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"/>
    </mc:Choice>
  </mc:AlternateContent>
  <xr:revisionPtr revIDLastSave="0" documentId="13_ncr:1_{B1AEEB79-9CB1-4581-986F-E28AF4D2C2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zamento Ingresos" sheetId="2" r:id="rId1"/>
    <sheet name="Orzamento Gasto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D54" i="2"/>
  <c r="E98" i="2"/>
  <c r="E99" i="2" s="1"/>
  <c r="E92" i="2" l="1"/>
  <c r="E100" i="2" s="1"/>
  <c r="E91" i="2"/>
  <c r="D91" i="2"/>
  <c r="E156" i="1"/>
  <c r="D156" i="1"/>
  <c r="E122" i="1"/>
  <c r="E126" i="1"/>
  <c r="E145" i="1"/>
  <c r="E151" i="1"/>
  <c r="E155" i="1"/>
  <c r="E95" i="1"/>
  <c r="E88" i="1"/>
  <c r="E43" i="1"/>
  <c r="E63" i="2"/>
  <c r="D63" i="2"/>
  <c r="E25" i="2"/>
  <c r="D25" i="2"/>
  <c r="D155" i="1"/>
  <c r="D135" i="1"/>
  <c r="D134" i="1" s="1"/>
  <c r="D128" i="1"/>
  <c r="D116" i="1"/>
  <c r="D106" i="1"/>
  <c r="D102" i="1"/>
  <c r="D80" i="1"/>
  <c r="D78" i="1" s="1"/>
  <c r="D73" i="1"/>
  <c r="D57" i="1"/>
  <c r="D50" i="1"/>
  <c r="D45" i="1"/>
  <c r="D39" i="1"/>
  <c r="D37" i="1" s="1"/>
  <c r="D31" i="1"/>
  <c r="D26" i="1"/>
  <c r="D20" i="1"/>
  <c r="D92" i="1"/>
  <c r="D95" i="1" s="1"/>
  <c r="D34" i="1"/>
  <c r="D13" i="1"/>
  <c r="D16" i="1"/>
  <c r="D98" i="2"/>
  <c r="D99" i="2" s="1"/>
  <c r="D145" i="1" l="1"/>
  <c r="D101" i="1"/>
  <c r="D122" i="1" s="1"/>
  <c r="D55" i="1"/>
  <c r="D88" i="1" s="1"/>
  <c r="D92" i="2"/>
  <c r="D100" i="2" s="1"/>
  <c r="D19" i="1"/>
  <c r="D43" i="1" s="1"/>
</calcChain>
</file>

<file path=xl/sharedStrings.xml><?xml version="1.0" encoding="utf-8"?>
<sst xmlns="http://schemas.openxmlformats.org/spreadsheetml/2006/main" count="319" uniqueCount="288">
  <si>
    <t>Capítulo I. Gastos de persoal</t>
  </si>
  <si>
    <t>Altos cargos e delegados</t>
  </si>
  <si>
    <t>Altos cargos</t>
  </si>
  <si>
    <t>Persoal eventual</t>
  </si>
  <si>
    <t>Retribucións básicas</t>
  </si>
  <si>
    <t>Funcionarios</t>
  </si>
  <si>
    <t>Retribucións complementarias</t>
  </si>
  <si>
    <t>Laborais</t>
  </si>
  <si>
    <t>Laborais fixos</t>
  </si>
  <si>
    <t>Laborais eventuais</t>
  </si>
  <si>
    <t>Outro persoal</t>
  </si>
  <si>
    <t>Persoal docente e contratado</t>
  </si>
  <si>
    <t xml:space="preserve">140.00 </t>
  </si>
  <si>
    <t>Contratados docentes</t>
  </si>
  <si>
    <t xml:space="preserve">140.05 </t>
  </si>
  <si>
    <t>Lectores</t>
  </si>
  <si>
    <t xml:space="preserve">140.06 </t>
  </si>
  <si>
    <t xml:space="preserve">140.08 </t>
  </si>
  <si>
    <t xml:space="preserve">143.01 </t>
  </si>
  <si>
    <t>Persoal técnico financiado con subvención pública</t>
  </si>
  <si>
    <t>Incentivos ao rendemento</t>
  </si>
  <si>
    <t>Produtividade PAS</t>
  </si>
  <si>
    <t>Gratificacións do funcionariado PAS</t>
  </si>
  <si>
    <t>Cotas prestación e gastos sociais a cargo do empregador</t>
  </si>
  <si>
    <t>Cotas da Seguridade Social</t>
  </si>
  <si>
    <t>Gastos sociais do persoal</t>
  </si>
  <si>
    <t xml:space="preserve">162.00 </t>
  </si>
  <si>
    <t>Cursos de formación PAS</t>
  </si>
  <si>
    <t xml:space="preserve">162.04 </t>
  </si>
  <si>
    <t>Plan de pensións</t>
  </si>
  <si>
    <t xml:space="preserve">162.99 </t>
  </si>
  <si>
    <t>Outros gastos sociais</t>
  </si>
  <si>
    <t>TOTAL CAPITULO 1</t>
  </si>
  <si>
    <t>Arrendamentos</t>
  </si>
  <si>
    <t>Reparación e conservación</t>
  </si>
  <si>
    <t>De edificios e outras construcións</t>
  </si>
  <si>
    <t>De maquinaria, instalacións e ferramenta</t>
  </si>
  <si>
    <t>De material de transporte</t>
  </si>
  <si>
    <t>De mobiliario e equipamento</t>
  </si>
  <si>
    <t>Material, subministracións e outros</t>
  </si>
  <si>
    <t>Material de oficina</t>
  </si>
  <si>
    <t>Subministracións</t>
  </si>
  <si>
    <t xml:space="preserve">221.01 </t>
  </si>
  <si>
    <t>De servizos administrativos</t>
  </si>
  <si>
    <t xml:space="preserve">221.02 </t>
  </si>
  <si>
    <t>De docencia</t>
  </si>
  <si>
    <t xml:space="preserve">221.23 </t>
  </si>
  <si>
    <t>Medios bibliográficos dixitais</t>
  </si>
  <si>
    <t>Comunicacións</t>
  </si>
  <si>
    <t>Transportes</t>
  </si>
  <si>
    <t>Primas de seguros</t>
  </si>
  <si>
    <t>Tributos</t>
  </si>
  <si>
    <t>Gastos diversos</t>
  </si>
  <si>
    <t xml:space="preserve">226.01 </t>
  </si>
  <si>
    <t>Atencións protocolarias</t>
  </si>
  <si>
    <t xml:space="preserve">226.02 </t>
  </si>
  <si>
    <t xml:space="preserve">Publicidade e propaganda </t>
  </si>
  <si>
    <t xml:space="preserve">226.03 </t>
  </si>
  <si>
    <t>Xurídico-contencioso</t>
  </si>
  <si>
    <t xml:space="preserve">226.06 </t>
  </si>
  <si>
    <t>Cursos, conferencias e seminarios</t>
  </si>
  <si>
    <t xml:space="preserve">226.09 </t>
  </si>
  <si>
    <t>Cotas de organismos</t>
  </si>
  <si>
    <t xml:space="preserve">226.99 </t>
  </si>
  <si>
    <t>Outros gastos</t>
  </si>
  <si>
    <t>Traballos realizados por outras empresas</t>
  </si>
  <si>
    <t xml:space="preserve">227.00 </t>
  </si>
  <si>
    <t>Limpeza e aseo</t>
  </si>
  <si>
    <t xml:space="preserve">227.01 </t>
  </si>
  <si>
    <t>Seguridade</t>
  </si>
  <si>
    <t xml:space="preserve">227.06 </t>
  </si>
  <si>
    <t>Estudos e traballos técnicos</t>
  </si>
  <si>
    <t xml:space="preserve">227.99 </t>
  </si>
  <si>
    <t>Outros</t>
  </si>
  <si>
    <t>Indemnización por razón de servizos</t>
  </si>
  <si>
    <t>Axudas de custo e locomoción</t>
  </si>
  <si>
    <t>Outras indemnizacións</t>
  </si>
  <si>
    <t xml:space="preserve">233.04 </t>
  </si>
  <si>
    <t>Xunta de persoal funcionario PDI</t>
  </si>
  <si>
    <t xml:space="preserve">233.05 </t>
  </si>
  <si>
    <t>Xunta de persoal funcionario PAS</t>
  </si>
  <si>
    <t xml:space="preserve">233.06 </t>
  </si>
  <si>
    <t>Comité PAS laboral</t>
  </si>
  <si>
    <t xml:space="preserve">233.07 </t>
  </si>
  <si>
    <t>Comité PDI laboral</t>
  </si>
  <si>
    <t>Publicacións</t>
  </si>
  <si>
    <t>Edicións e publicacións</t>
  </si>
  <si>
    <t>TOTAL CAPITULO 2</t>
  </si>
  <si>
    <t>Capítulo III. Gastos financeiros</t>
  </si>
  <si>
    <t>Xuros de demora e outros gastos financeiros</t>
  </si>
  <si>
    <t>Xuros de demora</t>
  </si>
  <si>
    <t>Outros gastos financeiros</t>
  </si>
  <si>
    <t>TOTAL CAPITULO 3</t>
  </si>
  <si>
    <t>Capítulo IV. Transferencias correntes</t>
  </si>
  <si>
    <t>A socied. mercant.est.entid.sen fin de lucro etc.</t>
  </si>
  <si>
    <t>Convenios entidades públicas</t>
  </si>
  <si>
    <t>A empresas privadas</t>
  </si>
  <si>
    <t>Convenios entidades privadas</t>
  </si>
  <si>
    <t>Familias e institucións sen fins de lucro</t>
  </si>
  <si>
    <t>Bolsas formación investigadores e profesorado</t>
  </si>
  <si>
    <t xml:space="preserve">481.01 </t>
  </si>
  <si>
    <t>Bolsas de viaxe</t>
  </si>
  <si>
    <t xml:space="preserve">481.03 </t>
  </si>
  <si>
    <t>Bolsas estadías FPI</t>
  </si>
  <si>
    <t>Bolsas estudantes</t>
  </si>
  <si>
    <t xml:space="preserve">482.01 </t>
  </si>
  <si>
    <t>Bolsas Comedor</t>
  </si>
  <si>
    <t xml:space="preserve">482.06 </t>
  </si>
  <si>
    <t>Bolsas integración discapacitados</t>
  </si>
  <si>
    <t xml:space="preserve">482.10 </t>
  </si>
  <si>
    <t>Bolsas para mobilidade</t>
  </si>
  <si>
    <t xml:space="preserve">482.11 </t>
  </si>
  <si>
    <t>Bolsas colaboradores/as</t>
  </si>
  <si>
    <t xml:space="preserve">482.12 </t>
  </si>
  <si>
    <t>Bolsas excelencia académica</t>
  </si>
  <si>
    <t xml:space="preserve">482.15 </t>
  </si>
  <si>
    <t>Bolsas de residencias</t>
  </si>
  <si>
    <t xml:space="preserve">482.99 </t>
  </si>
  <si>
    <t xml:space="preserve">Outras </t>
  </si>
  <si>
    <t>Outras subvencións e transferencias</t>
  </si>
  <si>
    <t xml:space="preserve">484.01 </t>
  </si>
  <si>
    <t>Subvención asociación alumnado</t>
  </si>
  <si>
    <t xml:space="preserve">484.03 </t>
  </si>
  <si>
    <t>Subvención fundacións</t>
  </si>
  <si>
    <t xml:space="preserve">484.99 </t>
  </si>
  <si>
    <t>Outras</t>
  </si>
  <si>
    <t>TOTAL CAPITULO 4</t>
  </si>
  <si>
    <t>TOTAL CAPITULO 5</t>
  </si>
  <si>
    <t>Capítulo VI. Investimentos reais</t>
  </si>
  <si>
    <t>Investimento asoc. funcionamento servizos</t>
  </si>
  <si>
    <t>Edificios e outras construcións</t>
  </si>
  <si>
    <t>Maquinaria, instalacións e ferramentas</t>
  </si>
  <si>
    <t>Mobiliario e equipamento</t>
  </si>
  <si>
    <t>Equipamento docente dos laboratorios</t>
  </si>
  <si>
    <t>OIM Biblioteca</t>
  </si>
  <si>
    <t>Gastos de investimento de carácter inmaterial</t>
  </si>
  <si>
    <t>Axuda xeral á investigación</t>
  </si>
  <si>
    <t xml:space="preserve">641.02 </t>
  </si>
  <si>
    <t>Axudas propias a investigacion e a transferencia</t>
  </si>
  <si>
    <t xml:space="preserve">641.05 </t>
  </si>
  <si>
    <t>Reunións científicas</t>
  </si>
  <si>
    <t>Contratos de investigación</t>
  </si>
  <si>
    <t>TOTAL CAPITULO 6</t>
  </si>
  <si>
    <t>Capítulo VIII. Activos financeiros</t>
  </si>
  <si>
    <t>Concesión de préstamos fóra do sector público</t>
  </si>
  <si>
    <t>Préstamos a longo prazo</t>
  </si>
  <si>
    <t>Adquisicion de accions e participacions fora do sector público</t>
  </si>
  <si>
    <t>De empresas nacionaios ou da Union Europea</t>
  </si>
  <si>
    <t>TOTAL CAPITULO 8</t>
  </si>
  <si>
    <t>Capítulo IX . Pasivos financeiros</t>
  </si>
  <si>
    <t>Devolución de préstamos longo prazo sector público</t>
  </si>
  <si>
    <t>TOTAL CAPITULO 9</t>
  </si>
  <si>
    <t>TOTAL CRÉDITOS</t>
  </si>
  <si>
    <t>Capitulo III Taxas, prezos públicos e outros ingresos</t>
  </si>
  <si>
    <t>Prezos públicos</t>
  </si>
  <si>
    <t>Dereitos de matrícula en cursos e seminarios</t>
  </si>
  <si>
    <t>Cotas de instalacións deportivas e outros espazos</t>
  </si>
  <si>
    <t>Dereitos de matrícula e servizos académicos</t>
  </si>
  <si>
    <t>Outros prezos públicos</t>
  </si>
  <si>
    <t>Outros ingresos procedentes</t>
  </si>
  <si>
    <t>Servizos prestados por actividades investigadoras</t>
  </si>
  <si>
    <t>Dereitos de Custes indirectos</t>
  </si>
  <si>
    <t>Venda de bens</t>
  </si>
  <si>
    <t>Venda de publicacións propias</t>
  </si>
  <si>
    <t xml:space="preserve">Total Capitulo III </t>
  </si>
  <si>
    <t>Da Administración do Estado</t>
  </si>
  <si>
    <t>Do MEC</t>
  </si>
  <si>
    <t>De corporacións locais</t>
  </si>
  <si>
    <t>De Concellos</t>
  </si>
  <si>
    <t>De deputacións</t>
  </si>
  <si>
    <t>De empresas privadas</t>
  </si>
  <si>
    <t>De familias e institucións sen animo de lucro</t>
  </si>
  <si>
    <t>Total Capítulo IV</t>
  </si>
  <si>
    <t>Rendas de bens inmobles</t>
  </si>
  <si>
    <t>Alugueiros de locais</t>
  </si>
  <si>
    <t>Produtos de concesións administrativas</t>
  </si>
  <si>
    <t>Total Capitulo V</t>
  </si>
  <si>
    <t>Total Capitulo VII</t>
  </si>
  <si>
    <t>Total Operacións Non Financeiras</t>
  </si>
  <si>
    <t>Remanente de tesourería</t>
  </si>
  <si>
    <t>Remanentes de tesourería</t>
  </si>
  <si>
    <t>Total Capitulo VIII</t>
  </si>
  <si>
    <t>Total Operacións Financeiras</t>
  </si>
  <si>
    <t>TOTAL</t>
  </si>
  <si>
    <t xml:space="preserve">Outros ingresos   </t>
  </si>
  <si>
    <t>Ingresos diversos</t>
  </si>
  <si>
    <t>Outras transferencias da Unión Europea</t>
  </si>
  <si>
    <t>Unidade de Análises e Programas</t>
  </si>
  <si>
    <t>Axudas do Exterior</t>
  </si>
  <si>
    <t>De prestamos en moeda nacional</t>
  </si>
  <si>
    <t>Intereses</t>
  </si>
  <si>
    <t>Doutros investimentos reais</t>
  </si>
  <si>
    <t>Venda doutros investimentos reais</t>
  </si>
  <si>
    <t>Total Capitulo VI</t>
  </si>
  <si>
    <t>Capítulo IV Transferencias correntes</t>
  </si>
  <si>
    <t>Capitulo V Ingresos Patrimoniais</t>
  </si>
  <si>
    <t>Capitulo VI Alleamento de Investimentos Reais</t>
  </si>
  <si>
    <t>Capitulo VII Transferencias de Capital</t>
  </si>
  <si>
    <t>Capitulo VIII Variación de Activos Financeiros</t>
  </si>
  <si>
    <t>Edficios e outras construccións</t>
  </si>
  <si>
    <t>Arrendamentos de mobiliario e enseres</t>
  </si>
  <si>
    <t>233*</t>
  </si>
  <si>
    <t>Contratos programa grupos de investigación</t>
  </si>
  <si>
    <t>Fonte: Xerencia</t>
  </si>
  <si>
    <t>Outras transferencias correntes</t>
  </si>
  <si>
    <t>140.09</t>
  </si>
  <si>
    <t>Persoal convocatoria retención de talento</t>
  </si>
  <si>
    <t>482.02</t>
  </si>
  <si>
    <t>482.03</t>
  </si>
  <si>
    <t>Bolsas máster</t>
  </si>
  <si>
    <t>Bolsas circunstancias económicas especiais</t>
  </si>
  <si>
    <t>Proxectos de investigación MEC</t>
  </si>
  <si>
    <t>Proxectos de investigación XUNTA</t>
  </si>
  <si>
    <t>Proxectos de investigación cofinanciados</t>
  </si>
  <si>
    <t>Proxectos de investigación outros organismos</t>
  </si>
  <si>
    <t>ORZAMENTO DE INGRESOS_PREVISIÓNS INICIAIS</t>
  </si>
  <si>
    <t>ORZAMENTO DE GASTOS_PREVISIÓNS INICIAIS</t>
  </si>
  <si>
    <t>Licenzas e canons</t>
  </si>
  <si>
    <t>Capítulo II. Gastos correntes en bens e servizos</t>
  </si>
  <si>
    <t>Capítulo V. Fondo de Continxencia</t>
  </si>
  <si>
    <t>Fondo de Continxencia</t>
  </si>
  <si>
    <t>141.00</t>
  </si>
  <si>
    <t>141.01</t>
  </si>
  <si>
    <t>De persoal financiado Fondo PRTR</t>
  </si>
  <si>
    <t>Persoal financiado Margarita Salas</t>
  </si>
  <si>
    <t>221.03</t>
  </si>
  <si>
    <t>Subministracións para investigación</t>
  </si>
  <si>
    <t>Bolsas financiadas con MRR</t>
  </si>
  <si>
    <t>400.21</t>
  </si>
  <si>
    <t>Reintegros de operacións correntes</t>
  </si>
  <si>
    <t>Reintegros de cerrados</t>
  </si>
  <si>
    <t>Reintegros de correntes</t>
  </si>
  <si>
    <t>Transferencias derivadas de convenios internacionais</t>
  </si>
  <si>
    <t>Outras concesións e aproveitamento</t>
  </si>
  <si>
    <t>Doutros</t>
  </si>
  <si>
    <t>De institucións sen fins de lucro</t>
  </si>
  <si>
    <t>Do exterior</t>
  </si>
  <si>
    <t>Do Fondo Europeo de Desenvolvemento</t>
  </si>
  <si>
    <t>Da Unión Europea</t>
  </si>
  <si>
    <t>Outras transferencias do exterior</t>
  </si>
  <si>
    <t>Persoal investigador subvencionado convocatorias MEC</t>
  </si>
  <si>
    <t>Persoal Investigador subvencionado convocatorias Xunta</t>
  </si>
  <si>
    <t>141.02</t>
  </si>
  <si>
    <t>Persoal (INVESTIGO-SEPE)</t>
  </si>
  <si>
    <t>141.03</t>
  </si>
  <si>
    <t>Persoal técnico UNIDIGITAL</t>
  </si>
  <si>
    <t>143.02</t>
  </si>
  <si>
    <t>Persoal técnico financiado con subvención pública. ORI</t>
  </si>
  <si>
    <t>Aluguer doutro inmobilizado material</t>
  </si>
  <si>
    <t>481.21</t>
  </si>
  <si>
    <t>Data de publicación: febreiro 2024</t>
  </si>
  <si>
    <t>-</t>
  </si>
  <si>
    <t>400.03</t>
  </si>
  <si>
    <t>Ingresos MEC subvencións gastos persoal investigador</t>
  </si>
  <si>
    <t>Da Comunidade Autónoma de Galicia</t>
  </si>
  <si>
    <t>De contas correntes</t>
  </si>
  <si>
    <t>Intereses de contas correntes</t>
  </si>
  <si>
    <t>Deputación de Pontevedra</t>
  </si>
  <si>
    <t>De persoal financiado MRR María Zambrano</t>
  </si>
  <si>
    <t>641.03</t>
  </si>
  <si>
    <t>Outras axudas propias á investigación</t>
  </si>
  <si>
    <t>Ao exterior</t>
  </si>
  <si>
    <t>Transferencias e subvencións ao exterior</t>
  </si>
  <si>
    <t>Ingresos de ministerios financiados polo mrr</t>
  </si>
  <si>
    <t>Sepie (servizo español para a internacionalización da educación)</t>
  </si>
  <si>
    <t>Xunta de Galicia pfsug custe estándar</t>
  </si>
  <si>
    <t>Xunta de Galicia pfsug sexenios de investigación e transferencia</t>
  </si>
  <si>
    <t>Xunta de Galicia pfsug financiamento custe persoal prazas vinculadas (SERGAS)</t>
  </si>
  <si>
    <t>Financiamento persoal de investigación</t>
  </si>
  <si>
    <t>Xunta de Galicia pfsug gasto corrente e mantemento de infraestructuras</t>
  </si>
  <si>
    <t>Xunta de Galicia pfsug complementos retributivos e compensación de matrículas</t>
  </si>
  <si>
    <t>Xunta de Galicia pfsug consellos sociais (custes asociados ao funcionamento do sug)</t>
  </si>
  <si>
    <t>Xunta de Galicia pfsug panel de indicadores</t>
  </si>
  <si>
    <t>Xunta de Galicia pfsug plan de viabilidade financeira, eficiencia e mellora estratéxica</t>
  </si>
  <si>
    <t>Outras subvencións da Xunta de Galicia</t>
  </si>
  <si>
    <t>Subvencións da administración central para proxectos de investigación</t>
  </si>
  <si>
    <t>Da Agencia Estatal de investigación para proxectos de investigación</t>
  </si>
  <si>
    <t>Da Agencia Estatal de investigación fondos mrr</t>
  </si>
  <si>
    <t>Da Fundación Española para la Ciencia y la Tecnología</t>
  </si>
  <si>
    <t>Da Xunta de Galicia para proxectos de investigación</t>
  </si>
  <si>
    <t>Da Xunta de Galicia para infraestructuras de investigación</t>
  </si>
  <si>
    <t>Da Xunta de Galicia fondos mrr</t>
  </si>
  <si>
    <t>*Nos orzamentos do 2023, o dato referíase aos préstamos concedidos fóra do sector público</t>
  </si>
  <si>
    <t>Reintegro de prestamos concedidos ao persoal*</t>
  </si>
  <si>
    <t>Reintegros de prestamos concedidos ao persoal*</t>
  </si>
  <si>
    <t>Nota: os capítulos IV e VII están segregados segundo o novo articulado da estructura orzamentaria de ingresos 2024</t>
  </si>
  <si>
    <t>Devolución de préstamos recibidos*</t>
  </si>
  <si>
    <t>* Nos orzamentos 2023, o artigo era o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</si>
</sst>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23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8"/>
      <name val="Arial"/>
      <family val="2"/>
    </font>
    <font>
      <i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Fill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3" xfId="2" applyFont="1" applyBorder="1" applyAlignment="1">
      <alignment vertical="center" wrapText="1"/>
    </xf>
    <xf numFmtId="0" fontId="7" fillId="0" borderId="3" xfId="2" applyFont="1" applyBorder="1"/>
    <xf numFmtId="0" fontId="8" fillId="0" borderId="3" xfId="0" applyFont="1" applyBorder="1"/>
    <xf numFmtId="0" fontId="7" fillId="0" borderId="3" xfId="2" applyFont="1" applyBorder="1" applyAlignment="1">
      <alignment wrapText="1"/>
    </xf>
    <xf numFmtId="0" fontId="8" fillId="0" borderId="0" xfId="0" applyFont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3" fontId="8" fillId="0" borderId="0" xfId="0" applyNumberFormat="1" applyFont="1" applyFill="1" applyProtection="1"/>
    <xf numFmtId="0" fontId="12" fillId="0" borderId="0" xfId="0" applyFont="1" applyFill="1" applyProtection="1"/>
    <xf numFmtId="0" fontId="6" fillId="0" borderId="3" xfId="2" applyFont="1" applyBorder="1"/>
    <xf numFmtId="0" fontId="12" fillId="0" borderId="3" xfId="0" applyFont="1" applyBorder="1"/>
    <xf numFmtId="0" fontId="6" fillId="0" borderId="3" xfId="2" applyFont="1" applyBorder="1" applyAlignment="1">
      <alignment wrapText="1"/>
    </xf>
    <xf numFmtId="0" fontId="12" fillId="0" borderId="0" xfId="0" applyFont="1"/>
    <xf numFmtId="0" fontId="13" fillId="0" borderId="0" xfId="0" applyFont="1" applyFill="1" applyProtection="1"/>
    <xf numFmtId="164" fontId="12" fillId="0" borderId="0" xfId="0" applyNumberFormat="1" applyFont="1"/>
    <xf numFmtId="8" fontId="12" fillId="0" borderId="0" xfId="0" applyNumberFormat="1" applyFont="1"/>
    <xf numFmtId="44" fontId="12" fillId="0" borderId="0" xfId="0" applyNumberFormat="1" applyFont="1"/>
    <xf numFmtId="0" fontId="14" fillId="0" borderId="0" xfId="0" applyFont="1" applyFill="1" applyProtection="1"/>
    <xf numFmtId="0" fontId="15" fillId="0" borderId="0" xfId="0" applyFont="1" applyFill="1" applyProtection="1"/>
    <xf numFmtId="0" fontId="11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164" fontId="16" fillId="0" borderId="0" xfId="1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1" applyNumberFormat="1" applyFont="1" applyBorder="1" applyAlignment="1">
      <alignment horizontal="right" vertical="center" wrapText="1"/>
    </xf>
    <xf numFmtId="6" fontId="18" fillId="0" borderId="0" xfId="3" applyNumberFormat="1" applyFont="1" applyAlignment="1">
      <alignment horizontal="right" vertical="top" wrapText="1"/>
    </xf>
    <xf numFmtId="6" fontId="19" fillId="0" borderId="0" xfId="3" applyNumberFormat="1" applyFont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64" fontId="16" fillId="0" borderId="4" xfId="1" applyNumberFormat="1" applyFont="1" applyBorder="1" applyAlignment="1">
      <alignment horizontal="right" vertical="center" wrapText="1"/>
    </xf>
    <xf numFmtId="8" fontId="19" fillId="0" borderId="0" xfId="3" applyNumberFormat="1" applyFont="1" applyAlignment="1">
      <alignment horizontal="right" vertical="center" wrapText="1"/>
    </xf>
    <xf numFmtId="8" fontId="18" fillId="0" borderId="0" xfId="3" applyNumberFormat="1" applyFont="1" applyAlignment="1">
      <alignment horizontal="right" vertical="center" wrapText="1"/>
    </xf>
    <xf numFmtId="8" fontId="19" fillId="0" borderId="4" xfId="3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164" fontId="16" fillId="0" borderId="8" xfId="1" applyNumberFormat="1" applyFont="1" applyBorder="1" applyAlignment="1">
      <alignment horizontal="right" vertical="center" wrapText="1"/>
    </xf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165" fontId="10" fillId="0" borderId="0" xfId="0" applyNumberFormat="1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vertical="center"/>
    </xf>
    <xf numFmtId="165" fontId="10" fillId="0" borderId="1" xfId="0" applyNumberFormat="1" applyFont="1" applyFill="1" applyBorder="1" applyAlignment="1" applyProtection="1">
      <alignment horizontal="right" vertical="center"/>
    </xf>
    <xf numFmtId="164" fontId="19" fillId="0" borderId="7" xfId="3" applyNumberFormat="1" applyFont="1" applyBorder="1" applyAlignment="1">
      <alignment horizontal="right" vertical="top" wrapText="1"/>
    </xf>
    <xf numFmtId="165" fontId="8" fillId="0" borderId="0" xfId="0" applyNumberFormat="1" applyFont="1" applyFill="1" applyProtection="1"/>
    <xf numFmtId="164" fontId="17" fillId="0" borderId="9" xfId="1" applyNumberFormat="1" applyFont="1" applyBorder="1" applyAlignment="1">
      <alignment horizontal="right" vertical="center" wrapText="1"/>
    </xf>
    <xf numFmtId="164" fontId="16" fillId="0" borderId="3" xfId="1" applyNumberFormat="1" applyFont="1" applyBorder="1" applyAlignment="1">
      <alignment horizontal="right" vertical="center" wrapText="1"/>
    </xf>
    <xf numFmtId="0" fontId="10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>
      <alignment horizontal="lef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44" fontId="16" fillId="0" borderId="0" xfId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0" fontId="22" fillId="0" borderId="0" xfId="0" applyFont="1"/>
    <xf numFmtId="0" fontId="5" fillId="0" borderId="3" xfId="2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2" xfId="3" xr:uid="{00000000-0005-0000-0000-000003000000}"/>
    <cellStyle name="Normal 2 3" xfId="2" xr:uid="{00000000-0005-0000-0000-000004000000}"/>
  </cellStyles>
  <dxfs count="0"/>
  <tableStyles count="0" defaultTableStyle="TableStyleMedium2" defaultPivotStyle="PivotStyleLight16"/>
  <colors>
    <mruColors>
      <color rgb="FFFF00FF"/>
      <color rgb="FFECE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104319</xdr:colOff>
      <xdr:row>0</xdr:row>
      <xdr:rowOff>136525</xdr:rowOff>
    </xdr:from>
    <xdr:to>
      <xdr:col>2</xdr:col>
      <xdr:colOff>1437820</xdr:colOff>
      <xdr:row>0</xdr:row>
      <xdr:rowOff>622300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19" y="136525"/>
          <a:ext cx="269421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1041104</xdr:colOff>
      <xdr:row>26</xdr:row>
      <xdr:rowOff>0</xdr:rowOff>
    </xdr:from>
    <xdr:to>
      <xdr:col>14</xdr:col>
      <xdr:colOff>308241</xdr:colOff>
      <xdr:row>42</xdr:row>
      <xdr:rowOff>119418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F7A2C7-EE3B-CDCF-2256-DA8337CEA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58546" y="6379535"/>
          <a:ext cx="6273328" cy="3840813"/>
        </a:xfrm>
        <a:prstGeom prst="rect">
          <a:avLst/>
        </a:prstGeom>
      </xdr:spPr>
    </xdr:pic>
    <xdr:clientData/>
  </xdr:twoCellAnchor>
  <xdr:twoCellAnchor editAs="oneCell">
    <xdr:from>
      <xdr:col>5</xdr:col>
      <xdr:colOff>1041104</xdr:colOff>
      <xdr:row>7</xdr:row>
      <xdr:rowOff>33227</xdr:rowOff>
    </xdr:from>
    <xdr:to>
      <xdr:col>14</xdr:col>
      <xdr:colOff>308241</xdr:colOff>
      <xdr:row>22</xdr:row>
      <xdr:rowOff>30106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002C82-0C27-B736-9F15-66242B301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58546" y="1827471"/>
          <a:ext cx="6273328" cy="3651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69775</xdr:colOff>
      <xdr:row>0</xdr:row>
      <xdr:rowOff>167906</xdr:rowOff>
    </xdr:from>
    <xdr:to>
      <xdr:col>2</xdr:col>
      <xdr:colOff>1403276</xdr:colOff>
      <xdr:row>0</xdr:row>
      <xdr:rowOff>653681</xdr:rowOff>
    </xdr:to>
    <xdr:pic>
      <xdr:nvPicPr>
        <xdr:cNvPr id="28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75" y="167906"/>
          <a:ext cx="254073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155058</xdr:rowOff>
    </xdr:from>
    <xdr:to>
      <xdr:col>19</xdr:col>
      <xdr:colOff>169663</xdr:colOff>
      <xdr:row>43</xdr:row>
      <xdr:rowOff>55000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1068DB-7D4D-F0E2-5CF5-8E64F90A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8953" y="6789331"/>
          <a:ext cx="6383065" cy="3621338"/>
        </a:xfrm>
        <a:prstGeom prst="rect">
          <a:avLst/>
        </a:prstGeom>
      </xdr:spPr>
    </xdr:pic>
    <xdr:clientData/>
  </xdr:twoCellAnchor>
  <xdr:twoCellAnchor editAs="oneCell">
    <xdr:from>
      <xdr:col>7</xdr:col>
      <xdr:colOff>498401</xdr:colOff>
      <xdr:row>6</xdr:row>
      <xdr:rowOff>199360</xdr:rowOff>
    </xdr:from>
    <xdr:to>
      <xdr:col>19</xdr:col>
      <xdr:colOff>136437</xdr:colOff>
      <xdr:row>22</xdr:row>
      <xdr:rowOff>99303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33C7DD-1E7A-BA83-1010-B27B8AD3C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05727" y="1949302"/>
          <a:ext cx="6383065" cy="3621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2" width="12.1640625" style="15" bestFit="1" customWidth="1"/>
    <col min="3" max="3" width="94.33203125" style="15" customWidth="1"/>
    <col min="4" max="4" width="18.5" style="15" customWidth="1"/>
    <col min="5" max="5" width="22" style="15" bestFit="1" customWidth="1"/>
    <col min="6" max="6" width="18.33203125" style="15" bestFit="1" customWidth="1"/>
    <col min="7" max="7" width="16.5" style="15" bestFit="1" customWidth="1"/>
    <col min="8" max="8" width="15.5" style="15" bestFit="1" customWidth="1"/>
    <col min="9" max="14" width="12" style="15"/>
    <col min="15" max="15" width="12.5" style="15" bestFit="1" customWidth="1"/>
    <col min="16" max="16384" width="12" style="15"/>
  </cols>
  <sheetData>
    <row r="1" spans="1:14" ht="53.25" customHeight="1" thickBot="1" x14ac:dyDescent="0.3">
      <c r="A1" s="1"/>
      <c r="B1" s="12"/>
      <c r="C1" s="13"/>
      <c r="D1" s="14"/>
      <c r="E1" s="14"/>
      <c r="F1" s="14"/>
      <c r="G1" s="14"/>
      <c r="H1" s="14"/>
      <c r="I1" s="62" t="s">
        <v>187</v>
      </c>
      <c r="J1" s="62"/>
      <c r="K1" s="62"/>
      <c r="L1" s="62"/>
      <c r="M1" s="62"/>
      <c r="N1" s="13"/>
    </row>
    <row r="3" spans="1:14" ht="18" customHeight="1" x14ac:dyDescent="0.3">
      <c r="A3" s="20" t="s">
        <v>215</v>
      </c>
    </row>
    <row r="4" spans="1:14" ht="18" customHeight="1" x14ac:dyDescent="0.3">
      <c r="A4" s="21" t="s">
        <v>203</v>
      </c>
    </row>
    <row r="5" spans="1:14" ht="18" customHeight="1" x14ac:dyDescent="0.3">
      <c r="A5" s="23" t="s">
        <v>250</v>
      </c>
    </row>
    <row r="6" spans="1:14" ht="18" customHeight="1" x14ac:dyDescent="0.25">
      <c r="A6" s="61" t="s">
        <v>285</v>
      </c>
      <c r="C6" s="16"/>
      <c r="D6" s="16"/>
      <c r="E6" s="16"/>
    </row>
    <row r="7" spans="1:14" ht="18" customHeight="1" x14ac:dyDescent="0.25">
      <c r="A7" s="61"/>
      <c r="C7" s="16"/>
      <c r="D7" s="16"/>
      <c r="E7" s="16"/>
    </row>
    <row r="8" spans="1:14" ht="18" customHeight="1" x14ac:dyDescent="0.35">
      <c r="A8" s="22"/>
      <c r="B8" s="22"/>
      <c r="C8" s="22"/>
      <c r="D8" s="37">
        <v>2023</v>
      </c>
      <c r="E8" s="37">
        <v>2024</v>
      </c>
    </row>
    <row r="9" spans="1:14" ht="18" customHeight="1" x14ac:dyDescent="0.25">
      <c r="A9" s="67" t="s">
        <v>153</v>
      </c>
      <c r="B9" s="67"/>
      <c r="C9" s="67"/>
      <c r="D9" s="24"/>
      <c r="E9" s="24"/>
    </row>
    <row r="10" spans="1:14" ht="18" customHeight="1" x14ac:dyDescent="0.25">
      <c r="A10" s="24">
        <v>31</v>
      </c>
      <c r="B10" s="24"/>
      <c r="C10" s="24" t="s">
        <v>154</v>
      </c>
      <c r="D10" s="25">
        <v>14897638</v>
      </c>
      <c r="E10" s="25">
        <v>13407222</v>
      </c>
    </row>
    <row r="11" spans="1:14" ht="18" customHeight="1" x14ac:dyDescent="0.25">
      <c r="A11" s="24"/>
      <c r="B11" s="26">
        <v>310</v>
      </c>
      <c r="C11" s="26" t="s">
        <v>155</v>
      </c>
      <c r="D11" s="27">
        <v>70000</v>
      </c>
      <c r="E11" s="27">
        <v>680000</v>
      </c>
    </row>
    <row r="12" spans="1:14" ht="18" customHeight="1" x14ac:dyDescent="0.25">
      <c r="A12" s="24"/>
      <c r="B12" s="26">
        <v>311</v>
      </c>
      <c r="C12" s="26" t="s">
        <v>156</v>
      </c>
      <c r="D12" s="28">
        <v>175000</v>
      </c>
      <c r="E12" s="28">
        <v>180000</v>
      </c>
    </row>
    <row r="13" spans="1:14" ht="18" customHeight="1" x14ac:dyDescent="0.25">
      <c r="A13" s="24"/>
      <c r="B13" s="26">
        <v>313</v>
      </c>
      <c r="C13" s="26" t="s">
        <v>157</v>
      </c>
      <c r="D13" s="28">
        <v>14192638</v>
      </c>
      <c r="E13" s="28">
        <v>12517722</v>
      </c>
    </row>
    <row r="14" spans="1:14" ht="18" customHeight="1" x14ac:dyDescent="0.25">
      <c r="A14" s="24"/>
      <c r="B14" s="26">
        <v>319</v>
      </c>
      <c r="C14" s="26" t="s">
        <v>158</v>
      </c>
      <c r="D14" s="28">
        <v>460000</v>
      </c>
      <c r="E14" s="28">
        <v>30000</v>
      </c>
    </row>
    <row r="15" spans="1:14" ht="18" customHeight="1" x14ac:dyDescent="0.25">
      <c r="A15" s="24">
        <v>32</v>
      </c>
      <c r="B15" s="24"/>
      <c r="C15" s="24" t="s">
        <v>159</v>
      </c>
      <c r="D15" s="29">
        <v>1090500</v>
      </c>
      <c r="E15" s="29">
        <v>917000</v>
      </c>
    </row>
    <row r="16" spans="1:14" ht="31.5" customHeight="1" x14ac:dyDescent="0.25">
      <c r="A16" s="24"/>
      <c r="B16" s="26">
        <v>327</v>
      </c>
      <c r="C16" s="26" t="s">
        <v>160</v>
      </c>
      <c r="D16" s="28">
        <v>240500</v>
      </c>
      <c r="E16" s="28">
        <v>147000</v>
      </c>
    </row>
    <row r="17" spans="1:15" ht="18" customHeight="1" x14ac:dyDescent="0.25">
      <c r="A17" s="24"/>
      <c r="B17" s="26">
        <v>328</v>
      </c>
      <c r="C17" s="26" t="s">
        <v>161</v>
      </c>
      <c r="D17" s="28">
        <v>850000</v>
      </c>
      <c r="E17" s="28">
        <v>770000</v>
      </c>
    </row>
    <row r="18" spans="1:15" ht="18" customHeight="1" x14ac:dyDescent="0.25">
      <c r="A18" s="24">
        <v>33</v>
      </c>
      <c r="B18" s="24"/>
      <c r="C18" s="24" t="s">
        <v>162</v>
      </c>
      <c r="D18" s="29">
        <v>3000</v>
      </c>
      <c r="E18" s="29">
        <v>2000</v>
      </c>
    </row>
    <row r="19" spans="1:15" ht="18" customHeight="1" x14ac:dyDescent="0.25">
      <c r="A19" s="24"/>
      <c r="B19" s="26">
        <v>330</v>
      </c>
      <c r="C19" s="26" t="s">
        <v>163</v>
      </c>
      <c r="D19" s="28">
        <v>3000</v>
      </c>
      <c r="E19" s="28">
        <v>2000</v>
      </c>
    </row>
    <row r="20" spans="1:15" ht="18" customHeight="1" x14ac:dyDescent="0.25">
      <c r="A20" s="24">
        <v>38</v>
      </c>
      <c r="B20" s="26"/>
      <c r="C20" s="26" t="s">
        <v>229</v>
      </c>
      <c r="D20" s="29">
        <v>15000</v>
      </c>
      <c r="E20" s="25">
        <v>55000</v>
      </c>
    </row>
    <row r="21" spans="1:15" ht="18" customHeight="1" x14ac:dyDescent="0.25">
      <c r="A21" s="24"/>
      <c r="B21" s="26">
        <v>380</v>
      </c>
      <c r="C21" s="26" t="s">
        <v>230</v>
      </c>
      <c r="D21" s="28">
        <v>10000</v>
      </c>
      <c r="E21" s="28">
        <v>50000</v>
      </c>
    </row>
    <row r="22" spans="1:15" ht="18" customHeight="1" x14ac:dyDescent="0.25">
      <c r="A22" s="24"/>
      <c r="B22" s="26">
        <v>381</v>
      </c>
      <c r="C22" s="26" t="s">
        <v>231</v>
      </c>
      <c r="D22" s="28">
        <v>5000</v>
      </c>
      <c r="E22" s="25">
        <v>5000</v>
      </c>
    </row>
    <row r="23" spans="1:15" ht="18" customHeight="1" x14ac:dyDescent="0.25">
      <c r="A23" s="24">
        <v>39</v>
      </c>
      <c r="B23" s="24"/>
      <c r="C23" s="24" t="s">
        <v>184</v>
      </c>
      <c r="D23" s="29">
        <v>1100000</v>
      </c>
      <c r="E23" s="29" t="s">
        <v>251</v>
      </c>
    </row>
    <row r="24" spans="1:15" ht="18" customHeight="1" x14ac:dyDescent="0.25">
      <c r="A24" s="24"/>
      <c r="B24" s="26">
        <v>399</v>
      </c>
      <c r="C24" s="26" t="s">
        <v>185</v>
      </c>
      <c r="D24" s="28">
        <v>1100000</v>
      </c>
      <c r="E24" s="28" t="s">
        <v>251</v>
      </c>
    </row>
    <row r="25" spans="1:15" ht="18" customHeight="1" x14ac:dyDescent="0.25">
      <c r="A25" s="68" t="s">
        <v>164</v>
      </c>
      <c r="B25" s="68"/>
      <c r="C25" s="68"/>
      <c r="D25" s="51">
        <f>D10+D15+D18+D20+D23</f>
        <v>17106138</v>
      </c>
      <c r="E25" s="51">
        <f>E10+E15+E18+E20</f>
        <v>14381222</v>
      </c>
      <c r="O25" s="17"/>
    </row>
    <row r="26" spans="1:15" ht="18" customHeight="1" x14ac:dyDescent="0.25">
      <c r="A26" s="66" t="s">
        <v>194</v>
      </c>
      <c r="B26" s="66"/>
      <c r="C26" s="66"/>
      <c r="D26" s="24"/>
      <c r="E26" s="24"/>
      <c r="H26" s="17"/>
    </row>
    <row r="27" spans="1:15" ht="18" customHeight="1" x14ac:dyDescent="0.25">
      <c r="A27" s="24">
        <v>40</v>
      </c>
      <c r="B27" s="24"/>
      <c r="C27" s="24" t="s">
        <v>165</v>
      </c>
      <c r="D27" s="25">
        <v>5100000</v>
      </c>
      <c r="E27" s="25">
        <v>10050467</v>
      </c>
      <c r="F27" s="17"/>
    </row>
    <row r="28" spans="1:15" ht="18" customHeight="1" x14ac:dyDescent="0.25">
      <c r="A28" s="26"/>
      <c r="B28" s="26">
        <v>400</v>
      </c>
      <c r="C28" s="26" t="s">
        <v>166</v>
      </c>
      <c r="D28" s="27">
        <v>3270000</v>
      </c>
      <c r="E28" s="27">
        <v>0</v>
      </c>
    </row>
    <row r="29" spans="1:15" ht="18" customHeight="1" x14ac:dyDescent="0.25">
      <c r="A29" s="26"/>
      <c r="B29" s="26" t="s">
        <v>252</v>
      </c>
      <c r="C29" s="26" t="s">
        <v>253</v>
      </c>
      <c r="D29" s="27" t="s">
        <v>251</v>
      </c>
      <c r="E29" s="27">
        <v>5425000</v>
      </c>
    </row>
    <row r="30" spans="1:15" ht="18" customHeight="1" x14ac:dyDescent="0.25">
      <c r="A30" s="26"/>
      <c r="B30" s="26" t="s">
        <v>228</v>
      </c>
      <c r="C30" s="26" t="s">
        <v>263</v>
      </c>
      <c r="D30" s="27">
        <v>1830000</v>
      </c>
      <c r="E30" s="27">
        <v>1676000</v>
      </c>
    </row>
    <row r="31" spans="1:15" ht="18" customHeight="1" x14ac:dyDescent="0.25">
      <c r="A31" s="26"/>
      <c r="B31" s="26">
        <v>40206</v>
      </c>
      <c r="C31" s="26" t="s">
        <v>264</v>
      </c>
      <c r="D31" s="27"/>
      <c r="E31" s="27">
        <v>2949467</v>
      </c>
    </row>
    <row r="32" spans="1:15" ht="18" customHeight="1" x14ac:dyDescent="0.25">
      <c r="A32" s="56">
        <v>41</v>
      </c>
      <c r="B32" s="56"/>
      <c r="C32" s="56" t="s">
        <v>254</v>
      </c>
      <c r="D32" s="57">
        <v>137072450</v>
      </c>
      <c r="E32" s="58">
        <v>135221199.80000001</v>
      </c>
    </row>
    <row r="33" spans="1:5" ht="18" customHeight="1" x14ac:dyDescent="0.25">
      <c r="A33" s="56"/>
      <c r="B33" s="59">
        <v>41000</v>
      </c>
      <c r="C33" s="59" t="s">
        <v>265</v>
      </c>
      <c r="D33" s="60"/>
      <c r="E33" s="60">
        <v>83839716.569999993</v>
      </c>
    </row>
    <row r="34" spans="1:5" ht="18" customHeight="1" x14ac:dyDescent="0.25">
      <c r="A34" s="59"/>
      <c r="B34" s="59">
        <v>41001</v>
      </c>
      <c r="C34" s="59" t="s">
        <v>266</v>
      </c>
      <c r="D34" s="60"/>
      <c r="E34" s="60">
        <v>3754595.4</v>
      </c>
    </row>
    <row r="35" spans="1:5" ht="18" customHeight="1" x14ac:dyDescent="0.25">
      <c r="A35" s="59"/>
      <c r="B35" s="59">
        <v>41002</v>
      </c>
      <c r="C35" s="59" t="s">
        <v>267</v>
      </c>
      <c r="D35" s="60"/>
      <c r="E35" s="60">
        <v>146789</v>
      </c>
    </row>
    <row r="36" spans="1:5" ht="18" customHeight="1" x14ac:dyDescent="0.25">
      <c r="A36" s="59"/>
      <c r="B36" s="59">
        <v>41003</v>
      </c>
      <c r="C36" s="59" t="s">
        <v>268</v>
      </c>
      <c r="D36" s="60"/>
      <c r="E36" s="60">
        <v>3825000</v>
      </c>
    </row>
    <row r="37" spans="1:5" ht="18" customHeight="1" x14ac:dyDescent="0.25">
      <c r="A37" s="59"/>
      <c r="B37" s="59">
        <v>41004</v>
      </c>
      <c r="C37" s="59" t="s">
        <v>269</v>
      </c>
      <c r="D37" s="60"/>
      <c r="E37" s="60">
        <v>9442980</v>
      </c>
    </row>
    <row r="38" spans="1:5" ht="18" customHeight="1" x14ac:dyDescent="0.25">
      <c r="A38" s="59"/>
      <c r="B38" s="59">
        <v>41005</v>
      </c>
      <c r="C38" s="59" t="s">
        <v>270</v>
      </c>
      <c r="D38" s="60"/>
      <c r="E38" s="60">
        <v>5981942</v>
      </c>
    </row>
    <row r="39" spans="1:5" ht="18" customHeight="1" x14ac:dyDescent="0.25">
      <c r="A39" s="59"/>
      <c r="B39" s="59">
        <v>41006</v>
      </c>
      <c r="C39" s="59" t="s">
        <v>271</v>
      </c>
      <c r="D39" s="60"/>
      <c r="E39" s="60">
        <v>200000</v>
      </c>
    </row>
    <row r="40" spans="1:5" ht="18" customHeight="1" x14ac:dyDescent="0.25">
      <c r="A40" s="59"/>
      <c r="B40" s="59">
        <v>41007</v>
      </c>
      <c r="C40" s="59" t="s">
        <v>272</v>
      </c>
      <c r="D40" s="60"/>
      <c r="E40" s="60">
        <v>19534894.850000001</v>
      </c>
    </row>
    <row r="41" spans="1:5" ht="18" customHeight="1" x14ac:dyDescent="0.25">
      <c r="A41" s="59"/>
      <c r="B41" s="59">
        <v>41008</v>
      </c>
      <c r="C41" s="59" t="s">
        <v>273</v>
      </c>
      <c r="D41" s="60"/>
      <c r="E41" s="60">
        <v>5099709.66</v>
      </c>
    </row>
    <row r="42" spans="1:5" ht="18" customHeight="1" x14ac:dyDescent="0.25">
      <c r="A42" s="59"/>
      <c r="B42" s="59">
        <v>41090</v>
      </c>
      <c r="C42" s="59" t="s">
        <v>274</v>
      </c>
      <c r="D42" s="60"/>
      <c r="E42" s="60">
        <v>3395572.32</v>
      </c>
    </row>
    <row r="43" spans="1:5" ht="18" customHeight="1" x14ac:dyDescent="0.25">
      <c r="A43" s="24">
        <v>46</v>
      </c>
      <c r="B43" s="24"/>
      <c r="C43" s="24" t="s">
        <v>167</v>
      </c>
      <c r="D43" s="25">
        <v>380000</v>
      </c>
      <c r="E43" s="25">
        <v>595000</v>
      </c>
    </row>
    <row r="44" spans="1:5" ht="18" customHeight="1" x14ac:dyDescent="0.25">
      <c r="A44" s="24"/>
      <c r="B44" s="26">
        <v>46001</v>
      </c>
      <c r="C44" s="26" t="s">
        <v>168</v>
      </c>
      <c r="D44" s="27">
        <v>60000</v>
      </c>
      <c r="E44" s="27">
        <v>25000</v>
      </c>
    </row>
    <row r="45" spans="1:5" ht="18" customHeight="1" x14ac:dyDescent="0.25">
      <c r="A45" s="24"/>
      <c r="B45" s="26">
        <v>461</v>
      </c>
      <c r="C45" s="26" t="s">
        <v>169</v>
      </c>
      <c r="D45" s="27">
        <v>320000</v>
      </c>
      <c r="E45" s="27">
        <v>570000</v>
      </c>
    </row>
    <row r="46" spans="1:5" ht="18" customHeight="1" x14ac:dyDescent="0.25">
      <c r="A46" s="24">
        <v>47</v>
      </c>
      <c r="B46" s="24"/>
      <c r="C46" s="24" t="s">
        <v>170</v>
      </c>
      <c r="D46" s="25">
        <v>973500</v>
      </c>
      <c r="E46" s="25">
        <v>600000</v>
      </c>
    </row>
    <row r="47" spans="1:5" ht="18" customHeight="1" x14ac:dyDescent="0.25">
      <c r="A47" s="24"/>
      <c r="B47" s="26">
        <v>470</v>
      </c>
      <c r="C47" s="26" t="s">
        <v>170</v>
      </c>
      <c r="D47" s="27">
        <v>973500</v>
      </c>
      <c r="E47" s="27">
        <v>600000</v>
      </c>
    </row>
    <row r="48" spans="1:5" ht="18" customHeight="1" x14ac:dyDescent="0.25">
      <c r="A48" s="24">
        <v>48</v>
      </c>
      <c r="B48" s="24"/>
      <c r="C48" s="24" t="s">
        <v>171</v>
      </c>
      <c r="D48" s="25">
        <v>501500</v>
      </c>
      <c r="E48" s="25">
        <v>13000</v>
      </c>
    </row>
    <row r="49" spans="1:7" ht="18" customHeight="1" x14ac:dyDescent="0.25">
      <c r="A49" s="24"/>
      <c r="B49" s="26">
        <v>481</v>
      </c>
      <c r="C49" s="26" t="s">
        <v>171</v>
      </c>
      <c r="D49" s="27">
        <v>501500</v>
      </c>
      <c r="E49" s="27">
        <v>13000</v>
      </c>
    </row>
    <row r="50" spans="1:7" ht="18" customHeight="1" x14ac:dyDescent="0.25">
      <c r="A50" s="24">
        <v>49</v>
      </c>
      <c r="B50" s="32"/>
      <c r="C50" s="31" t="s">
        <v>188</v>
      </c>
      <c r="D50" s="25">
        <v>543433</v>
      </c>
      <c r="E50" s="25">
        <v>605356</v>
      </c>
      <c r="G50" s="17"/>
    </row>
    <row r="51" spans="1:7" ht="18" customHeight="1" x14ac:dyDescent="0.25">
      <c r="A51" s="24"/>
      <c r="B51" s="26">
        <v>492</v>
      </c>
      <c r="C51" s="26" t="s">
        <v>186</v>
      </c>
      <c r="D51" s="27"/>
      <c r="E51" s="27" t="s">
        <v>251</v>
      </c>
    </row>
    <row r="52" spans="1:7" ht="18" customHeight="1" x14ac:dyDescent="0.25">
      <c r="A52" s="24"/>
      <c r="B52" s="26">
        <v>493</v>
      </c>
      <c r="C52" s="26" t="s">
        <v>232</v>
      </c>
      <c r="D52" s="27">
        <v>533433</v>
      </c>
      <c r="E52" s="25">
        <v>605356</v>
      </c>
    </row>
    <row r="53" spans="1:7" ht="18" customHeight="1" x14ac:dyDescent="0.25">
      <c r="A53" s="24"/>
      <c r="B53" s="26">
        <v>499</v>
      </c>
      <c r="C53" s="26" t="s">
        <v>204</v>
      </c>
      <c r="D53" s="27">
        <v>10000</v>
      </c>
      <c r="E53" s="25">
        <v>0</v>
      </c>
    </row>
    <row r="54" spans="1:7" ht="18" customHeight="1" x14ac:dyDescent="0.25">
      <c r="A54" s="63" t="s">
        <v>172</v>
      </c>
      <c r="B54" s="63"/>
      <c r="C54" s="63"/>
      <c r="D54" s="33">
        <f>D27+D32+D43+D46+D48+D50</f>
        <v>144570883</v>
      </c>
      <c r="E54" s="33">
        <f>E27+E32+E43+E46+E48+E50</f>
        <v>147085022.80000001</v>
      </c>
    </row>
    <row r="55" spans="1:7" ht="18" customHeight="1" x14ac:dyDescent="0.25">
      <c r="A55" s="66" t="s">
        <v>195</v>
      </c>
      <c r="B55" s="66"/>
      <c r="C55" s="66"/>
      <c r="D55" s="24"/>
      <c r="E55" s="24"/>
    </row>
    <row r="56" spans="1:7" ht="18" customHeight="1" x14ac:dyDescent="0.25">
      <c r="A56" s="24">
        <v>52</v>
      </c>
      <c r="B56" s="24"/>
      <c r="C56" s="24" t="s">
        <v>255</v>
      </c>
      <c r="D56" s="24"/>
      <c r="E56" s="25">
        <v>350000</v>
      </c>
    </row>
    <row r="57" spans="1:7" ht="18" customHeight="1" x14ac:dyDescent="0.25">
      <c r="A57" s="24"/>
      <c r="B57" s="24">
        <v>520</v>
      </c>
      <c r="C57" s="26" t="s">
        <v>256</v>
      </c>
      <c r="D57" s="26"/>
      <c r="E57" s="27">
        <v>350000</v>
      </c>
    </row>
    <row r="58" spans="1:7" ht="18" customHeight="1" x14ac:dyDescent="0.25">
      <c r="A58" s="24">
        <v>54</v>
      </c>
      <c r="B58" s="24"/>
      <c r="C58" s="24" t="s">
        <v>173</v>
      </c>
      <c r="D58" s="25">
        <v>65000</v>
      </c>
      <c r="E58" s="25">
        <v>65000</v>
      </c>
    </row>
    <row r="59" spans="1:7" ht="18" customHeight="1" x14ac:dyDescent="0.25">
      <c r="A59" s="24"/>
      <c r="B59" s="26">
        <v>540</v>
      </c>
      <c r="C59" s="26" t="s">
        <v>174</v>
      </c>
      <c r="D59" s="27">
        <v>65000</v>
      </c>
      <c r="E59" s="27">
        <v>65000</v>
      </c>
      <c r="F59" s="19"/>
    </row>
    <row r="60" spans="1:7" ht="18" customHeight="1" x14ac:dyDescent="0.25">
      <c r="A60" s="24">
        <v>55</v>
      </c>
      <c r="B60" s="26"/>
      <c r="C60" s="24" t="s">
        <v>175</v>
      </c>
      <c r="D60" s="25">
        <v>145000</v>
      </c>
      <c r="E60" s="25">
        <v>130000</v>
      </c>
    </row>
    <row r="61" spans="1:7" ht="18" customHeight="1" x14ac:dyDescent="0.25">
      <c r="A61" s="24"/>
      <c r="B61" s="26">
        <v>550</v>
      </c>
      <c r="C61" s="26" t="s">
        <v>175</v>
      </c>
      <c r="D61" s="27">
        <v>75000</v>
      </c>
      <c r="E61" s="27">
        <v>130000</v>
      </c>
    </row>
    <row r="62" spans="1:7" ht="18" customHeight="1" x14ac:dyDescent="0.25">
      <c r="A62" s="24"/>
      <c r="B62" s="26">
        <v>559</v>
      </c>
      <c r="C62" s="26" t="s">
        <v>233</v>
      </c>
      <c r="D62" s="27">
        <v>70000</v>
      </c>
      <c r="E62" s="25">
        <v>60000</v>
      </c>
    </row>
    <row r="63" spans="1:7" ht="18" customHeight="1" x14ac:dyDescent="0.25">
      <c r="A63" s="63" t="s">
        <v>176</v>
      </c>
      <c r="B63" s="63"/>
      <c r="C63" s="63"/>
      <c r="D63" s="33">
        <f>D58+D60</f>
        <v>210000</v>
      </c>
      <c r="E63" s="33">
        <f>E56+E58+E60</f>
        <v>545000</v>
      </c>
    </row>
    <row r="64" spans="1:7" ht="18" customHeight="1" x14ac:dyDescent="0.25">
      <c r="A64" s="66" t="s">
        <v>196</v>
      </c>
      <c r="B64" s="66"/>
      <c r="C64" s="66"/>
      <c r="D64" s="24"/>
      <c r="E64" s="24"/>
    </row>
    <row r="65" spans="1:6" ht="18" customHeight="1" x14ac:dyDescent="0.25">
      <c r="A65" s="24">
        <v>61</v>
      </c>
      <c r="B65" s="24"/>
      <c r="C65" s="24" t="s">
        <v>191</v>
      </c>
      <c r="D65" s="34">
        <v>400000</v>
      </c>
      <c r="E65" s="34" t="s">
        <v>251</v>
      </c>
    </row>
    <row r="66" spans="1:6" ht="18" customHeight="1" x14ac:dyDescent="0.25">
      <c r="A66" s="24"/>
      <c r="B66" s="26">
        <v>619</v>
      </c>
      <c r="C66" s="26" t="s">
        <v>192</v>
      </c>
      <c r="D66" s="35">
        <v>400000</v>
      </c>
      <c r="E66" s="35" t="s">
        <v>251</v>
      </c>
    </row>
    <row r="67" spans="1:6" ht="18" customHeight="1" x14ac:dyDescent="0.25">
      <c r="A67" s="63" t="s">
        <v>193</v>
      </c>
      <c r="B67" s="63"/>
      <c r="C67" s="63"/>
      <c r="D67" s="36">
        <v>400000</v>
      </c>
      <c r="E67" s="36" t="s">
        <v>251</v>
      </c>
      <c r="F67" s="19"/>
    </row>
    <row r="68" spans="1:6" ht="18" customHeight="1" x14ac:dyDescent="0.25">
      <c r="A68" s="66" t="s">
        <v>197</v>
      </c>
      <c r="B68" s="66"/>
      <c r="C68" s="66"/>
      <c r="D68" s="24"/>
      <c r="E68" s="24"/>
    </row>
    <row r="69" spans="1:6" ht="18" customHeight="1" x14ac:dyDescent="0.25">
      <c r="A69" s="56">
        <v>70</v>
      </c>
      <c r="B69" s="56"/>
      <c r="C69" s="56" t="s">
        <v>165</v>
      </c>
      <c r="D69" s="57">
        <v>18523500</v>
      </c>
      <c r="E69" s="57">
        <v>21328390</v>
      </c>
    </row>
    <row r="70" spans="1:6" ht="18" customHeight="1" x14ac:dyDescent="0.25">
      <c r="A70" s="59"/>
      <c r="B70" s="59">
        <v>70000</v>
      </c>
      <c r="C70" s="59" t="s">
        <v>275</v>
      </c>
      <c r="D70" s="60"/>
      <c r="E70" s="60">
        <v>360000</v>
      </c>
    </row>
    <row r="71" spans="1:6" ht="18" customHeight="1" x14ac:dyDescent="0.25">
      <c r="A71" s="59"/>
      <c r="B71" s="59">
        <v>70202</v>
      </c>
      <c r="C71" s="59" t="s">
        <v>276</v>
      </c>
      <c r="D71" s="60"/>
      <c r="E71" s="60">
        <v>7800000</v>
      </c>
    </row>
    <row r="72" spans="1:6" ht="18" customHeight="1" x14ac:dyDescent="0.25">
      <c r="A72" s="59"/>
      <c r="B72" s="59">
        <v>70221</v>
      </c>
      <c r="C72" s="59" t="s">
        <v>277</v>
      </c>
      <c r="D72" s="60"/>
      <c r="E72" s="60">
        <v>13018390</v>
      </c>
    </row>
    <row r="73" spans="1:6" ht="18" customHeight="1" x14ac:dyDescent="0.25">
      <c r="A73" s="59"/>
      <c r="B73" s="59">
        <v>70501</v>
      </c>
      <c r="C73" s="59" t="s">
        <v>278</v>
      </c>
      <c r="D73" s="60"/>
      <c r="E73" s="60">
        <v>150000</v>
      </c>
    </row>
    <row r="74" spans="1:6" ht="18" customHeight="1" x14ac:dyDescent="0.25">
      <c r="A74" s="56">
        <v>71</v>
      </c>
      <c r="B74" s="56"/>
      <c r="C74" s="56" t="s">
        <v>254</v>
      </c>
      <c r="D74" s="57">
        <v>12409871</v>
      </c>
      <c r="E74" s="57">
        <v>12870274</v>
      </c>
    </row>
    <row r="75" spans="1:6" ht="18" customHeight="1" x14ac:dyDescent="0.25">
      <c r="A75" s="56"/>
      <c r="B75" s="59">
        <v>71002</v>
      </c>
      <c r="C75" s="59" t="s">
        <v>279</v>
      </c>
      <c r="D75" s="60"/>
      <c r="E75" s="60">
        <v>5196734</v>
      </c>
    </row>
    <row r="76" spans="1:6" ht="18" customHeight="1" x14ac:dyDescent="0.25">
      <c r="A76" s="56"/>
      <c r="B76" s="59">
        <v>71003</v>
      </c>
      <c r="C76" s="59" t="s">
        <v>280</v>
      </c>
      <c r="D76" s="60"/>
      <c r="E76" s="60">
        <v>4378874</v>
      </c>
    </row>
    <row r="77" spans="1:6" ht="18" customHeight="1" x14ac:dyDescent="0.25">
      <c r="A77" s="56"/>
      <c r="B77" s="59">
        <v>71021</v>
      </c>
      <c r="C77" s="59" t="s">
        <v>281</v>
      </c>
      <c r="D77" s="60"/>
      <c r="E77" s="60">
        <v>2061000</v>
      </c>
    </row>
    <row r="78" spans="1:6" ht="18" customHeight="1" x14ac:dyDescent="0.25">
      <c r="A78" s="59"/>
      <c r="B78" s="59">
        <v>71090</v>
      </c>
      <c r="C78" s="59" t="s">
        <v>274</v>
      </c>
      <c r="D78" s="60"/>
      <c r="E78" s="60">
        <v>1233666</v>
      </c>
    </row>
    <row r="79" spans="1:6" ht="18" customHeight="1" x14ac:dyDescent="0.25">
      <c r="A79" s="24">
        <v>76</v>
      </c>
      <c r="B79" s="30"/>
      <c r="C79" s="24" t="s">
        <v>167</v>
      </c>
      <c r="D79" s="27"/>
      <c r="E79" s="25">
        <v>80000</v>
      </c>
    </row>
    <row r="80" spans="1:6" ht="18" customHeight="1" x14ac:dyDescent="0.25">
      <c r="A80" s="24"/>
      <c r="B80" s="26">
        <v>76101</v>
      </c>
      <c r="C80" s="26" t="s">
        <v>257</v>
      </c>
      <c r="D80" s="27"/>
      <c r="E80" s="27">
        <v>80000</v>
      </c>
    </row>
    <row r="81" spans="1:7" ht="18" customHeight="1" x14ac:dyDescent="0.25">
      <c r="A81" s="24">
        <v>77</v>
      </c>
      <c r="B81" s="26"/>
      <c r="C81" s="24" t="s">
        <v>170</v>
      </c>
      <c r="D81" s="25">
        <v>7500000</v>
      </c>
      <c r="E81" s="25">
        <v>7154400</v>
      </c>
    </row>
    <row r="82" spans="1:7" ht="18" customHeight="1" x14ac:dyDescent="0.25">
      <c r="A82" s="24"/>
      <c r="B82" s="26">
        <v>770</v>
      </c>
      <c r="C82" s="26" t="s">
        <v>170</v>
      </c>
      <c r="D82" s="27"/>
      <c r="E82" s="27">
        <v>224400</v>
      </c>
    </row>
    <row r="83" spans="1:7" ht="18" customHeight="1" x14ac:dyDescent="0.25">
      <c r="A83" s="24"/>
      <c r="B83" s="26">
        <v>771</v>
      </c>
      <c r="C83" s="26" t="s">
        <v>141</v>
      </c>
      <c r="D83" s="27">
        <v>7500000</v>
      </c>
      <c r="E83" s="27">
        <v>6930000</v>
      </c>
    </row>
    <row r="84" spans="1:7" ht="18" customHeight="1" x14ac:dyDescent="0.25">
      <c r="A84" s="24">
        <v>78</v>
      </c>
      <c r="B84" s="26"/>
      <c r="C84" s="24" t="s">
        <v>234</v>
      </c>
      <c r="D84" s="25">
        <v>500000</v>
      </c>
      <c r="E84" s="25">
        <v>500000</v>
      </c>
    </row>
    <row r="85" spans="1:7" ht="18" customHeight="1" x14ac:dyDescent="0.25">
      <c r="A85" s="24"/>
      <c r="B85" s="26">
        <v>781</v>
      </c>
      <c r="C85" s="26" t="s">
        <v>235</v>
      </c>
      <c r="D85" s="27">
        <v>500000</v>
      </c>
      <c r="E85" s="27">
        <v>500000</v>
      </c>
    </row>
    <row r="86" spans="1:7" ht="18" customHeight="1" x14ac:dyDescent="0.25">
      <c r="A86" s="24">
        <v>79</v>
      </c>
      <c r="B86" s="26"/>
      <c r="C86" s="24" t="s">
        <v>236</v>
      </c>
      <c r="D86" s="25">
        <v>1500000</v>
      </c>
      <c r="E86" s="25">
        <v>12500000</v>
      </c>
    </row>
    <row r="87" spans="1:7" ht="18" customHeight="1" x14ac:dyDescent="0.25">
      <c r="A87" s="26"/>
      <c r="B87" s="26">
        <v>790</v>
      </c>
      <c r="C87" s="26" t="s">
        <v>237</v>
      </c>
      <c r="D87" s="27">
        <v>800000</v>
      </c>
      <c r="E87" s="27">
        <v>2000000</v>
      </c>
    </row>
    <row r="88" spans="1:7" ht="18" customHeight="1" x14ac:dyDescent="0.25">
      <c r="A88" s="26"/>
      <c r="B88" s="26">
        <v>795</v>
      </c>
      <c r="C88" s="26" t="s">
        <v>238</v>
      </c>
      <c r="D88" s="27">
        <v>600000</v>
      </c>
      <c r="E88" s="27">
        <v>10000000</v>
      </c>
    </row>
    <row r="89" spans="1:7" ht="18" customHeight="1" x14ac:dyDescent="0.25">
      <c r="A89" s="26"/>
      <c r="B89" s="26">
        <v>799</v>
      </c>
      <c r="C89" s="26" t="s">
        <v>239</v>
      </c>
      <c r="D89" s="27">
        <v>100000</v>
      </c>
      <c r="E89" s="27">
        <v>500000</v>
      </c>
    </row>
    <row r="91" spans="1:7" ht="18" customHeight="1" x14ac:dyDescent="0.25">
      <c r="A91" s="63" t="s">
        <v>177</v>
      </c>
      <c r="B91" s="63"/>
      <c r="C91" s="63"/>
      <c r="D91" s="33">
        <f>D69+D74+D81+D84+D86</f>
        <v>40433371</v>
      </c>
      <c r="E91" s="33">
        <f>E69+E74+E79+E81+E84+E86</f>
        <v>54433064</v>
      </c>
      <c r="G91" s="19"/>
    </row>
    <row r="92" spans="1:7" ht="18" customHeight="1" x14ac:dyDescent="0.25">
      <c r="A92" s="63" t="s">
        <v>178</v>
      </c>
      <c r="B92" s="63"/>
      <c r="C92" s="63"/>
      <c r="D92" s="33">
        <f>D25+D54+D63+D67+D91</f>
        <v>202720392</v>
      </c>
      <c r="E92" s="33">
        <f>E25+E54+E63+E91</f>
        <v>216444308.80000001</v>
      </c>
    </row>
    <row r="93" spans="1:7" ht="18" customHeight="1" x14ac:dyDescent="0.25">
      <c r="A93" s="66" t="s">
        <v>198</v>
      </c>
      <c r="B93" s="66"/>
      <c r="C93" s="66"/>
      <c r="D93" s="24"/>
      <c r="E93" s="24"/>
    </row>
    <row r="94" spans="1:7" ht="28.5" customHeight="1" x14ac:dyDescent="0.25">
      <c r="A94" s="56">
        <v>83</v>
      </c>
      <c r="B94" s="56"/>
      <c r="C94" s="56" t="s">
        <v>283</v>
      </c>
      <c r="D94" s="57">
        <v>70000</v>
      </c>
      <c r="E94" s="57">
        <v>30000</v>
      </c>
    </row>
    <row r="95" spans="1:7" ht="33" customHeight="1" x14ac:dyDescent="0.25">
      <c r="A95" s="56"/>
      <c r="B95" s="59">
        <v>831</v>
      </c>
      <c r="C95" s="59" t="s">
        <v>284</v>
      </c>
      <c r="D95" s="60">
        <v>70000</v>
      </c>
      <c r="E95" s="60">
        <v>30000</v>
      </c>
    </row>
    <row r="96" spans="1:7" ht="18" customHeight="1" x14ac:dyDescent="0.25">
      <c r="A96" s="24">
        <v>87</v>
      </c>
      <c r="B96" s="24"/>
      <c r="C96" s="24" t="s">
        <v>179</v>
      </c>
      <c r="D96" s="25">
        <v>25125226</v>
      </c>
      <c r="E96" s="25">
        <v>32288658.199999999</v>
      </c>
      <c r="G96" s="18"/>
    </row>
    <row r="97" spans="1:5" ht="18" customHeight="1" x14ac:dyDescent="0.25">
      <c r="A97" s="26"/>
      <c r="B97" s="26">
        <v>870</v>
      </c>
      <c r="C97" s="26" t="s">
        <v>180</v>
      </c>
      <c r="D97" s="27">
        <v>25125226</v>
      </c>
      <c r="E97" s="27">
        <v>32288658.199999999</v>
      </c>
    </row>
    <row r="98" spans="1:5" ht="18" customHeight="1" x14ac:dyDescent="0.25">
      <c r="A98" s="63" t="s">
        <v>181</v>
      </c>
      <c r="B98" s="63"/>
      <c r="C98" s="63"/>
      <c r="D98" s="33">
        <f>D94+D96</f>
        <v>25195226</v>
      </c>
      <c r="E98" s="33">
        <f>E94+E96</f>
        <v>32318658.199999999</v>
      </c>
    </row>
    <row r="99" spans="1:5" ht="18" customHeight="1" thickBot="1" x14ac:dyDescent="0.3">
      <c r="A99" s="64" t="s">
        <v>182</v>
      </c>
      <c r="B99" s="64"/>
      <c r="C99" s="64"/>
      <c r="D99" s="45">
        <f>D98</f>
        <v>25195226</v>
      </c>
      <c r="E99" s="45">
        <f>E98</f>
        <v>32318658.199999999</v>
      </c>
    </row>
    <row r="100" spans="1:5" ht="18" customHeight="1" thickBot="1" x14ac:dyDescent="0.3">
      <c r="A100" s="65" t="s">
        <v>183</v>
      </c>
      <c r="B100" s="65"/>
      <c r="C100" s="65"/>
      <c r="D100" s="54">
        <f>D92+D99</f>
        <v>227915618</v>
      </c>
      <c r="E100" s="54">
        <f>E92+E99</f>
        <v>248762967</v>
      </c>
    </row>
    <row r="101" spans="1:5" ht="18" customHeight="1" x14ac:dyDescent="0.25"/>
    <row r="103" spans="1:5" x14ac:dyDescent="0.25">
      <c r="C103" s="61" t="s">
        <v>282</v>
      </c>
    </row>
  </sheetData>
  <mergeCells count="16">
    <mergeCell ref="I1:M1"/>
    <mergeCell ref="A98:C98"/>
    <mergeCell ref="A99:C99"/>
    <mergeCell ref="A100:C100"/>
    <mergeCell ref="A54:C54"/>
    <mergeCell ref="A63:C63"/>
    <mergeCell ref="A91:C91"/>
    <mergeCell ref="A92:C92"/>
    <mergeCell ref="A55:C55"/>
    <mergeCell ref="A68:C68"/>
    <mergeCell ref="A93:C93"/>
    <mergeCell ref="A9:C9"/>
    <mergeCell ref="A26:C26"/>
    <mergeCell ref="A25:C25"/>
    <mergeCell ref="A64:C64"/>
    <mergeCell ref="A67:C6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8"/>
  <sheetViews>
    <sheetView showRuler="0" zoomScale="98" zoomScaleNormal="98" workbookViewId="0">
      <selection activeCell="G3" sqref="G3"/>
    </sheetView>
  </sheetViews>
  <sheetFormatPr baseColWidth="10" defaultColWidth="9.33203125" defaultRowHeight="15" x14ac:dyDescent="0.25"/>
  <cols>
    <col min="1" max="1" width="9.83203125" style="8" customWidth="1"/>
    <col min="2" max="2" width="11.1640625" style="8" customWidth="1"/>
    <col min="3" max="3" width="66" style="8" customWidth="1"/>
    <col min="4" max="4" width="18" style="11" bestFit="1" customWidth="1"/>
    <col min="5" max="5" width="18" style="7" customWidth="1"/>
    <col min="6" max="9" width="9.33203125" style="8"/>
    <col min="10" max="10" width="10.5" style="8" bestFit="1" customWidth="1"/>
    <col min="11" max="13" width="9.33203125" style="8"/>
    <col min="14" max="14" width="14.5" style="8" customWidth="1"/>
    <col min="15" max="16384" width="9.33203125" style="8"/>
  </cols>
  <sheetData>
    <row r="1" spans="1:19" s="5" customFormat="1" ht="62.25" customHeight="1" thickBot="1" x14ac:dyDescent="0.3">
      <c r="A1" s="1"/>
      <c r="B1" s="2"/>
      <c r="C1" s="3"/>
      <c r="D1" s="14"/>
      <c r="E1" s="4"/>
      <c r="F1" s="3"/>
      <c r="G1" s="3"/>
      <c r="H1" s="3"/>
      <c r="I1" s="3"/>
      <c r="J1" s="3"/>
      <c r="K1" s="3"/>
      <c r="L1" s="3"/>
      <c r="M1" s="3"/>
      <c r="N1" s="62" t="s">
        <v>187</v>
      </c>
      <c r="O1" s="62"/>
      <c r="P1" s="62"/>
      <c r="Q1" s="62"/>
      <c r="R1" s="62"/>
      <c r="S1" s="62"/>
    </row>
    <row r="2" spans="1:19" s="5" customFormat="1" x14ac:dyDescent="0.25">
      <c r="D2" s="15"/>
    </row>
    <row r="3" spans="1:19" s="5" customFormat="1" ht="18" customHeight="1" x14ac:dyDescent="0.3">
      <c r="A3" s="20" t="s">
        <v>216</v>
      </c>
      <c r="B3" s="23"/>
      <c r="D3" s="15"/>
    </row>
    <row r="4" spans="1:19" s="5" customFormat="1" ht="18" customHeight="1" x14ac:dyDescent="0.3">
      <c r="A4" s="21" t="s">
        <v>203</v>
      </c>
      <c r="B4" s="23"/>
      <c r="D4" s="15"/>
    </row>
    <row r="5" spans="1:19" s="5" customFormat="1" ht="18" customHeight="1" x14ac:dyDescent="0.3">
      <c r="A5" s="23" t="s">
        <v>250</v>
      </c>
      <c r="B5" s="23"/>
      <c r="C5" s="6"/>
      <c r="D5" s="16"/>
      <c r="E5" s="6"/>
    </row>
    <row r="6" spans="1:19" ht="18" customHeight="1" x14ac:dyDescent="0.25">
      <c r="A6" s="9"/>
      <c r="B6" s="9"/>
      <c r="C6" s="9"/>
    </row>
    <row r="7" spans="1:19" ht="18" customHeight="1" x14ac:dyDescent="0.35">
      <c r="A7" s="9"/>
      <c r="B7" s="9"/>
      <c r="C7" s="9"/>
      <c r="D7" s="37">
        <v>2023</v>
      </c>
      <c r="E7" s="37">
        <v>2024</v>
      </c>
    </row>
    <row r="8" spans="1:19" ht="18" customHeight="1" x14ac:dyDescent="0.2">
      <c r="A8" s="69" t="s">
        <v>0</v>
      </c>
      <c r="B8" s="69"/>
      <c r="C8" s="69"/>
      <c r="D8" s="38"/>
      <c r="E8" s="38"/>
    </row>
    <row r="9" spans="1:19" ht="18" customHeight="1" x14ac:dyDescent="0.2">
      <c r="A9" s="38">
        <v>10</v>
      </c>
      <c r="B9" s="38"/>
      <c r="C9" s="39" t="s">
        <v>1</v>
      </c>
      <c r="D9" s="25">
        <v>155247</v>
      </c>
      <c r="E9" s="25">
        <v>163011</v>
      </c>
    </row>
    <row r="10" spans="1:19" ht="18" customHeight="1" x14ac:dyDescent="0.2">
      <c r="A10" s="40"/>
      <c r="B10" s="40">
        <v>100</v>
      </c>
      <c r="C10" s="41" t="s">
        <v>2</v>
      </c>
      <c r="D10" s="27">
        <v>155247</v>
      </c>
      <c r="E10" s="27">
        <v>163011</v>
      </c>
    </row>
    <row r="11" spans="1:19" ht="18" customHeight="1" x14ac:dyDescent="0.2">
      <c r="A11" s="38">
        <v>11</v>
      </c>
      <c r="B11" s="38"/>
      <c r="C11" s="39" t="s">
        <v>3</v>
      </c>
      <c r="D11" s="25">
        <v>410372</v>
      </c>
      <c r="E11" s="25">
        <v>428168</v>
      </c>
    </row>
    <row r="12" spans="1:19" ht="18" customHeight="1" x14ac:dyDescent="0.2">
      <c r="A12" s="40"/>
      <c r="B12" s="40">
        <v>110</v>
      </c>
      <c r="C12" s="41" t="s">
        <v>4</v>
      </c>
      <c r="D12" s="27">
        <v>410372</v>
      </c>
      <c r="E12" s="27">
        <v>428168</v>
      </c>
    </row>
    <row r="13" spans="1:19" ht="18" customHeight="1" x14ac:dyDescent="0.2">
      <c r="A13" s="38">
        <v>12</v>
      </c>
      <c r="B13" s="38"/>
      <c r="C13" s="39" t="s">
        <v>5</v>
      </c>
      <c r="D13" s="25">
        <f>SUM(D14:D15)</f>
        <v>79259186</v>
      </c>
      <c r="E13" s="25">
        <v>85817581</v>
      </c>
    </row>
    <row r="14" spans="1:19" ht="18" customHeight="1" x14ac:dyDescent="0.2">
      <c r="A14" s="40"/>
      <c r="B14" s="40">
        <v>120</v>
      </c>
      <c r="C14" s="41" t="s">
        <v>4</v>
      </c>
      <c r="D14" s="27">
        <v>35443627</v>
      </c>
      <c r="E14" s="27">
        <v>33373815</v>
      </c>
    </row>
    <row r="15" spans="1:19" ht="18" customHeight="1" x14ac:dyDescent="0.2">
      <c r="A15" s="40"/>
      <c r="B15" s="40">
        <v>121</v>
      </c>
      <c r="C15" s="41" t="s">
        <v>6</v>
      </c>
      <c r="D15" s="27">
        <v>43815559</v>
      </c>
      <c r="E15" s="27">
        <v>52443766</v>
      </c>
    </row>
    <row r="16" spans="1:19" ht="18" customHeight="1" x14ac:dyDescent="0.2">
      <c r="A16" s="38">
        <v>13</v>
      </c>
      <c r="B16" s="38"/>
      <c r="C16" s="39" t="s">
        <v>7</v>
      </c>
      <c r="D16" s="25">
        <f>SUM(D17:D18)</f>
        <v>5064140</v>
      </c>
      <c r="E16" s="25">
        <v>4582264</v>
      </c>
    </row>
    <row r="17" spans="1:10" ht="18" customHeight="1" x14ac:dyDescent="0.2">
      <c r="A17" s="40"/>
      <c r="B17" s="40">
        <v>130</v>
      </c>
      <c r="C17" s="41" t="s">
        <v>8</v>
      </c>
      <c r="D17" s="27">
        <v>587990</v>
      </c>
      <c r="E17" s="27">
        <v>554964</v>
      </c>
    </row>
    <row r="18" spans="1:10" ht="18" customHeight="1" x14ac:dyDescent="0.2">
      <c r="A18" s="40"/>
      <c r="B18" s="40">
        <v>131</v>
      </c>
      <c r="C18" s="41" t="s">
        <v>9</v>
      </c>
      <c r="D18" s="27">
        <v>4476150</v>
      </c>
      <c r="E18" s="27">
        <v>4027300</v>
      </c>
    </row>
    <row r="19" spans="1:10" ht="18" customHeight="1" x14ac:dyDescent="0.2">
      <c r="A19" s="38">
        <v>14</v>
      </c>
      <c r="B19" s="38"/>
      <c r="C19" s="39" t="s">
        <v>10</v>
      </c>
      <c r="D19" s="25">
        <f>D20+D26+D31</f>
        <v>29531220</v>
      </c>
      <c r="E19" s="25">
        <v>29790450</v>
      </c>
      <c r="J19" s="52"/>
    </row>
    <row r="20" spans="1:10" ht="18" customHeight="1" x14ac:dyDescent="0.2">
      <c r="A20" s="40"/>
      <c r="B20" s="40">
        <v>140</v>
      </c>
      <c r="C20" s="41" t="s">
        <v>11</v>
      </c>
      <c r="D20" s="27">
        <f>SUM(D21:D25)</f>
        <v>24830530</v>
      </c>
      <c r="E20" s="27">
        <v>26969692</v>
      </c>
    </row>
    <row r="21" spans="1:10" ht="18" customHeight="1" x14ac:dyDescent="0.2">
      <c r="A21" s="40"/>
      <c r="B21" s="42" t="s">
        <v>12</v>
      </c>
      <c r="C21" s="41" t="s">
        <v>13</v>
      </c>
      <c r="D21" s="27">
        <v>18731105</v>
      </c>
      <c r="E21" s="27">
        <v>19215313</v>
      </c>
    </row>
    <row r="22" spans="1:10" ht="18" customHeight="1" x14ac:dyDescent="0.2">
      <c r="A22" s="40"/>
      <c r="B22" s="42" t="s">
        <v>14</v>
      </c>
      <c r="C22" s="41" t="s">
        <v>15</v>
      </c>
      <c r="D22" s="27">
        <v>132965</v>
      </c>
      <c r="E22" s="27">
        <v>177469</v>
      </c>
    </row>
    <row r="23" spans="1:10" ht="18" customHeight="1" x14ac:dyDescent="0.2">
      <c r="A23" s="40"/>
      <c r="B23" s="42" t="s">
        <v>16</v>
      </c>
      <c r="C23" s="41" t="s">
        <v>240</v>
      </c>
      <c r="D23" s="27">
        <v>2998171</v>
      </c>
      <c r="E23" s="27">
        <v>4173100</v>
      </c>
    </row>
    <row r="24" spans="1:10" ht="18" customHeight="1" x14ac:dyDescent="0.2">
      <c r="A24" s="40"/>
      <c r="B24" s="42" t="s">
        <v>17</v>
      </c>
      <c r="C24" s="41" t="s">
        <v>241</v>
      </c>
      <c r="D24" s="27">
        <v>2291977</v>
      </c>
      <c r="E24" s="27">
        <v>2942310</v>
      </c>
    </row>
    <row r="25" spans="1:10" ht="18" customHeight="1" x14ac:dyDescent="0.2">
      <c r="A25" s="40"/>
      <c r="B25" s="42" t="s">
        <v>205</v>
      </c>
      <c r="C25" s="41" t="s">
        <v>206</v>
      </c>
      <c r="D25" s="27">
        <v>676312</v>
      </c>
      <c r="E25" s="27">
        <v>461500</v>
      </c>
    </row>
    <row r="26" spans="1:10" ht="18" customHeight="1" x14ac:dyDescent="0.2">
      <c r="A26" s="40"/>
      <c r="B26" s="40">
        <v>141</v>
      </c>
      <c r="C26" s="41" t="s">
        <v>223</v>
      </c>
      <c r="D26" s="27">
        <f>SUM(D27:D30)</f>
        <v>3521892</v>
      </c>
      <c r="E26" s="27">
        <v>1595453</v>
      </c>
    </row>
    <row r="27" spans="1:10" ht="18" customHeight="1" x14ac:dyDescent="0.2">
      <c r="A27" s="40"/>
      <c r="B27" s="42" t="s">
        <v>221</v>
      </c>
      <c r="C27" s="41" t="s">
        <v>258</v>
      </c>
      <c r="D27" s="27">
        <v>472727</v>
      </c>
      <c r="E27" s="27">
        <v>436363</v>
      </c>
    </row>
    <row r="28" spans="1:10" ht="18" customHeight="1" x14ac:dyDescent="0.2">
      <c r="A28" s="40"/>
      <c r="B28" s="42" t="s">
        <v>222</v>
      </c>
      <c r="C28" s="41" t="s">
        <v>224</v>
      </c>
      <c r="D28" s="27">
        <v>928030</v>
      </c>
      <c r="E28" s="27">
        <v>833333</v>
      </c>
    </row>
    <row r="29" spans="1:10" ht="18" customHeight="1" x14ac:dyDescent="0.2">
      <c r="A29" s="40"/>
      <c r="B29" s="42" t="s">
        <v>242</v>
      </c>
      <c r="C29" s="41" t="s">
        <v>243</v>
      </c>
      <c r="D29" s="27">
        <v>2046970</v>
      </c>
      <c r="E29" s="27">
        <v>212121</v>
      </c>
    </row>
    <row r="30" spans="1:10" ht="18" customHeight="1" x14ac:dyDescent="0.2">
      <c r="A30" s="40"/>
      <c r="B30" s="42" t="s">
        <v>244</v>
      </c>
      <c r="C30" s="41" t="s">
        <v>245</v>
      </c>
      <c r="D30" s="27">
        <v>74165</v>
      </c>
      <c r="E30" s="27"/>
    </row>
    <row r="31" spans="1:10" ht="18" customHeight="1" x14ac:dyDescent="0.2">
      <c r="A31" s="40"/>
      <c r="B31" s="40">
        <v>143</v>
      </c>
      <c r="C31" s="41" t="s">
        <v>10</v>
      </c>
      <c r="D31" s="27">
        <f>SUM(D32:D33)</f>
        <v>1178798</v>
      </c>
      <c r="E31" s="27">
        <v>1225305</v>
      </c>
    </row>
    <row r="32" spans="1:10" ht="18" customHeight="1" x14ac:dyDescent="0.2">
      <c r="A32" s="40"/>
      <c r="B32" s="42" t="s">
        <v>18</v>
      </c>
      <c r="C32" s="41" t="s">
        <v>19</v>
      </c>
      <c r="D32" s="27">
        <v>1061648</v>
      </c>
      <c r="E32" s="27">
        <v>1055589</v>
      </c>
    </row>
    <row r="33" spans="1:5" ht="18" customHeight="1" x14ac:dyDescent="0.2">
      <c r="A33" s="40"/>
      <c r="B33" s="42" t="s">
        <v>246</v>
      </c>
      <c r="C33" s="41" t="s">
        <v>247</v>
      </c>
      <c r="D33" s="27">
        <v>117150</v>
      </c>
      <c r="E33" s="27">
        <v>169716</v>
      </c>
    </row>
    <row r="34" spans="1:5" ht="18" customHeight="1" x14ac:dyDescent="0.2">
      <c r="A34" s="38">
        <v>15</v>
      </c>
      <c r="B34" s="38"/>
      <c r="C34" s="39" t="s">
        <v>20</v>
      </c>
      <c r="D34" s="25">
        <f>SUM(D35:D36)</f>
        <v>1450000</v>
      </c>
      <c r="E34" s="25">
        <v>1707737</v>
      </c>
    </row>
    <row r="35" spans="1:5" ht="18" customHeight="1" x14ac:dyDescent="0.2">
      <c r="A35" s="40"/>
      <c r="B35" s="40">
        <v>150</v>
      </c>
      <c r="C35" s="41" t="s">
        <v>21</v>
      </c>
      <c r="D35" s="27">
        <v>1400000</v>
      </c>
      <c r="E35" s="27">
        <v>1656237</v>
      </c>
    </row>
    <row r="36" spans="1:5" ht="18" customHeight="1" x14ac:dyDescent="0.2">
      <c r="A36" s="40"/>
      <c r="B36" s="40">
        <v>151</v>
      </c>
      <c r="C36" s="41" t="s">
        <v>22</v>
      </c>
      <c r="D36" s="27">
        <v>50000</v>
      </c>
      <c r="E36" s="27">
        <v>51500</v>
      </c>
    </row>
    <row r="37" spans="1:5" ht="18" customHeight="1" x14ac:dyDescent="0.2">
      <c r="A37" s="38">
        <v>16</v>
      </c>
      <c r="B37" s="38"/>
      <c r="C37" s="39" t="s">
        <v>23</v>
      </c>
      <c r="D37" s="25">
        <f>SUM(D38:D39)</f>
        <v>19098034</v>
      </c>
      <c r="E37" s="25">
        <v>21207581</v>
      </c>
    </row>
    <row r="38" spans="1:5" ht="18" customHeight="1" x14ac:dyDescent="0.2">
      <c r="A38" s="40"/>
      <c r="B38" s="40">
        <v>160</v>
      </c>
      <c r="C38" s="41" t="s">
        <v>24</v>
      </c>
      <c r="D38" s="27">
        <v>18058034</v>
      </c>
      <c r="E38" s="27">
        <v>20097581</v>
      </c>
    </row>
    <row r="39" spans="1:5" ht="18" customHeight="1" x14ac:dyDescent="0.2">
      <c r="A39" s="40"/>
      <c r="B39" s="40">
        <v>162</v>
      </c>
      <c r="C39" s="41" t="s">
        <v>25</v>
      </c>
      <c r="D39" s="27">
        <f>SUM(D40:D42)</f>
        <v>1040000</v>
      </c>
      <c r="E39" s="27">
        <v>1110000</v>
      </c>
    </row>
    <row r="40" spans="1:5" ht="18" customHeight="1" x14ac:dyDescent="0.2">
      <c r="A40" s="40"/>
      <c r="B40" s="42" t="s">
        <v>26</v>
      </c>
      <c r="C40" s="41" t="s">
        <v>27</v>
      </c>
      <c r="D40" s="27">
        <v>125000</v>
      </c>
      <c r="E40" s="27">
        <v>195000</v>
      </c>
    </row>
    <row r="41" spans="1:5" ht="18" customHeight="1" x14ac:dyDescent="0.2">
      <c r="A41" s="40"/>
      <c r="B41" s="42" t="s">
        <v>28</v>
      </c>
      <c r="C41" s="41" t="s">
        <v>29</v>
      </c>
      <c r="D41" s="27">
        <v>235000</v>
      </c>
      <c r="E41" s="27">
        <v>235000</v>
      </c>
    </row>
    <row r="42" spans="1:5" ht="18" customHeight="1" x14ac:dyDescent="0.2">
      <c r="A42" s="40"/>
      <c r="B42" s="42" t="s">
        <v>30</v>
      </c>
      <c r="C42" s="41" t="s">
        <v>31</v>
      </c>
      <c r="D42" s="27">
        <v>680000</v>
      </c>
      <c r="E42" s="27">
        <v>680000</v>
      </c>
    </row>
    <row r="43" spans="1:5" ht="18" customHeight="1" thickBot="1" x14ac:dyDescent="0.25">
      <c r="A43" s="43"/>
      <c r="B43" s="43"/>
      <c r="C43" s="43" t="s">
        <v>32</v>
      </c>
      <c r="D43" s="44">
        <f>D9+D11+D13+D16+D19+D34+D37</f>
        <v>134968199</v>
      </c>
      <c r="E43" s="44">
        <f>E9+E11+E13+E16+E19+E34+E37</f>
        <v>143696792</v>
      </c>
    </row>
    <row r="44" spans="1:5" ht="18" customHeight="1" x14ac:dyDescent="0.2">
      <c r="A44" s="69" t="s">
        <v>218</v>
      </c>
      <c r="B44" s="69"/>
      <c r="C44" s="69"/>
      <c r="D44" s="38"/>
      <c r="E44" s="38"/>
    </row>
    <row r="45" spans="1:5" ht="18" customHeight="1" x14ac:dyDescent="0.2">
      <c r="A45" s="38">
        <v>20</v>
      </c>
      <c r="B45" s="38"/>
      <c r="C45" s="39" t="s">
        <v>33</v>
      </c>
      <c r="D45" s="25">
        <f>SUM(D46:D49)</f>
        <v>887004</v>
      </c>
      <c r="E45" s="25">
        <v>553953</v>
      </c>
    </row>
    <row r="46" spans="1:5" ht="18" customHeight="1" x14ac:dyDescent="0.2">
      <c r="A46" s="40"/>
      <c r="B46" s="40">
        <v>202</v>
      </c>
      <c r="C46" s="41" t="s">
        <v>199</v>
      </c>
      <c r="D46" s="27">
        <v>82300</v>
      </c>
      <c r="E46" s="27">
        <v>83653</v>
      </c>
    </row>
    <row r="47" spans="1:5" ht="18" customHeight="1" x14ac:dyDescent="0.2">
      <c r="A47" s="40"/>
      <c r="B47" s="40">
        <v>205</v>
      </c>
      <c r="C47" s="41" t="s">
        <v>200</v>
      </c>
      <c r="D47" s="27">
        <v>14700</v>
      </c>
      <c r="E47" s="27">
        <v>27800</v>
      </c>
    </row>
    <row r="48" spans="1:5" ht="18" customHeight="1" x14ac:dyDescent="0.2">
      <c r="A48" s="40"/>
      <c r="B48" s="40">
        <v>208</v>
      </c>
      <c r="C48" s="41" t="s">
        <v>248</v>
      </c>
      <c r="D48" s="27">
        <v>5319</v>
      </c>
      <c r="E48" s="27">
        <v>4400</v>
      </c>
    </row>
    <row r="49" spans="1:5" ht="18" customHeight="1" x14ac:dyDescent="0.2">
      <c r="A49" s="40"/>
      <c r="B49" s="40">
        <v>209</v>
      </c>
      <c r="C49" s="41" t="s">
        <v>217</v>
      </c>
      <c r="D49" s="27">
        <v>784685</v>
      </c>
      <c r="E49" s="27">
        <v>438100</v>
      </c>
    </row>
    <row r="50" spans="1:5" ht="18" customHeight="1" x14ac:dyDescent="0.2">
      <c r="A50" s="38">
        <v>21</v>
      </c>
      <c r="B50" s="38"/>
      <c r="C50" s="39" t="s">
        <v>34</v>
      </c>
      <c r="D50" s="25">
        <f>SUM(D51:D54)</f>
        <v>4382007</v>
      </c>
      <c r="E50" s="25">
        <v>4554133</v>
      </c>
    </row>
    <row r="51" spans="1:5" ht="18" customHeight="1" x14ac:dyDescent="0.2">
      <c r="A51" s="40"/>
      <c r="B51" s="40">
        <v>212</v>
      </c>
      <c r="C51" s="41" t="s">
        <v>35</v>
      </c>
      <c r="D51" s="27">
        <v>1368777</v>
      </c>
      <c r="E51" s="27">
        <v>1599900</v>
      </c>
    </row>
    <row r="52" spans="1:5" ht="18" customHeight="1" x14ac:dyDescent="0.2">
      <c r="A52" s="40"/>
      <c r="B52" s="40">
        <v>213</v>
      </c>
      <c r="C52" s="41" t="s">
        <v>36</v>
      </c>
      <c r="D52" s="27">
        <v>2465047</v>
      </c>
      <c r="E52" s="27">
        <v>2369031</v>
      </c>
    </row>
    <row r="53" spans="1:5" ht="18" customHeight="1" x14ac:dyDescent="0.2">
      <c r="A53" s="40"/>
      <c r="B53" s="40">
        <v>214</v>
      </c>
      <c r="C53" s="41" t="s">
        <v>37</v>
      </c>
      <c r="D53" s="27"/>
      <c r="E53" s="27" t="s">
        <v>251</v>
      </c>
    </row>
    <row r="54" spans="1:5" ht="18" customHeight="1" x14ac:dyDescent="0.2">
      <c r="A54" s="40"/>
      <c r="B54" s="40">
        <v>215</v>
      </c>
      <c r="C54" s="41" t="s">
        <v>38</v>
      </c>
      <c r="D54" s="27">
        <v>548183</v>
      </c>
      <c r="E54" s="27">
        <v>585202</v>
      </c>
    </row>
    <row r="55" spans="1:5" ht="18" customHeight="1" x14ac:dyDescent="0.2">
      <c r="A55" s="38">
        <v>22</v>
      </c>
      <c r="B55" s="38"/>
      <c r="C55" s="39" t="s">
        <v>39</v>
      </c>
      <c r="D55" s="25">
        <f>D56+D57+D62+D63+D64+D65+D66+D73</f>
        <v>26321085</v>
      </c>
      <c r="E55" s="25">
        <v>24966894</v>
      </c>
    </row>
    <row r="56" spans="1:5" ht="18" customHeight="1" x14ac:dyDescent="0.2">
      <c r="A56" s="40"/>
      <c r="B56" s="40">
        <v>220</v>
      </c>
      <c r="C56" s="41" t="s">
        <v>40</v>
      </c>
      <c r="D56" s="27">
        <v>431123</v>
      </c>
      <c r="E56" s="27">
        <v>425857</v>
      </c>
    </row>
    <row r="57" spans="1:5" ht="18" customHeight="1" x14ac:dyDescent="0.2">
      <c r="A57" s="40"/>
      <c r="B57" s="40">
        <v>221</v>
      </c>
      <c r="C57" s="41" t="s">
        <v>41</v>
      </c>
      <c r="D57" s="27">
        <f>SUM(D58:D61)</f>
        <v>8469143</v>
      </c>
      <c r="E57" s="27">
        <v>5584813</v>
      </c>
    </row>
    <row r="58" spans="1:5" ht="18" customHeight="1" x14ac:dyDescent="0.2">
      <c r="A58" s="40"/>
      <c r="B58" s="42" t="s">
        <v>42</v>
      </c>
      <c r="C58" s="41" t="s">
        <v>43</v>
      </c>
      <c r="D58" s="27">
        <v>7353237</v>
      </c>
      <c r="E58" s="27">
        <v>4487153</v>
      </c>
    </row>
    <row r="59" spans="1:5" ht="18" customHeight="1" x14ac:dyDescent="0.2">
      <c r="A59" s="40"/>
      <c r="B59" s="42" t="s">
        <v>44</v>
      </c>
      <c r="C59" s="41" t="s">
        <v>45</v>
      </c>
      <c r="D59" s="27">
        <v>442231</v>
      </c>
      <c r="E59" s="27">
        <v>453306</v>
      </c>
    </row>
    <row r="60" spans="1:5" ht="18" customHeight="1" x14ac:dyDescent="0.2">
      <c r="A60" s="40"/>
      <c r="B60" s="42" t="s">
        <v>225</v>
      </c>
      <c r="C60" s="41" t="s">
        <v>226</v>
      </c>
      <c r="D60" s="27">
        <v>207675</v>
      </c>
      <c r="E60" s="27">
        <v>173354</v>
      </c>
    </row>
    <row r="61" spans="1:5" ht="18" customHeight="1" x14ac:dyDescent="0.2">
      <c r="A61" s="40"/>
      <c r="B61" s="42" t="s">
        <v>46</v>
      </c>
      <c r="C61" s="41" t="s">
        <v>47</v>
      </c>
      <c r="D61" s="27">
        <v>466000</v>
      </c>
      <c r="E61" s="27">
        <v>471000</v>
      </c>
    </row>
    <row r="62" spans="1:5" s="10" customFormat="1" ht="18" customHeight="1" x14ac:dyDescent="0.2">
      <c r="A62" s="40"/>
      <c r="B62" s="40">
        <v>222</v>
      </c>
      <c r="C62" s="41" t="s">
        <v>48</v>
      </c>
      <c r="D62" s="27">
        <v>203810</v>
      </c>
      <c r="E62" s="27">
        <v>165273</v>
      </c>
    </row>
    <row r="63" spans="1:5" s="10" customFormat="1" ht="18" customHeight="1" x14ac:dyDescent="0.2">
      <c r="A63" s="40"/>
      <c r="B63" s="40">
        <v>223</v>
      </c>
      <c r="C63" s="41" t="s">
        <v>49</v>
      </c>
      <c r="D63" s="27">
        <v>107968</v>
      </c>
      <c r="E63" s="27">
        <v>95064</v>
      </c>
    </row>
    <row r="64" spans="1:5" s="10" customFormat="1" ht="18" customHeight="1" x14ac:dyDescent="0.2">
      <c r="A64" s="40"/>
      <c r="B64" s="40">
        <v>224</v>
      </c>
      <c r="C64" s="41" t="s">
        <v>50</v>
      </c>
      <c r="D64" s="27">
        <v>234334</v>
      </c>
      <c r="E64" s="27">
        <v>212214</v>
      </c>
    </row>
    <row r="65" spans="1:5" s="10" customFormat="1" ht="18" customHeight="1" x14ac:dyDescent="0.2">
      <c r="A65" s="40"/>
      <c r="B65" s="40">
        <v>225</v>
      </c>
      <c r="C65" s="41" t="s">
        <v>51</v>
      </c>
      <c r="D65" s="27">
        <v>442110</v>
      </c>
      <c r="E65" s="27">
        <v>331500</v>
      </c>
    </row>
    <row r="66" spans="1:5" s="10" customFormat="1" ht="18" customHeight="1" x14ac:dyDescent="0.2">
      <c r="A66" s="40"/>
      <c r="B66" s="40">
        <v>226</v>
      </c>
      <c r="C66" s="41" t="s">
        <v>52</v>
      </c>
      <c r="D66" s="27">
        <v>5942104</v>
      </c>
      <c r="E66" s="27">
        <v>8183226</v>
      </c>
    </row>
    <row r="67" spans="1:5" s="10" customFormat="1" ht="18" customHeight="1" x14ac:dyDescent="0.2">
      <c r="A67" s="40"/>
      <c r="B67" s="42" t="s">
        <v>53</v>
      </c>
      <c r="C67" s="41" t="s">
        <v>54</v>
      </c>
      <c r="D67" s="27">
        <v>208407</v>
      </c>
      <c r="E67" s="27">
        <v>222889</v>
      </c>
    </row>
    <row r="68" spans="1:5" s="10" customFormat="1" ht="18" customHeight="1" x14ac:dyDescent="0.2">
      <c r="A68" s="40"/>
      <c r="B68" s="42" t="s">
        <v>55</v>
      </c>
      <c r="C68" s="41" t="s">
        <v>56</v>
      </c>
      <c r="D68" s="27">
        <v>289469</v>
      </c>
      <c r="E68" s="27">
        <v>338123</v>
      </c>
    </row>
    <row r="69" spans="1:5" s="10" customFormat="1" ht="18" customHeight="1" x14ac:dyDescent="0.2">
      <c r="A69" s="40"/>
      <c r="B69" s="42" t="s">
        <v>57</v>
      </c>
      <c r="C69" s="41" t="s">
        <v>58</v>
      </c>
      <c r="D69" s="27">
        <v>60000</v>
      </c>
      <c r="E69" s="27">
        <v>2000000</v>
      </c>
    </row>
    <row r="70" spans="1:5" s="10" customFormat="1" ht="18" customHeight="1" x14ac:dyDescent="0.2">
      <c r="A70" s="40"/>
      <c r="B70" s="42" t="s">
        <v>59</v>
      </c>
      <c r="C70" s="41" t="s">
        <v>60</v>
      </c>
      <c r="D70" s="27">
        <v>1294370</v>
      </c>
      <c r="E70" s="27">
        <v>1919753</v>
      </c>
    </row>
    <row r="71" spans="1:5" s="10" customFormat="1" ht="18" customHeight="1" x14ac:dyDescent="0.2">
      <c r="A71" s="40"/>
      <c r="B71" s="42" t="s">
        <v>61</v>
      </c>
      <c r="C71" s="41" t="s">
        <v>62</v>
      </c>
      <c r="D71" s="27">
        <v>162121</v>
      </c>
      <c r="E71" s="27">
        <v>116996</v>
      </c>
    </row>
    <row r="72" spans="1:5" s="10" customFormat="1" ht="18" customHeight="1" x14ac:dyDescent="0.2">
      <c r="A72" s="40"/>
      <c r="B72" s="42" t="s">
        <v>63</v>
      </c>
      <c r="C72" s="41" t="s">
        <v>64</v>
      </c>
      <c r="D72" s="27">
        <v>3927737</v>
      </c>
      <c r="E72" s="27">
        <v>3585465</v>
      </c>
    </row>
    <row r="73" spans="1:5" s="10" customFormat="1" ht="18" customHeight="1" x14ac:dyDescent="0.2">
      <c r="A73" s="40"/>
      <c r="B73" s="40">
        <v>227</v>
      </c>
      <c r="C73" s="41" t="s">
        <v>65</v>
      </c>
      <c r="D73" s="27">
        <f>SUM(D74:D77)</f>
        <v>10490493</v>
      </c>
      <c r="E73" s="27">
        <v>9968948</v>
      </c>
    </row>
    <row r="74" spans="1:5" s="10" customFormat="1" ht="18" customHeight="1" x14ac:dyDescent="0.2">
      <c r="A74" s="40"/>
      <c r="B74" s="42" t="s">
        <v>66</v>
      </c>
      <c r="C74" s="41" t="s">
        <v>67</v>
      </c>
      <c r="D74" s="27">
        <v>5109070</v>
      </c>
      <c r="E74" s="27">
        <v>5041327</v>
      </c>
    </row>
    <row r="75" spans="1:5" s="10" customFormat="1" ht="18" customHeight="1" x14ac:dyDescent="0.2">
      <c r="A75" s="40"/>
      <c r="B75" s="42" t="s">
        <v>68</v>
      </c>
      <c r="C75" s="41" t="s">
        <v>69</v>
      </c>
      <c r="D75" s="27">
        <v>1057980</v>
      </c>
      <c r="E75" s="27">
        <v>1019690</v>
      </c>
    </row>
    <row r="76" spans="1:5" s="10" customFormat="1" ht="18" customHeight="1" x14ac:dyDescent="0.2">
      <c r="A76" s="40"/>
      <c r="B76" s="42" t="s">
        <v>70</v>
      </c>
      <c r="C76" s="41" t="s">
        <v>71</v>
      </c>
      <c r="D76" s="27">
        <v>1155666</v>
      </c>
      <c r="E76" s="27">
        <v>1070815</v>
      </c>
    </row>
    <row r="77" spans="1:5" s="10" customFormat="1" ht="18" customHeight="1" x14ac:dyDescent="0.2">
      <c r="A77" s="40"/>
      <c r="B77" s="42" t="s">
        <v>72</v>
      </c>
      <c r="C77" s="41" t="s">
        <v>73</v>
      </c>
      <c r="D77" s="27">
        <v>3167777</v>
      </c>
      <c r="E77" s="27">
        <v>2837115</v>
      </c>
    </row>
    <row r="78" spans="1:5" ht="18" customHeight="1" x14ac:dyDescent="0.2">
      <c r="A78" s="38">
        <v>23</v>
      </c>
      <c r="B78" s="38"/>
      <c r="C78" s="39" t="s">
        <v>74</v>
      </c>
      <c r="D78" s="25">
        <f>SUM(D79:D80)</f>
        <v>1952176</v>
      </c>
      <c r="E78" s="25">
        <v>2144743</v>
      </c>
    </row>
    <row r="79" spans="1:5" ht="18" customHeight="1" x14ac:dyDescent="0.2">
      <c r="A79" s="40"/>
      <c r="B79" s="40">
        <v>230</v>
      </c>
      <c r="C79" s="41" t="s">
        <v>75</v>
      </c>
      <c r="D79" s="27">
        <v>1187538</v>
      </c>
      <c r="E79" s="27">
        <v>945088</v>
      </c>
    </row>
    <row r="80" spans="1:5" ht="18" customHeight="1" x14ac:dyDescent="0.2">
      <c r="A80" s="40"/>
      <c r="B80" s="40">
        <v>233</v>
      </c>
      <c r="C80" s="41" t="s">
        <v>76</v>
      </c>
      <c r="D80" s="27">
        <f>SUM(D81:D85)</f>
        <v>764638</v>
      </c>
      <c r="E80" s="27">
        <v>1199655</v>
      </c>
    </row>
    <row r="81" spans="1:5" ht="18" customHeight="1" x14ac:dyDescent="0.2">
      <c r="A81" s="40"/>
      <c r="B81" s="40" t="s">
        <v>201</v>
      </c>
      <c r="C81" s="41" t="s">
        <v>76</v>
      </c>
      <c r="D81" s="27">
        <v>760638</v>
      </c>
      <c r="E81" s="27">
        <v>1195655</v>
      </c>
    </row>
    <row r="82" spans="1:5" ht="18" customHeight="1" x14ac:dyDescent="0.2">
      <c r="A82" s="40"/>
      <c r="B82" s="42" t="s">
        <v>77</v>
      </c>
      <c r="C82" s="41" t="s">
        <v>78</v>
      </c>
      <c r="D82" s="27">
        <v>1000</v>
      </c>
      <c r="E82" s="27">
        <v>1000</v>
      </c>
    </row>
    <row r="83" spans="1:5" ht="18" customHeight="1" x14ac:dyDescent="0.2">
      <c r="A83" s="40"/>
      <c r="B83" s="42" t="s">
        <v>79</v>
      </c>
      <c r="C83" s="41" t="s">
        <v>80</v>
      </c>
      <c r="D83" s="27">
        <v>1000</v>
      </c>
      <c r="E83" s="27">
        <v>1000</v>
      </c>
    </row>
    <row r="84" spans="1:5" ht="18" customHeight="1" x14ac:dyDescent="0.2">
      <c r="A84" s="40"/>
      <c r="B84" s="42" t="s">
        <v>81</v>
      </c>
      <c r="C84" s="41" t="s">
        <v>82</v>
      </c>
      <c r="D84" s="27">
        <v>1000</v>
      </c>
      <c r="E84" s="27">
        <v>1000</v>
      </c>
    </row>
    <row r="85" spans="1:5" ht="18" customHeight="1" x14ac:dyDescent="0.2">
      <c r="A85" s="40"/>
      <c r="B85" s="42" t="s">
        <v>83</v>
      </c>
      <c r="C85" s="41" t="s">
        <v>84</v>
      </c>
      <c r="D85" s="27">
        <v>1000</v>
      </c>
      <c r="E85" s="27">
        <v>1000</v>
      </c>
    </row>
    <row r="86" spans="1:5" ht="18" customHeight="1" x14ac:dyDescent="0.2">
      <c r="A86" s="38">
        <v>27</v>
      </c>
      <c r="B86" s="38"/>
      <c r="C86" s="39" t="s">
        <v>85</v>
      </c>
      <c r="D86" s="25">
        <v>28500</v>
      </c>
      <c r="E86" s="25">
        <v>22000</v>
      </c>
    </row>
    <row r="87" spans="1:5" ht="18" customHeight="1" x14ac:dyDescent="0.2">
      <c r="A87" s="40"/>
      <c r="B87" s="40">
        <v>270</v>
      </c>
      <c r="C87" s="41" t="s">
        <v>86</v>
      </c>
      <c r="D87" s="27">
        <v>28500</v>
      </c>
      <c r="E87" s="27">
        <v>22000</v>
      </c>
    </row>
    <row r="88" spans="1:5" ht="18" customHeight="1" thickBot="1" x14ac:dyDescent="0.25">
      <c r="A88" s="43"/>
      <c r="B88" s="43"/>
      <c r="C88" s="43" t="s">
        <v>87</v>
      </c>
      <c r="D88" s="45">
        <f>D45+D50+D55+D78+D86</f>
        <v>33570772</v>
      </c>
      <c r="E88" s="45">
        <f>E45+E50+E55+E78+E86</f>
        <v>32241723</v>
      </c>
    </row>
    <row r="89" spans="1:5" ht="18" customHeight="1" x14ac:dyDescent="0.2">
      <c r="A89" s="69" t="s">
        <v>88</v>
      </c>
      <c r="B89" s="69"/>
      <c r="C89" s="69"/>
      <c r="D89" s="38"/>
      <c r="E89" s="38"/>
    </row>
    <row r="90" spans="1:5" ht="18" customHeight="1" x14ac:dyDescent="0.2">
      <c r="A90" s="38">
        <v>31</v>
      </c>
      <c r="B90" s="38"/>
      <c r="C90" s="39" t="s">
        <v>189</v>
      </c>
      <c r="D90" s="25">
        <v>60000</v>
      </c>
      <c r="E90" s="25">
        <v>60000</v>
      </c>
    </row>
    <row r="91" spans="1:5" ht="18" customHeight="1" x14ac:dyDescent="0.2">
      <c r="A91" s="38"/>
      <c r="B91" s="40">
        <v>310</v>
      </c>
      <c r="C91" s="41" t="s">
        <v>190</v>
      </c>
      <c r="D91" s="27">
        <v>60000</v>
      </c>
      <c r="E91" s="27">
        <v>60000</v>
      </c>
    </row>
    <row r="92" spans="1:5" ht="18" customHeight="1" x14ac:dyDescent="0.2">
      <c r="A92" s="38">
        <v>35</v>
      </c>
      <c r="B92" s="38"/>
      <c r="C92" s="39" t="s">
        <v>89</v>
      </c>
      <c r="D92" s="25">
        <f>SUM(D93:D94)</f>
        <v>349450</v>
      </c>
      <c r="E92" s="25">
        <v>330000</v>
      </c>
    </row>
    <row r="93" spans="1:5" ht="18" customHeight="1" x14ac:dyDescent="0.2">
      <c r="A93" s="40"/>
      <c r="B93" s="40">
        <v>352</v>
      </c>
      <c r="C93" s="41" t="s">
        <v>90</v>
      </c>
      <c r="D93" s="27">
        <v>319450</v>
      </c>
      <c r="E93" s="27">
        <v>300000</v>
      </c>
    </row>
    <row r="94" spans="1:5" ht="18" customHeight="1" x14ac:dyDescent="0.2">
      <c r="A94" s="40"/>
      <c r="B94" s="40">
        <v>359</v>
      </c>
      <c r="C94" s="41" t="s">
        <v>91</v>
      </c>
      <c r="D94" s="27">
        <v>30000</v>
      </c>
      <c r="E94" s="27">
        <v>30000</v>
      </c>
    </row>
    <row r="95" spans="1:5" ht="18" customHeight="1" thickBot="1" x14ac:dyDescent="0.25">
      <c r="A95" s="43"/>
      <c r="B95" s="43"/>
      <c r="C95" s="43" t="s">
        <v>92</v>
      </c>
      <c r="D95" s="44">
        <f>D90+D92</f>
        <v>409450</v>
      </c>
      <c r="E95" s="44">
        <f>E90+E92</f>
        <v>390000</v>
      </c>
    </row>
    <row r="96" spans="1:5" ht="18" customHeight="1" x14ac:dyDescent="0.25">
      <c r="A96" s="70" t="s">
        <v>93</v>
      </c>
      <c r="B96" s="70"/>
      <c r="C96" s="70"/>
      <c r="D96" s="46"/>
      <c r="E96" s="46"/>
    </row>
    <row r="97" spans="1:5" ht="18" customHeight="1" x14ac:dyDescent="0.2">
      <c r="A97" s="38">
        <v>44</v>
      </c>
      <c r="B97" s="38"/>
      <c r="C97" s="39" t="s">
        <v>94</v>
      </c>
      <c r="D97" s="25">
        <v>1660140</v>
      </c>
      <c r="E97" s="25">
        <v>1775166</v>
      </c>
    </row>
    <row r="98" spans="1:5" ht="18" customHeight="1" x14ac:dyDescent="0.2">
      <c r="A98" s="40"/>
      <c r="B98" s="40">
        <v>444</v>
      </c>
      <c r="C98" s="41" t="s">
        <v>95</v>
      </c>
      <c r="D98" s="27">
        <v>1660140</v>
      </c>
      <c r="E98" s="27">
        <v>1775166</v>
      </c>
    </row>
    <row r="99" spans="1:5" ht="18" customHeight="1" x14ac:dyDescent="0.2">
      <c r="A99" s="38">
        <v>47</v>
      </c>
      <c r="B99" s="38"/>
      <c r="C99" s="39" t="s">
        <v>96</v>
      </c>
      <c r="D99" s="25">
        <v>290000</v>
      </c>
      <c r="E99" s="25">
        <v>290000</v>
      </c>
    </row>
    <row r="100" spans="1:5" ht="18" customHeight="1" x14ac:dyDescent="0.2">
      <c r="A100" s="40"/>
      <c r="B100" s="40">
        <v>470</v>
      </c>
      <c r="C100" s="41" t="s">
        <v>97</v>
      </c>
      <c r="D100" s="27">
        <v>290000</v>
      </c>
      <c r="E100" s="27">
        <v>290000</v>
      </c>
    </row>
    <row r="101" spans="1:5" ht="18" customHeight="1" x14ac:dyDescent="0.2">
      <c r="A101" s="38">
        <v>48</v>
      </c>
      <c r="B101" s="38"/>
      <c r="C101" s="39" t="s">
        <v>98</v>
      </c>
      <c r="D101" s="25">
        <f>D102+D106+D116</f>
        <v>5267584</v>
      </c>
      <c r="E101" s="25">
        <v>5668020</v>
      </c>
    </row>
    <row r="102" spans="1:5" ht="18" customHeight="1" x14ac:dyDescent="0.2">
      <c r="A102" s="40"/>
      <c r="B102" s="40">
        <v>481</v>
      </c>
      <c r="C102" s="41" t="s">
        <v>99</v>
      </c>
      <c r="D102" s="27">
        <f>SUM(D103:D105)</f>
        <v>1010000</v>
      </c>
      <c r="E102" s="27">
        <v>1045130</v>
      </c>
    </row>
    <row r="103" spans="1:5" ht="18" customHeight="1" x14ac:dyDescent="0.2">
      <c r="A103" s="40"/>
      <c r="B103" s="42" t="s">
        <v>100</v>
      </c>
      <c r="C103" s="41" t="s">
        <v>101</v>
      </c>
      <c r="D103" s="27">
        <v>80000</v>
      </c>
      <c r="E103" s="27">
        <v>245130</v>
      </c>
    </row>
    <row r="104" spans="1:5" ht="18" customHeight="1" x14ac:dyDescent="0.2">
      <c r="A104" s="40"/>
      <c r="B104" s="42" t="s">
        <v>102</v>
      </c>
      <c r="C104" s="41" t="s">
        <v>103</v>
      </c>
      <c r="D104" s="27">
        <v>900000</v>
      </c>
      <c r="E104" s="27">
        <v>800000</v>
      </c>
    </row>
    <row r="105" spans="1:5" ht="18" customHeight="1" x14ac:dyDescent="0.2">
      <c r="A105" s="40"/>
      <c r="B105" s="42" t="s">
        <v>249</v>
      </c>
      <c r="C105" s="41" t="s">
        <v>227</v>
      </c>
      <c r="D105" s="27">
        <v>30000</v>
      </c>
      <c r="E105" s="27" t="s">
        <v>251</v>
      </c>
    </row>
    <row r="106" spans="1:5" ht="18" customHeight="1" x14ac:dyDescent="0.2">
      <c r="A106" s="40"/>
      <c r="B106" s="40">
        <v>482</v>
      </c>
      <c r="C106" s="41" t="s">
        <v>104</v>
      </c>
      <c r="D106" s="27">
        <f>SUM(D107:D115)</f>
        <v>4075199</v>
      </c>
      <c r="E106" s="27">
        <v>4419483</v>
      </c>
    </row>
    <row r="107" spans="1:5" ht="18" customHeight="1" x14ac:dyDescent="0.2">
      <c r="A107" s="40"/>
      <c r="B107" s="42" t="s">
        <v>105</v>
      </c>
      <c r="C107" s="41" t="s">
        <v>106</v>
      </c>
      <c r="D107" s="27">
        <v>280000</v>
      </c>
      <c r="E107" s="27">
        <v>280000</v>
      </c>
    </row>
    <row r="108" spans="1:5" ht="18" customHeight="1" x14ac:dyDescent="0.2">
      <c r="A108" s="40"/>
      <c r="B108" s="42" t="s">
        <v>207</v>
      </c>
      <c r="C108" s="41" t="s">
        <v>209</v>
      </c>
      <c r="D108" s="27"/>
      <c r="E108" s="27" t="s">
        <v>251</v>
      </c>
    </row>
    <row r="109" spans="1:5" ht="18" customHeight="1" x14ac:dyDescent="0.2">
      <c r="A109" s="40"/>
      <c r="B109" s="42" t="s">
        <v>208</v>
      </c>
      <c r="C109" s="41" t="s">
        <v>210</v>
      </c>
      <c r="D109" s="27">
        <v>162000</v>
      </c>
      <c r="E109" s="27">
        <v>200000</v>
      </c>
    </row>
    <row r="110" spans="1:5" ht="18" customHeight="1" x14ac:dyDescent="0.2">
      <c r="A110" s="40"/>
      <c r="B110" s="42" t="s">
        <v>107</v>
      </c>
      <c r="C110" s="41" t="s">
        <v>108</v>
      </c>
      <c r="D110" s="27">
        <v>22760</v>
      </c>
      <c r="E110" s="27">
        <v>23000</v>
      </c>
    </row>
    <row r="111" spans="1:5" ht="18" customHeight="1" x14ac:dyDescent="0.2">
      <c r="A111" s="40"/>
      <c r="B111" s="42" t="s">
        <v>109</v>
      </c>
      <c r="C111" s="41" t="s">
        <v>110</v>
      </c>
      <c r="D111" s="27">
        <v>2511901</v>
      </c>
      <c r="E111" s="27">
        <v>2834462</v>
      </c>
    </row>
    <row r="112" spans="1:5" ht="18" customHeight="1" x14ac:dyDescent="0.2">
      <c r="A112" s="40"/>
      <c r="B112" s="42" t="s">
        <v>111</v>
      </c>
      <c r="C112" s="41" t="s">
        <v>112</v>
      </c>
      <c r="D112" s="27">
        <v>882481</v>
      </c>
      <c r="E112" s="27">
        <v>888620</v>
      </c>
    </row>
    <row r="113" spans="1:5" ht="18" customHeight="1" x14ac:dyDescent="0.2">
      <c r="A113" s="40"/>
      <c r="B113" s="42" t="s">
        <v>113</v>
      </c>
      <c r="C113" s="41" t="s">
        <v>114</v>
      </c>
      <c r="D113" s="27">
        <v>66300</v>
      </c>
      <c r="E113" s="27">
        <v>73600</v>
      </c>
    </row>
    <row r="114" spans="1:5" ht="18" customHeight="1" x14ac:dyDescent="0.2">
      <c r="A114" s="40"/>
      <c r="B114" s="42" t="s">
        <v>115</v>
      </c>
      <c r="C114" s="41" t="s">
        <v>116</v>
      </c>
      <c r="D114" s="27"/>
      <c r="E114" s="27" t="s">
        <v>251</v>
      </c>
    </row>
    <row r="115" spans="1:5" ht="18" customHeight="1" x14ac:dyDescent="0.2">
      <c r="A115" s="40"/>
      <c r="B115" s="42" t="s">
        <v>117</v>
      </c>
      <c r="C115" s="41" t="s">
        <v>118</v>
      </c>
      <c r="D115" s="27">
        <v>149757</v>
      </c>
      <c r="E115" s="27">
        <v>119051</v>
      </c>
    </row>
    <row r="116" spans="1:5" ht="18" customHeight="1" x14ac:dyDescent="0.2">
      <c r="A116" s="40"/>
      <c r="B116" s="40">
        <v>484</v>
      </c>
      <c r="C116" s="41" t="s">
        <v>119</v>
      </c>
      <c r="D116" s="27">
        <f>SUM(D117:D119)</f>
        <v>182385</v>
      </c>
      <c r="E116" s="27">
        <v>192115</v>
      </c>
    </row>
    <row r="117" spans="1:5" ht="18" customHeight="1" x14ac:dyDescent="0.2">
      <c r="A117" s="40"/>
      <c r="B117" s="42" t="s">
        <v>120</v>
      </c>
      <c r="C117" s="41" t="s">
        <v>121</v>
      </c>
      <c r="D117" s="27"/>
      <c r="E117" s="27">
        <v>0</v>
      </c>
    </row>
    <row r="118" spans="1:5" ht="18" customHeight="1" x14ac:dyDescent="0.2">
      <c r="A118" s="40"/>
      <c r="B118" s="42" t="s">
        <v>122</v>
      </c>
      <c r="C118" s="41" t="s">
        <v>123</v>
      </c>
      <c r="D118" s="27">
        <v>139310</v>
      </c>
      <c r="E118" s="27">
        <v>139300</v>
      </c>
    </row>
    <row r="119" spans="1:5" ht="18" customHeight="1" x14ac:dyDescent="0.2">
      <c r="A119" s="40"/>
      <c r="B119" s="42" t="s">
        <v>124</v>
      </c>
      <c r="C119" s="41" t="s">
        <v>125</v>
      </c>
      <c r="D119" s="27">
        <v>43075</v>
      </c>
      <c r="E119" s="27">
        <v>52815</v>
      </c>
    </row>
    <row r="120" spans="1:5" ht="18" customHeight="1" x14ac:dyDescent="0.2">
      <c r="A120" s="38">
        <v>49</v>
      </c>
      <c r="B120" s="55"/>
      <c r="C120" s="39" t="s">
        <v>261</v>
      </c>
      <c r="D120" s="25"/>
      <c r="E120" s="25">
        <v>651310</v>
      </c>
    </row>
    <row r="121" spans="1:5" ht="18" customHeight="1" x14ac:dyDescent="0.2">
      <c r="A121" s="40"/>
      <c r="B121" s="42">
        <v>499</v>
      </c>
      <c r="C121" s="41" t="s">
        <v>262</v>
      </c>
      <c r="D121" s="27"/>
      <c r="E121" s="27">
        <v>651300</v>
      </c>
    </row>
    <row r="122" spans="1:5" ht="18" customHeight="1" thickBot="1" x14ac:dyDescent="0.25">
      <c r="A122" s="43"/>
      <c r="B122" s="43"/>
      <c r="C122" s="43" t="s">
        <v>126</v>
      </c>
      <c r="D122" s="44">
        <f>D97+D99+D101</f>
        <v>7217724</v>
      </c>
      <c r="E122" s="44">
        <f>E97+E99+E101+E120</f>
        <v>8384496</v>
      </c>
    </row>
    <row r="123" spans="1:5" ht="18" customHeight="1" x14ac:dyDescent="0.2">
      <c r="A123" s="69" t="s">
        <v>219</v>
      </c>
      <c r="B123" s="69"/>
      <c r="C123" s="69"/>
      <c r="D123" s="38"/>
      <c r="E123" s="38"/>
    </row>
    <row r="124" spans="1:5" ht="18" customHeight="1" x14ac:dyDescent="0.2">
      <c r="A124" s="38">
        <v>50</v>
      </c>
      <c r="B124" s="38"/>
      <c r="C124" s="39" t="s">
        <v>220</v>
      </c>
      <c r="D124" s="25">
        <v>300000</v>
      </c>
      <c r="E124" s="25">
        <v>1000000</v>
      </c>
    </row>
    <row r="125" spans="1:5" ht="18" customHeight="1" x14ac:dyDescent="0.2">
      <c r="A125" s="40"/>
      <c r="B125" s="40">
        <v>500</v>
      </c>
      <c r="C125" s="41" t="s">
        <v>220</v>
      </c>
      <c r="D125" s="27">
        <v>300000</v>
      </c>
      <c r="E125" s="27">
        <v>1000000</v>
      </c>
    </row>
    <row r="126" spans="1:5" ht="18" customHeight="1" thickBot="1" x14ac:dyDescent="0.25">
      <c r="A126" s="43"/>
      <c r="B126" s="43"/>
      <c r="C126" s="43" t="s">
        <v>127</v>
      </c>
      <c r="D126" s="44">
        <v>300000</v>
      </c>
      <c r="E126" s="44">
        <f>E124</f>
        <v>1000000</v>
      </c>
    </row>
    <row r="127" spans="1:5" ht="18" customHeight="1" x14ac:dyDescent="0.2">
      <c r="A127" s="69" t="s">
        <v>128</v>
      </c>
      <c r="B127" s="69"/>
      <c r="C127" s="69"/>
      <c r="D127" s="38"/>
      <c r="E127" s="38"/>
    </row>
    <row r="128" spans="1:5" ht="18" customHeight="1" x14ac:dyDescent="0.2">
      <c r="A128" s="38">
        <v>62</v>
      </c>
      <c r="B128" s="38"/>
      <c r="C128" s="39" t="s">
        <v>129</v>
      </c>
      <c r="D128" s="25">
        <f>SUM(D129:D133)</f>
        <v>7743911</v>
      </c>
      <c r="E128" s="25">
        <v>14346745</v>
      </c>
    </row>
    <row r="129" spans="1:5" ht="18" customHeight="1" x14ac:dyDescent="0.2">
      <c r="A129" s="40"/>
      <c r="B129" s="40">
        <v>622</v>
      </c>
      <c r="C129" s="41" t="s">
        <v>130</v>
      </c>
      <c r="D129" s="27">
        <v>4318965</v>
      </c>
      <c r="E129" s="27">
        <v>10737247</v>
      </c>
    </row>
    <row r="130" spans="1:5" ht="18" customHeight="1" x14ac:dyDescent="0.2">
      <c r="A130" s="40"/>
      <c r="B130" s="40">
        <v>623</v>
      </c>
      <c r="C130" s="41" t="s">
        <v>131</v>
      </c>
      <c r="D130" s="27">
        <v>872030</v>
      </c>
      <c r="E130" s="27">
        <v>1054825</v>
      </c>
    </row>
    <row r="131" spans="1:5" ht="18" customHeight="1" x14ac:dyDescent="0.2">
      <c r="A131" s="40"/>
      <c r="B131" s="40">
        <v>625</v>
      </c>
      <c r="C131" s="41" t="s">
        <v>132</v>
      </c>
      <c r="D131" s="27">
        <v>1440416</v>
      </c>
      <c r="E131" s="27">
        <v>1200174</v>
      </c>
    </row>
    <row r="132" spans="1:5" ht="18" customHeight="1" x14ac:dyDescent="0.2">
      <c r="A132" s="40"/>
      <c r="B132" s="40">
        <v>626</v>
      </c>
      <c r="C132" s="41" t="s">
        <v>133</v>
      </c>
      <c r="D132" s="27">
        <v>800000</v>
      </c>
      <c r="E132" s="27">
        <v>1042000</v>
      </c>
    </row>
    <row r="133" spans="1:5" ht="18" customHeight="1" x14ac:dyDescent="0.2">
      <c r="A133" s="40"/>
      <c r="B133" s="40">
        <v>628</v>
      </c>
      <c r="C133" s="41" t="s">
        <v>134</v>
      </c>
      <c r="D133" s="27">
        <v>312500</v>
      </c>
      <c r="E133" s="27">
        <v>312500</v>
      </c>
    </row>
    <row r="134" spans="1:5" ht="18" customHeight="1" x14ac:dyDescent="0.2">
      <c r="A134" s="38">
        <v>64</v>
      </c>
      <c r="B134" s="38"/>
      <c r="C134" s="39" t="s">
        <v>135</v>
      </c>
      <c r="D134" s="25">
        <f>D135+D139+D140+D141+D142+D143</f>
        <v>42871054</v>
      </c>
      <c r="E134" s="25">
        <v>48093210</v>
      </c>
    </row>
    <row r="135" spans="1:5" ht="18" customHeight="1" x14ac:dyDescent="0.2">
      <c r="A135" s="40"/>
      <c r="B135" s="40">
        <v>641</v>
      </c>
      <c r="C135" s="41" t="s">
        <v>136</v>
      </c>
      <c r="D135" s="27">
        <f>SUM(D136:D138)</f>
        <v>899374</v>
      </c>
      <c r="E135" s="27">
        <v>3048400</v>
      </c>
    </row>
    <row r="136" spans="1:5" ht="18" customHeight="1" x14ac:dyDescent="0.2">
      <c r="A136" s="40"/>
      <c r="B136" s="42" t="s">
        <v>137</v>
      </c>
      <c r="C136" s="41" t="s">
        <v>138</v>
      </c>
      <c r="D136" s="27">
        <v>814874</v>
      </c>
      <c r="E136" s="27">
        <v>1494000</v>
      </c>
    </row>
    <row r="137" spans="1:5" ht="18" customHeight="1" x14ac:dyDescent="0.2">
      <c r="A137" s="40"/>
      <c r="B137" s="42" t="s">
        <v>259</v>
      </c>
      <c r="C137" s="41" t="s">
        <v>260</v>
      </c>
      <c r="D137" s="27" t="s">
        <v>251</v>
      </c>
      <c r="E137" s="27">
        <v>1474000</v>
      </c>
    </row>
    <row r="138" spans="1:5" ht="18" customHeight="1" x14ac:dyDescent="0.2">
      <c r="A138" s="40"/>
      <c r="B138" s="42" t="s">
        <v>139</v>
      </c>
      <c r="C138" s="41" t="s">
        <v>140</v>
      </c>
      <c r="D138" s="27">
        <v>84500</v>
      </c>
      <c r="E138" s="27">
        <v>80000</v>
      </c>
    </row>
    <row r="139" spans="1:5" ht="18" customHeight="1" x14ac:dyDescent="0.2">
      <c r="A139" s="40"/>
      <c r="B139" s="40">
        <v>644</v>
      </c>
      <c r="C139" s="41" t="s">
        <v>211</v>
      </c>
      <c r="D139" s="27">
        <v>12723500</v>
      </c>
      <c r="E139" s="27">
        <v>12474738</v>
      </c>
    </row>
    <row r="140" spans="1:5" ht="18" customHeight="1" x14ac:dyDescent="0.2">
      <c r="A140" s="40"/>
      <c r="B140" s="40">
        <v>645</v>
      </c>
      <c r="C140" s="41" t="s">
        <v>212</v>
      </c>
      <c r="D140" s="27">
        <v>12480500</v>
      </c>
      <c r="E140" s="27">
        <v>10014072</v>
      </c>
    </row>
    <row r="141" spans="1:5" ht="18" customHeight="1" x14ac:dyDescent="0.2">
      <c r="A141" s="40"/>
      <c r="B141" s="40">
        <v>646</v>
      </c>
      <c r="C141" s="41" t="s">
        <v>213</v>
      </c>
      <c r="D141" s="27">
        <v>8847680</v>
      </c>
      <c r="E141" s="27">
        <v>14896000</v>
      </c>
    </row>
    <row r="142" spans="1:5" ht="18" customHeight="1" x14ac:dyDescent="0.2">
      <c r="A142" s="40"/>
      <c r="B142" s="40">
        <v>647</v>
      </c>
      <c r="C142" s="41" t="s">
        <v>214</v>
      </c>
      <c r="D142" s="27">
        <v>420000</v>
      </c>
      <c r="E142" s="27">
        <v>660000</v>
      </c>
    </row>
    <row r="143" spans="1:5" ht="18" customHeight="1" x14ac:dyDescent="0.2">
      <c r="A143" s="40"/>
      <c r="B143" s="40">
        <v>648</v>
      </c>
      <c r="C143" s="41" t="s">
        <v>141</v>
      </c>
      <c r="D143" s="27">
        <v>7500000</v>
      </c>
      <c r="E143" s="27">
        <v>7000000</v>
      </c>
    </row>
    <row r="144" spans="1:5" ht="15.75" x14ac:dyDescent="0.25">
      <c r="A144" s="47"/>
      <c r="B144" s="40">
        <v>649</v>
      </c>
      <c r="C144" s="41" t="s">
        <v>202</v>
      </c>
      <c r="D144" s="27"/>
      <c r="E144" s="27" t="s">
        <v>251</v>
      </c>
    </row>
    <row r="145" spans="1:5" ht="18" customHeight="1" thickBot="1" x14ac:dyDescent="0.25">
      <c r="A145" s="43"/>
      <c r="B145" s="43"/>
      <c r="C145" s="43" t="s">
        <v>142</v>
      </c>
      <c r="D145" s="44">
        <f>D128+D134</f>
        <v>50614965</v>
      </c>
      <c r="E145" s="44">
        <f>E128+E134</f>
        <v>62439955</v>
      </c>
    </row>
    <row r="146" spans="1:5" ht="18" customHeight="1" x14ac:dyDescent="0.2">
      <c r="A146" s="69" t="s">
        <v>143</v>
      </c>
      <c r="B146" s="69"/>
      <c r="C146" s="69"/>
      <c r="D146" s="38"/>
      <c r="E146" s="38"/>
    </row>
    <row r="147" spans="1:5" ht="18" customHeight="1" x14ac:dyDescent="0.2">
      <c r="A147" s="38">
        <v>83</v>
      </c>
      <c r="B147" s="38"/>
      <c r="C147" s="39" t="s">
        <v>144</v>
      </c>
      <c r="D147" s="25">
        <v>70000</v>
      </c>
      <c r="E147" s="25">
        <v>70000</v>
      </c>
    </row>
    <row r="148" spans="1:5" ht="18" customHeight="1" x14ac:dyDescent="0.2">
      <c r="A148" s="40"/>
      <c r="B148" s="40">
        <v>831</v>
      </c>
      <c r="C148" s="41" t="s">
        <v>145</v>
      </c>
      <c r="D148" s="27">
        <v>70000</v>
      </c>
      <c r="E148" s="27">
        <v>70000</v>
      </c>
    </row>
    <row r="149" spans="1:5" ht="18" customHeight="1" x14ac:dyDescent="0.2">
      <c r="A149" s="38">
        <v>86</v>
      </c>
      <c r="B149" s="38"/>
      <c r="C149" s="39" t="s">
        <v>146</v>
      </c>
      <c r="D149" s="25"/>
      <c r="E149" s="25" t="s">
        <v>251</v>
      </c>
    </row>
    <row r="150" spans="1:5" ht="18" customHeight="1" x14ac:dyDescent="0.2">
      <c r="A150" s="40"/>
      <c r="B150" s="40">
        <v>860</v>
      </c>
      <c r="C150" s="41" t="s">
        <v>147</v>
      </c>
      <c r="D150" s="27"/>
      <c r="E150" s="27" t="s">
        <v>251</v>
      </c>
    </row>
    <row r="151" spans="1:5" ht="18" customHeight="1" thickBot="1" x14ac:dyDescent="0.25">
      <c r="A151" s="43"/>
      <c r="B151" s="43"/>
      <c r="C151" s="43" t="s">
        <v>148</v>
      </c>
      <c r="D151" s="44">
        <v>70000</v>
      </c>
      <c r="E151" s="44">
        <f>E147</f>
        <v>70000</v>
      </c>
    </row>
    <row r="152" spans="1:5" ht="18" customHeight="1" x14ac:dyDescent="0.2">
      <c r="A152" s="69" t="s">
        <v>149</v>
      </c>
      <c r="B152" s="69"/>
      <c r="C152" s="69"/>
      <c r="D152" s="38"/>
      <c r="E152" s="38"/>
    </row>
    <row r="153" spans="1:5" ht="18" customHeight="1" x14ac:dyDescent="0.2">
      <c r="A153" s="38">
        <v>95</v>
      </c>
      <c r="B153" s="38"/>
      <c r="C153" s="39" t="s">
        <v>286</v>
      </c>
      <c r="D153" s="25">
        <v>764508</v>
      </c>
      <c r="E153" s="25">
        <v>600000</v>
      </c>
    </row>
    <row r="154" spans="1:5" ht="18" customHeight="1" x14ac:dyDescent="0.2">
      <c r="A154" s="40"/>
      <c r="B154" s="40">
        <v>952</v>
      </c>
      <c r="C154" s="41" t="s">
        <v>150</v>
      </c>
      <c r="D154" s="53">
        <v>764508</v>
      </c>
      <c r="E154" s="53">
        <v>600000</v>
      </c>
    </row>
    <row r="155" spans="1:5" ht="18" customHeight="1" thickBot="1" x14ac:dyDescent="0.25">
      <c r="A155" s="43"/>
      <c r="B155" s="43"/>
      <c r="C155" s="43" t="s">
        <v>151</v>
      </c>
      <c r="D155" s="48">
        <f>D153</f>
        <v>764508</v>
      </c>
      <c r="E155" s="48">
        <f>E153</f>
        <v>600000</v>
      </c>
    </row>
    <row r="156" spans="1:5" ht="18" customHeight="1" thickBot="1" x14ac:dyDescent="0.25">
      <c r="A156" s="49"/>
      <c r="B156" s="49"/>
      <c r="C156" s="49" t="s">
        <v>152</v>
      </c>
      <c r="D156" s="50">
        <f>D43+D88+D95+D122+D126+D145+D151+D155</f>
        <v>227915618</v>
      </c>
      <c r="E156" s="50">
        <f>E43+E88+E95+E122+E126+E145+E151+E155</f>
        <v>248822966</v>
      </c>
    </row>
    <row r="158" spans="1:5" x14ac:dyDescent="0.25">
      <c r="C158" s="61" t="s">
        <v>287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46:C146"/>
    <mergeCell ref="A152:C152"/>
    <mergeCell ref="A127:C127"/>
    <mergeCell ref="A96:C96"/>
    <mergeCell ref="A8:C8"/>
    <mergeCell ref="A44:C44"/>
    <mergeCell ref="A89:C89"/>
    <mergeCell ref="N1:S1"/>
    <mergeCell ref="A123:C123"/>
  </mergeCells>
  <phoneticPr fontId="21" type="noConversion"/>
  <pageMargins left="0.7" right="0.7" top="0.75" bottom="0.75" header="0.3" footer="0.3"/>
  <pageSetup orientation="portrait" r:id="rId1"/>
  <headerFooter alignWithMargins="0"/>
  <ignoredErrors>
    <ignoredError sqref="D37 D20 D26 D57 D80 D1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Orzamento Ingresos</vt:lpstr>
      <vt:lpstr>Orzamento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2016-09-15T10:12:31Z</dcterms:created>
  <dcterms:modified xsi:type="dcterms:W3CDTF">2024-02-02T13:02:40Z</dcterms:modified>
</cp:coreProperties>
</file>