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PUBLICACIÓNS PORTAL E UVIGO EN CIFRAS\Datos publicados no Portal\Información económica e orzamentaria\Información patrimonial\inmobles\"/>
    </mc:Choice>
  </mc:AlternateContent>
  <xr:revisionPtr revIDLastSave="0" documentId="13_ncr:1_{1A721838-CBC7-44F7-BAE3-598C99A6FB77}" xr6:coauthVersionLast="47" xr6:coauthVersionMax="47" xr10:uidLastSave="{00000000-0000-0000-0000-000000000000}"/>
  <bookViews>
    <workbookView xWindow="28680" yWindow="-120" windowWidth="29040" windowHeight="15720" xr2:uid="{39489B5F-A592-4732-95DE-41A8A3442974}"/>
  </bookViews>
  <sheets>
    <sheet name="2024_Bens arrendados propios" sheetId="2" r:id="rId1"/>
    <sheet name="2023_Bens arrendados propios" sheetId="3" r:id="rId2"/>
    <sheet name="2022_Bens arrendados propios" sheetId="1" r:id="rId3"/>
    <sheet name="2021_Bens arrendados propio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3" l="1"/>
  <c r="F13" i="3" s="1"/>
  <c r="E12" i="3"/>
  <c r="F12" i="3" s="1"/>
  <c r="E11" i="3"/>
  <c r="F11" i="3" s="1"/>
  <c r="E10" i="3"/>
  <c r="F10" i="3" s="1"/>
  <c r="E12" i="2"/>
  <c r="F12" i="2" s="1"/>
  <c r="E11" i="2"/>
  <c r="F11" i="2" s="1"/>
  <c r="E10" i="2"/>
  <c r="F10" i="2" s="1"/>
</calcChain>
</file>

<file path=xl/sharedStrings.xml><?xml version="1.0" encoding="utf-8"?>
<sst xmlns="http://schemas.openxmlformats.org/spreadsheetml/2006/main" count="85" uniqueCount="30">
  <si>
    <t>Unidade de Análises e Programas</t>
  </si>
  <si>
    <t>Bens arrendados propios</t>
  </si>
  <si>
    <t>Fonte: Xerencia</t>
  </si>
  <si>
    <t>Ano 2022</t>
  </si>
  <si>
    <t>Data do informe: marzo 2023</t>
  </si>
  <si>
    <t>Lugar</t>
  </si>
  <si>
    <t>Empresa</t>
  </si>
  <si>
    <t>Importe mensual</t>
  </si>
  <si>
    <t>IVE mensual</t>
  </si>
  <si>
    <t>Importe total mensual</t>
  </si>
  <si>
    <t>Importe anual (*)</t>
  </si>
  <si>
    <t>Nave en Estrada de Marcosende, 89</t>
  </si>
  <si>
    <t>ALTIA CONSULTORES, S.A.</t>
  </si>
  <si>
    <t>Plaza de garaxe 216. San Pedro Acántara, 32 (Pontevedra)</t>
  </si>
  <si>
    <t>OUTON ARGIBAY, MARIA DEL CARMEN</t>
  </si>
  <si>
    <t>Trasteiro 203. San Pedro Alcántara, 32 (Pontevedra)</t>
  </si>
  <si>
    <t>AMBLES AGRA-CADARSO, ALFONSO</t>
  </si>
  <si>
    <t>Praza de garaxe 203. San Pedro Alcántara, 32 (Pontevedra)</t>
  </si>
  <si>
    <t>MARTINEZ NEIRA, JUAN</t>
  </si>
  <si>
    <t>(*) o importe anual non ten porque corresponderse o abono realizado, senón o custo anual do arrendamento</t>
  </si>
  <si>
    <t>Ano 2024</t>
  </si>
  <si>
    <t>Data do informe: marzo 2025</t>
  </si>
  <si>
    <t>observacións</t>
  </si>
  <si>
    <t>Importe meses de xaneiro a abril, ámbolos dous inclusive.</t>
  </si>
  <si>
    <t>Importe meses de maio a decembro, ámbolos dous inclusive.</t>
  </si>
  <si>
    <t>Ano 2023</t>
  </si>
  <si>
    <t>Data do informe: marzo 2024</t>
  </si>
  <si>
    <t>O importe é polo alugueiro de 8 meses</t>
  </si>
  <si>
    <t>Ano 2021</t>
  </si>
  <si>
    <t>Data do informe: 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</si>
</sst>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9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4"/>
      <name val="Aptos Narrow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4"/>
      <name val="Calibri"/>
      <family val="2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0" borderId="1" xfId="1" applyFont="1" applyBorder="1" applyAlignment="1">
      <alignment vertical="center" wrapText="1"/>
    </xf>
    <xf numFmtId="0" fontId="1" fillId="0" borderId="1" xfId="1" applyBorder="1"/>
    <xf numFmtId="0" fontId="2" fillId="0" borderId="0" xfId="1" applyFont="1" applyAlignment="1">
      <alignment vertical="center" wrapText="1"/>
    </xf>
    <xf numFmtId="0" fontId="1" fillId="0" borderId="0" xfId="1"/>
    <xf numFmtId="0" fontId="3" fillId="0" borderId="0" xfId="1" applyFont="1" applyAlignment="1">
      <alignment horizontal="right" wrapText="1"/>
    </xf>
    <xf numFmtId="0" fontId="0" fillId="0" borderId="0" xfId="0" applyAlignment="1">
      <alignment horizontal="left" vertical="center" indent="1"/>
    </xf>
    <xf numFmtId="164" fontId="0" fillId="0" borderId="0" xfId="0" applyNumberFormat="1"/>
    <xf numFmtId="0" fontId="4" fillId="0" borderId="0" xfId="1" applyFont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left" vertical="center" indent="1"/>
    </xf>
    <xf numFmtId="164" fontId="5" fillId="0" borderId="0" xfId="0" applyNumberFormat="1" applyFont="1"/>
    <xf numFmtId="0" fontId="6" fillId="0" borderId="0" xfId="0" applyFont="1"/>
    <xf numFmtId="0" fontId="4" fillId="0" borderId="1" xfId="1" applyFont="1" applyBorder="1" applyAlignment="1">
      <alignment vertical="center" wrapText="1"/>
    </xf>
    <xf numFmtId="0" fontId="8" fillId="0" borderId="1" xfId="1" applyFont="1" applyBorder="1"/>
    <xf numFmtId="0" fontId="5" fillId="0" borderId="1" xfId="0" applyFont="1" applyBorder="1"/>
    <xf numFmtId="0" fontId="8" fillId="0" borderId="0" xfId="1" applyFont="1"/>
    <xf numFmtId="0" fontId="7" fillId="0" borderId="0" xfId="1" applyFont="1" applyAlignment="1">
      <alignment horizontal="right" wrapText="1"/>
    </xf>
    <xf numFmtId="44" fontId="5" fillId="0" borderId="0" xfId="0" applyNumberFormat="1" applyFont="1"/>
    <xf numFmtId="0" fontId="7" fillId="0" borderId="1" xfId="1" applyFont="1" applyBorder="1" applyAlignment="1">
      <alignment horizontal="center" vertical="center" wrapText="1"/>
    </xf>
  </cellXfs>
  <cellStyles count="2">
    <cellStyle name="Normal" xfId="0" builtinId="0"/>
    <cellStyle name="Normal 2 3" xfId="1" xr:uid="{5135AF65-3110-4AB6-AB8D-7D4939820FA3}"/>
  </cellStyles>
  <dxfs count="34"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57147</xdr:colOff>
      <xdr:row>0</xdr:row>
      <xdr:rowOff>123824</xdr:rowOff>
    </xdr:from>
    <xdr:to>
      <xdr:col>0</xdr:col>
      <xdr:colOff>2657475</xdr:colOff>
      <xdr:row>0</xdr:row>
      <xdr:rowOff>609600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DC4882C1-6D12-4BE6-B1A6-A2EA8060F43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7" y="123824"/>
          <a:ext cx="2600328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57147</xdr:colOff>
      <xdr:row>0</xdr:row>
      <xdr:rowOff>123824</xdr:rowOff>
    </xdr:from>
    <xdr:to>
      <xdr:col>0</xdr:col>
      <xdr:colOff>2657475</xdr:colOff>
      <xdr:row>0</xdr:row>
      <xdr:rowOff>609600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CCB53C1-6BE6-41F5-9921-75ED0BD0FD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7" y="123824"/>
          <a:ext cx="2600328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57147</xdr:colOff>
      <xdr:row>0</xdr:row>
      <xdr:rowOff>123824</xdr:rowOff>
    </xdr:from>
    <xdr:to>
      <xdr:col>0</xdr:col>
      <xdr:colOff>2657475</xdr:colOff>
      <xdr:row>0</xdr:row>
      <xdr:rowOff>609600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86B1C61D-4F9C-427E-9375-4260A888E09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7" y="123824"/>
          <a:ext cx="2600328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28572</xdr:colOff>
      <xdr:row>0</xdr:row>
      <xdr:rowOff>200024</xdr:rowOff>
    </xdr:from>
    <xdr:to>
      <xdr:col>0</xdr:col>
      <xdr:colOff>2314576</xdr:colOff>
      <xdr:row>0</xdr:row>
      <xdr:rowOff>552450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9019C64D-8D68-4ADF-AB25-6D9872B0C37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2" y="200024"/>
          <a:ext cx="2286004" cy="3524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87DB483-AD18-4128-866F-9BD945801BF4}" name="ArrendadosPropios3" displayName="ArrendadosPropios3" ref="A9:G12" totalsRowShown="0" headerRowDxfId="33" dataDxfId="32">
  <tableColumns count="7">
    <tableColumn id="1" xr3:uid="{0EA13798-267B-4CBB-8764-28D8C1122DE2}" name="Lugar" dataDxfId="31"/>
    <tableColumn id="2" xr3:uid="{865ED018-4F83-4931-9F76-6E4DEE11CC9A}" name="Empresa" dataDxfId="30"/>
    <tableColumn id="3" xr3:uid="{8716F5BD-407F-4C7A-8835-B92015E28179}" name="Importe mensual" dataDxfId="29"/>
    <tableColumn id="4" xr3:uid="{097EE4C0-CD2C-44CD-AABE-E3B54A10A5AA}" name="IVE mensual" dataDxfId="28"/>
    <tableColumn id="5" xr3:uid="{BC34102B-9F56-4E6E-8961-8B923AFFBD3C}" name="Importe total mensual" dataDxfId="27">
      <calculatedColumnFormula>SUM(ArrendadosPropios3[[#This Row],[Importe mensual]:[IVE mensual]])</calculatedColumnFormula>
    </tableColumn>
    <tableColumn id="6" xr3:uid="{3AB4DAA8-B212-43C1-B4B0-6B7C380D40E1}" name="Importe anual (*)" dataDxfId="26"/>
    <tableColumn id="7" xr3:uid="{CCD05583-551B-4A5B-A16F-52ED4BBDDB36}" name="observacións" dataDxfId="25"/>
  </tableColumns>
  <tableStyleInfo name="TableStyleLight1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B5FF03A-838B-4EFA-94D6-FCFDB0457455}" name="ArrendadosPropios34" displayName="ArrendadosPropios34" ref="A9:G13" totalsRowShown="0" headerRowDxfId="24" dataDxfId="23">
  <tableColumns count="7">
    <tableColumn id="1" xr3:uid="{1D970004-D958-4F5B-9686-01777BEC2F05}" name="Lugar" dataDxfId="22"/>
    <tableColumn id="2" xr3:uid="{0C868392-32C2-4A81-9378-83B68D2A030A}" name="Empresa" dataDxfId="21"/>
    <tableColumn id="3" xr3:uid="{10F47DE2-7A83-4D86-96DE-75F67CEC8275}" name="Importe mensual" dataDxfId="20"/>
    <tableColumn id="4" xr3:uid="{2E98871C-988C-44DB-BB8D-1A0E849DDB70}" name="IVE mensual" dataDxfId="19"/>
    <tableColumn id="5" xr3:uid="{16505D5E-F1D8-4383-863A-6FD89233E717}" name="Importe total mensual" dataDxfId="18">
      <calculatedColumnFormula>SUM(ArrendadosPropios34[[#This Row],[Importe mensual]:[IVE mensual]])</calculatedColumnFormula>
    </tableColumn>
    <tableColumn id="6" xr3:uid="{C3A62291-4416-40F0-B7B5-CFB032897F2E}" name="Importe anual (*)" dataDxfId="17"/>
    <tableColumn id="7" xr3:uid="{239F0239-9FA5-4819-BDE3-3A7A0271FECF}" name="observacións" dataDxfId="16"/>
  </tableColumns>
  <tableStyleInfo name="TableStyleLight1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901F43D-7EF9-4187-B0D0-48E6A8FD100D}" name="ArrendadosPropios" displayName="ArrendadosPropios" ref="A9:F13" totalsRowShown="0" headerRowDxfId="15" dataDxfId="14">
  <tableColumns count="6">
    <tableColumn id="1" xr3:uid="{B734CE6E-E6C2-405E-9A52-D382932BDD37}" name="Lugar" dataDxfId="13"/>
    <tableColumn id="2" xr3:uid="{B82A4861-BBA9-4E87-B8A2-5FA2373EC879}" name="Empresa" dataDxfId="12"/>
    <tableColumn id="3" xr3:uid="{8153BD8C-7E67-42EC-BB98-2A7951DE47EC}" name="Importe mensual" dataDxfId="11"/>
    <tableColumn id="4" xr3:uid="{826008E9-95B8-43F3-A093-31220587F807}" name="IVE mensual" dataDxfId="10"/>
    <tableColumn id="5" xr3:uid="{04153969-23DE-438B-8EEA-F7F305989C81}" name="Importe total mensual" dataDxfId="9"/>
    <tableColumn id="6" xr3:uid="{20DB484F-0BF7-4B81-ADCB-8D7381F496EF}" name="Importe anual (*)" dataDxfId="8"/>
  </tableColumns>
  <tableStyleInfo name="TableStyleLight1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8E4334E-8615-4A7A-ADEE-691CC98E05EE}" name="ArrendadosPropios5" displayName="ArrendadosPropios5" ref="A9:F13" totalsRowShown="0" headerRowDxfId="1" dataDxfId="0">
  <tableColumns count="6">
    <tableColumn id="1" xr3:uid="{4CBA19EB-6049-4104-8BFB-612AB048A3C0}" name="Lugar" dataDxfId="7"/>
    <tableColumn id="2" xr3:uid="{DF811A97-D0BF-4F24-A3D1-FF1E8C9C4D81}" name="Empresa" dataDxfId="6"/>
    <tableColumn id="3" xr3:uid="{4F68800C-F669-450B-806E-18862912A980}" name="Importe mensual" dataDxfId="5"/>
    <tableColumn id="4" xr3:uid="{51383B4D-7430-40FC-BA06-C9254DB1694B}" name="IVE mensual" dataDxfId="4"/>
    <tableColumn id="5" xr3:uid="{FB76C3C4-E21F-4C95-AE88-038C80F3D523}" name="Importe total mensual" dataDxfId="3"/>
    <tableColumn id="6" xr3:uid="{5DE89271-0109-4341-B9D5-1BC66AC284E6}" name="Importe anual (*)" dataDxfId="2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C091F-A37D-4478-8E56-99F32DBD8B22}">
  <dimension ref="A1:I18"/>
  <sheetViews>
    <sheetView tabSelected="1" workbookViewId="0">
      <selection activeCell="A26" sqref="A26"/>
    </sheetView>
  </sheetViews>
  <sheetFormatPr baseColWidth="10" defaultRowHeight="15" x14ac:dyDescent="0.25"/>
  <cols>
    <col min="1" max="1" width="53" style="9" bestFit="1" customWidth="1"/>
    <col min="2" max="2" width="36.42578125" style="9" customWidth="1"/>
    <col min="3" max="3" width="25.42578125" style="9" customWidth="1"/>
    <col min="4" max="4" width="16.5703125" style="9" customWidth="1"/>
    <col min="5" max="5" width="22.85546875" style="9" customWidth="1"/>
    <col min="6" max="6" width="17.28515625" style="9" customWidth="1"/>
    <col min="7" max="7" width="59.5703125" style="9" bestFit="1" customWidth="1"/>
    <col min="8" max="16384" width="11.42578125" style="9"/>
  </cols>
  <sheetData>
    <row r="1" spans="1:9" ht="57" customHeight="1" thickBot="1" x14ac:dyDescent="0.3">
      <c r="A1" s="13"/>
      <c r="B1" s="14"/>
      <c r="C1" s="13"/>
      <c r="D1" s="15"/>
      <c r="E1" s="15"/>
      <c r="F1" s="15"/>
      <c r="G1" s="19" t="s">
        <v>0</v>
      </c>
      <c r="H1" s="19"/>
      <c r="I1" s="19"/>
    </row>
    <row r="2" spans="1:9" ht="15" customHeight="1" x14ac:dyDescent="0.3">
      <c r="A2" s="8"/>
      <c r="B2" s="16"/>
      <c r="C2" s="8"/>
      <c r="D2" s="17"/>
      <c r="E2" s="17"/>
      <c r="F2" s="17"/>
    </row>
    <row r="3" spans="1:9" ht="15" customHeight="1" x14ac:dyDescent="0.3">
      <c r="A3" s="8" t="s">
        <v>1</v>
      </c>
      <c r="B3" s="16"/>
      <c r="C3" s="8"/>
      <c r="D3" s="17"/>
      <c r="E3" s="17"/>
      <c r="F3" s="17"/>
    </row>
    <row r="4" spans="1:9" x14ac:dyDescent="0.25">
      <c r="A4" s="9" t="s">
        <v>2</v>
      </c>
    </row>
    <row r="5" spans="1:9" x14ac:dyDescent="0.25">
      <c r="A5" s="9" t="s">
        <v>20</v>
      </c>
    </row>
    <row r="6" spans="1:9" x14ac:dyDescent="0.25">
      <c r="A6" s="9" t="s">
        <v>21</v>
      </c>
    </row>
    <row r="9" spans="1:9" x14ac:dyDescent="0.25">
      <c r="A9" s="9" t="s">
        <v>5</v>
      </c>
      <c r="B9" s="10" t="s">
        <v>6</v>
      </c>
      <c r="C9" s="10" t="s">
        <v>7</v>
      </c>
      <c r="D9" s="9" t="s">
        <v>8</v>
      </c>
      <c r="E9" s="9" t="s">
        <v>9</v>
      </c>
      <c r="F9" s="9" t="s">
        <v>10</v>
      </c>
      <c r="G9" s="9" t="s">
        <v>22</v>
      </c>
    </row>
    <row r="10" spans="1:9" x14ac:dyDescent="0.25">
      <c r="A10" s="9" t="s">
        <v>11</v>
      </c>
      <c r="B10" s="10" t="s">
        <v>12</v>
      </c>
      <c r="C10" s="11">
        <v>4466.76</v>
      </c>
      <c r="D10" s="11">
        <v>938.02</v>
      </c>
      <c r="E10" s="11">
        <f>SUM(ArrendadosPropios3[[#This Row],[Importe mensual]:[IVE mensual]])</f>
        <v>5404.7800000000007</v>
      </c>
      <c r="F10" s="11">
        <f>ArrendadosPropios3[[#This Row],[Importe total mensual]]*4</f>
        <v>21619.120000000003</v>
      </c>
      <c r="G10" s="11" t="s">
        <v>23</v>
      </c>
    </row>
    <row r="11" spans="1:9" x14ac:dyDescent="0.25">
      <c r="A11" s="9" t="s">
        <v>11</v>
      </c>
      <c r="B11" s="10" t="s">
        <v>12</v>
      </c>
      <c r="C11" s="18">
        <v>4614.16</v>
      </c>
      <c r="D11" s="11">
        <v>968.97</v>
      </c>
      <c r="E11" s="11">
        <f>SUM(ArrendadosPropios3[[#This Row],[Importe mensual]:[IVE mensual]])</f>
        <v>5583.13</v>
      </c>
      <c r="F11" s="11">
        <f>ArrendadosPropios3[[#This Row],[Importe total mensual]]*8</f>
        <v>44665.04</v>
      </c>
      <c r="G11" s="11" t="s">
        <v>24</v>
      </c>
    </row>
    <row r="12" spans="1:9" x14ac:dyDescent="0.25">
      <c r="A12" s="9" t="s">
        <v>15</v>
      </c>
      <c r="B12" s="10" t="s">
        <v>16</v>
      </c>
      <c r="C12" s="11">
        <v>24.33</v>
      </c>
      <c r="D12" s="11">
        <v>5.1100000000000003</v>
      </c>
      <c r="E12" s="11">
        <f>SUM(ArrendadosPropios3[[#This Row],[Importe mensual]:[IVE mensual]])</f>
        <v>29.439999999999998</v>
      </c>
      <c r="F12" s="11">
        <f>ArrendadosPropios3[[#This Row],[Importe total mensual]]*12</f>
        <v>353.28</v>
      </c>
      <c r="G12" s="11"/>
    </row>
    <row r="15" spans="1:9" x14ac:dyDescent="0.25">
      <c r="A15" s="9" t="s">
        <v>19</v>
      </c>
    </row>
    <row r="16" spans="1:9" x14ac:dyDescent="0.25">
      <c r="B16" s="12"/>
      <c r="C16" s="12"/>
      <c r="D16" s="11"/>
      <c r="E16" s="11"/>
      <c r="F16" s="11"/>
    </row>
    <row r="17" spans="2:6" x14ac:dyDescent="0.25">
      <c r="D17" s="11"/>
      <c r="E17" s="11"/>
      <c r="F17" s="11"/>
    </row>
    <row r="18" spans="2:6" x14ac:dyDescent="0.25">
      <c r="B18" s="10"/>
      <c r="C18" s="10"/>
      <c r="D18" s="11"/>
      <c r="E18" s="11"/>
      <c r="F18" s="11"/>
    </row>
  </sheetData>
  <mergeCells count="1">
    <mergeCell ref="G1:I1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16B5F-3702-464E-B577-98D3F1EA7112}">
  <dimension ref="A1:I19"/>
  <sheetViews>
    <sheetView workbookViewId="0">
      <selection activeCell="C22" sqref="C22"/>
    </sheetView>
  </sheetViews>
  <sheetFormatPr baseColWidth="10" defaultRowHeight="15" x14ac:dyDescent="0.25"/>
  <cols>
    <col min="1" max="1" width="53" style="9" bestFit="1" customWidth="1"/>
    <col min="2" max="2" width="36.42578125" style="9" customWidth="1"/>
    <col min="3" max="3" width="25.42578125" style="9" customWidth="1"/>
    <col min="4" max="4" width="16.5703125" style="9" customWidth="1"/>
    <col min="5" max="5" width="22.85546875" style="9" customWidth="1"/>
    <col min="6" max="6" width="17.28515625" style="9" customWidth="1"/>
    <col min="7" max="7" width="59.5703125" style="9" bestFit="1" customWidth="1"/>
    <col min="8" max="16384" width="11.42578125" style="9"/>
  </cols>
  <sheetData>
    <row r="1" spans="1:9" ht="57" customHeight="1" thickBot="1" x14ac:dyDescent="0.3">
      <c r="A1" s="13"/>
      <c r="B1" s="14"/>
      <c r="C1" s="13"/>
      <c r="D1" s="15"/>
      <c r="E1" s="15"/>
      <c r="F1" s="15"/>
      <c r="G1" s="19" t="s">
        <v>0</v>
      </c>
      <c r="H1" s="19"/>
      <c r="I1" s="19"/>
    </row>
    <row r="2" spans="1:9" ht="15" customHeight="1" x14ac:dyDescent="0.3">
      <c r="A2" s="8"/>
      <c r="B2" s="16"/>
      <c r="C2" s="8"/>
      <c r="D2" s="17"/>
      <c r="E2" s="17"/>
      <c r="F2" s="17"/>
    </row>
    <row r="3" spans="1:9" ht="15" customHeight="1" x14ac:dyDescent="0.3">
      <c r="A3" s="8" t="s">
        <v>1</v>
      </c>
      <c r="B3" s="16"/>
      <c r="C3" s="8"/>
      <c r="D3" s="17"/>
      <c r="E3" s="17"/>
      <c r="F3" s="17"/>
    </row>
    <row r="4" spans="1:9" x14ac:dyDescent="0.25">
      <c r="A4" s="9" t="s">
        <v>2</v>
      </c>
    </row>
    <row r="5" spans="1:9" x14ac:dyDescent="0.25">
      <c r="A5" s="9" t="s">
        <v>25</v>
      </c>
    </row>
    <row r="6" spans="1:9" x14ac:dyDescent="0.25">
      <c r="A6" s="9" t="s">
        <v>26</v>
      </c>
    </row>
    <row r="9" spans="1:9" x14ac:dyDescent="0.25">
      <c r="A9" s="9" t="s">
        <v>5</v>
      </c>
      <c r="B9" s="10" t="s">
        <v>6</v>
      </c>
      <c r="C9" s="10" t="s">
        <v>7</v>
      </c>
      <c r="D9" s="9" t="s">
        <v>8</v>
      </c>
      <c r="E9" s="9" t="s">
        <v>9</v>
      </c>
      <c r="F9" s="9" t="s">
        <v>10</v>
      </c>
      <c r="G9" s="9" t="s">
        <v>22</v>
      </c>
    </row>
    <row r="10" spans="1:9" x14ac:dyDescent="0.25">
      <c r="A10" s="9" t="s">
        <v>11</v>
      </c>
      <c r="B10" s="10" t="s">
        <v>12</v>
      </c>
      <c r="C10" s="11">
        <v>4290.84</v>
      </c>
      <c r="D10" s="11">
        <v>901.08</v>
      </c>
      <c r="E10" s="11">
        <f>SUM(ArrendadosPropios34[[#This Row],[Importe mensual]:[IVE mensual]])</f>
        <v>5191.92</v>
      </c>
      <c r="F10" s="11">
        <f>ArrendadosPropios34[[#This Row],[Importe total mensual]]*4</f>
        <v>20767.68</v>
      </c>
      <c r="G10" s="11" t="s">
        <v>23</v>
      </c>
    </row>
    <row r="11" spans="1:9" x14ac:dyDescent="0.25">
      <c r="A11" s="9" t="s">
        <v>11</v>
      </c>
      <c r="B11" s="10" t="s">
        <v>12</v>
      </c>
      <c r="C11" s="18">
        <v>4466.76</v>
      </c>
      <c r="D11" s="11">
        <v>938.02</v>
      </c>
      <c r="E11" s="11">
        <f>SUM(ArrendadosPropios34[[#This Row],[Importe mensual]:[IVE mensual]])</f>
        <v>5404.7800000000007</v>
      </c>
      <c r="F11" s="11">
        <f>ArrendadosPropios34[[#This Row],[Importe total mensual]]*8</f>
        <v>43238.240000000005</v>
      </c>
      <c r="G11" s="11" t="s">
        <v>24</v>
      </c>
    </row>
    <row r="12" spans="1:9" x14ac:dyDescent="0.25">
      <c r="A12" s="9" t="s">
        <v>13</v>
      </c>
      <c r="B12" s="10" t="s">
        <v>14</v>
      </c>
      <c r="C12" s="11">
        <v>55.99</v>
      </c>
      <c r="D12" s="11">
        <v>11.76</v>
      </c>
      <c r="E12" s="11">
        <f>SUM(ArrendadosPropios34[[#This Row],[Importe mensual]:[IVE mensual]])</f>
        <v>67.75</v>
      </c>
      <c r="F12" s="11">
        <f>ArrendadosPropios34[[#This Row],[Importe total mensual]]*8</f>
        <v>542</v>
      </c>
      <c r="G12" s="11" t="s">
        <v>27</v>
      </c>
    </row>
    <row r="13" spans="1:9" x14ac:dyDescent="0.25">
      <c r="A13" s="9" t="s">
        <v>15</v>
      </c>
      <c r="B13" s="10" t="s">
        <v>16</v>
      </c>
      <c r="C13" s="11">
        <v>23.6</v>
      </c>
      <c r="D13" s="11">
        <v>4.96</v>
      </c>
      <c r="E13" s="11">
        <f>SUM(ArrendadosPropios34[[#This Row],[Importe mensual]:[IVE mensual]])</f>
        <v>28.560000000000002</v>
      </c>
      <c r="F13" s="11">
        <f>ArrendadosPropios34[[#This Row],[Importe total mensual]]*12</f>
        <v>342.72</v>
      </c>
      <c r="G13" s="11"/>
    </row>
    <row r="16" spans="1:9" x14ac:dyDescent="0.25">
      <c r="A16" s="9" t="s">
        <v>19</v>
      </c>
    </row>
    <row r="17" spans="2:6" x14ac:dyDescent="0.25">
      <c r="B17" s="12"/>
      <c r="C17" s="12"/>
      <c r="D17" s="11"/>
      <c r="E17" s="11"/>
      <c r="F17" s="11"/>
    </row>
    <row r="18" spans="2:6" x14ac:dyDescent="0.25">
      <c r="D18" s="11"/>
      <c r="E18" s="11"/>
      <c r="F18" s="11"/>
    </row>
    <row r="19" spans="2:6" x14ac:dyDescent="0.25">
      <c r="B19" s="10"/>
      <c r="C19" s="10"/>
      <c r="D19" s="11"/>
      <c r="E19" s="11"/>
      <c r="F19" s="11"/>
    </row>
  </sheetData>
  <mergeCells count="1">
    <mergeCell ref="G1:I1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C0B2D-59BE-4BEB-A2AB-B235462D0E5A}">
  <sheetPr>
    <pageSetUpPr fitToPage="1"/>
  </sheetPr>
  <dimension ref="A1:G19"/>
  <sheetViews>
    <sheetView workbookViewId="0">
      <selection activeCell="A9" sqref="A9"/>
    </sheetView>
  </sheetViews>
  <sheetFormatPr baseColWidth="10" defaultRowHeight="15" x14ac:dyDescent="0.25"/>
  <cols>
    <col min="1" max="1" width="53" bestFit="1" customWidth="1"/>
    <col min="2" max="2" width="36.42578125" customWidth="1"/>
    <col min="3" max="3" width="25.42578125" customWidth="1"/>
    <col min="4" max="4" width="16.5703125" customWidth="1"/>
    <col min="5" max="5" width="22.85546875" customWidth="1"/>
    <col min="6" max="6" width="17.28515625" customWidth="1"/>
  </cols>
  <sheetData>
    <row r="1" spans="1:7" ht="57" customHeight="1" thickBot="1" x14ac:dyDescent="0.3">
      <c r="A1" s="1"/>
      <c r="B1" s="2"/>
      <c r="C1" s="1"/>
      <c r="D1" s="19" t="s">
        <v>0</v>
      </c>
      <c r="E1" s="19"/>
      <c r="F1" s="19"/>
    </row>
    <row r="2" spans="1:7" ht="15" customHeight="1" x14ac:dyDescent="0.3">
      <c r="A2" s="3"/>
      <c r="B2" s="4"/>
      <c r="C2" s="3"/>
      <c r="D2" s="5"/>
      <c r="E2" s="5"/>
      <c r="F2" s="5"/>
    </row>
    <row r="3" spans="1:7" ht="15" customHeight="1" x14ac:dyDescent="0.3">
      <c r="A3" s="8" t="s">
        <v>1</v>
      </c>
      <c r="B3" s="4"/>
      <c r="C3" s="3"/>
      <c r="D3" s="5"/>
      <c r="E3" s="5"/>
      <c r="F3" s="5"/>
    </row>
    <row r="4" spans="1:7" x14ac:dyDescent="0.25">
      <c r="A4" s="9" t="s">
        <v>2</v>
      </c>
    </row>
    <row r="5" spans="1:7" x14ac:dyDescent="0.25">
      <c r="A5" s="9" t="s">
        <v>3</v>
      </c>
    </row>
    <row r="6" spans="1:7" x14ac:dyDescent="0.25">
      <c r="A6" s="9" t="s">
        <v>4</v>
      </c>
    </row>
    <row r="9" spans="1:7" x14ac:dyDescent="0.25">
      <c r="A9" s="9" t="s">
        <v>5</v>
      </c>
      <c r="B9" s="10" t="s">
        <v>6</v>
      </c>
      <c r="C9" s="10" t="s">
        <v>7</v>
      </c>
      <c r="D9" s="9" t="s">
        <v>8</v>
      </c>
      <c r="E9" s="9" t="s">
        <v>9</v>
      </c>
      <c r="F9" s="9" t="s">
        <v>10</v>
      </c>
      <c r="G9" s="9"/>
    </row>
    <row r="10" spans="1:7" x14ac:dyDescent="0.25">
      <c r="A10" s="9" t="s">
        <v>11</v>
      </c>
      <c r="B10" s="10" t="s">
        <v>12</v>
      </c>
      <c r="C10" s="11">
        <v>4181.22</v>
      </c>
      <c r="D10" s="11">
        <v>878.06</v>
      </c>
      <c r="E10" s="11">
        <v>5059.28</v>
      </c>
      <c r="F10" s="11">
        <v>60711.4</v>
      </c>
      <c r="G10" s="9"/>
    </row>
    <row r="11" spans="1:7" x14ac:dyDescent="0.25">
      <c r="A11" s="9" t="s">
        <v>13</v>
      </c>
      <c r="B11" s="10" t="s">
        <v>14</v>
      </c>
      <c r="C11" s="11">
        <v>52.97</v>
      </c>
      <c r="D11" s="11">
        <v>11.12</v>
      </c>
      <c r="E11" s="11">
        <v>64.09</v>
      </c>
      <c r="F11" s="11">
        <v>769.08</v>
      </c>
      <c r="G11" s="9"/>
    </row>
    <row r="12" spans="1:7" x14ac:dyDescent="0.25">
      <c r="A12" s="9" t="s">
        <v>15</v>
      </c>
      <c r="B12" s="10" t="s">
        <v>16</v>
      </c>
      <c r="C12" s="11">
        <v>22.33</v>
      </c>
      <c r="D12" s="11">
        <v>4.6900000000000004</v>
      </c>
      <c r="E12" s="11">
        <v>27.02</v>
      </c>
      <c r="F12" s="11">
        <v>324.24</v>
      </c>
      <c r="G12" s="9"/>
    </row>
    <row r="13" spans="1:7" x14ac:dyDescent="0.25">
      <c r="A13" s="9" t="s">
        <v>17</v>
      </c>
      <c r="B13" s="10" t="s">
        <v>18</v>
      </c>
      <c r="C13" s="11">
        <v>54.19</v>
      </c>
      <c r="D13" s="11">
        <v>11.38</v>
      </c>
      <c r="E13" s="11">
        <v>65.569999999999993</v>
      </c>
      <c r="F13" s="11">
        <v>458.99</v>
      </c>
      <c r="G13" s="9"/>
    </row>
    <row r="14" spans="1:7" x14ac:dyDescent="0.25">
      <c r="A14" s="9"/>
      <c r="B14" s="9"/>
      <c r="C14" s="9"/>
      <c r="D14" s="9"/>
      <c r="E14" s="9"/>
      <c r="F14" s="9"/>
      <c r="G14" s="9"/>
    </row>
    <row r="15" spans="1:7" x14ac:dyDescent="0.25">
      <c r="A15" s="9"/>
      <c r="B15" s="9"/>
      <c r="C15" s="9"/>
      <c r="D15" s="9"/>
      <c r="E15" s="9"/>
      <c r="F15" s="9"/>
      <c r="G15" s="9"/>
    </row>
    <row r="16" spans="1:7" x14ac:dyDescent="0.25">
      <c r="A16" s="9" t="s">
        <v>19</v>
      </c>
      <c r="B16" s="9"/>
      <c r="C16" s="9"/>
      <c r="D16" s="9"/>
      <c r="E16" s="9"/>
      <c r="F16" s="9"/>
      <c r="G16" s="9"/>
    </row>
    <row r="17" spans="1:7" x14ac:dyDescent="0.25">
      <c r="A17" s="9"/>
      <c r="B17" s="12"/>
      <c r="C17" s="12"/>
      <c r="D17" s="11"/>
      <c r="E17" s="11"/>
      <c r="F17" s="9"/>
      <c r="G17" s="9"/>
    </row>
    <row r="18" spans="1:7" x14ac:dyDescent="0.25">
      <c r="D18" s="7"/>
      <c r="E18" s="7"/>
    </row>
    <row r="19" spans="1:7" x14ac:dyDescent="0.25">
      <c r="B19" s="6"/>
      <c r="C19" s="6"/>
      <c r="D19" s="7"/>
      <c r="E19" s="7"/>
    </row>
  </sheetData>
  <mergeCells count="1">
    <mergeCell ref="D1:F1"/>
  </mergeCells>
  <pageMargins left="0.7" right="0.7" top="0.75" bottom="0.75" header="0.3" footer="0.3"/>
  <pageSetup paperSize="9" scale="76" orientation="landscape" horizontalDpi="4294967292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A0DC7-A8B5-4E19-A755-6BE2EDB8F38C}">
  <dimension ref="A1:F22"/>
  <sheetViews>
    <sheetView workbookViewId="0">
      <selection activeCell="E22" sqref="E22"/>
    </sheetView>
  </sheetViews>
  <sheetFormatPr baseColWidth="10" defaultRowHeight="15" x14ac:dyDescent="0.25"/>
  <cols>
    <col min="1" max="1" width="53" style="9" bestFit="1" customWidth="1"/>
    <col min="2" max="2" width="36.42578125" style="9" customWidth="1"/>
    <col min="3" max="3" width="25.42578125" style="9" customWidth="1"/>
    <col min="4" max="4" width="16.5703125" style="9" customWidth="1"/>
    <col min="5" max="5" width="22.85546875" style="9" customWidth="1"/>
    <col min="6" max="6" width="17.28515625" style="9" customWidth="1"/>
    <col min="7" max="16384" width="11.42578125" style="9"/>
  </cols>
  <sheetData>
    <row r="1" spans="1:6" ht="57" customHeight="1" thickBot="1" x14ac:dyDescent="0.3">
      <c r="A1" s="13"/>
      <c r="B1" s="14"/>
      <c r="C1" s="13"/>
      <c r="D1" s="19" t="s">
        <v>0</v>
      </c>
      <c r="E1" s="19"/>
      <c r="F1" s="19"/>
    </row>
    <row r="2" spans="1:6" ht="15" customHeight="1" x14ac:dyDescent="0.3">
      <c r="A2" s="8"/>
      <c r="B2" s="16"/>
      <c r="C2" s="8"/>
      <c r="D2" s="17"/>
      <c r="E2" s="17"/>
      <c r="F2" s="17"/>
    </row>
    <row r="3" spans="1:6" ht="15" customHeight="1" x14ac:dyDescent="0.3">
      <c r="A3" s="8" t="s">
        <v>1</v>
      </c>
      <c r="B3" s="16"/>
      <c r="C3" s="8"/>
      <c r="D3" s="17"/>
      <c r="E3" s="17"/>
      <c r="F3" s="17"/>
    </row>
    <row r="4" spans="1:6" x14ac:dyDescent="0.25">
      <c r="A4" s="9" t="s">
        <v>2</v>
      </c>
    </row>
    <row r="5" spans="1:6" x14ac:dyDescent="0.25">
      <c r="A5" s="9" t="s">
        <v>28</v>
      </c>
    </row>
    <row r="6" spans="1:6" x14ac:dyDescent="0.25">
      <c r="A6" s="9" t="s">
        <v>29</v>
      </c>
    </row>
    <row r="9" spans="1:6" x14ac:dyDescent="0.25">
      <c r="A9" s="9" t="s">
        <v>5</v>
      </c>
      <c r="B9" s="10" t="s">
        <v>6</v>
      </c>
      <c r="C9" s="10" t="s">
        <v>7</v>
      </c>
      <c r="D9" s="9" t="s">
        <v>8</v>
      </c>
      <c r="E9" s="9" t="s">
        <v>9</v>
      </c>
      <c r="F9" s="9" t="s">
        <v>10</v>
      </c>
    </row>
    <row r="10" spans="1:6" x14ac:dyDescent="0.25">
      <c r="A10" s="9" t="s">
        <v>11</v>
      </c>
      <c r="B10" s="10" t="s">
        <v>12</v>
      </c>
      <c r="C10" s="11">
        <v>3760.0918999999999</v>
      </c>
      <c r="D10" s="11">
        <v>999.51809999999989</v>
      </c>
      <c r="E10" s="11">
        <v>4759.6099999999997</v>
      </c>
      <c r="F10" s="11">
        <v>57115.32</v>
      </c>
    </row>
    <row r="11" spans="1:6" x14ac:dyDescent="0.25">
      <c r="A11" s="9" t="s">
        <v>13</v>
      </c>
      <c r="B11" s="10" t="s">
        <v>14</v>
      </c>
      <c r="C11" s="11">
        <v>52.97</v>
      </c>
      <c r="D11" s="11">
        <v>11.12</v>
      </c>
      <c r="E11" s="11">
        <v>64.09</v>
      </c>
      <c r="F11" s="11">
        <v>769.08</v>
      </c>
    </row>
    <row r="12" spans="1:6" x14ac:dyDescent="0.25">
      <c r="A12" s="9" t="s">
        <v>15</v>
      </c>
      <c r="B12" s="10" t="s">
        <v>16</v>
      </c>
      <c r="C12" s="11">
        <v>22.33</v>
      </c>
      <c r="D12" s="11">
        <v>4.6900000000000004</v>
      </c>
      <c r="E12" s="11">
        <v>27.02</v>
      </c>
      <c r="F12" s="11">
        <v>324.24</v>
      </c>
    </row>
    <row r="13" spans="1:6" x14ac:dyDescent="0.25">
      <c r="A13" s="9" t="s">
        <v>17</v>
      </c>
      <c r="B13" s="10" t="s">
        <v>18</v>
      </c>
      <c r="C13" s="11">
        <v>54.19</v>
      </c>
      <c r="D13" s="11">
        <v>11.38</v>
      </c>
      <c r="E13" s="11">
        <v>65.569999999999993</v>
      </c>
      <c r="F13" s="11">
        <v>786.84</v>
      </c>
    </row>
    <row r="16" spans="1:6" x14ac:dyDescent="0.25">
      <c r="A16" s="9" t="s">
        <v>19</v>
      </c>
    </row>
    <row r="17" spans="2:5" x14ac:dyDescent="0.25">
      <c r="B17" s="12"/>
      <c r="C17" s="12"/>
      <c r="D17" s="11"/>
      <c r="E17" s="11"/>
    </row>
    <row r="18" spans="2:5" x14ac:dyDescent="0.25">
      <c r="D18" s="11"/>
      <c r="E18" s="11"/>
    </row>
    <row r="19" spans="2:5" x14ac:dyDescent="0.25">
      <c r="B19" s="10"/>
      <c r="C19" s="10"/>
      <c r="D19" s="11"/>
      <c r="E19" s="11"/>
    </row>
    <row r="20" spans="2:5" x14ac:dyDescent="0.25">
      <c r="B20" s="10"/>
      <c r="C20" s="10"/>
    </row>
    <row r="21" spans="2:5" x14ac:dyDescent="0.25">
      <c r="B21" s="10"/>
      <c r="C21" s="10"/>
    </row>
    <row r="22" spans="2:5" x14ac:dyDescent="0.25">
      <c r="B22" s="10"/>
      <c r="C22" s="10"/>
    </row>
  </sheetData>
  <mergeCells count="1">
    <mergeCell ref="D1:F1"/>
  </mergeCells>
  <pageMargins left="0.7" right="0.7" top="0.75" bottom="0.75" header="0.3" footer="0.3"/>
  <pageSetup paperSize="9" orientation="portrait" horizontalDpi="4294967292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2024_Bens arrendados propios</vt:lpstr>
      <vt:lpstr>2023_Bens arrendados propios</vt:lpstr>
      <vt:lpstr>2022_Bens arrendados propios</vt:lpstr>
      <vt:lpstr>2021_Bens arrendados propios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Zas Varela</dc:creator>
  <cp:lastModifiedBy>Mónica Zas Varela</cp:lastModifiedBy>
  <dcterms:created xsi:type="dcterms:W3CDTF">2025-03-26T12:35:22Z</dcterms:created>
  <dcterms:modified xsi:type="dcterms:W3CDTF">2025-03-26T12:41:45Z</dcterms:modified>
</cp:coreProperties>
</file>