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DATOS\2024\2024_ORZAMENTOS\2024_Execución orzamentaria definitiva\"/>
    </mc:Choice>
  </mc:AlternateContent>
  <xr:revisionPtr revIDLastSave="0" documentId="13_ncr:1_{DA5A8B1C-B79D-4948-9D83-707CD452F9DA}" xr6:coauthVersionLast="47" xr6:coauthVersionMax="47" xr10:uidLastSave="{00000000-0000-0000-0000-000000000000}"/>
  <bookViews>
    <workbookView xWindow="-28920" yWindow="-120" windowWidth="29040" windowHeight="15720" xr2:uid="{7757A783-9013-43A7-A0EC-5E48CE435153}"/>
  </bookViews>
  <sheets>
    <sheet name="Ingresos por capítulo" sheetId="9" r:id="rId1"/>
    <sheet name="Ingresos por artigo" sheetId="10" r:id="rId2"/>
    <sheet name="Ingreso por concepto" sheetId="23" r:id="rId3"/>
    <sheet name="Ingresos por subconcepto" sheetId="24" r:id="rId4"/>
    <sheet name="Ingresos por orgánica" sheetId="33" r:id="rId5"/>
    <sheet name="Gastos por capítulo" sheetId="1" r:id="rId6"/>
    <sheet name="Gastos por artigo" sheetId="2" r:id="rId7"/>
    <sheet name="Gastos por concepto" sheetId="28" r:id="rId8"/>
    <sheet name="Gastos por subconcepto" sheetId="29" r:id="rId9"/>
    <sheet name="Gastos por programa" sheetId="5" r:id="rId10"/>
    <sheet name="Gastos por subprogramas" sheetId="6" r:id="rId11"/>
    <sheet name="Gastos por elementos" sheetId="31" r:id="rId12"/>
    <sheet name="Gastos por orgánica" sheetId="34" r:id="rId13"/>
  </sheets>
  <definedNames>
    <definedName name="_xlnm._FilterDatabase" localSheetId="11" hidden="1">'Gastos por elementos'!$A$15:$K$179</definedName>
    <definedName name="_xlnm._FilterDatabase" localSheetId="8" hidden="1">'Gastos por subconcepto'!$A$8:$L$214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09" i="34" l="1"/>
  <c r="K909" i="34"/>
  <c r="J909" i="34"/>
  <c r="I909" i="34"/>
  <c r="H909" i="34"/>
  <c r="G909" i="34"/>
  <c r="F909" i="34"/>
  <c r="E909" i="34"/>
  <c r="D909" i="34"/>
  <c r="C909" i="34"/>
  <c r="K179" i="31"/>
  <c r="J179" i="31"/>
  <c r="I179" i="31"/>
  <c r="H179" i="31"/>
  <c r="G179" i="31"/>
  <c r="F179" i="31"/>
  <c r="D179" i="31"/>
  <c r="C179" i="31"/>
  <c r="E179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70" i="31"/>
  <c r="E71" i="31"/>
  <c r="E72" i="31"/>
  <c r="E73" i="31"/>
  <c r="E74" i="31"/>
  <c r="E75" i="31"/>
  <c r="E76" i="31"/>
  <c r="E77" i="31"/>
  <c r="E78" i="31"/>
  <c r="E79" i="31"/>
  <c r="E80" i="31"/>
  <c r="E81" i="31"/>
  <c r="E82" i="31"/>
  <c r="E83" i="31"/>
  <c r="E84" i="31"/>
  <c r="E85" i="31"/>
  <c r="E86" i="31"/>
  <c r="E87" i="31"/>
  <c r="E88" i="31"/>
  <c r="E89" i="31"/>
  <c r="E90" i="31"/>
  <c r="E91" i="31"/>
  <c r="E92" i="31"/>
  <c r="E93" i="31"/>
  <c r="E94" i="31"/>
  <c r="E95" i="31"/>
  <c r="E96" i="31"/>
  <c r="E97" i="31"/>
  <c r="E98" i="31"/>
  <c r="E99" i="31"/>
  <c r="E100" i="31"/>
  <c r="E101" i="31"/>
  <c r="E102" i="31"/>
  <c r="E103" i="31"/>
  <c r="E104" i="31"/>
  <c r="E105" i="31"/>
  <c r="E106" i="31"/>
  <c r="E107" i="31"/>
  <c r="E108" i="31"/>
  <c r="E109" i="31"/>
  <c r="E110" i="31"/>
  <c r="E111" i="31"/>
  <c r="E112" i="31"/>
  <c r="E113" i="31"/>
  <c r="E114" i="31"/>
  <c r="E115" i="31"/>
  <c r="E116" i="31"/>
  <c r="E117" i="31"/>
  <c r="E118" i="31"/>
  <c r="E119" i="31"/>
  <c r="E120" i="31"/>
  <c r="E121" i="31"/>
  <c r="E122" i="31"/>
  <c r="E123" i="31"/>
  <c r="E124" i="31"/>
  <c r="E125" i="31"/>
  <c r="E126" i="31"/>
  <c r="E127" i="31"/>
  <c r="E128" i="31"/>
  <c r="E129" i="31"/>
  <c r="E130" i="31"/>
  <c r="E131" i="31"/>
  <c r="E132" i="31"/>
  <c r="E133" i="31"/>
  <c r="E134" i="31"/>
  <c r="E135" i="31"/>
  <c r="E136" i="31"/>
  <c r="E137" i="31"/>
  <c r="E138" i="31"/>
  <c r="E139" i="31"/>
  <c r="E140" i="31"/>
  <c r="E141" i="31"/>
  <c r="E142" i="31"/>
  <c r="E143" i="31"/>
  <c r="E144" i="31"/>
  <c r="E145" i="31"/>
  <c r="E146" i="31"/>
  <c r="E147" i="31"/>
  <c r="E148" i="31"/>
  <c r="E149" i="31"/>
  <c r="E150" i="31"/>
  <c r="E151" i="31"/>
  <c r="E152" i="31"/>
  <c r="E153" i="31"/>
  <c r="E154" i="31"/>
  <c r="E155" i="31"/>
  <c r="E156" i="31"/>
  <c r="E157" i="31"/>
  <c r="E158" i="31"/>
  <c r="E159" i="31"/>
  <c r="E160" i="31"/>
  <c r="E161" i="31"/>
  <c r="E162" i="31"/>
  <c r="E163" i="31"/>
  <c r="E164" i="31"/>
  <c r="E165" i="31"/>
  <c r="E166" i="31"/>
  <c r="E167" i="31"/>
  <c r="E168" i="31"/>
  <c r="E169" i="31"/>
  <c r="E170" i="31"/>
  <c r="E171" i="31"/>
  <c r="E172" i="31"/>
  <c r="E173" i="31"/>
  <c r="E174" i="31"/>
  <c r="E175" i="31"/>
  <c r="E176" i="31"/>
  <c r="E177" i="31"/>
  <c r="E178" i="31"/>
  <c r="E61" i="29"/>
  <c r="E62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E75" i="29"/>
  <c r="E76" i="29"/>
  <c r="E77" i="29"/>
  <c r="E78" i="29"/>
  <c r="E79" i="29"/>
  <c r="E80" i="29"/>
  <c r="E81" i="29"/>
  <c r="E82" i="29"/>
  <c r="E83" i="29"/>
  <c r="E84" i="29"/>
  <c r="E85" i="29"/>
  <c r="E86" i="29"/>
  <c r="E87" i="29"/>
  <c r="E88" i="29"/>
  <c r="E89" i="29"/>
  <c r="E90" i="29"/>
  <c r="E91" i="29"/>
  <c r="E92" i="29"/>
  <c r="E93" i="29"/>
  <c r="E94" i="29"/>
  <c r="E95" i="29"/>
  <c r="E96" i="29"/>
  <c r="E97" i="29"/>
  <c r="E98" i="29"/>
  <c r="E99" i="29"/>
  <c r="E100" i="29"/>
  <c r="E101" i="29"/>
  <c r="E102" i="29"/>
  <c r="E103" i="29"/>
  <c r="E104" i="29"/>
  <c r="E105" i="29"/>
  <c r="E106" i="29"/>
  <c r="E107" i="29"/>
  <c r="E108" i="29"/>
  <c r="E109" i="29"/>
  <c r="E110" i="29"/>
  <c r="E111" i="29"/>
  <c r="E112" i="29"/>
  <c r="E113" i="29"/>
  <c r="E114" i="29"/>
  <c r="E115" i="29"/>
  <c r="E116" i="29"/>
  <c r="E117" i="29"/>
  <c r="E118" i="29"/>
  <c r="E119" i="29"/>
  <c r="E120" i="29"/>
  <c r="E121" i="29"/>
  <c r="E122" i="29"/>
  <c r="E123" i="29"/>
  <c r="E124" i="29"/>
  <c r="E125" i="29"/>
  <c r="E126" i="29"/>
  <c r="E127" i="29"/>
  <c r="E128" i="29"/>
  <c r="E129" i="29"/>
  <c r="E130" i="29"/>
  <c r="E131" i="29"/>
  <c r="E132" i="29"/>
  <c r="E133" i="29"/>
  <c r="E134" i="29"/>
  <c r="E135" i="29"/>
  <c r="E136" i="29"/>
  <c r="E137" i="29"/>
  <c r="E138" i="29"/>
  <c r="E139" i="29"/>
  <c r="E140" i="29"/>
  <c r="E141" i="29"/>
  <c r="E142" i="29"/>
  <c r="E143" i="29"/>
  <c r="E144" i="29"/>
  <c r="E145" i="29"/>
  <c r="E146" i="29"/>
  <c r="E147" i="29"/>
  <c r="E148" i="29"/>
  <c r="E149" i="29"/>
  <c r="E150" i="29"/>
  <c r="E151" i="29"/>
  <c r="E152" i="29"/>
  <c r="E153" i="29"/>
  <c r="E154" i="29"/>
  <c r="E155" i="29"/>
  <c r="E156" i="29"/>
  <c r="E157" i="29"/>
  <c r="E158" i="29"/>
  <c r="E159" i="29"/>
  <c r="E160" i="29"/>
  <c r="E161" i="29"/>
  <c r="E162" i="29"/>
  <c r="E163" i="29"/>
  <c r="E164" i="29"/>
  <c r="E165" i="29"/>
  <c r="E166" i="29"/>
  <c r="E167" i="29"/>
  <c r="E168" i="29"/>
  <c r="E169" i="29"/>
  <c r="E170" i="29"/>
  <c r="E171" i="29"/>
  <c r="E172" i="29"/>
  <c r="E173" i="29"/>
  <c r="E174" i="29"/>
  <c r="E175" i="29"/>
  <c r="E176" i="29"/>
  <c r="E177" i="29"/>
  <c r="E178" i="29"/>
  <c r="E179" i="29"/>
  <c r="E180" i="29"/>
  <c r="E181" i="29"/>
  <c r="E182" i="29"/>
  <c r="E183" i="29"/>
  <c r="E184" i="29"/>
  <c r="E185" i="29"/>
  <c r="E186" i="29"/>
  <c r="E187" i="29"/>
  <c r="E188" i="29"/>
  <c r="E189" i="29"/>
  <c r="E190" i="29"/>
  <c r="E191" i="29"/>
  <c r="E192" i="29"/>
  <c r="E193" i="29"/>
  <c r="E194" i="29"/>
  <c r="E195" i="29"/>
  <c r="E196" i="29"/>
  <c r="E197" i="29"/>
  <c r="E198" i="29"/>
  <c r="E199" i="29"/>
  <c r="E200" i="29"/>
  <c r="E201" i="29"/>
  <c r="E202" i="29"/>
  <c r="E203" i="29"/>
  <c r="E204" i="29"/>
  <c r="E205" i="29"/>
  <c r="E206" i="29"/>
  <c r="E207" i="29"/>
  <c r="E208" i="29"/>
  <c r="E209" i="29"/>
  <c r="E210" i="29"/>
  <c r="E211" i="29"/>
  <c r="E212" i="29"/>
  <c r="E213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9" i="29"/>
  <c r="E53" i="28" l="1"/>
  <c r="E11" i="1"/>
  <c r="E12" i="1"/>
  <c r="E13" i="1"/>
  <c r="E14" i="1"/>
  <c r="E15" i="1"/>
  <c r="E16" i="1"/>
  <c r="E17" i="1"/>
  <c r="E18" i="1"/>
  <c r="K379" i="33"/>
  <c r="J379" i="33"/>
  <c r="I379" i="33"/>
  <c r="H379" i="33"/>
  <c r="G379" i="33"/>
  <c r="F379" i="33"/>
  <c r="E379" i="33"/>
  <c r="D379" i="33"/>
  <c r="C379" i="33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9" i="24"/>
  <c r="C109" i="24"/>
  <c r="E18" i="23" l="1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10" i="23"/>
  <c r="E11" i="23"/>
  <c r="E12" i="23"/>
  <c r="E13" i="23"/>
  <c r="E14" i="23"/>
  <c r="E15" i="23"/>
  <c r="E16" i="23"/>
  <c r="E17" i="23"/>
  <c r="E9" i="23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10" i="10"/>
  <c r="E11" i="9"/>
  <c r="E12" i="9"/>
  <c r="E13" i="9"/>
  <c r="E14" i="9"/>
  <c r="E10" i="9"/>
  <c r="D57" i="6"/>
  <c r="E57" i="6"/>
  <c r="F57" i="6"/>
  <c r="G57" i="6"/>
  <c r="H57" i="6"/>
  <c r="I57" i="6"/>
  <c r="C57" i="6"/>
  <c r="E12" i="5"/>
  <c r="E13" i="5"/>
  <c r="E14" i="5"/>
  <c r="E15" i="5"/>
  <c r="E16" i="5"/>
  <c r="E17" i="5"/>
  <c r="E11" i="5"/>
  <c r="D214" i="29"/>
  <c r="E214" i="29"/>
  <c r="F214" i="29"/>
  <c r="G214" i="29"/>
  <c r="H214" i="29"/>
  <c r="I214" i="29"/>
  <c r="J214" i="29"/>
  <c r="K214" i="29"/>
  <c r="L214" i="29"/>
  <c r="C214" i="29"/>
  <c r="L71" i="28"/>
  <c r="K71" i="28"/>
  <c r="J71" i="28"/>
  <c r="I71" i="28"/>
  <c r="H71" i="28"/>
  <c r="G71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12" i="28"/>
  <c r="D71" i="28"/>
  <c r="C71" i="28"/>
  <c r="F70" i="28"/>
  <c r="F71" i="28" s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11" i="2"/>
  <c r="E71" i="28" l="1"/>
  <c r="D109" i="24"/>
  <c r="E109" i="24"/>
  <c r="F109" i="24"/>
  <c r="G109" i="24"/>
  <c r="H109" i="24"/>
  <c r="I109" i="24"/>
  <c r="J109" i="24"/>
  <c r="K109" i="24"/>
  <c r="D57" i="23"/>
  <c r="E57" i="23"/>
  <c r="F57" i="23"/>
  <c r="G57" i="23"/>
  <c r="H57" i="23"/>
  <c r="I57" i="23"/>
  <c r="J57" i="23"/>
  <c r="K57" i="23"/>
  <c r="C57" i="23"/>
  <c r="D36" i="10"/>
  <c r="F36" i="10"/>
  <c r="G36" i="10"/>
  <c r="H36" i="10"/>
  <c r="I36" i="10"/>
  <c r="J36" i="10"/>
  <c r="K36" i="10"/>
  <c r="C36" i="10"/>
  <c r="J15" i="9"/>
  <c r="C18" i="5" l="1"/>
  <c r="C34" i="2"/>
  <c r="C19" i="1"/>
  <c r="D15" i="9"/>
  <c r="F15" i="9"/>
  <c r="G15" i="9"/>
  <c r="H15" i="9"/>
  <c r="I15" i="9"/>
  <c r="K15" i="9"/>
  <c r="C15" i="9"/>
  <c r="E15" i="9" s="1"/>
  <c r="D18" i="5"/>
  <c r="D34" i="2"/>
  <c r="D19" i="1"/>
  <c r="F18" i="5"/>
  <c r="G18" i="5"/>
  <c r="H18" i="5"/>
  <c r="I18" i="5"/>
  <c r="J18" i="5"/>
  <c r="K18" i="5"/>
  <c r="E18" i="5" l="1"/>
  <c r="E34" i="2"/>
  <c r="E19" i="1"/>
  <c r="F34" i="2"/>
  <c r="G34" i="2"/>
  <c r="H34" i="2"/>
  <c r="I34" i="2"/>
  <c r="J34" i="2"/>
  <c r="K34" i="2"/>
  <c r="F19" i="1"/>
  <c r="G19" i="1"/>
  <c r="H19" i="1"/>
  <c r="I19" i="1"/>
  <c r="J19" i="1"/>
  <c r="K19" i="1"/>
</calcChain>
</file>

<file path=xl/sharedStrings.xml><?xml version="1.0" encoding="utf-8"?>
<sst xmlns="http://schemas.openxmlformats.org/spreadsheetml/2006/main" count="3836" uniqueCount="2821">
  <si>
    <t>Unidade de Análises  e Programas</t>
  </si>
  <si>
    <t>Fonte: Servizo de contabilidade, orzamentos e tesourería</t>
  </si>
  <si>
    <t>Capítulo</t>
  </si>
  <si>
    <t>Crédito inicial</t>
  </si>
  <si>
    <t>Modificacións orzamentarias</t>
  </si>
  <si>
    <t>Compromisos</t>
  </si>
  <si>
    <t>Reintegros</t>
  </si>
  <si>
    <t>Modificacións 
orzamentarias</t>
  </si>
  <si>
    <t>Pagos Realizados</t>
  </si>
  <si>
    <t>Autorizacións</t>
  </si>
  <si>
    <t>Retencións</t>
  </si>
  <si>
    <t>Obrigas</t>
  </si>
  <si>
    <t xml:space="preserve">GASTOS DE PERSOAL                       </t>
  </si>
  <si>
    <t>GASTOS CORRENTES EN BENS E SERVIZOS</t>
  </si>
  <si>
    <t xml:space="preserve">GASTOS FINANCEIROS                              </t>
  </si>
  <si>
    <t xml:space="preserve">TRANSFERENCIAS CORRENTES                         </t>
  </si>
  <si>
    <t xml:space="preserve">INVESTIMENTOS REAIS                       </t>
  </si>
  <si>
    <t xml:space="preserve">ACTIVOS FINANCEIROS                         </t>
  </si>
  <si>
    <t xml:space="preserve">PASIVOS FINANCIEROS             </t>
  </si>
  <si>
    <t>Artigo</t>
  </si>
  <si>
    <t xml:space="preserve">ALTOS CARGOS E DELEGADOS                                              </t>
  </si>
  <si>
    <t xml:space="preserve">PERSOAL EVENTUAL                                                      </t>
  </si>
  <si>
    <t xml:space="preserve">FUNCIONARIOS                                                          </t>
  </si>
  <si>
    <t xml:space="preserve">OUTRO PERSOAL                                                         </t>
  </si>
  <si>
    <t>ARRENDAMENTOS</t>
  </si>
  <si>
    <t>A SOCIEDADES MERCANTÍS ESTATAIS, ENTIDADES ...</t>
  </si>
  <si>
    <t>SUBVENCIÓN EMPRESAS PRIVADAS</t>
  </si>
  <si>
    <t>A FAMILIAS E INSTITUCIÓNS SEN FINS DE LUCRO</t>
  </si>
  <si>
    <t xml:space="preserve">FONDO CONTINGENCIA                                                    </t>
  </si>
  <si>
    <t>GASTOS EN INVESTIMENTOS DE CARACTER INMATERIAL</t>
  </si>
  <si>
    <t xml:space="preserve">ALTOS CARGOS. RETRIBUCIONES BASICAS                                   </t>
  </si>
  <si>
    <t xml:space="preserve">RETRIBUCIÓNS BÁSICAS                                                  </t>
  </si>
  <si>
    <t>RETRIBUCIONS BASICAS</t>
  </si>
  <si>
    <t xml:space="preserve">RETRIBUCIONS COMPLEMENTARIAS                                          </t>
  </si>
  <si>
    <t xml:space="preserve">RETRIBUCIÓNS LIGADAS Á INVESTIGACIÓN                                  </t>
  </si>
  <si>
    <t xml:space="preserve">LABORAL FIXO                                                          </t>
  </si>
  <si>
    <t xml:space="preserve">LABORAL EVENTUAL                                                      </t>
  </si>
  <si>
    <t xml:space="preserve">PERSOAL DOCENTE E CONTRATADO                                          </t>
  </si>
  <si>
    <t xml:space="preserve">OUTROS PERSOAL                                                        </t>
  </si>
  <si>
    <t xml:space="preserve">PRODUCTIVIDADE FUNCIONARIOS P.A.S.                                    </t>
  </si>
  <si>
    <t xml:space="preserve">GRATIFICACONS DO FUNCIONARIADO P.A.S.                                 </t>
  </si>
  <si>
    <t xml:space="preserve">COTAS SEGURIDADE SOCIAL                                               </t>
  </si>
  <si>
    <t xml:space="preserve">GASTOS SOCIAIS DO PERSOAL                                             </t>
  </si>
  <si>
    <t>ARRENDAMENTO EDIFICIOS E OUTRAS CONSTRUCCIONS</t>
  </si>
  <si>
    <t xml:space="preserve">ARRENDAMENTO MOBILIARIO E EQUIPAMENTO                                 </t>
  </si>
  <si>
    <t xml:space="preserve">LICENCIAS E CANONES                                                   </t>
  </si>
  <si>
    <t xml:space="preserve">DE INFRAESTRUTURA E BENS NATURAIS                                     </t>
  </si>
  <si>
    <t xml:space="preserve">EDIFICIOS E OUTRAS CONSTRUCC                                          </t>
  </si>
  <si>
    <t>MAQUINARIA INSTALACIONS E FERRRAMENTA</t>
  </si>
  <si>
    <t>MATERIAL DE TRANSPORTE</t>
  </si>
  <si>
    <t>MOBILIARIO E EQUIPAMENTO</t>
  </si>
  <si>
    <t>MATERIAL DE OFICINA</t>
  </si>
  <si>
    <t>COMUNICACIONS</t>
  </si>
  <si>
    <t>TRANSPORTES</t>
  </si>
  <si>
    <t xml:space="preserve">PRIMAS DE SEGUROS                                                     </t>
  </si>
  <si>
    <t xml:space="preserve">TRIBUTOS                                                              </t>
  </si>
  <si>
    <t xml:space="preserve">GASTOS DIVERSOS                                                       </t>
  </si>
  <si>
    <t xml:space="preserve">TRABALLOS REALIZADOS POR OUTRAS EMPRESAS E PROFESIONAIS               </t>
  </si>
  <si>
    <t>AXUDAS DE CUSTO E LOCOMOCION</t>
  </si>
  <si>
    <t xml:space="preserve">OUTRAS INDEMNIZACIONS                                                 </t>
  </si>
  <si>
    <t>GASTOS DE PUBLICACIONES</t>
  </si>
  <si>
    <t>XUROS DE PRESTAMOS</t>
  </si>
  <si>
    <t xml:space="preserve">XUROS DE DEMORA                                                       </t>
  </si>
  <si>
    <t xml:space="preserve">OUTROS GASTOS FINANCEIROS                                             </t>
  </si>
  <si>
    <t>CONVENIOS ENTIDADES PÚBLICAS</t>
  </si>
  <si>
    <t>SUBVENCION EMPRESAS PRIVADAS</t>
  </si>
  <si>
    <t>BOLSAS DE FORMACION INVESTIGACION E PROFESORADO</t>
  </si>
  <si>
    <t>BOLSAS DE ESTUDANTES</t>
  </si>
  <si>
    <t>OUTRAS SUBVENCIONS E TRANSFERENCIAS</t>
  </si>
  <si>
    <t>EDIFICIOS E OUTRAS CONSTRUCIONS</t>
  </si>
  <si>
    <t>MAQUINARIA, INSTALACIONS E FERRAMENTAS</t>
  </si>
  <si>
    <t>EQUIPAMENTO  DE LABORATORIO</t>
  </si>
  <si>
    <t>ORDINARIO INVENTARIABLE MATERIAL BIBLIOTECA</t>
  </si>
  <si>
    <t>AXUDA XERAL A INVESTIGACION</t>
  </si>
  <si>
    <t>PROXECTOS INVESTIGACION FINANCIADOS ADMON CENTRAL.</t>
  </si>
  <si>
    <t>PROXECTOS INVESTIGACION FINANCIADOS XUNTA</t>
  </si>
  <si>
    <t>PROXECTOS INVESTIGACION COFINANCIADOS</t>
  </si>
  <si>
    <t>PROXECTO INVESTIGACION FINANCIADOS POR OUTROS ORGANISMOS</t>
  </si>
  <si>
    <t>CONTRATOS DE INVESTIGACIÓN</t>
  </si>
  <si>
    <t>PRESTAMOS LONGO PRAZO</t>
  </si>
  <si>
    <t>DEVOLUCION PRESTAMOS SECTOR PUBLICO</t>
  </si>
  <si>
    <t>TOTAL XERAL</t>
  </si>
  <si>
    <t xml:space="preserve">100  </t>
  </si>
  <si>
    <t xml:space="preserve">110  </t>
  </si>
  <si>
    <t xml:space="preserve">120  </t>
  </si>
  <si>
    <t>12000</t>
  </si>
  <si>
    <t>12001</t>
  </si>
  <si>
    <t>12002</t>
  </si>
  <si>
    <t>12003</t>
  </si>
  <si>
    <t>12005</t>
  </si>
  <si>
    <t>12006</t>
  </si>
  <si>
    <t xml:space="preserve">121  </t>
  </si>
  <si>
    <t>12100</t>
  </si>
  <si>
    <t>12101</t>
  </si>
  <si>
    <t>12102</t>
  </si>
  <si>
    <t>12107</t>
  </si>
  <si>
    <t>12108</t>
  </si>
  <si>
    <t>12500</t>
  </si>
  <si>
    <t xml:space="preserve">130  </t>
  </si>
  <si>
    <t>13000</t>
  </si>
  <si>
    <t>13001</t>
  </si>
  <si>
    <t>13002</t>
  </si>
  <si>
    <t>13005</t>
  </si>
  <si>
    <t>13008</t>
  </si>
  <si>
    <t xml:space="preserve">131  </t>
  </si>
  <si>
    <t>13100</t>
  </si>
  <si>
    <t>13101</t>
  </si>
  <si>
    <t>13105</t>
  </si>
  <si>
    <t>13108</t>
  </si>
  <si>
    <t>14000</t>
  </si>
  <si>
    <t>14005</t>
  </si>
  <si>
    <t>14006</t>
  </si>
  <si>
    <t>14008</t>
  </si>
  <si>
    <t>14009</t>
  </si>
  <si>
    <t>14301</t>
  </si>
  <si>
    <t xml:space="preserve">150  </t>
  </si>
  <si>
    <t xml:space="preserve">151  </t>
  </si>
  <si>
    <t xml:space="preserve">160  </t>
  </si>
  <si>
    <t>16000</t>
  </si>
  <si>
    <t>16001</t>
  </si>
  <si>
    <t>16200</t>
  </si>
  <si>
    <t>16204</t>
  </si>
  <si>
    <t>16299</t>
  </si>
  <si>
    <t xml:space="preserve">202  </t>
  </si>
  <si>
    <t>20201</t>
  </si>
  <si>
    <t>20202</t>
  </si>
  <si>
    <t>20206</t>
  </si>
  <si>
    <t xml:space="preserve">205  </t>
  </si>
  <si>
    <t>20502</t>
  </si>
  <si>
    <t xml:space="preserve">208  </t>
  </si>
  <si>
    <t xml:space="preserve">209  </t>
  </si>
  <si>
    <t xml:space="preserve">210  </t>
  </si>
  <si>
    <t xml:space="preserve">212  </t>
  </si>
  <si>
    <t>21201</t>
  </si>
  <si>
    <t>21202</t>
  </si>
  <si>
    <t>21203</t>
  </si>
  <si>
    <t>21299</t>
  </si>
  <si>
    <t xml:space="preserve">213  </t>
  </si>
  <si>
    <t>21301</t>
  </si>
  <si>
    <t>21302</t>
  </si>
  <si>
    <t>21303</t>
  </si>
  <si>
    <t>21304</t>
  </si>
  <si>
    <t>21305</t>
  </si>
  <si>
    <t>21399</t>
  </si>
  <si>
    <t xml:space="preserve">214  </t>
  </si>
  <si>
    <t>21401</t>
  </si>
  <si>
    <t>21402</t>
  </si>
  <si>
    <t>21403</t>
  </si>
  <si>
    <t xml:space="preserve">215  </t>
  </si>
  <si>
    <t>21502</t>
  </si>
  <si>
    <t>21503</t>
  </si>
  <si>
    <t>21504</t>
  </si>
  <si>
    <t>21505</t>
  </si>
  <si>
    <t>21506</t>
  </si>
  <si>
    <t>21508</t>
  </si>
  <si>
    <t>21509</t>
  </si>
  <si>
    <t>21599</t>
  </si>
  <si>
    <t xml:space="preserve">220  </t>
  </si>
  <si>
    <t>22001</t>
  </si>
  <si>
    <t>22002</t>
  </si>
  <si>
    <t>22003</t>
  </si>
  <si>
    <t>22004</t>
  </si>
  <si>
    <t>22005</t>
  </si>
  <si>
    <t>22006</t>
  </si>
  <si>
    <t>22007</t>
  </si>
  <si>
    <t>22101</t>
  </si>
  <si>
    <t>22102</t>
  </si>
  <si>
    <t>22103</t>
  </si>
  <si>
    <t>22123</t>
  </si>
  <si>
    <t xml:space="preserve">222  </t>
  </si>
  <si>
    <t>22201</t>
  </si>
  <si>
    <t>22203</t>
  </si>
  <si>
    <t xml:space="preserve">223  </t>
  </si>
  <si>
    <t>22300</t>
  </si>
  <si>
    <t xml:space="preserve">224  </t>
  </si>
  <si>
    <t>22402</t>
  </si>
  <si>
    <t>22404</t>
  </si>
  <si>
    <t>22499</t>
  </si>
  <si>
    <t>22501</t>
  </si>
  <si>
    <t>22504</t>
  </si>
  <si>
    <t>22601</t>
  </si>
  <si>
    <t>22602</t>
  </si>
  <si>
    <t>22603</t>
  </si>
  <si>
    <t>22606</t>
  </si>
  <si>
    <t>22609</t>
  </si>
  <si>
    <t>22699</t>
  </si>
  <si>
    <t xml:space="preserve">227  </t>
  </si>
  <si>
    <t>22700</t>
  </si>
  <si>
    <t>22701</t>
  </si>
  <si>
    <t>22706</t>
  </si>
  <si>
    <t>22799</t>
  </si>
  <si>
    <t xml:space="preserve">230  </t>
  </si>
  <si>
    <t>23001</t>
  </si>
  <si>
    <t>23002</t>
  </si>
  <si>
    <t>23003</t>
  </si>
  <si>
    <t>23099</t>
  </si>
  <si>
    <t xml:space="preserve">233  </t>
  </si>
  <si>
    <t>23301</t>
  </si>
  <si>
    <t>23302</t>
  </si>
  <si>
    <t>23303</t>
  </si>
  <si>
    <t>23304</t>
  </si>
  <si>
    <t>23305</t>
  </si>
  <si>
    <t>23306</t>
  </si>
  <si>
    <t>23307</t>
  </si>
  <si>
    <t>23399</t>
  </si>
  <si>
    <t xml:space="preserve">270  </t>
  </si>
  <si>
    <t xml:space="preserve">300  </t>
  </si>
  <si>
    <t xml:space="preserve">352  </t>
  </si>
  <si>
    <t xml:space="preserve">359  </t>
  </si>
  <si>
    <t xml:space="preserve">444  </t>
  </si>
  <si>
    <t xml:space="preserve">470  </t>
  </si>
  <si>
    <t>47001</t>
  </si>
  <si>
    <t>48101</t>
  </si>
  <si>
    <t>48103</t>
  </si>
  <si>
    <t xml:space="preserve">482  </t>
  </si>
  <si>
    <t>48201</t>
  </si>
  <si>
    <t>48203</t>
  </si>
  <si>
    <t>48206</t>
  </si>
  <si>
    <t>48210</t>
  </si>
  <si>
    <t>48211</t>
  </si>
  <si>
    <t>48212</t>
  </si>
  <si>
    <t>48299</t>
  </si>
  <si>
    <t>48403</t>
  </si>
  <si>
    <t>48499</t>
  </si>
  <si>
    <t xml:space="preserve">500  </t>
  </si>
  <si>
    <t xml:space="preserve">622  </t>
  </si>
  <si>
    <t>62201</t>
  </si>
  <si>
    <t>62202</t>
  </si>
  <si>
    <t xml:space="preserve">623  </t>
  </si>
  <si>
    <t>62302</t>
  </si>
  <si>
    <t>62304</t>
  </si>
  <si>
    <t xml:space="preserve">625  </t>
  </si>
  <si>
    <t>62501</t>
  </si>
  <si>
    <t>62502</t>
  </si>
  <si>
    <t>62503</t>
  </si>
  <si>
    <t>62504</t>
  </si>
  <si>
    <t>62506</t>
  </si>
  <si>
    <t>62507</t>
  </si>
  <si>
    <t>62508</t>
  </si>
  <si>
    <t>62599</t>
  </si>
  <si>
    <t xml:space="preserve">626  </t>
  </si>
  <si>
    <t xml:space="preserve">628  </t>
  </si>
  <si>
    <t>62802</t>
  </si>
  <si>
    <t>64102</t>
  </si>
  <si>
    <t>64105</t>
  </si>
  <si>
    <t xml:space="preserve">644  </t>
  </si>
  <si>
    <t>64402</t>
  </si>
  <si>
    <t xml:space="preserve">645  </t>
  </si>
  <si>
    <t>64502</t>
  </si>
  <si>
    <t>64503</t>
  </si>
  <si>
    <t xml:space="preserve">646  </t>
  </si>
  <si>
    <t>64602</t>
  </si>
  <si>
    <t>64610</t>
  </si>
  <si>
    <t xml:space="preserve">647  </t>
  </si>
  <si>
    <t>64702</t>
  </si>
  <si>
    <t xml:space="preserve">648  </t>
  </si>
  <si>
    <t>64802</t>
  </si>
  <si>
    <t xml:space="preserve">831  </t>
  </si>
  <si>
    <t xml:space="preserve">952  </t>
  </si>
  <si>
    <t xml:space="preserve">RETRIBUCIONS BASICAS GRUPO A                                          </t>
  </si>
  <si>
    <t xml:space="preserve">RETRIBUCIONS BÁSICAS GRUPO B                                          </t>
  </si>
  <si>
    <t xml:space="preserve">RETRIBUCIONS BASICAS GRUPO C                                          </t>
  </si>
  <si>
    <t xml:space="preserve">RETRIBUCIONS BASICAS BRUPO D                                          </t>
  </si>
  <si>
    <t xml:space="preserve">TRIENIOS                                                              </t>
  </si>
  <si>
    <t xml:space="preserve">OUTRAS RETRIBUCIÓNS BÁSICAS                                           </t>
  </si>
  <si>
    <t xml:space="preserve">COMPLEMENTO DESTINO                                                   </t>
  </si>
  <si>
    <t xml:space="preserve">COMPLEMENTO ESPECIFICO                                                </t>
  </si>
  <si>
    <t xml:space="preserve">OUTROS COMPLEMENTOS                                                   </t>
  </si>
  <si>
    <t xml:space="preserve">SEXENIOS                                                              </t>
  </si>
  <si>
    <t xml:space="preserve">I.P.C. GALEGO                                                         </t>
  </si>
  <si>
    <t xml:space="preserve">PARTICIPACIÓN EN DEREITOS DE PROPIEDADE                               </t>
  </si>
  <si>
    <t xml:space="preserve">RETRIBUCIONS BASICAS                                                  </t>
  </si>
  <si>
    <t xml:space="preserve">OUTRAS REMUNERACIONS                                                  </t>
  </si>
  <si>
    <t xml:space="preserve">COMPLEMENTO DE PERIGOSIDADE                                           </t>
  </si>
  <si>
    <t xml:space="preserve">IPC GALEGO                                                            </t>
  </si>
  <si>
    <t xml:space="preserve">OUTRAS RETRIBUCIÓNS LABORAIS EVENTUAIS                                </t>
  </si>
  <si>
    <t xml:space="preserve">TRIENIOS LABORAIS EVENTUAIS                                           </t>
  </si>
  <si>
    <t xml:space="preserve">CONTRATADOS DOCENTES                                                  </t>
  </si>
  <si>
    <t xml:space="preserve">RETRIBUCIONS LECTORES                                                 </t>
  </si>
  <si>
    <t xml:space="preserve">PERSOAL INVESTIGADOR SUBVENCIONADO CONVOCATORIAS MEC                  </t>
  </si>
  <si>
    <t xml:space="preserve">PERSOAL INVESTIGADOR SUBVENCIONADO CONVOCATORIAS XUNTA                </t>
  </si>
  <si>
    <t>PERSONAL DE CONVOCATORIAS PROPIAS DE RETENCIÓN DE TALENTO E INVESTIGADORES DISTINGUIDOS</t>
  </si>
  <si>
    <t>PERSOAL TECNICO FINANCIADO CON SUBVENCIONS PUBLICAS</t>
  </si>
  <si>
    <t xml:space="preserve">SEGURIDADE SOCIAL FUNCIONARIOS PAS                                    </t>
  </si>
  <si>
    <t xml:space="preserve">SEGURIDADE SOCIAL FUNCIONARIOS DOCENTES                               </t>
  </si>
  <si>
    <t>CURSOS FORMACION PERSOAL ADMON E SERVICIOS</t>
  </si>
  <si>
    <t>PLAN DE PENSIONS</t>
  </si>
  <si>
    <t xml:space="preserve">OUTROS GASTOS SOCIAIS                                                 </t>
  </si>
  <si>
    <t xml:space="preserve">EDIFICIOS USO ADMINISTRATIVO                                          </t>
  </si>
  <si>
    <t xml:space="preserve">EDIFICIOS USO DOCENTE E INVESTIGADOR                                  </t>
  </si>
  <si>
    <t xml:space="preserve">FOTOCOPIADORAS MULTICOPISTAS                                          </t>
  </si>
  <si>
    <t xml:space="preserve">EDIFICIOS USO DEPORTIVO E CULTURAL                                    </t>
  </si>
  <si>
    <t xml:space="preserve">GARAXES                                                               </t>
  </si>
  <si>
    <t>DE OUTROS</t>
  </si>
  <si>
    <t xml:space="preserve">REDES TELEFONICAS E INTERFONOS                                        </t>
  </si>
  <si>
    <t xml:space="preserve">INSTALACIONS ELECTRONICAS DE FORZA E ALUMEADO                         </t>
  </si>
  <si>
    <t xml:space="preserve">APARELLOS ELEVADORES                                                  </t>
  </si>
  <si>
    <t xml:space="preserve">INSTALACIONS, CALEFACCION E REFRIXERACION                             </t>
  </si>
  <si>
    <t xml:space="preserve">INSTALACIONS CONTRA INCENDIOS                                         </t>
  </si>
  <si>
    <t>DE OUTRAS INSTALACIÓN</t>
  </si>
  <si>
    <t xml:space="preserve">TURISMOS                                                              </t>
  </si>
  <si>
    <t xml:space="preserve">AUTOBUSES, CAMIONS E FURGONETAS                                       </t>
  </si>
  <si>
    <t xml:space="preserve">EMBARCACIONS                                                          </t>
  </si>
  <si>
    <t>FOTOCOPIADORAS E MULTICOPISTAS</t>
  </si>
  <si>
    <t xml:space="preserve">MOBLES E ENSERES                                                      </t>
  </si>
  <si>
    <t xml:space="preserve">EQUIPOS INFORMATICOS DE USO ADMINISTRATIVO                            </t>
  </si>
  <si>
    <t xml:space="preserve">EQUIPOS INFORMATICOS DE USO DOCENTE                                   </t>
  </si>
  <si>
    <t xml:space="preserve">EQUIPOS TRANSMISIONS                                                  </t>
  </si>
  <si>
    <t xml:space="preserve">EQUIPOS AUDIOVISUAIS                                                  </t>
  </si>
  <si>
    <t xml:space="preserve">APARATOS LABORATORIO                                                  </t>
  </si>
  <si>
    <t>MATERIAL DE OFICINA ORDINARIO NON INVENTARIABLE</t>
  </si>
  <si>
    <t>MATERIAL DE OFICINA PAPEL FOTOCOPIADORA</t>
  </si>
  <si>
    <t>MAT. OFICINA PAPEL PAUTADO E ESPECIAIS</t>
  </si>
  <si>
    <t>MAT. OFICINA PUBLICACIONS PERIODICAS</t>
  </si>
  <si>
    <t>MAT OFC. LIBROS E OUTRAS PUBLICACIONS USO ADMINISTRATIVO</t>
  </si>
  <si>
    <t>MAT. OFC. FOTOCOPIAS</t>
  </si>
  <si>
    <t>MAT. OFIC. ENCUADERNACIONS</t>
  </si>
  <si>
    <t>DE SERVIZOS ADMINISTRATIVOS</t>
  </si>
  <si>
    <t>DE DOCENCIA</t>
  </si>
  <si>
    <t>SUBMINISTRACCIÓN PARA INVESTIGACIÓN</t>
  </si>
  <si>
    <t xml:space="preserve">MEDIOS BIBLIOGRAFICOS DIXITAIS                                        </t>
  </si>
  <si>
    <t xml:space="preserve">TELEFONICAS                                                           </t>
  </si>
  <si>
    <t xml:space="preserve">POSTAIS                                                               </t>
  </si>
  <si>
    <t>ORDINARIO EMPRESAS PRIVADAS</t>
  </si>
  <si>
    <t xml:space="preserve">VEHICULOS                                                             </t>
  </si>
  <si>
    <t xml:space="preserve">PRIMAS DE RESPONSABILIDADE CIVIL                                      </t>
  </si>
  <si>
    <t>OUTRAS PRIMAS DE SEGUROS</t>
  </si>
  <si>
    <t xml:space="preserve">TRIBUTOS LOCAIS                                                       </t>
  </si>
  <si>
    <t xml:space="preserve">TAXAS E EXACCIONS PARAFISCAIS                                         </t>
  </si>
  <si>
    <t>ATENCIONS PROTOCOLARIAS</t>
  </si>
  <si>
    <t>PUBLICIDADE E PROPAGANDA</t>
  </si>
  <si>
    <t>XURIDICOS, CONTENCIOSOS</t>
  </si>
  <si>
    <t>GASTOS EN CURSOS Y CONFERENCIAS</t>
  </si>
  <si>
    <t xml:space="preserve">COTAS DE ORGANISMOS                                                   </t>
  </si>
  <si>
    <t>OUTROS GASTOS</t>
  </si>
  <si>
    <t xml:space="preserve">LIMPEZA E ASEO                                                        </t>
  </si>
  <si>
    <t xml:space="preserve">SEGURIDADE                                                            </t>
  </si>
  <si>
    <t xml:space="preserve">ESTUDOS E TRABALLOS TECNICOS                                          </t>
  </si>
  <si>
    <t>OUTROS TRABALLOS REALIZADOS POR EMPRESAS E PROFESIONAIS INDEPENDIENTES</t>
  </si>
  <si>
    <t>DE PDI FUNCIONARIO</t>
  </si>
  <si>
    <t>DE PDI LABORAL</t>
  </si>
  <si>
    <t>DE PAS</t>
  </si>
  <si>
    <t>OUTRO PERSOAL</t>
  </si>
  <si>
    <t>XUNTA DE PERSOAL  PDI FUNCIONARIO</t>
  </si>
  <si>
    <t>XUNTA PERSOAL FUNCIONARIO PAS</t>
  </si>
  <si>
    <t>XUNTA PERSOAL PAS LABORAL</t>
  </si>
  <si>
    <t>COMITE DE EMPRESA PDI LABORAL</t>
  </si>
  <si>
    <t>SUBVENCION TRANSPORTE AL CAMPUS</t>
  </si>
  <si>
    <t>BOLSAS VIAXES</t>
  </si>
  <si>
    <t>BOLSAS FPI</t>
  </si>
  <si>
    <t>BOLSAS COMEDOR</t>
  </si>
  <si>
    <t>BOLSAS CIRCUNSTANCIAS ECONOMICAS ESPECIAIS</t>
  </si>
  <si>
    <t>BOLSAS INTEGRACION DISCAPACITADOS</t>
  </si>
  <si>
    <t>BOLSAS MOBILIDADE</t>
  </si>
  <si>
    <t>BOLSEIROS COLABORADORES</t>
  </si>
  <si>
    <t>BOLSAS EXCELENCIA ACADEMICA</t>
  </si>
  <si>
    <t>OUTRAS BOLSAS ESTUDIANTES</t>
  </si>
  <si>
    <t>SUBVENCIÓN FUNDACIONS</t>
  </si>
  <si>
    <t>OUTRAS</t>
  </si>
  <si>
    <t>EDIFICIOS USO ADMINISTRATIVO</t>
  </si>
  <si>
    <t>EDIFICIOS USO DOCENTE E INVESTIGADOR</t>
  </si>
  <si>
    <t>INSTALACIONS ELECTRICAS DE FORZA E ALUMEADO</t>
  </si>
  <si>
    <t>INSTALACIONS, CALEFACCION E REFRIXERACION</t>
  </si>
  <si>
    <t>MOBLES E ENSERES</t>
  </si>
  <si>
    <t>EQUIPOS INFORMATICOS</t>
  </si>
  <si>
    <t>EQUIPO DE TRANSMISIONS</t>
  </si>
  <si>
    <t>EQUIPOS DE LUZ E SON</t>
  </si>
  <si>
    <t>EQUIPOS AUDIOVISUAIS</t>
  </si>
  <si>
    <t>OUTRO INMOVILIZADO MATERIAL</t>
  </si>
  <si>
    <t>FONDOS BIBLIOGRAFICOS</t>
  </si>
  <si>
    <t>AXUDAS EQUIPOS INVESTIGACION</t>
  </si>
  <si>
    <t>REUNIONS CIENTIFICAS</t>
  </si>
  <si>
    <t>PROXECTOS INVESTIGAC. FINANCIADOS ADMON CENTRAL</t>
  </si>
  <si>
    <t>OUTRAS AXUDAS DA XUNTA PARA INVESTIGACIÓN</t>
  </si>
  <si>
    <t>PROXECTOS INVESTIGACION COFINANCIADOS FEDER.</t>
  </si>
  <si>
    <t>PROXECTO INTERREG III GALICIA-NORTE DE PORTUGAL</t>
  </si>
  <si>
    <t>PROXECTOS INVESTIGACION FINANCIADOS OUTROS ORGANISMOS</t>
  </si>
  <si>
    <t>CONTRATOS INVESTIGACION</t>
  </si>
  <si>
    <t>111L</t>
  </si>
  <si>
    <t>DOCENCIA</t>
  </si>
  <si>
    <t>121D</t>
  </si>
  <si>
    <t>APOIO AO ALUMNADO E A DOCENCIA</t>
  </si>
  <si>
    <t>131H</t>
  </si>
  <si>
    <t>FOMENTO E DESENVOLVEMENTO DA INVESTIGACION</t>
  </si>
  <si>
    <t>141B</t>
  </si>
  <si>
    <t>DOTACION DE FONDOS BIBLIOGRAFICOS</t>
  </si>
  <si>
    <t>211E</t>
  </si>
  <si>
    <t>ACTIVIDADES CULTURAIS E SOLIDARIEDADE</t>
  </si>
  <si>
    <t>311V</t>
  </si>
  <si>
    <t>DOTACION E MANTEMENTO DE INFRAESTRUCTURAS E EQUIPAMENTO</t>
  </si>
  <si>
    <t>421S</t>
  </si>
  <si>
    <t>GOBERNO E ADMON DA UNIVERSIDADE</t>
  </si>
  <si>
    <t/>
  </si>
  <si>
    <t>111LL</t>
  </si>
  <si>
    <t>111LP</t>
  </si>
  <si>
    <t xml:space="preserve">121D </t>
  </si>
  <si>
    <t>121D0</t>
  </si>
  <si>
    <t>121DA</t>
  </si>
  <si>
    <t>121DB</t>
  </si>
  <si>
    <t>121DE</t>
  </si>
  <si>
    <t>121DI</t>
  </si>
  <si>
    <t>121DL</t>
  </si>
  <si>
    <t>121DM</t>
  </si>
  <si>
    <t>121DO</t>
  </si>
  <si>
    <t>121DR</t>
  </si>
  <si>
    <t>121DS</t>
  </si>
  <si>
    <t>121DU</t>
  </si>
  <si>
    <t>121DV</t>
  </si>
  <si>
    <t>121DW</t>
  </si>
  <si>
    <t xml:space="preserve">131H </t>
  </si>
  <si>
    <t>131HC</t>
  </si>
  <si>
    <t>131HL</t>
  </si>
  <si>
    <t>131HT</t>
  </si>
  <si>
    <t xml:space="preserve">141B </t>
  </si>
  <si>
    <t xml:space="preserve">211E </t>
  </si>
  <si>
    <t>211EC</t>
  </si>
  <si>
    <t>211ED</t>
  </si>
  <si>
    <t>211ES</t>
  </si>
  <si>
    <t>211EV</t>
  </si>
  <si>
    <t xml:space="preserve">311V </t>
  </si>
  <si>
    <t>311VO</t>
  </si>
  <si>
    <t xml:space="preserve">421S </t>
  </si>
  <si>
    <t>421SC</t>
  </si>
  <si>
    <t>421SN</t>
  </si>
  <si>
    <t>APOIO AO ALUMNADO E Á DOCENCIA</t>
  </si>
  <si>
    <t>FOMENTO E DESENVOLVEMENTO DA INVESTIGACIÓN</t>
  </si>
  <si>
    <t>DOTACIÓN DE FONDOS BIBLIOGRÁFICOS</t>
  </si>
  <si>
    <t>DOTACIÓN E MANTEMENTO DE INFRAESTRUCTURAS E EQUIPAMENTO</t>
  </si>
  <si>
    <t>*</t>
  </si>
  <si>
    <t>111LL00</t>
  </si>
  <si>
    <t>111LP01</t>
  </si>
  <si>
    <t>111LP02</t>
  </si>
  <si>
    <t>111LP03</t>
  </si>
  <si>
    <t>111LP04</t>
  </si>
  <si>
    <t>111LP05</t>
  </si>
  <si>
    <t>111LP06</t>
  </si>
  <si>
    <t>111LP07</t>
  </si>
  <si>
    <t>111LP08</t>
  </si>
  <si>
    <t>111LP09</t>
  </si>
  <si>
    <t>111LP10</t>
  </si>
  <si>
    <t>111LP11</t>
  </si>
  <si>
    <t>111LP12</t>
  </si>
  <si>
    <t>111LP14</t>
  </si>
  <si>
    <t>111LP16</t>
  </si>
  <si>
    <t>111LP17</t>
  </si>
  <si>
    <t>111LP18</t>
  </si>
  <si>
    <t>111LP19</t>
  </si>
  <si>
    <t>111LP20</t>
  </si>
  <si>
    <t>111LP21</t>
  </si>
  <si>
    <t>111LP22</t>
  </si>
  <si>
    <t>111LP24</t>
  </si>
  <si>
    <t>111LP25</t>
  </si>
  <si>
    <t>111LP26</t>
  </si>
  <si>
    <t>111LP27</t>
  </si>
  <si>
    <t>111LP28</t>
  </si>
  <si>
    <t>111LP30</t>
  </si>
  <si>
    <t>111LP31</t>
  </si>
  <si>
    <t>111LP33</t>
  </si>
  <si>
    <t>111LP34</t>
  </si>
  <si>
    <t>111LP35</t>
  </si>
  <si>
    <t>111LP37</t>
  </si>
  <si>
    <t>111LP38</t>
  </si>
  <si>
    <t>111LP39</t>
  </si>
  <si>
    <t>111LP40</t>
  </si>
  <si>
    <t>111LP41</t>
  </si>
  <si>
    <t>111LP44</t>
  </si>
  <si>
    <t>111LP57</t>
  </si>
  <si>
    <t>111LP59</t>
  </si>
  <si>
    <t>111LP60</t>
  </si>
  <si>
    <t>111LP62</t>
  </si>
  <si>
    <t>111LP64</t>
  </si>
  <si>
    <t>111LP66</t>
  </si>
  <si>
    <t>111LP69</t>
  </si>
  <si>
    <t>111LP70</t>
  </si>
  <si>
    <t>111LP76</t>
  </si>
  <si>
    <t>111LP78</t>
  </si>
  <si>
    <t>111LP79</t>
  </si>
  <si>
    <t>111LP80</t>
  </si>
  <si>
    <t>111LP81</t>
  </si>
  <si>
    <t>111LP82</t>
  </si>
  <si>
    <t>111LP85</t>
  </si>
  <si>
    <t>111LP88</t>
  </si>
  <si>
    <t>111LP90</t>
  </si>
  <si>
    <t>111LP92</t>
  </si>
  <si>
    <t>111LP98</t>
  </si>
  <si>
    <t>111LPTE</t>
  </si>
  <si>
    <t xml:space="preserve">121D   </t>
  </si>
  <si>
    <t>121D018</t>
  </si>
  <si>
    <t>121D055</t>
  </si>
  <si>
    <t>121D072</t>
  </si>
  <si>
    <t>121DBOK</t>
  </si>
  <si>
    <t>121DERA</t>
  </si>
  <si>
    <t>121DEXT</t>
  </si>
  <si>
    <t>121DISE</t>
  </si>
  <si>
    <t>121DORI</t>
  </si>
  <si>
    <t>121DSMT</t>
  </si>
  <si>
    <t xml:space="preserve">131H   </t>
  </si>
  <si>
    <t>131HLTD</t>
  </si>
  <si>
    <t>131HTAL</t>
  </si>
  <si>
    <t xml:space="preserve">141B   </t>
  </si>
  <si>
    <t xml:space="preserve">211E   </t>
  </si>
  <si>
    <t>211ECUL</t>
  </si>
  <si>
    <t>211EDEP</t>
  </si>
  <si>
    <t xml:space="preserve">311V   </t>
  </si>
  <si>
    <t>311VOMA</t>
  </si>
  <si>
    <t xml:space="preserve">421S   </t>
  </si>
  <si>
    <t>421SCPA</t>
  </si>
  <si>
    <t>421SCPP</t>
  </si>
  <si>
    <t>421SNLI</t>
  </si>
  <si>
    <t>POP EN INTERVENCION MULTIDISCIPLINAR NA DIVERSIDADE DE CONTEXTOS EDUCA</t>
  </si>
  <si>
    <t>MASTER UNIVERSITARIO EN ECONOMIA</t>
  </si>
  <si>
    <t>POP EN MECATRÓNICA</t>
  </si>
  <si>
    <t>MASTER UNIVERSITARIO EN INVESTIGACION QUIMICA Y QUIMICA INDUSTRIAL</t>
  </si>
  <si>
    <t>CURSO ESPECIALISTA EN TRADUCCIÓN PARA LA INDUSTRIA DEL VIDEOJUEGO</t>
  </si>
  <si>
    <t>CURSO DE  ESPECIALISTA EN ELCTRONICA PARA COMPOÑENTES DE AUTOMOCION</t>
  </si>
  <si>
    <t>PROGRAMA ERASMUS</t>
  </si>
  <si>
    <t>PROGRAMA MOVILIDAD CON CHINA</t>
  </si>
  <si>
    <t>PROGRAMA ISEP</t>
  </si>
  <si>
    <t>LECTURA DE TESES DE DOUTORAMENTO</t>
  </si>
  <si>
    <t>PROGRAMA DE CAPTACION DE TALENTO INVESTIGADOR</t>
  </si>
  <si>
    <t>ACTIVIDADES CULTURALES</t>
  </si>
  <si>
    <t>ACTIVIDADES DEPORTIVAS</t>
  </si>
  <si>
    <t>XESTION MEDIO AMBIENTAL E SUSTENTABILIDADE</t>
  </si>
  <si>
    <t>CONCURSOS PLAZAS PERSONAL ADMINISTRACION Y SERVICIOS</t>
  </si>
  <si>
    <t>NORMALIZACION LINGÜISTICA</t>
  </si>
  <si>
    <t>070000</t>
  </si>
  <si>
    <t>070001</t>
  </si>
  <si>
    <t>070003</t>
  </si>
  <si>
    <t>070004</t>
  </si>
  <si>
    <t>070005</t>
  </si>
  <si>
    <t>070006</t>
  </si>
  <si>
    <t>070007</t>
  </si>
  <si>
    <t>070008</t>
  </si>
  <si>
    <t>070009</t>
  </si>
  <si>
    <t>070010</t>
  </si>
  <si>
    <t>070011</t>
  </si>
  <si>
    <t>070012</t>
  </si>
  <si>
    <t>070013</t>
  </si>
  <si>
    <t>070014</t>
  </si>
  <si>
    <t>070015</t>
  </si>
  <si>
    <t>070016</t>
  </si>
  <si>
    <t>070017</t>
  </si>
  <si>
    <t>070018</t>
  </si>
  <si>
    <t>070019</t>
  </si>
  <si>
    <t>070021</t>
  </si>
  <si>
    <t>070022</t>
  </si>
  <si>
    <t>070030</t>
  </si>
  <si>
    <t>070040</t>
  </si>
  <si>
    <t>0700CS</t>
  </si>
  <si>
    <t>0700EP</t>
  </si>
  <si>
    <t>0700FP</t>
  </si>
  <si>
    <t>0700PG</t>
  </si>
  <si>
    <t>0700VI</t>
  </si>
  <si>
    <t>0700VT</t>
  </si>
  <si>
    <t>0700VU</t>
  </si>
  <si>
    <t>074005</t>
  </si>
  <si>
    <t>074006</t>
  </si>
  <si>
    <t>074105</t>
  </si>
  <si>
    <t>074X02</t>
  </si>
  <si>
    <t>074X03</t>
  </si>
  <si>
    <t>074X13</t>
  </si>
  <si>
    <t>07AL03</t>
  </si>
  <si>
    <t>07AL04</t>
  </si>
  <si>
    <t>07AL05</t>
  </si>
  <si>
    <t>07AL06</t>
  </si>
  <si>
    <t>07AL07</t>
  </si>
  <si>
    <t>07AL08</t>
  </si>
  <si>
    <t>07AL09</t>
  </si>
  <si>
    <t>07AL10</t>
  </si>
  <si>
    <t>07AL11</t>
  </si>
  <si>
    <t>07AL12</t>
  </si>
  <si>
    <t>07AL13</t>
  </si>
  <si>
    <t>07AL14</t>
  </si>
  <si>
    <t>07AL15</t>
  </si>
  <si>
    <t>07AL16</t>
  </si>
  <si>
    <t>07AL17</t>
  </si>
  <si>
    <t>07AL19</t>
  </si>
  <si>
    <t>07AL21</t>
  </si>
  <si>
    <t>07AL22</t>
  </si>
  <si>
    <t>07AL30</t>
  </si>
  <si>
    <t>07AL40</t>
  </si>
  <si>
    <t>07BUOU</t>
  </si>
  <si>
    <t>07BUPO</t>
  </si>
  <si>
    <t>07BUV1</t>
  </si>
  <si>
    <t>07C063</t>
  </si>
  <si>
    <t>07C065</t>
  </si>
  <si>
    <t>07C070</t>
  </si>
  <si>
    <t>07C072</t>
  </si>
  <si>
    <t>07C073</t>
  </si>
  <si>
    <t>07C076</t>
  </si>
  <si>
    <t>07C176</t>
  </si>
  <si>
    <t>07C177</t>
  </si>
  <si>
    <t>07C179</t>
  </si>
  <si>
    <t>07C182</t>
  </si>
  <si>
    <t>07C183</t>
  </si>
  <si>
    <t>07C184</t>
  </si>
  <si>
    <t>07C185</t>
  </si>
  <si>
    <t>07C188</t>
  </si>
  <si>
    <t>07C948</t>
  </si>
  <si>
    <t>07C950</t>
  </si>
  <si>
    <t>07C951</t>
  </si>
  <si>
    <t>07CAT1</t>
  </si>
  <si>
    <t>07CC04</t>
  </si>
  <si>
    <t>07CC10</t>
  </si>
  <si>
    <t>07CIB1</t>
  </si>
  <si>
    <t>07CITI</t>
  </si>
  <si>
    <t>07CT08</t>
  </si>
  <si>
    <t>07D006</t>
  </si>
  <si>
    <t>07E002</t>
  </si>
  <si>
    <t>07E032</t>
  </si>
  <si>
    <t>07E033</t>
  </si>
  <si>
    <t>07E115</t>
  </si>
  <si>
    <t>07E121</t>
  </si>
  <si>
    <t>07E124</t>
  </si>
  <si>
    <t>07E125</t>
  </si>
  <si>
    <t>07E126</t>
  </si>
  <si>
    <t>07E127</t>
  </si>
  <si>
    <t>07E130</t>
  </si>
  <si>
    <t>07E131</t>
  </si>
  <si>
    <t>07E918</t>
  </si>
  <si>
    <t>07EBBP</t>
  </si>
  <si>
    <t>07EC05</t>
  </si>
  <si>
    <t>07EC06</t>
  </si>
  <si>
    <t>07EX06</t>
  </si>
  <si>
    <t>07EX07</t>
  </si>
  <si>
    <t>07EX08</t>
  </si>
  <si>
    <t>07EX09</t>
  </si>
  <si>
    <t>07EX11</t>
  </si>
  <si>
    <t>07EX14</t>
  </si>
  <si>
    <t>07G001</t>
  </si>
  <si>
    <t>07G114</t>
  </si>
  <si>
    <t>07G115</t>
  </si>
  <si>
    <t>07GH05</t>
  </si>
  <si>
    <t>07H021</t>
  </si>
  <si>
    <t>07H117</t>
  </si>
  <si>
    <t>07H118</t>
  </si>
  <si>
    <t>07H119</t>
  </si>
  <si>
    <t>07H120</t>
  </si>
  <si>
    <t>07H121</t>
  </si>
  <si>
    <t>07HH03</t>
  </si>
  <si>
    <t>07HH04</t>
  </si>
  <si>
    <t>07HH10</t>
  </si>
  <si>
    <t>07HH11</t>
  </si>
  <si>
    <t>07HH12</t>
  </si>
  <si>
    <t>07I059</t>
  </si>
  <si>
    <t>07I065</t>
  </si>
  <si>
    <t>07I070</t>
  </si>
  <si>
    <t>07I074</t>
  </si>
  <si>
    <t>07I139</t>
  </si>
  <si>
    <t>07I140</t>
  </si>
  <si>
    <t>07I142</t>
  </si>
  <si>
    <t>07I144</t>
  </si>
  <si>
    <t>07I145</t>
  </si>
  <si>
    <t>07I146</t>
  </si>
  <si>
    <t>07I147</t>
  </si>
  <si>
    <t>07I148</t>
  </si>
  <si>
    <t>07I149</t>
  </si>
  <si>
    <t>07I152</t>
  </si>
  <si>
    <t>07I153</t>
  </si>
  <si>
    <t>07I836</t>
  </si>
  <si>
    <t>07I842</t>
  </si>
  <si>
    <t>07I939</t>
  </si>
  <si>
    <t>07I940</t>
  </si>
  <si>
    <t>07IT01</t>
  </si>
  <si>
    <t>07IT02</t>
  </si>
  <si>
    <t>07IT03</t>
  </si>
  <si>
    <t>07IT04</t>
  </si>
  <si>
    <t>07IT05</t>
  </si>
  <si>
    <t>07IT07</t>
  </si>
  <si>
    <t>07IT11</t>
  </si>
  <si>
    <t>07K052</t>
  </si>
  <si>
    <t>07K053</t>
  </si>
  <si>
    <t>07K061</t>
  </si>
  <si>
    <t>07K062</t>
  </si>
  <si>
    <t>07K066</t>
  </si>
  <si>
    <t>07K068</t>
  </si>
  <si>
    <t>07K069</t>
  </si>
  <si>
    <t>07K070</t>
  </si>
  <si>
    <t>07K071</t>
  </si>
  <si>
    <t>07K142</t>
  </si>
  <si>
    <t>07K143</t>
  </si>
  <si>
    <t>07K146</t>
  </si>
  <si>
    <t>07K147</t>
  </si>
  <si>
    <t>07K149</t>
  </si>
  <si>
    <t>07K150</t>
  </si>
  <si>
    <t>07K151</t>
  </si>
  <si>
    <t>07K152</t>
  </si>
  <si>
    <t>07K153</t>
  </si>
  <si>
    <t>07K154</t>
  </si>
  <si>
    <t>07K155</t>
  </si>
  <si>
    <t>07K943</t>
  </si>
  <si>
    <t>07K944</t>
  </si>
  <si>
    <t>07L108</t>
  </si>
  <si>
    <t>07M112</t>
  </si>
  <si>
    <t>07M113</t>
  </si>
  <si>
    <t>07M115</t>
  </si>
  <si>
    <t>07M911</t>
  </si>
  <si>
    <t>07MT15</t>
  </si>
  <si>
    <t>07N005</t>
  </si>
  <si>
    <t>07N102</t>
  </si>
  <si>
    <t>07OPI1</t>
  </si>
  <si>
    <t>07ORI1</t>
  </si>
  <si>
    <t>07OUR1</t>
  </si>
  <si>
    <t>07P101</t>
  </si>
  <si>
    <t>07PH07</t>
  </si>
  <si>
    <t>07PH08</t>
  </si>
  <si>
    <t>07PH09</t>
  </si>
  <si>
    <t>07PON1</t>
  </si>
  <si>
    <t>07Q003</t>
  </si>
  <si>
    <t>07Q006</t>
  </si>
  <si>
    <t>07QX10</t>
  </si>
  <si>
    <t>07R002</t>
  </si>
  <si>
    <t>07R007</t>
  </si>
  <si>
    <t>07R008</t>
  </si>
  <si>
    <t>07R110</t>
  </si>
  <si>
    <t>07R111</t>
  </si>
  <si>
    <t>07R112</t>
  </si>
  <si>
    <t>07R114</t>
  </si>
  <si>
    <t>07T087</t>
  </si>
  <si>
    <t>07T088</t>
  </si>
  <si>
    <t>07T092</t>
  </si>
  <si>
    <t>07T093</t>
  </si>
  <si>
    <t>07T151</t>
  </si>
  <si>
    <t>07T152</t>
  </si>
  <si>
    <t>07T153</t>
  </si>
  <si>
    <t>07T155</t>
  </si>
  <si>
    <t>07T156</t>
  </si>
  <si>
    <t>07T157</t>
  </si>
  <si>
    <t>07T158</t>
  </si>
  <si>
    <t>07T159</t>
  </si>
  <si>
    <t>07T160</t>
  </si>
  <si>
    <t>07T161</t>
  </si>
  <si>
    <t>07T162</t>
  </si>
  <si>
    <t>07T164</t>
  </si>
  <si>
    <t>07T165</t>
  </si>
  <si>
    <t>07T866</t>
  </si>
  <si>
    <t>07T956</t>
  </si>
  <si>
    <t>07T957</t>
  </si>
  <si>
    <t>07TT13</t>
  </si>
  <si>
    <t>07TT14</t>
  </si>
  <si>
    <t>07TT16</t>
  </si>
  <si>
    <t>07TT17</t>
  </si>
  <si>
    <t>07V044</t>
  </si>
  <si>
    <t>07V046</t>
  </si>
  <si>
    <t>07V047</t>
  </si>
  <si>
    <t>07V049</t>
  </si>
  <si>
    <t>07V050</t>
  </si>
  <si>
    <t>07V051</t>
  </si>
  <si>
    <t>07V058</t>
  </si>
  <si>
    <t>07V060</t>
  </si>
  <si>
    <t>07V119</t>
  </si>
  <si>
    <t>07V122</t>
  </si>
  <si>
    <t>07V123</t>
  </si>
  <si>
    <t>07V126</t>
  </si>
  <si>
    <t>07V127</t>
  </si>
  <si>
    <t>07V128</t>
  </si>
  <si>
    <t>07V129</t>
  </si>
  <si>
    <t>07V131</t>
  </si>
  <si>
    <t>07V837</t>
  </si>
  <si>
    <t>07VC01</t>
  </si>
  <si>
    <t>07VC02</t>
  </si>
  <si>
    <t>07VC03</t>
  </si>
  <si>
    <t>07W007</t>
  </si>
  <si>
    <t>07W103</t>
  </si>
  <si>
    <t>07W104</t>
  </si>
  <si>
    <t>07W105</t>
  </si>
  <si>
    <t>07W106</t>
  </si>
  <si>
    <t>07W107</t>
  </si>
  <si>
    <t>07W108</t>
  </si>
  <si>
    <t>07WT06</t>
  </si>
  <si>
    <t>07X006</t>
  </si>
  <si>
    <t>07XX01</t>
  </si>
  <si>
    <t>07XX04</t>
  </si>
  <si>
    <t>07XX05</t>
  </si>
  <si>
    <t>07Z029</t>
  </si>
  <si>
    <t>07Z030</t>
  </si>
  <si>
    <t>07Z032</t>
  </si>
  <si>
    <t>07Z033</t>
  </si>
  <si>
    <t>07Z035</t>
  </si>
  <si>
    <t>07Z039</t>
  </si>
  <si>
    <t>07Z114</t>
  </si>
  <si>
    <t>07Z116</t>
  </si>
  <si>
    <t>07Z117</t>
  </si>
  <si>
    <t>07Z121</t>
  </si>
  <si>
    <t>07Z122</t>
  </si>
  <si>
    <t>07Z123</t>
  </si>
  <si>
    <t>07Z124</t>
  </si>
  <si>
    <t>07Z125</t>
  </si>
  <si>
    <t>07Z126</t>
  </si>
  <si>
    <t>07Z127</t>
  </si>
  <si>
    <t>07ZC07</t>
  </si>
  <si>
    <t>07ZC09</t>
  </si>
  <si>
    <t>07ZC11</t>
  </si>
  <si>
    <t>07ZC12</t>
  </si>
  <si>
    <t xml:space="preserve">FONDO CONTINXENCIA                          </t>
  </si>
  <si>
    <t>LABORAIS</t>
  </si>
  <si>
    <t xml:space="preserve">INCENTIVOS AU RENDEMENTO                                               </t>
  </si>
  <si>
    <t xml:space="preserve">COTAS, PRESTACIÓNS E GASTOS SOCIAIS A CARGO DO EMPREGADOR             </t>
  </si>
  <si>
    <t>REPARACIÓNS, MANTEMENTO E CONSERVACIÓN</t>
  </si>
  <si>
    <t xml:space="preserve">MATERIAL SUBMINISTRACIÓNS E OUTROS                                    </t>
  </si>
  <si>
    <t>INDEMNIZACIÓNS POR RAZON DE SERVIZO</t>
  </si>
  <si>
    <t>EDICIÓN E PUBLICACIÓNS</t>
  </si>
  <si>
    <t xml:space="preserve">PRÉSTAMOS E ANTICIPOS                                            </t>
  </si>
  <si>
    <t xml:space="preserve">XUROS DE MORA E OUTROS GASTOS FINANCEIROS                           </t>
  </si>
  <si>
    <t>FONDO CONTINXENCIA</t>
  </si>
  <si>
    <t>INVESTIMENTOS ASOCIADOS AO FUNCIONAMENTO DOS SERVIZOS</t>
  </si>
  <si>
    <t>CONCESIÓN PRÉSTAMOS FÓRA DO SECTOR PÚBLICO</t>
  </si>
  <si>
    <t>DEVOLUCIÓN PRÉSTAMOS  RECIBIDOS</t>
  </si>
  <si>
    <t xml:space="preserve">ALTOS CARGOS. RETRIBUCIÓNS GRÁFICAS           </t>
  </si>
  <si>
    <t>RETRIBUCIÓNS BASICAS</t>
  </si>
  <si>
    <t xml:space="preserve">RETRIBUCIÓNS COMPLEMENTARIAS                                          </t>
  </si>
  <si>
    <t xml:space="preserve">GRATIFICACIÓNS DO FUNCIONARIADO P.A.S.                                 </t>
  </si>
  <si>
    <t>ARRENDAMENTO EDIFICIOS E OUTRAS CONSTRUCCIÓNS</t>
  </si>
  <si>
    <t xml:space="preserve">LICENZAS E CÁNONES  </t>
  </si>
  <si>
    <t xml:space="preserve">EDIFICIOS E OUTRAS CONSTRUCCIÓNS                                      </t>
  </si>
  <si>
    <t>MAQUINARIA, INSTALACIÓNS E FERRRAMENTA</t>
  </si>
  <si>
    <t>SUBMINISTRACIÓNS</t>
  </si>
  <si>
    <t>COMUNICACIÓNS</t>
  </si>
  <si>
    <t>AXUDAS DE CUSTO E LOCOMOCIÓN</t>
  </si>
  <si>
    <t xml:space="preserve">OUTRAS INDEMNIZACIÓNS                                                 </t>
  </si>
  <si>
    <t>GASTOS DE PUBLICACIÓNS</t>
  </si>
  <si>
    <t xml:space="preserve">XUROS DE MORA                                                       </t>
  </si>
  <si>
    <t xml:space="preserve">TRANSFERENCIAS CORRENTES                     </t>
  </si>
  <si>
    <t xml:space="preserve">INGRESOS PATRIMONIAIS                </t>
  </si>
  <si>
    <t xml:space="preserve">TRANSFERENCIAS DE CAPITAL                      </t>
  </si>
  <si>
    <t xml:space="preserve">VARIACION ACTIVOS FINANCEIROS                    </t>
  </si>
  <si>
    <t>TAXAS, PREZOS PÚBLICOS E OUTROS INGRESOS</t>
  </si>
  <si>
    <t>Previsións iniciais</t>
  </si>
  <si>
    <t>Modificacións</t>
  </si>
  <si>
    <t>Previsións definitivas</t>
  </si>
  <si>
    <t>Dereitos recoñecidos</t>
  </si>
  <si>
    <t>Dereitos anulados</t>
  </si>
  <si>
    <t>Dereitos cancelados</t>
  </si>
  <si>
    <t>Dereitos recoñecidos netos</t>
  </si>
  <si>
    <t>Recadación neta</t>
  </si>
  <si>
    <t>Dereitos pendentes de cobro</t>
  </si>
  <si>
    <t xml:space="preserve">DOCENCIA CENTROS                                                      </t>
  </si>
  <si>
    <t xml:space="preserve">.                                                                     </t>
  </si>
  <si>
    <t>CURSO ESPECIALISTA EN DEREITO LABORAL E DA SEGURIDADE SOCIAL</t>
  </si>
  <si>
    <t>-</t>
  </si>
  <si>
    <t>G-BOOK II</t>
  </si>
  <si>
    <t>.</t>
  </si>
  <si>
    <t>SOUTH MEDITERRANEAN TUNISIAN MAINTENANCE CENTER SM_TMC</t>
  </si>
  <si>
    <t>ADMINISTRACIÓN XERAL DA UNIVERSIDADE</t>
  </si>
  <si>
    <t>DOUTRO INMOBILIZADO MATERIAL</t>
  </si>
  <si>
    <t>MÁQUINAS DE ESCRIBIR E CALCULAR</t>
  </si>
  <si>
    <t>Programas</t>
  </si>
  <si>
    <t>Denominación</t>
  </si>
  <si>
    <t>Crédito total</t>
  </si>
  <si>
    <t>Concepto</t>
  </si>
  <si>
    <t>Subconcepto</t>
  </si>
  <si>
    <t>Subprogramas</t>
  </si>
  <si>
    <t>Orgánica</t>
  </si>
  <si>
    <t>XERENCIA/ SERVIZO XESTION ECONOMICA E CONTRATACION</t>
  </si>
  <si>
    <t xml:space="preserve">FACULTADE DE CIENCIAS DO MAR                                          </t>
  </si>
  <si>
    <t xml:space="preserve">FACULTADE CIENCIAS ECONOMICAS E EMPRESARIAIS                          </t>
  </si>
  <si>
    <t xml:space="preserve">FACULTADE DE FILOLOXIA E TRADUCCION                                   </t>
  </si>
  <si>
    <t xml:space="preserve">ESCOLA TECNICA SUPERIOR DE ENXEÑEIROS INDUSTRIAIS                     </t>
  </si>
  <si>
    <t xml:space="preserve">ESCOLA TECNICA SUPERIOR ENXEÑERIA DE TELECOMUNICACIONS                </t>
  </si>
  <si>
    <t xml:space="preserve">ESCOLA TECNICA SUPERIOR DE ENXEÑERIA DE MINAS                         </t>
  </si>
  <si>
    <t xml:space="preserve">FACULTADE DE BIOLOXÍA                                                 </t>
  </si>
  <si>
    <t xml:space="preserve">FACULTADE DE QUÍMICAS                                                 </t>
  </si>
  <si>
    <t xml:space="preserve">FACULTADE DE BELAS ARTES                                              </t>
  </si>
  <si>
    <t xml:space="preserve">FACULTADE DE CIENCIAS DA EDUCACION E DO DEPORTE                       </t>
  </si>
  <si>
    <t xml:space="preserve">ESCOLA UNIVERSITARIA ENXEÑERIA TECNICA FORESTAL                       </t>
  </si>
  <si>
    <t xml:space="preserve">FACULTADE DE CIENCIAS SOCIAIS                                         </t>
  </si>
  <si>
    <t xml:space="preserve">FACULTADE DE DEREITO                                                  </t>
  </si>
  <si>
    <t xml:space="preserve">FACULTADE DE HISTORIA                                                 </t>
  </si>
  <si>
    <t>FACULTADE DE CIENCIAS</t>
  </si>
  <si>
    <t xml:space="preserve">FACULTADE DE CIENCIAS EMPRESARIAIS                                    </t>
  </si>
  <si>
    <t xml:space="preserve">FACULTADE CIENCIAS DA EDUCACION                                       </t>
  </si>
  <si>
    <t xml:space="preserve">ESCOLA SUPERIOR ENXEÑERIA INFORMATICA                                 </t>
  </si>
  <si>
    <t>ESCOLA DE ENXEÑARIA AEROESPACIAL E AERONAUTICA</t>
  </si>
  <si>
    <t xml:space="preserve">ESCOLA UNIVERSITARIA DE FISIOTERAPIA                                  </t>
  </si>
  <si>
    <t xml:space="preserve">FACULTADE DE CIENCIAS XURÍDICAS E DO TRABALLO                         </t>
  </si>
  <si>
    <t>VICERREITORIA DE INVESTIGACION</t>
  </si>
  <si>
    <t>VICERREITORIA DE TRANSFERENCIA</t>
  </si>
  <si>
    <t>VALEDORIA UNIVERSITARIA</t>
  </si>
  <si>
    <t>RESPUESTA JURÍDICA Y SOCIOEDUCATIVA A LA VIOLENCIA DE GÉNERO EJERCIDA POR MENORES. PROTECCIÓN DE LA</t>
  </si>
  <si>
    <t>RETOS Y OPORTUNIDADES DE LA ADMINISTRACIÓN TRIBUTARIA</t>
  </si>
  <si>
    <t>CIRCULAR SOLUTIONS FOR THE TEXTILE INDUSTRY REF. GLAUKOS</t>
  </si>
  <si>
    <t>VARIABILIDAD DEL OCÉANO ÍNDICO TROPICAL VERSUS CAMBIO (PALEO)CLIMÁTICO GLOBAL</t>
  </si>
  <si>
    <t>OBSERVACIÓN BIENAL DEL CARBONO, ACIDIFICACIÓN, TRANSPORTE Y SEDIMENTACIÓN EN EL ATLÁNTICO NORTE</t>
  </si>
  <si>
    <t>ATLANTIC ECOSYSTEMS ASSESSMENT, FORECASTING &amp; SUSTAINABILITY</t>
  </si>
  <si>
    <t>PROVIDING AN OPEN COLLABORATIVE SPACE FOR DIGITAL BIOLOGY IN EUROPE</t>
  </si>
  <si>
    <t>AVALIACIÓN E MITIGACIÓN DE RISCOS DA PRESENZA DE NANOMATERIAIS EN AQUACULTURA ATLÁNTICA</t>
  </si>
  <si>
    <t>SESGOS COGNITIVOS Y DISCRECIONALIDAD JUDICIAL</t>
  </si>
  <si>
    <t>CAMBIO CLIMÁTICO, CIRCULARIDAD Y VENTAJA COMPETITIVA: CÓMO INTERACTÚAN LAS OPCIONES ESTRATÉGICAS E I</t>
  </si>
  <si>
    <t>EXTERNALIDADES Y COOPERACIÓN</t>
  </si>
  <si>
    <t>PATRIMONIO CULTURAL INTANXIBLE NA CONTORNA TERRESTRE E MARIÑA DA ÁREA ATLÁNTICA</t>
  </si>
  <si>
    <t>EUROPEAN MARINE BIOLOGICAL RESOURCE CENTRE BIOBANK</t>
  </si>
  <si>
    <t>POESÍA ACTUAL Y POLÍTICA II - CONFLICTOS SOCIALES Y DIALOGISMOS POÉTICOS</t>
  </si>
  <si>
    <t>RECUPERACIÓN DE BIOSURFACTANTES CONTENIDOS EN LAS AGUAS DE LAVADO DE MAÍZ MEDIANTE PROCESOS DE MEMBR</t>
  </si>
  <si>
    <t>MEJORAS EN ACCIONAMIENTOS ELÉCTRICOS MULTIFASE CON DETECCIÓN Y TOLERANCIA DE FALTAS PARA VEHÍCULOS E</t>
  </si>
  <si>
    <t>DESARROLLO DE NUEVAS TECNOLOGÍAS DE CALENTADORES DE LÍQUIDO DE ALTO VOLTAJE (HVCH)</t>
  </si>
  <si>
    <t>TRANSFORMANDO O REFUGALLO PLÁSTICO DO OCÉANO EN PRODUTOS VERDES PARA AS INDUSTRIAS MARÍTIMAS</t>
  </si>
  <si>
    <t>BIOREFINERIES FOR THE VALORISATION OF MACROALGAL RESIDUAL BIOMASS AND LEGUME PROCESSING BY-PRODUCTS</t>
  </si>
  <si>
    <t>SUSTAINABLE AND COST-EFFECTIVE PRODUCTION PROCESS FOR THE UPCYCLING OF OLIVE, GRAPE AND NUT BY- PROD</t>
  </si>
  <si>
    <t>EFECTO DE LOS FUNGICIDAS SOBRE LA MICROBIOTA DEL VINO Y LA COMPOSICIÓN DE VINO DE UVA BLANCA</t>
  </si>
  <si>
    <t>DESARROLLO DE TECNOLOGÍAS SOSTENIBLES PARA LA VALORIZACIÓN DE SUBPRODUCTOS DE LA INDUSTRIA ALIMENTAR</t>
  </si>
  <si>
    <t>MACROALGAS INVASORAS COMO FUENTE DE NUEVOS BIOPRODUCTOS</t>
  </si>
  <si>
    <t>BIOPOLÍMEROS AVANZADOS ADAPTADOS Á IMPRESIÓN 3D DE HIDROXELES: APLICACIÓNS INTELIXENTES E SAUDABLES</t>
  </si>
  <si>
    <t>NOVAS OPORTUNIDADES DE NEGOCIO PARA PEMES BASEADAS EN TECNOLOXÍAS FACILITADORAS ESENCIAIS</t>
  </si>
  <si>
    <t>NARRATIVAS DIGITALES CONTRA LA DESINFORMACIÓN. ESTUDIO DE REDES, TEMAS Y FORMATOS EN LOS FACTCHECKER</t>
  </si>
  <si>
    <t>¿QUÉ ESTAMOS OLVIDANDO EN LA EDUCACIÓN INCLUSIVA?: UNA INVESTIGACIÓN PARTICIPATIVA EN GALICIA</t>
  </si>
  <si>
    <t>INTELIGENCIA GEOESPACIAL COMO SOPORTE A LA TOMA DE DECISIONES EN MOVILIDAD URBANA</t>
  </si>
  <si>
    <t>"PALEOINTERFAZ: ELEMENTO ESTRATÉGICO EN LA PREVENCIÓN DE INCENDIOS FORESTALES. DESARROLLO DE METODOL</t>
  </si>
  <si>
    <t>NEXT GENERATION SMART PERCEPTION SENSORS AND DISTRIBUTED INTELLIGENCE FOR PROACTIVE HUMAN MONITORING</t>
  </si>
  <si>
    <t>MÉTODOS ROBUSTOS PARA INFERENCIA ESTADÍSTICA, INTEGRIDAD DE DATOS Y GESTIÓN DE INTERFERENCIA - 1</t>
  </si>
  <si>
    <t>EUROPEAN DOCTORATE IN INDIUM PHOSPHIDE PIC FABRICATION TECHNOLOGY. EDIFY(H2020MSCURIE.IND)</t>
  </si>
  <si>
    <t>INNOVATIVE WIRELESS POWER DEVICES USING MICRO-THERMOELECTRIC GENERATORS ARRAYS</t>
  </si>
  <si>
    <t>HETEROGENEIDAD GENÓMICA DE LAS CÉLULAS TUMORALES CIRCULANTES</t>
  </si>
  <si>
    <t>MITOGENÓMICA Y MITOPROTEÓMICA DE MEJILLONES MARINOS CON HERENCIA UNIPARENTAL DOBLE DEL ADN MITOCONDR</t>
  </si>
  <si>
    <t>PREDICCIÓN DE EVOLUCIÓN DE PROTEÍNAS CONSIDERANDO SELECCION SOBRE ESTABILIDAD Y FUNCION</t>
  </si>
  <si>
    <t>PROCESADOS DE BIOMASA HERBICIDA PARA CONTROL ECOLÓGICO DE MALEZAS</t>
  </si>
  <si>
    <t>CANALES DE POTASIO DE DOBLE DOMINIO DE PORO (K2P-TREK) EN NEURONAS PARASIMPÁTICAS DEL GANGLIO INTRAC</t>
  </si>
  <si>
    <t>P. ECOBREED(H2020-SFS2017-2) INCREASING THE EFFICIENCY AND COMPETITIVENESS OF ORGANIC CROP BREEDING</t>
  </si>
  <si>
    <t>BULLYING, HETERONORMATIVIDAD Y ETNOCENTRISMO: EL ROL DEL PROFESORADO DE EDUCACIÓN SECUNDARIA</t>
  </si>
  <si>
    <t>ADVANCED SURFACE ENHANCED RAMAN SPECTROSCOPY (SERS) BASED TECHNOLOGIES FOR GAS AND LIQUIDS SENSING I</t>
  </si>
  <si>
    <t>DISEÑO RACIONAL DE SERS TAGS DE ALTO EFICIENCIA PARA DETECCIÓN MEDIANTE INMUNOENSAYO Y BIOIMAGEN</t>
  </si>
  <si>
    <t>BIOSENSORES BACTERIANOS DE DISPERSION RAMAN AUMENTADA EN SUPERFICIE PARA DETECCION MULTIPLE ULTRASEN</t>
  </si>
  <si>
    <t>SINTESIS ESTEREOCONTROLADA DE PRODUCTOS NATURALES POLIENICOS BIOACTIVOS CON POTENCIAL TERAPEUTICO Y</t>
  </si>
  <si>
    <t>DESARROLLO DE NUEVOS MEDICAMENTOS BASADOS EN ANÁLOGOS DE VIT D PARA EL TRATAMIENTO DE LA DEFICIENCIA</t>
  </si>
  <si>
    <t xml:space="preserve">CONSELLO SOCIAL                                                       </t>
  </si>
  <si>
    <t>VICERREITORIA DE PLANIFICACION</t>
  </si>
  <si>
    <t>ESCUELA DE FORMACION PERMAENTE</t>
  </si>
  <si>
    <t>ESCOLA INTERNACIONAL DE DOUTORAMENTO</t>
  </si>
  <si>
    <t>DESAFÍOS ESTRATÉGICOS DE LA CONTRATACIÓN PÚBLICA EN LA ERA DE LA 4ª REVOLUCIÓN INDUSTRIAL: SOSTENIBI</t>
  </si>
  <si>
    <t>TOWARD A RISK-BASED ASSESSIMENT OF MICROPLASTIC POLUTION IN MARINE ECOSYSTEMS:RESPONSE</t>
  </si>
  <si>
    <t>LAND-BASED SOLUTIONS FOR PLASTIFCS IN THE SEA REF. LABPLAS</t>
  </si>
  <si>
    <t>GRUPO EZ1 REF. GRC-ED431C 2021/42</t>
  </si>
  <si>
    <t>EXPLORATION OF THE SOIL BIOTA ASSCIATED TO CASUARINACEAE TREES FROM TROPICAL ULTRAMAFIC AREAS REF. C</t>
  </si>
  <si>
    <t>DESARROLLO DE NANOFLUIDOS PARA INTERCAMBIADORES DE CALOR EN LA INDUSTRIA RENOVABLE GEOTÉRMICA REF.PI</t>
  </si>
  <si>
    <t>RADIANT - EFECTO DE LA RADIACIÓN SOLAR Y LA TEMPERATURA SOBRE LA DEGRADACIÓN DE LA BIOMASA MACROALG</t>
  </si>
  <si>
    <t>SÍNTESIS DE NANOCRISTALES QUIRALES DE HALUROS DE PEROVSKITAS CON COMPOSICIÓN Y MORFOLOGÍA CONTROLADA</t>
  </si>
  <si>
    <t>BUSCANDO SEÑALES ORGÁNICAS EN MARTE REF.PID2020-119412RJ-I00</t>
  </si>
  <si>
    <t>NANOFLUIDOS OPTIMIZADOS PARA INTERCAMBIADORES DE CALOR EN UNA PLANTA PILOTO DE ENERGÍA GEOTÉRMICA (N</t>
  </si>
  <si>
    <t>PROSPERING WITHOUT GROWTH: SCIENCE, TECHNOLOGY AND INNOVATION IN A POST-GROWTH ERA. REF. PROSPERA</t>
  </si>
  <si>
    <t>A JUST TRANSITION TO THE CIRCULAR ECONOMY REF. JUST2CE</t>
  </si>
  <si>
    <t>INNOVATION, INVESTIMENT, INFRASTRUCTURE AND SECTOR INTEGRATION: TRANSFORMATIVE POLICIES FOR A CLIMAT</t>
  </si>
  <si>
    <t>TJDE - TEORÍA DE JUEGOS Y DESIGUALDADES ECONÓMICAS REF. PID2020-113440GB-I00</t>
  </si>
  <si>
    <t>ECONOMÍA Y EFICIENCIA: CRISIS ECONÓMICAS, TRABAJO INFANTIL Y CAMBIO CLIMÁTICO REFPID2020-118119GB-I0</t>
  </si>
  <si>
    <t>USUARIOS, EMPRESAS Y CADENA DE VALOR GLOBAL ANTE EL NUEVO ECOSISTEMA DE MOVILIDAD: RETOS Y LÍNEAS DE</t>
  </si>
  <si>
    <t>ACCELERATING AND UPSCALING TRANSFORMATIONAL ADAPTATION IN EUROPE: DEMONSTRATION OF WATER-RELATED INN</t>
  </si>
  <si>
    <t>ECONOMÍA E COMERCIO NA COSTA ATLÁNTICA DA MAURITANIA TINGITANA (MARROCOS) DURANTE A ANTIGÜIDADE TARD</t>
  </si>
  <si>
    <t>VULNERABILIDAD INTRAFAMILIAR Y POLÍTICA EN EL MUNDO ANTIGUO. REF.PID2020-116349GB-I00</t>
  </si>
  <si>
    <t>GRUPO HI19 REF. GRC-ED431C 2021/52</t>
  </si>
  <si>
    <t>INTRUTHS 2 - LA ARTICULACIÓN DE VULNERABILIDADES INDIVIDUALES Y COMUNITARIAS EN LA LITERATURA IRLAN</t>
  </si>
  <si>
    <t>FRAGMENTS: CONSTRUCTIONALISING NON-CANONICAL EXPRESSIONS IN WRITTEN ENGLISH REF.PID2020-117541GB-I0</t>
  </si>
  <si>
    <t>LA CALIDAD EN EL SUBTITULADO EN DIRECTO: UN ESTUDIO REGIONAL, NACIONAL E INTERNACIONAL REF.PID2020-1</t>
  </si>
  <si>
    <t>COGNITIVE REPRESENTATION OF MULTI-WORD SEQUENCES AND REDUCED VARIANTS IN L1 AND L2 USERS OF ENGLISH:</t>
  </si>
  <si>
    <t>AYUDA ADICIONAL PARA EJECUCIÓN DE ACTIVIDADES DE INVESTIGACIÓN REF. RYC-2019-027537-I-P</t>
  </si>
  <si>
    <t>GRUPO EQ3 REF. GRC-ED431C 2021/43</t>
  </si>
  <si>
    <t>IDENTIFICACIÓN Y ANÁLISIS DE SISTEMAS DINÁMICOS: METODOLOGÍAS COMPUTACIONALES Y APLICACIONES EN MICR</t>
  </si>
  <si>
    <t>RESIHOSP-AOP - REDUCCIÓN DEL IMPACTO AMBIENTAL Y SANITARIO DE EFLUENTES HOSPITALARIOS MEDIANTE OXIDA</t>
  </si>
  <si>
    <t>NUEVOS AVANCES METODOLÓGICOS Y COMPUTATIONALES EN ESTADÍSTICA NO PARAMÉTRICA Y SEMIPARAMÉTRICA REF.</t>
  </si>
  <si>
    <t>PREDYCTBIO - PROMOVIENDO LA EXPLOTACIÓN DE MODELOS DINÁMICOS EN LA BIOECONOMÍA CON TÉCNICAS COMPUTAC</t>
  </si>
  <si>
    <t>STHERM - INVESTIGACIÓN EXPERIMENTAL Y NUMÉRICA DEL COMPORTAMIENTO TÉRMICO DE SUPERFICIES MICROTEXT</t>
  </si>
  <si>
    <t>NUEVOS APÓSITOS BASADOS EN NANOFIBRAS DE VIDRIO BIOACTIVO PRODUCIDAS POR LASER SPINNING REF.. PID202</t>
  </si>
  <si>
    <t>MULTISTATIC MILLIMETRE-WAVE RADAR FOR NEAR-FIELD 3-D DYNAMIC IMAGING: ELECTROMAGNETIC SENSING REF.</t>
  </si>
  <si>
    <t>UN ENFOQUE PRÁCTICO Y PRÓXIMO A LA REALIDAD DE MERCADO EN LA DETECCIÓN Y EL TRATAMIENTO DE COMPUEST</t>
  </si>
  <si>
    <t>TECNOLOGÍA DE INYECCIÓN DE OZONO PARA PURIFICACIÓN DE GASES DE ESACAPE (O3-INTEGAP) REF. PDC2021-12</t>
  </si>
  <si>
    <t>GRUPO FA9 REF. GRC-ED431C 2021/44</t>
  </si>
  <si>
    <t>GRUPO BV1 REF. GRC-ED431C 2021/46</t>
  </si>
  <si>
    <t>SOSTENBILIDAD DE LA PRODUCCIÓN DE VIÑEDO: REDUCCIÓN DE INSUMOS EXTERNOS, INCREMENTO DE LA BIODIVERSI</t>
  </si>
  <si>
    <t>MODELO DE INSPECCIÓN E INFORMACIÓN FERROVIARIA (RIIM) REF. PLEC2021- 007940</t>
  </si>
  <si>
    <t>BIORREFINERÍA DE RESIDUOS CERVECEROS CON SOLVENTES EUTÉCTICOS PROFUNDOS PARA PRODUCIR BIOSURFACTANTE</t>
  </si>
  <si>
    <t>BIOREFINERÍAS PARA LA PRODUCCIÓN DE BIOCOMBUSTIBLES, COMPUESTOS QUÍMICOS DE BASE Y NUEVOS INGREDIENT</t>
  </si>
  <si>
    <t>SUPERVIVENCIA DE DISPOSITIVOS CAPTADORES DE ENERGÍA DE LAS OLAS. REF.PID2020-113245RB-I00</t>
  </si>
  <si>
    <t>EXPERIMENTOS, SIMULACIÓN Y TEORÍA DE LA AUTOORGANIZACIÓN EN SISTEMAS BIOLÓGICOS REF.PID2020-115722G</t>
  </si>
  <si>
    <t>APLICACIONES DE SISTEMAS NO LINEALES DE SCHRÖDINGER EN FOTÓNICA, FLUIDOS CUÁNTICOS Y ONDAS DE MATERI</t>
  </si>
  <si>
    <t>GRUPO GEN REF. GRC-ED431C 2021/50</t>
  </si>
  <si>
    <t>MODELOS MULTITAREA DE ETIQUETADO SECUENCIAL PARA EL RECONOCIMIENTO DE ENTIDADES ENRIQUECIDO CON INFO</t>
  </si>
  <si>
    <t>MODELOS BASADOS EN APRENDIZAJE AUTOMÁTICO PARA DETECTAR Y FRENAR LA DESINFORMACIÓN SOBRE SALUD EN R</t>
  </si>
  <si>
    <t>VALIDACIÓN CLÍNICA Y PLAN DE ACCESO AL MERCADO DE UN SISTEMA CAD BASADO EN DEEP LEARNING PARA LA DET</t>
  </si>
  <si>
    <t>LUCHA CONTRA LA DESINFORMACIÓN Y CRITERIOS DE VALOR EN LOS DEBATES ELECTORALES EN TELEVISIÓN Y MEDIO</t>
  </si>
  <si>
    <t>GRUPO DX5 REF. GRC-ED431C 2021/51</t>
  </si>
  <si>
    <t>GRUPO FA3 REF. GRC-ED431C 2021/49</t>
  </si>
  <si>
    <t>BIOHEAT - DISPOSITIVOS BIOMÉDICOS CALENTABLES REF. PID2020-115415RB-I00</t>
  </si>
  <si>
    <t>FLATCITY-URBAN: URBAN INVENTORY FOR FLATCITY REF. PDC2021-121239-C32</t>
  </si>
  <si>
    <t>NUEVA GENERACIÓN DE SENSORES INTELIGENTES E INTELIGENCIA DISTRIBUIDA PARA MONITORIZACIÓN PROACTIVA D</t>
  </si>
  <si>
    <t>PROMOTION OF RURAL MUSEUMS AND HERITAGE SITES IN THE VICINITY OF EUROPEAN PILGRIMAGE ROUTES</t>
  </si>
  <si>
    <t>DEVELOPMENT OF AN EFFICIENT STEGANALYSIS FRAMEWORK FOR UNCOVERING HIDDEN DATA IN DIGITAL MEDIA</t>
  </si>
  <si>
    <t>SERIOUS GAMES FOR THE EARLY DETECTION ON COGNITIVE IMPAIRMENT REF. PANORAMIX</t>
  </si>
  <si>
    <t>GRUPO SC10 REF. GRC-ED431C 2021/47</t>
  </si>
  <si>
    <t>ICARUS - RED SATELITAL CENTRADA EN INFORMACIÓN PARA COMUNICACIONES VEHICULARES REF. PID2020-113240RB</t>
  </si>
  <si>
    <t>SAPIENS - SERVICIOS Y APLICACIONES PARA UN ENVEJECIMIENTO SALUDABLE REF. PID2020-115137RB-I00</t>
  </si>
  <si>
    <t>ARISE1: REDES ULTRADENSAS SIN CELDAS (DECK) REF. PID2020-116329GB-C21</t>
  </si>
  <si>
    <t>CRIPTOGRAFÍA CUÁNTICA BASADA EN INTERFERENCIA CUÁNTICA CON SEGURIDAD Y PRESTACIONES MEJORADAS REF.PI</t>
  </si>
  <si>
    <t>MEDIDA Y CARACTERIZACIÓN DE CANAL DE RADIO PROPAGACIÓN PARA EL FUTURO ECOSISTEMA DE COMUNICACIONES M</t>
  </si>
  <si>
    <t>PRIVACIDAD EN MACHINE LEARNING COLABORATIVO Y DISTRIBUIDO, SUJETO A REQUISITOS DE RENDIMIENTO Y EFIC</t>
  </si>
  <si>
    <t>MODELADO Y DISEÑO DE NUEVOS MULTIPLICADORES DE FRECUENCIA Y AMPLIFICADORES DE POTENCIA PARA UN SISTE</t>
  </si>
  <si>
    <t>SIMULACIÓN ELECTROMAGNÉTICA MULTIALGORÍTMICA PARA EL ANÁLISIS DE PROBLEMAS EXTREMADAMENTE COMPLEJOS</t>
  </si>
  <si>
    <t>UN ENFOQUE PRÁCTICO Y PRÓXIMO A LA REALIDAD DE MERCADO EN LA DETECCIÓN Y EL TRATAMIENTO DE COMPUESTO</t>
  </si>
  <si>
    <t>ANÁLISIS, DISEÑO Y POST-PROCESADO PARA MEJORAR LAS PRESTACIONES DE UNA ANTENA MULTIHAZ (REALSAT) REF</t>
  </si>
  <si>
    <t>MACRO AND MICROPLASTIC IN AGRICULTURAL SOIL SYSTEMS. REF. SOPLAS</t>
  </si>
  <si>
    <t>MECANISMOS NEURONALES SUBYACENTES AL CONTROL VISUOVESTIBULAR DE LA ESTABILIZACIÓN DE LA MIRADA REF.</t>
  </si>
  <si>
    <t>STABILEYES - MECANISMOS NEURONALES SUBYACENTES AL CONTROL VISUOVESTIBULAR DE LA ESTABILIZACIÓN DE LA</t>
  </si>
  <si>
    <t>ESTIMATE-NE-ID - ESTIMACIÓN DEL CENSO EFECTIVO Y LA DEPRESIÓN CONSANGUÍNEA UTILIZANDO DATOS GENÓMICO</t>
  </si>
  <si>
    <t>CAPITALIZATION OF MEDITERRANEAN MAIZE GERMPLASM FOR IMPROVING STRESS TOLERANCE REF. PCI2021-121919</t>
  </si>
  <si>
    <t>MAINTAINING INTEGRITY, PERFORMANCE AND SAFETY OF THE ROAD INFRASTRUCTURE THROUGH AUTONOMOUS ROBOTIZE</t>
  </si>
  <si>
    <t>RESILIENT FOREST VALUE CAINS - ENHANCING RESILIENCE REF. RESONATE</t>
  </si>
  <si>
    <t>4MAP4HEALTH: MAPPING ON FOREST HEALTH,SPECIES AND FOREST FIRE RISKS USING NOVEL ICT DATA AND APPROA</t>
  </si>
  <si>
    <t>EVALUACIÓN NO DESTRUCTIVA DE INFRAESTRUCTURAS DEL TRANSPORTE CRÍTICAS - ENDITÍ REF.EXCELENCIA-ED431</t>
  </si>
  <si>
    <t>MLFWATER - MEJORA DE LA GESTIÓN DE LA CALIDAD DE LAS AGUAS: SOLUCIONES FUNCIONALES Y DE APRENDIZAJE</t>
  </si>
  <si>
    <t>ON ZAXINONE METABOLISME,TRANSPORT AND ITS ROLE IN RICE GROWTH AND BIOTIC INTERACTIONS</t>
  </si>
  <si>
    <t>ULTRASENSITIVE BIOSENSING PLATFORM FOR MULTIPLEX CELLULAR PROTEIN PHENOTYPING AT SINGLE-CELL LEVE</t>
  </si>
  <si>
    <t>GRUPO QO3 REF. GRC-ED431C 2021/41</t>
  </si>
  <si>
    <t>GRUPO QO1 REF. GRC-ED431C 2021/45</t>
  </si>
  <si>
    <t>WATER-RESISTANT AND NONTOXIC PEROVSKITE NANOCRYSTALS FOR NEXT-GENERATION OPTOELECTRONICS REF. EXCELE</t>
  </si>
  <si>
    <t>SENSNANOMARE - DESARROLLO DE UNA ESTRATEGIA SENSORA BASADA EN PLASMÓNICA PARA LA MONITORIZACIÓN DE N</t>
  </si>
  <si>
    <t>MODELOS MULTIESCALA PARA EL DISEÑO DE FOTOCATALIZADORES PLASMÓNICOS REF.PID2020-118282RA-I00</t>
  </si>
  <si>
    <t>PRODUCTOS QUÍMICOS DE ALTO VALOR AÑADIDO A PARTIR DE GAS NATURAL Y CO2 MEDIANTE CATÁLISIS INDUCIDA M</t>
  </si>
  <si>
    <t>CATÁLISIS HOMOGÉNEA COMPUTACIONAL: PROCESOS DE TRANSFERENCIA DE OXÍGENO Y ACTIVACIÓN DE ENLACES MÚLT</t>
  </si>
  <si>
    <t>OUTROS INGRESOS PROCEDENTES PRESTACIONS DE SERVIZOS</t>
  </si>
  <si>
    <t>VENDA DE BENS</t>
  </si>
  <si>
    <t>REINTEGROS DE OPERACIONS CORRENTES</t>
  </si>
  <si>
    <t>OUTROS INGRESOS</t>
  </si>
  <si>
    <t>DA ADMINISTRACION DO ESTADO</t>
  </si>
  <si>
    <t>DE ORGANISMOS AUTONOMOS</t>
  </si>
  <si>
    <t>DE SOCIEDADES PUBLICAS E OUTROS ENTES PUBLICOS</t>
  </si>
  <si>
    <t>DAS COMUNIDADES AUTÓNOMAS</t>
  </si>
  <si>
    <t>DAS CORPORACIONS LOCAIS</t>
  </si>
  <si>
    <t>DE EMPRESAS PRIVADAS</t>
  </si>
  <si>
    <t>DE FAMILIAS E INSTITUCIONS SEN FINS DE LUCRO</t>
  </si>
  <si>
    <t>DO EXTERIOR</t>
  </si>
  <si>
    <t>RENTAS DE BENS INMOBLES</t>
  </si>
  <si>
    <t>PRODUCTOS DE CONCESIONS</t>
  </si>
  <si>
    <t>DE ORGANISMOS AUTONOMOS ADMINISTRATIVOS</t>
  </si>
  <si>
    <t>DE CORPORACIONS LOCAIS</t>
  </si>
  <si>
    <t>REINTEGRO DE PRÉSTAMOS CONCEDIOS FÓRA DO SECTOR PÚBLICO</t>
  </si>
  <si>
    <t>REMANENTE DE TESOURERIA</t>
  </si>
  <si>
    <t>PREZOS PÚBLICOS</t>
  </si>
  <si>
    <t>DE SOCIEDADES, ENTIDADES PÚBLICAS EMPRESARIAIS, FUNDACION E RESTO DE ENTES</t>
  </si>
  <si>
    <t>DAS COMUNIDADES AUTONOMAS</t>
  </si>
  <si>
    <t>DEREITOS DE MATRICULA EN CURSOS Y SEMINARIOS</t>
  </si>
  <si>
    <t>OUTROS PREZOS PUBLICOS</t>
  </si>
  <si>
    <t>SERVIZOS PRESTADOS POR ACTIVIDADES INVESTIGADORAS</t>
  </si>
  <si>
    <t>DEREITOS CUSTOS INDIRECTOS</t>
  </si>
  <si>
    <t>VENDA DE PUBLICACIONS PROPIAS</t>
  </si>
  <si>
    <t>DO ORZAMENTO CORRENTE</t>
  </si>
  <si>
    <t>INGRESOS DIVERSOS</t>
  </si>
  <si>
    <t>DE MINISTERIOS</t>
  </si>
  <si>
    <t>CONSORCIOS</t>
  </si>
  <si>
    <t>FUNDACIONES PUBLICAS</t>
  </si>
  <si>
    <t>DA XUNTA</t>
  </si>
  <si>
    <t>OUTROS ENTES DA COMUNIDADE AUTÓNOMA</t>
  </si>
  <si>
    <t>DE DEPUTACIÓNS</t>
  </si>
  <si>
    <t>DE FAMILIAS</t>
  </si>
  <si>
    <t>DE  INSTITUCIONS SIN ANIMO DE LUCRO</t>
  </si>
  <si>
    <t>UNIVERSIDADES</t>
  </si>
  <si>
    <t>OTRAS TRASFERENCIAS DE LA UE</t>
  </si>
  <si>
    <t>OUTROS INGRESOS DO EXTERIOR</t>
  </si>
  <si>
    <t>ALUGER E PRODUCTOS DE BENS INMOBLES</t>
  </si>
  <si>
    <t>CANONS</t>
  </si>
  <si>
    <t>DA XUNTA DE GALICIA</t>
  </si>
  <si>
    <t>DE DEPUTACIONS</t>
  </si>
  <si>
    <t>DE INSTITUCIONS SEN FINS DE LUCRO</t>
  </si>
  <si>
    <t>DO FONDO EUROPEO DE DESARROLLO (FEDER)</t>
  </si>
  <si>
    <t>OUTRAS TRANSFERENCIAS</t>
  </si>
  <si>
    <t>REINTEGRO PTMO. CORTO PRAZO</t>
  </si>
  <si>
    <t>REINTEGRO PRESTAMOS PERSONAL</t>
  </si>
  <si>
    <t>DEREITOS DE MATRICULA CURSOS FORMACIÓN</t>
  </si>
  <si>
    <t>PRESTAMO INTERBIBLIOTECARIO</t>
  </si>
  <si>
    <t>OUTROS INGRESOS EN FORMALIZACION</t>
  </si>
  <si>
    <t>OUTROS INGRESOS DIVERSOS</t>
  </si>
  <si>
    <t>CONGRESOS INVESTIGACIÓN</t>
  </si>
  <si>
    <t>SERVIZOS PRESTADOS FEUGA</t>
  </si>
  <si>
    <t>OUTROS SERVIZOS PRESTADOS</t>
  </si>
  <si>
    <t>CONCELLO DE PONTEVEDRA</t>
  </si>
  <si>
    <t>DEPUTACIÓN DE PONTEVEDRA</t>
  </si>
  <si>
    <t>COMPENSACIONS ISEP</t>
  </si>
  <si>
    <t>OUTRAS INSTITUCIONS SIN FINS DE LUCRO</t>
  </si>
  <si>
    <t>ALUGUER DE LOCAIS</t>
  </si>
  <si>
    <t>ALUGUER OUTROS PRODUCTOS INMOBLES</t>
  </si>
  <si>
    <t>FECYT</t>
  </si>
  <si>
    <t>FONDO GALEGO DE GARANTÍA AGRARIA (FEOGA)</t>
  </si>
  <si>
    <t>DEPUTACION DE PONTEVEDRA</t>
  </si>
  <si>
    <t>CATEDRA INTERNACIONAL JOSE SARAMAGO</t>
  </si>
  <si>
    <t>SUBVENCION PARA OUTROS PROGRAMAS EUROPEOS</t>
  </si>
  <si>
    <t>OUTROS PREZOS PUBLICOS. COTAS OPOSICIONS E CONCURSOS</t>
  </si>
  <si>
    <t>INGRESOS MEC PARA SUBVENCIONAR GASTOS PERSOAL INVESTIGADOR</t>
  </si>
  <si>
    <t>SEPIE (SERV.ESPAÑOL PARA LA INTERNACIONALIZACIÓN DE LA EDUCACIÓN)</t>
  </si>
  <si>
    <t>INGRESOS MEC PARA PROXECTOS COFINANCIADOS FEDER/MEC</t>
  </si>
  <si>
    <t>UNIVERSIDADE DE VIGO</t>
  </si>
  <si>
    <t>111LP23</t>
  </si>
  <si>
    <t>111LP29</t>
  </si>
  <si>
    <t>111LP32</t>
  </si>
  <si>
    <t>111LP36</t>
  </si>
  <si>
    <t>121D005</t>
  </si>
  <si>
    <t>121D008</t>
  </si>
  <si>
    <t>121D026</t>
  </si>
  <si>
    <t>121D027</t>
  </si>
  <si>
    <t>121DEGD</t>
  </si>
  <si>
    <t>121DINE</t>
  </si>
  <si>
    <t>121DITP</t>
  </si>
  <si>
    <t>121DTAX</t>
  </si>
  <si>
    <t>121DUCV</t>
  </si>
  <si>
    <t>121DVRX</t>
  </si>
  <si>
    <t>121DWWW</t>
  </si>
  <si>
    <t>131HIDI</t>
  </si>
  <si>
    <t>131HMRR</t>
  </si>
  <si>
    <t>311VMRR</t>
  </si>
  <si>
    <t>421SMRR</t>
  </si>
  <si>
    <t>GASTOS DE PERSONAL FINANCIADOS CON FONDOS DE RECUALIFICACION DEL SISTEMA UNIVERSITARIO</t>
  </si>
  <si>
    <t>GASTOS PERSONAL FONDOS FINANCIADOS MRR MARGARITA SALAS</t>
  </si>
  <si>
    <t>PERSOAL FINANCIADO CON FONDOS MRR. PROGRAMA INVESTIGO</t>
  </si>
  <si>
    <t>PERSONAL FINANCIADO CON FONDOS MRR. PROXECTO UNIDIGITAL. LIÑA MOODLE</t>
  </si>
  <si>
    <t>ORDINARIO EMPRESAS PUBLICAS</t>
  </si>
  <si>
    <t>TRANSFERENCIAS E SUBVENCIONS AO EXTERIOR</t>
  </si>
  <si>
    <t>EDIFICIOS USO DEPORTIVO E CULTURAL</t>
  </si>
  <si>
    <t>PROXECTOS DE INVESTIGACION FINANCIADOS EXTERIOR NO U.E.</t>
  </si>
  <si>
    <t>TRANSFERENCIAS E SUBVENCIÓNS AO EXTERIOR</t>
  </si>
  <si>
    <t>M.U. ENXEÑARIA BIOMEDICA</t>
  </si>
  <si>
    <t>M.U. EN INTELIXENCIA ARTIFICIAL</t>
  </si>
  <si>
    <t>M.U. EN ENSINANZA DO ESPAÑOL COMO LINGUA ESTRANXEIRA OU SEGUNDA LINGUA (MIELES)</t>
  </si>
  <si>
    <t>M.U. EN EXERCICIO TERAPÉUTICO E FUNCIONAL EN FISIOTERAPIA</t>
  </si>
  <si>
    <t>DIPLOMA CURSO FORMACION UNIVERSITARIA: DATA MINING CON "R"</t>
  </si>
  <si>
    <t>DIPLOMA CURSO FORMACION UNIVERSITARIA: NEGOCIACION COLECTIVA E INDIVIDUAL NO AMBITO LABORAL</t>
  </si>
  <si>
    <t>DIPLOMA CURSO AVANZADO POSGRAO: DIDACTICA DA FICCION E CREACION LITERARIA</t>
  </si>
  <si>
    <t>THE EUROPEAN GREEN DEAL. ANALYSIS AND INSIGHTS -GREENDEAL</t>
  </si>
  <si>
    <t>INNOVACION EDUCATIVA E FORMACION</t>
  </si>
  <si>
    <t>INNOVATIVE TEACHING PROFESSIONAL DEVELOPMENT WITH TEAM-BASED LEARNING DESIGN</t>
  </si>
  <si>
    <t>COOPERATION BETWEEN TAX ADMINISTRATIONS IN THE EU DIGITAL ENVIRONMENTS (JEATRIBUTARIO)</t>
  </si>
  <si>
    <t>FORTALECIMIENTO DE LA UNIVERSIDAD DE CABO VERDE PARA EL FOMENTO DEL EMPRENDIMIENTO Y LA INNOVACIÓN S</t>
  </si>
  <si>
    <t>VIRTUAL PRESENCE IN HIGHER EDUCATION HYBRID LEARNING</t>
  </si>
  <si>
    <t>ACCIONS ESTRATEXICAS AO AMPARO DO CONVENIO COA XUNTA DE GALICIA</t>
  </si>
  <si>
    <t>ACTUACIONES CON FONDOS DEL MARCO DE RECUPERACION Y RESILIENCIA</t>
  </si>
  <si>
    <t>111LC</t>
  </si>
  <si>
    <t>121DG</t>
  </si>
  <si>
    <t>121DN</t>
  </si>
  <si>
    <t>121DT</t>
  </si>
  <si>
    <t>131HI</t>
  </si>
  <si>
    <t>131HM</t>
  </si>
  <si>
    <t>311VM</t>
  </si>
  <si>
    <t>421SM</t>
  </si>
  <si>
    <t xml:space="preserve">DOCENCIA  </t>
  </si>
  <si>
    <t>074207</t>
  </si>
  <si>
    <t>074208</t>
  </si>
  <si>
    <t>076202</t>
  </si>
  <si>
    <t>07A202</t>
  </si>
  <si>
    <t>07AL01</t>
  </si>
  <si>
    <t>07ATI1</t>
  </si>
  <si>
    <t>07B200</t>
  </si>
  <si>
    <t>07C278</t>
  </si>
  <si>
    <t>07C279</t>
  </si>
  <si>
    <t>07C281</t>
  </si>
  <si>
    <t>07C282</t>
  </si>
  <si>
    <t>07C283</t>
  </si>
  <si>
    <t>07C284</t>
  </si>
  <si>
    <t>07C285</t>
  </si>
  <si>
    <t>07C286</t>
  </si>
  <si>
    <t>07C287</t>
  </si>
  <si>
    <t>07E200</t>
  </si>
  <si>
    <t>07E232</t>
  </si>
  <si>
    <t>07E233</t>
  </si>
  <si>
    <t>07E234</t>
  </si>
  <si>
    <t>07E235</t>
  </si>
  <si>
    <t>07E236</t>
  </si>
  <si>
    <t>07E237</t>
  </si>
  <si>
    <t>07E238</t>
  </si>
  <si>
    <t>07E241</t>
  </si>
  <si>
    <t>07G201</t>
  </si>
  <si>
    <t>07G203</t>
  </si>
  <si>
    <t>07H211</t>
  </si>
  <si>
    <t>07I236</t>
  </si>
  <si>
    <t>07I237</t>
  </si>
  <si>
    <t>07I238</t>
  </si>
  <si>
    <t>07I239</t>
  </si>
  <si>
    <t>07I242</t>
  </si>
  <si>
    <t>07I243</t>
  </si>
  <si>
    <t>07I244</t>
  </si>
  <si>
    <t>07I245</t>
  </si>
  <si>
    <t>07I246</t>
  </si>
  <si>
    <t>07I247</t>
  </si>
  <si>
    <t>07I248</t>
  </si>
  <si>
    <t>07I249</t>
  </si>
  <si>
    <t>07I250</t>
  </si>
  <si>
    <t>07I251</t>
  </si>
  <si>
    <t>07I252</t>
  </si>
  <si>
    <t>07I253</t>
  </si>
  <si>
    <t>07I254</t>
  </si>
  <si>
    <t>07I255</t>
  </si>
  <si>
    <t>07K235</t>
  </si>
  <si>
    <t>07K236</t>
  </si>
  <si>
    <t>07K237</t>
  </si>
  <si>
    <t>07K238</t>
  </si>
  <si>
    <t>07K243</t>
  </si>
  <si>
    <t>07K244</t>
  </si>
  <si>
    <t>07K245</t>
  </si>
  <si>
    <t>07K246</t>
  </si>
  <si>
    <t>07K247</t>
  </si>
  <si>
    <t>07K248</t>
  </si>
  <si>
    <t>07K249</t>
  </si>
  <si>
    <t>07K250</t>
  </si>
  <si>
    <t>07K251</t>
  </si>
  <si>
    <t>07K252</t>
  </si>
  <si>
    <t>07K253</t>
  </si>
  <si>
    <t>07K254</t>
  </si>
  <si>
    <t>07K255</t>
  </si>
  <si>
    <t>07K256</t>
  </si>
  <si>
    <t>07K257</t>
  </si>
  <si>
    <t>07K258</t>
  </si>
  <si>
    <t>07K259</t>
  </si>
  <si>
    <t>07K260</t>
  </si>
  <si>
    <t>07K261</t>
  </si>
  <si>
    <t>07M209</t>
  </si>
  <si>
    <t>07M210</t>
  </si>
  <si>
    <t>07N204</t>
  </si>
  <si>
    <t>07Q208</t>
  </si>
  <si>
    <t>07Q209</t>
  </si>
  <si>
    <t>07R209</t>
  </si>
  <si>
    <t>07R210</t>
  </si>
  <si>
    <t>07R213</t>
  </si>
  <si>
    <t>07T241</t>
  </si>
  <si>
    <t>07T244</t>
  </si>
  <si>
    <t>07T245</t>
  </si>
  <si>
    <t>07T247</t>
  </si>
  <si>
    <t>07T248</t>
  </si>
  <si>
    <t>07T249</t>
  </si>
  <si>
    <t>07T251</t>
  </si>
  <si>
    <t>07T252</t>
  </si>
  <si>
    <t>07T253</t>
  </si>
  <si>
    <t>07T254</t>
  </si>
  <si>
    <t>07T256</t>
  </si>
  <si>
    <t>07T257</t>
  </si>
  <si>
    <t>07V216</t>
  </si>
  <si>
    <t>07V219</t>
  </si>
  <si>
    <t>07V221</t>
  </si>
  <si>
    <t>07V222</t>
  </si>
  <si>
    <t>07V223</t>
  </si>
  <si>
    <t>07V224</t>
  </si>
  <si>
    <t>07V225</t>
  </si>
  <si>
    <t>07V226</t>
  </si>
  <si>
    <t>07V227</t>
  </si>
  <si>
    <t>07V228</t>
  </si>
  <si>
    <t>07W202</t>
  </si>
  <si>
    <t>07W203</t>
  </si>
  <si>
    <t>07W204</t>
  </si>
  <si>
    <t>07W205</t>
  </si>
  <si>
    <t>07W207</t>
  </si>
  <si>
    <t>07W208</t>
  </si>
  <si>
    <t>07X208</t>
  </si>
  <si>
    <t>07X209</t>
  </si>
  <si>
    <t>07Z200</t>
  </si>
  <si>
    <t>07Z201</t>
  </si>
  <si>
    <t>07Z202</t>
  </si>
  <si>
    <t>07Z203</t>
  </si>
  <si>
    <t>07Z204</t>
  </si>
  <si>
    <t>SUBVENCIÓNS AO EXTERIOR</t>
  </si>
  <si>
    <t>GASTOS DE PERSOAL FINANCIADO FONDOS MRR</t>
  </si>
  <si>
    <t>DEPARTAMENTO ESTADISTICA E INVESTIGACION OPERATIVA</t>
  </si>
  <si>
    <t>DEPARTAMENTO MATEMATICAS</t>
  </si>
  <si>
    <t>DEPARTAMENTO ECONOMIA APLICADA</t>
  </si>
  <si>
    <t>DEPARTAMENTO ECONOMIA FINANCIERA E CONTABILIDADE</t>
  </si>
  <si>
    <t>DEPARTAMENTO FUNDAMENTOS DA ANALISE ECONOMICA E Hª DE INSTITUCIONS ECO</t>
  </si>
  <si>
    <t>DEPARTAMENTO ORGANIZACION EMPRESAS E MARKETING</t>
  </si>
  <si>
    <t>DEPARTAMENTO SOCIOLOXIA CIENCIA POLITICA E DA ADMINISTRACION E FILOSO</t>
  </si>
  <si>
    <t>DEPARTAMENTO DE COMUNICACION AUDIOVISUAL E PUBLICIDADE</t>
  </si>
  <si>
    <t>AYUDA ADICIONAL PARA EJECUCIÓN DE ACTIVIDADES DE INVESTIGACIÓN REF. RYC-2018-024131-I-P</t>
  </si>
  <si>
    <t>DEPARTAMENTO HISTORIA ARTE E XEOGRAFIA</t>
  </si>
  <si>
    <t>DEPARTAMENTO DE FILOLOXIA GALEGA E LATINA</t>
  </si>
  <si>
    <t>DEPARTAMENTO FILOLOXIA INGLESA FRANCESA E ALEMANA</t>
  </si>
  <si>
    <t>DEPARTAMENTO DE LINGUA ESPAÑOLA</t>
  </si>
  <si>
    <t>DEPARTAMENTO LITERATURA ESPAÑOLA E TEORIA LITERATURA</t>
  </si>
  <si>
    <t>DEPARTAMENTO DE TRADUCCIÓN E LINGÜÍSTICA</t>
  </si>
  <si>
    <t>AYUDA ADICIONAL PARA EJECUCIÓN DE ACTIVIDADES DE INVESTIGACIÓN. REF. RYC2018-024407-I-P</t>
  </si>
  <si>
    <t>P. SAFEWAY GIS-BASED INFRAESTRUCTURE MANAGEMENT SYSTEM FOR OPTIMIZED RESP</t>
  </si>
  <si>
    <t>REFORZO DA XESTIÓN DE RISCOS ASOCIADOS A INFRAESTRUTURAS NO ESPAZO ATLÁNTICO</t>
  </si>
  <si>
    <t>DEPARTAMENTO DESEÑO NA ENXEÑARIA</t>
  </si>
  <si>
    <t>DEPARTAMENTO ENXEÑERIA ELECTRICA</t>
  </si>
  <si>
    <t>DEPARTAMENTO ENXEÑERIA MECANICA MAQUINAS MOTORES TERMICOS E FLUIDOS</t>
  </si>
  <si>
    <t>DEPARTAMENTO DE ENXEÑERIA QUIMICA</t>
  </si>
  <si>
    <t>DEPARTAMENTO ENXEÑARIA DOS MATERIAIS</t>
  </si>
  <si>
    <t>DEPARTAMENTO ENXEÑERIA DE SISTEMAS E AUTOMATICA</t>
  </si>
  <si>
    <t>DEPARTAMENTO TECNOLOXIA ELECTRONICA</t>
  </si>
  <si>
    <t>AYUDA ADICIONAL PARA EJECUCIÓN DE ACTIVIDADES DE INVESTIGACIÓN. REF. RYC2018-024454-I-P</t>
  </si>
  <si>
    <t>AYUDA ADICIONAL PARA EJECUCIÓN DE ACTIVIDADES DE INVESTIGACIÓN. REF. RYC2018-026103-I-P</t>
  </si>
  <si>
    <t>DESARROLLO E IMPLEMENTACIÓN INTEGRAL DE NUEVAS TECNOLOGÍAS, PRODUCTOS Y ESTRATEGIAS PARA REDUCIR LA</t>
  </si>
  <si>
    <t>AYUDA COMPLEMENTARIA PARA LÍNEA PROPIA DE INVESTIGACIÓN REF. IJC2019-042235-I</t>
  </si>
  <si>
    <t>AYUDA COMPLEMENTARIA PARA LÍNEA PROPIA DE INVESTIGACIÓN REF.IJC2019-038895-I</t>
  </si>
  <si>
    <t>DOTACIÓN PARA DESENVOLVER LIÑA PROPIA DE INVESTIGACIÓN</t>
  </si>
  <si>
    <t>DEPARTAMENTO DE INFORMATICA</t>
  </si>
  <si>
    <t>OFICINA DE PROYECTOS INTERNACIONALES</t>
  </si>
  <si>
    <t>OFICINA DE RELACIONS INTERNACIONAIS</t>
  </si>
  <si>
    <t>CAMPUS OURENSE</t>
  </si>
  <si>
    <t>DEPARTAMENTO ESCULTURA</t>
  </si>
  <si>
    <t>DEPARTAMENTO PINTURA</t>
  </si>
  <si>
    <t>DEPARTAMENTO DEBUXO</t>
  </si>
  <si>
    <t>SERVICIOS CENTRAIS CAMPUS PONTEVEDRA</t>
  </si>
  <si>
    <t>A CLUSTER RANDOMIZED CROOS OVER REPEATED...ON CARDIOVASCULAR FITNESS IN YOUNG PERSONS WITH DOWN SYND</t>
  </si>
  <si>
    <t>DPTO PSICOLOXIA EVOLUTIVA E COMUNICACION</t>
  </si>
  <si>
    <t>CONVENIO COA CONSELLARÍA DE MEDIO RURAL PARA O DESENVOLVEMENTO DO INVENTARIO FORESTAL CONTINUO DE GA</t>
  </si>
  <si>
    <t>FORTALECIMIENTO DE LOS SISTEMAS TRANSFRONTERIZOS DE PREVENCIÓN Y EXTINCIÓN DE INCENDIOS FORESTALES Y</t>
  </si>
  <si>
    <t>INTEGRATED PHOTONIC FOR THE NEXT GENERATION OF AUTONOMUS VEHIVLES USING INP TECHNOLOGIES</t>
  </si>
  <si>
    <t>DEPARTAMENTO ENXEÑERÍA TELEMÁTICA</t>
  </si>
  <si>
    <t>DEPARTAMENTO TEORIA DO SINAL E COMUNICACIÓNS</t>
  </si>
  <si>
    <t>DPTO MATEMATICA APLICADA I</t>
  </si>
  <si>
    <t>DPTO MATEMATICA APLICADA II</t>
  </si>
  <si>
    <t>INVOVLING PEOPLE TO PROTECT WILD BEES AND OTHER POLLINATORS IN THE MEDITERRANEAN</t>
  </si>
  <si>
    <t>MAPPING BIODIVERSITY CRADLES AND GRAVES</t>
  </si>
  <si>
    <t>AXUDA COMPLEMENTARIA PARA LIÑA PROPIA DE INVESTIGACIÓN REF. ED431I 2020/09</t>
  </si>
  <si>
    <t>THE GENOMIC BASIS OF TEMPERATURE ADAPTATION ACROSS SPACE REF. GETEMAS</t>
  </si>
  <si>
    <t>AYUDA ADICIONAL PARA EJECUCIÓN DE ACTIVIDADES DE INVESTIGACIÓN REF. RYC-2019-026959-I</t>
  </si>
  <si>
    <t>DPTO BIOLOXIA FUNCIONAL E CIENCIAS DA SAUDE</t>
  </si>
  <si>
    <t>DPTO BIOLOXIA VEXETAL E CIENCIAS DO SOLO</t>
  </si>
  <si>
    <t>DPTO BIOQUIMICA XENETICA E INMUNOLOXIA</t>
  </si>
  <si>
    <t>HARMONISED TRANSPORT INFRASTRUCTURE MONITORING IN EUROPE FOR OPTIMAL MAINTENANCE AND SAFETY</t>
  </si>
  <si>
    <t>AYUDA ADICIONAL PARA EJECUCIÓN DE ACTIVIDADES DE INVESTIGACIÓN REF. RYC2019-026604-I-P</t>
  </si>
  <si>
    <t>DPTO ENXEÑERIA DOS RECURSOS NATURAIS E MEDIO AMBIENTE</t>
  </si>
  <si>
    <t>DPTO ANALISE E INTERVENCION PSICOSOCIOEDUCATIVA.</t>
  </si>
  <si>
    <t>DEPARTAMENTO DIDACTICA ORGANIZACION ESCOLAR METODOS OPERATIVOS</t>
  </si>
  <si>
    <t>DEPARTAMENTO DE DIDACTICAS ESPECIAIS</t>
  </si>
  <si>
    <t>AYUDA ADICIONAL PARA EJECUCIÓN DE ACTIVIDADES DE INVESTIGACIÓN REF. RYC-2018-026103-I-P</t>
  </si>
  <si>
    <t>AYUDA COMPLEMENTARIA PARA LÍNEA PROPIA DE INVESTIGACIÓN REF. IJC2019-040291-I</t>
  </si>
  <si>
    <t>DPTO QUIMICA ANALITICA E ALIMENTARIA</t>
  </si>
  <si>
    <t>DPTO QUIMICA INORGANICA</t>
  </si>
  <si>
    <t>DPTO QUIMICA FISICA</t>
  </si>
  <si>
    <t>DPTO QUIMICA ORGANICA</t>
  </si>
  <si>
    <t>DPTO DEREITO PRIVADO</t>
  </si>
  <si>
    <t>DPTO DEREITO PUBLICO</t>
  </si>
  <si>
    <t>DPTO DEREITO PUBLICO ESPECIAL, COMUNICACION AUDIOVISUAL E PUBLICIDADE</t>
  </si>
  <si>
    <t>DELEGACION ALUMNOS E.U.E. EMPRESARIALES</t>
  </si>
  <si>
    <t>DELEGACION ALUMNOS CIENCIAS DEL MAR</t>
  </si>
  <si>
    <t>DELEGACION ALUMNOS CIENCIAS ECONOMICAS</t>
  </si>
  <si>
    <t>DELEGACION DE ALUMNOS DE FILOLOXIA E TRADUCION</t>
  </si>
  <si>
    <t>DELEGACION DE ALUMNOS DE E.T.S. ENXEÑERIA INDUSTRIAL</t>
  </si>
  <si>
    <t>DELEGACION DE ALUMNOS DE TELECOMUNICACIONS</t>
  </si>
  <si>
    <t>DELEGACION DE ALUMNOS DE E.T.S. MINAS</t>
  </si>
  <si>
    <t>DELEGACION DE ALUMNOS DE BIOLOXIA</t>
  </si>
  <si>
    <t>DELEGACION DE ALUMNOS DE QUIMICAS</t>
  </si>
  <si>
    <t>DELEGACION DE ALUMNOS DE BELAS ARTES</t>
  </si>
  <si>
    <t>DELEGACION DE ALUMNOS DE C. EDUCACION E DO DEPORTE</t>
  </si>
  <si>
    <t>DELEGACION DE ALUNOS DA ESCOLA DE ENXEÑARIA FORESTAL</t>
  </si>
  <si>
    <t>DELEGACION DE ALUNOS DA ESCOLA DE CIENCIAS SOCIAIS</t>
  </si>
  <si>
    <t>DELEGACION DE ALUMNOS DE DEREITO</t>
  </si>
  <si>
    <t>DELEGACION DE ALUMNOS DE HISTORIA</t>
  </si>
  <si>
    <t>DELEGACION DE ALUMNOS DE CIENCIAS-OURENSE</t>
  </si>
  <si>
    <t>DELEGACION DE ALUMNOS DE C. EDUCACION -OURENSE</t>
  </si>
  <si>
    <t>DELEGACION DE ALUMNOS DE INFORMATICA</t>
  </si>
  <si>
    <t>DELEGACION DE ALUMNOS DE FISIOTERAPIA</t>
  </si>
  <si>
    <t>DELEGACION ALUMNOS DEREITO ECONOMICO</t>
  </si>
  <si>
    <t>BIBLIOTECA CENTRAL CAMPUS OURENSE</t>
  </si>
  <si>
    <t>BIBLIOTECA CENTRAL CAMPUS PONTEVEDRA</t>
  </si>
  <si>
    <t>BIBLIOTECA UNIVERSITARIA</t>
  </si>
  <si>
    <t>NETWORK OF LEADING ECOSYSTEM SCALE EXPERIMENTAL AQUATIC MESOCOSM FACILITIES CONNECTING RIVERS, LAKE</t>
  </si>
  <si>
    <t>TROPICAL AND SOUTH ATLANTIC CLIMATE-BASED MARINE ECOSYSTEM PREDICTIONS FOR SUSTAINABLE MANAGEMENT</t>
  </si>
  <si>
    <t>CATI</t>
  </si>
  <si>
    <t>DEPARTAMENTO ECOLOXIA BIOLOXIA ANIMAL</t>
  </si>
  <si>
    <t>DEPARTAMENTO XEOCIENCIAS MARIÑAS E ORDENACION DO TERRITORIO</t>
  </si>
  <si>
    <t>CINBIO- CENTRO DE INVESTIGACIONS BIOMEDICAS</t>
  </si>
  <si>
    <t>CITI- CENTRO DE INVESTIGACION</t>
  </si>
  <si>
    <t>DEPARTAMENTO FISICA APLICADA</t>
  </si>
  <si>
    <t>CLIMATE CHANGE AND FUTURE MARINE ECOSYSTEM SERVICES AND BIODIVERSITY</t>
  </si>
  <si>
    <t>AYUDA ADICIONAL PARA EJECUCIÓN DE ACTIVIDADES DE INVESTIGACIÓN REF. RYC-2019-025734-I</t>
  </si>
  <si>
    <t>Suma de Recaudación Neta</t>
  </si>
  <si>
    <t>GRUPO DMT REF. GPC-ED431B 2022/11</t>
  </si>
  <si>
    <t>ADAPTACIÓN Y MANTENIMIENTO DEL EMPLEO EN EL NUEVO ECOSISTEMA PRODUCTIVO REF. PID2021-124395OB-I00</t>
  </si>
  <si>
    <t>MOVILIDAD AÉREA URBANA SEGURA Y EFICIENTE EN VERTIPUERTOS BASADA EN MODELOS CFD DE MICROMETEOROLOGÍA</t>
  </si>
  <si>
    <t>ENTREPRENEURIAL AND INNOVATION SKILLS FOR DEVELOPING THE NEW VALUE CHAINS OF MOBILITY, HEALTH AND MA</t>
  </si>
  <si>
    <t>GRUPO GEA REF. GRC-ED431C 2022/07</t>
  </si>
  <si>
    <t>GRUPO EA7-ECOSOT REF. GPC-ED431B 2022/03</t>
  </si>
  <si>
    <t>GRUPO OB REF. GPC-ED431B 2022/04</t>
  </si>
  <si>
    <t>DESTINO DE LOS PLÁSTICOS, GENES DE RESISTENCIA A ANTIBIÓTICOS Y PATÓGENOS MICROBIANOS HUMANOS</t>
  </si>
  <si>
    <t>CONTROL BIOLÓGICO DE LA FORMACIÓN Y POTENCIAL TÓXICO DE LAS PROLIFERACIONES DE ALGAS NOCIVAS</t>
  </si>
  <si>
    <t>A RIGHT TO REPAIR FOR A POST-GROWTH SOCIETY: CONTROVERSIES, OPPORTUNITIES AND CHALLENGES REF. R2R4</t>
  </si>
  <si>
    <t>GRUPO HI8-ERENEA REF. GRC-ED431C 2022/02</t>
  </si>
  <si>
    <t>GRUPO EA3-REDE REF. GRC-ED431C 2022/37</t>
  </si>
  <si>
    <t>GRUPO OE7 REF. GPC-ED431B 2022/10</t>
  </si>
  <si>
    <t>GRUPO EA8 REF. GPC-ED431B 2022/13</t>
  </si>
  <si>
    <t>ESTUDIO DEL CAMBIO SECTORIAL EN EL PROCESO DE CRECIMIENTO Y DESARROLLO ECONÓMICO REF. PID2021-124015</t>
  </si>
  <si>
    <t>GRUPO H20-GEAAT REF. GPC-ED431B 2022/09</t>
  </si>
  <si>
    <t>SOCIEDAD INTERNACIONAL Y EUROPEÍSMO: LA HUELLA DE LAS OTRAS EUROPAS REF.PID2021-122750NB-C21</t>
  </si>
  <si>
    <t>DESCARBONIZACIÓN DE PROCESOS TÉRMICOS EN EL SECTOR CONSERVERO</t>
  </si>
  <si>
    <t>BIODIVERSITY RESTORATION AND CONSERVATION OF INLAND WATER ECOSYSTEMS FOR ENVIROMENTAL AND HUMAN WELL</t>
  </si>
  <si>
    <t>INTEGRATED PLANNING AND RECORDING CIRCULARITY OF CONSTRUCTION MATERIALS THROUGH DIGITAL MODELLING</t>
  </si>
  <si>
    <t>GRUPO OE2 REF. GPC-ED431B 2022/08</t>
  </si>
  <si>
    <t>PLANNING END-OF-LIFE BUILDINGS FOR A CIRCULAR TRANSITION BASED ON DIGITALIZATION (PANDORA)</t>
  </si>
  <si>
    <t>HERRAMIENTAS DE DIGITALIZACIÓN AVANZADA COMO SOPORTE A LA PLANIFICACIÓN INTEGRAL DE DECONSTRUCCIONES</t>
  </si>
  <si>
    <t>DESARROLO DE ESTRATEGIAS AVANZADAS PARA COMBUSTIÓN DE BIOMASA EN APLICACIONES DE GRAN POTENCIA</t>
  </si>
  <si>
    <t>ENFOQUE INTERDISCIPLINAR EFICIENTE PARA ANTICIPAR LA PROPAGACIÓN DE FALLOS EN PUENTES</t>
  </si>
  <si>
    <t>EVALUACIÓN DE LOS LICORES DE LAVADO DE MAÍZ COMO FUENTE DEL ANTIBIÓTICO GRAMICIDINA</t>
  </si>
  <si>
    <t>INTEGRACIÓN DE LA ENERGÍA FOTOVOLTAICA FLOTANTE MARINA EN LA COSTA ATLÁNTICA REF.PID2021-127876OB-I0</t>
  </si>
  <si>
    <t>IMPLEMENTANDO RESPUESTA TEMPORAL EN CENTELLEO DENTRO DE UNA TPC MASIVA DE ARGÓN REF. PID2021-125028O</t>
  </si>
  <si>
    <t>R3B EARLY PHASE EXPERIMENTS @FAIR REF. PID2021-127157NB-C22</t>
  </si>
  <si>
    <t>OPTIMIZACIÓN, APRENDIZAJE Y COOPERACIÓN CON APLICACIONES EN ECONOMÍA REF.PID2021-124030NB-C33</t>
  </si>
  <si>
    <t>INCREMENTO DEL VALOR DE LAS HARINAS DE INSECTOS EN UN CONTEXTO DE BIOECONOMÍA CIRCULAR REF. PID2021-</t>
  </si>
  <si>
    <t>CAMBIOS EL LA ESTRUCTURA DE LA ESTRATOSFERA DE LA TIERRA REF.PID2021-124991OB-I00</t>
  </si>
  <si>
    <t>07I271</t>
  </si>
  <si>
    <t>GRUPO AA1 REF. GRC-ED431C 2022/25</t>
  </si>
  <si>
    <t>GRUPO CF1 REF. GRC-ED431C 2022/35</t>
  </si>
  <si>
    <t>GRUPO EQ2 REF. GRC-ED431C 2022/08</t>
  </si>
  <si>
    <t>PRODUCCIÓN DE EXTRACTOS RICOS EN FIBRA, RESVERATROL Y PROANTOCIANIDINAS A PARTIR DE SEMILLAS DE UVA</t>
  </si>
  <si>
    <t>NUEVAS RUTAS DE APROVECHAMIENTO INTEGRAL DE BIOMASA FORESTAL PARA APLICACIONES DE ALTO VALOR AÑADIDO</t>
  </si>
  <si>
    <t>IMPLICACIONES AMBIENTALES Y AGRÍCOLAS DE NANOAGROQUÍMICOS: NUEVOS RETOS HACIA UNA PRODUCCIÓN ALIMENT</t>
  </si>
  <si>
    <t>BIORREFINERÍA DE MACROALGAS VERDES: HERRAMIENTAS PARA LA PREPARACIÓN DE NUEVOS BIOPOLÍMEROS PARA LA</t>
  </si>
  <si>
    <t>APROXIMACIÓN INTERDISCIPLINAR PARA DESENTRAÑAR EL DESTINO DEL MERCURIO EN ECOSISTEMAS FORESTALES DEL</t>
  </si>
  <si>
    <t>LAS MACROALGAS MARINAS COMO FUENTES EMERGENTES DE XILOLIGOSACÁRIDOS Y ESTUDIO DE SUS EFECTOS PREBIÓT</t>
  </si>
  <si>
    <t>EVALUACIÓN EN ALTA RESOLUCIÓN DEL TRANSPORTE DE HUMEDAD EN EL ATLÁNTICO NORTE EN CLIMA ACTUAL Y EN L</t>
  </si>
  <si>
    <t>GRUPO SI4 REF. GRC-ED431C 2022/03</t>
  </si>
  <si>
    <t>MÉTODOS ALGEBRAICOS EN GEOMETRÍA Y MÉTODOS GEOMÉTRICOS EN ÁLGEBRA REF.PID2021-127075NA-I00</t>
  </si>
  <si>
    <t>MAPA DE LA DESINFORMACIÓN EN LAS COMUNIDADES AUTÓNOMAS Y ENTIDADES LOCALES DE ESPAÑA Y SU ECOSISTEM</t>
  </si>
  <si>
    <t>ESTABLECIMIENTO DE ESTÁNDARES DE COMPETENCIA MOTRIZ EN EDUCACIÓN PRIMARIA A TRAVÉS DE ALFA-MOV</t>
  </si>
  <si>
    <t>GRUPO AF4 REF. GPC-ED431B 2022/12</t>
  </si>
  <si>
    <t>LAS RÍAS BAIXAS (NO SISTEMA DE AFLORAMIENTO IBÉRICO) COMO ZONAS EXPERIMENTALES PARA ESTUDIAR EL IMPA</t>
  </si>
  <si>
    <t>QUANTUM-SAFE-INTERNET REF. QSI</t>
  </si>
  <si>
    <t>TRUSTWORTHY MULTI-SITE PRIVACY ENHANCING TECHNOLOGIES REF. TRUMPET</t>
  </si>
  <si>
    <t>DICCIONARIO COLABORATIVO MULTIPLATAFORMA DE TÉRMINOS MÉDICOS Y DE SALUD ACCESIBLES EN LENGUA DE SIGN</t>
  </si>
  <si>
    <t>MICROWAVE PHOTONIC TECHNOLOGIES FOR COMMUNICATIONS AND SENSING APPLICATIONS IN SPACE REF. MWP4SPACE</t>
  </si>
  <si>
    <t>GRUPO TC1 REF. GRC-ED431C 2022/04</t>
  </si>
  <si>
    <t>TECNOLOGÍAS PARA LA INCLUSIÓN EN LENGUA DE SIGNOS: BASES DE DATOS, RECONOCIMIENTO Y TRADUCCIÓN</t>
  </si>
  <si>
    <t>COMUNICACIÓN Y SEGUIMIENTO ESPACIAL RADIOO REF. PID2021-122483OA-I00</t>
  </si>
  <si>
    <t>MICROBIOME-BASED NON-INVASIVE BIOMARKERS FOR COLORECTAL CANCER SCREENING REF. PRYGNAECC2021</t>
  </si>
  <si>
    <t>SOSTENIBILIDAD Y RESILIENCIA ACUÍCOLA A TRAVÉS DE ESTRATEGIAS NUTRICIONALES (ACUISOST)</t>
  </si>
  <si>
    <t>ROOT2RESILIENCE: ROOT PHENOTYPING AND GENETIC IMPROVEMENT FOR ROTATIONAL CROPS RESILIENT TO ENVIRON</t>
  </si>
  <si>
    <t>GRUPO XB5 REF. GRC-ED431C 2022/26</t>
  </si>
  <si>
    <t>GRUPO FB2 REF. GPC-ED431B 2022/01</t>
  </si>
  <si>
    <t>RESPUESTAS ECOLÓGICAS Y EVOLUTIVAS A LA ACTIVIDAD ANTROPOGÉNICA: SALAMANDRA  EN PLANTACIONES</t>
  </si>
  <si>
    <t>CAUSAS Y CONSECUENCIAS DE LOS POLIMORFISMOS NATURALES EN GASTERÓPODOS MARINOS REF.PID2021-124930NB</t>
  </si>
  <si>
    <t>MECANISMOS DE REGULACIÓN DE LA PERSISTENCIA DEL CARBONO ORGÁNICO EN ECOSISTEMAS DE TURBERA</t>
  </si>
  <si>
    <t>CUANTIFICANDO LA PÉRDIDA DE INFORMACIÓN DEL REGISTRO FÓSIL REF.PID2021-123202NA-I00</t>
  </si>
  <si>
    <t>LA CAJA SOSTENIBLE REF. CAJA SOSTENIBLE</t>
  </si>
  <si>
    <t>GRUPO CI5 REF. GRC-ED431C 2022/01</t>
  </si>
  <si>
    <t>LIMPEZA SOSTIBLE DO PATRIMONIO PICTÓRICO: OPTIMIZACIÓN DA ABLACIÓN LÁSER (LASERING)</t>
  </si>
  <si>
    <t>LIMPIEZA SOSTENIBLE DEL PATRIMONIO PICTÓRICO: OPTIMIZACIÓN DE LOS PROCESOS DE ABLACIÓN LÁSER</t>
  </si>
  <si>
    <t>TÉCNICAS DE DEEP LEARNING APLICADAS A LA GESTIÓN ENERGÉTICA Y CERTIFICACIÓN DEL FUNCIONAMIENTO</t>
  </si>
  <si>
    <t>GIVING RURAL ACTORS NOVEL DATA AND RE-USEABLE TOOLS TO LEAD PUBLIC ACTION IN RURAL AREAS REF.GRANULA</t>
  </si>
  <si>
    <t>ÉLITES, TECNOCRACIA Y CAMBIO POLÍTICO EN GALICIA Y NORTE DE PORTUGAL (1967-1977) REF.PID2021-127140N</t>
  </si>
  <si>
    <t>NANOPEPTIDES AND NANOSACCHARIDES FOR ADVANCED AND SUSTAINABLE MATERIALS REF. PEPSAMATE</t>
  </si>
  <si>
    <t>GRUPO TNT REF. GRC-ED431C 2022/24</t>
  </si>
  <si>
    <t>CHARACTERIZATION OF CIGUATOXINS IN MICROALGAE AND FISH FROM EU RISK AREAS: MICROALGAE CULTURE, LC-MS</t>
  </si>
  <si>
    <t>RECEPTORES SINTÉTICOS QUIRALES PARA MOLÉCULAS BIOLÓGICAMENTE RELEVANTES REF. PID2021-128057NB-I00.</t>
  </si>
  <si>
    <t>FACULTADE DE COMERCIO</t>
  </si>
  <si>
    <t>CIENCIA DE IDA Y VUELTA. PLAN ANUAL DE ACTIVIDADES DE LA UCC+I DE LA UNIVERSIDADE DE VIGO 2022-2023</t>
  </si>
  <si>
    <t>AYUDA COMPLEMENTARIA PARA LÍNEA PROPIA DE INVESTIGACIÓN REF. IJC2020-045525-I</t>
  </si>
  <si>
    <t>AYUDA COMPLEMENTARIA PARA LÍNEA PROPIA DE INVESTIGACIÓN REF.IJC2020-043779-I</t>
  </si>
  <si>
    <t>PROGRAMA DE CIENCIAS MARIÑAS-PLAN COMPLEMENTARIO DE I+D+I REF.CIENCIASMARIÑAS-MRR</t>
  </si>
  <si>
    <t>PROGRAMA DE CIENCIAS MARIÑAS-GALICIA REF. CIENCIASMARIÑAS-FEMP/FEMPA</t>
  </si>
  <si>
    <t>HOW CAN FISHERIES CONTRIBUTE MORE TO A SUSTAINABLE FUTURE? REF. FISHERIES</t>
  </si>
  <si>
    <t>AXUDA COMPLEMENTARIA BENEFICIARIO AXUDA STG DO ERC REF. ERC-STG(PROSPERA)</t>
  </si>
  <si>
    <t>AXUDA COMPLEMENTARIA PARA LIÑA PROPIA DE INVESTIGACIÓN REF. POSB-2022-003</t>
  </si>
  <si>
    <t>AXUDA COMPLEMENTARIA PARA LIÑA PROPIA DE INVESTIGACIÓN REF. POSB-2022-023</t>
  </si>
  <si>
    <t>APLICACIÓN DO EXTRACTO BIOSURFACTANTE OBTIDO DOS LICORES DE LAVADO DE MILLO PARA USOS COSMÉTICOS E F</t>
  </si>
  <si>
    <t>GASTOS DE REALIZACIÓN DO DOUTORAMENTO INDUSTRIAL EFICIENCIA ENERXÉTICA E SUSTENTABILIDADE EN ENX.</t>
  </si>
  <si>
    <t>AYUDA ADICIONAL PARA EJECUCIÓN DE ACTIVIDADES DE INVESTIGACIÓN REF.RYC2020-029193-I</t>
  </si>
  <si>
    <t>BLUE BIOTECHNOLOGY AS A ROAD FOR INNOVATION ON HUMAN</t>
  </si>
  <si>
    <t>AYUDA ADICIONAL PARA EJECUCIÓN DE ACTIVIDADES DE INVESTIGACIÓN REF. RYC2020-030365-I</t>
  </si>
  <si>
    <t>AYUDA ADICIONAL PARA EJECUCIÓN DE ACTIVIDADES DE INVESTIGACIÓN REF. RYC2020-030690-I</t>
  </si>
  <si>
    <t>AYUDA COMPLEMENTARIA PARA LÍNEA PROPIA DE INVESTIGACIÓN REF. IJC2020-043745-I.</t>
  </si>
  <si>
    <t>AYUDA COMPLEMENTARIA PARA LÍNEA PROPIA DE INVESTIGACIÓN REF. IJC2020-044197-I</t>
  </si>
  <si>
    <t>AXUDA COMPLEMENTARIA PARA LIÑA PROPIA DE INVESTIGACIÓN REF. POSB-2022-018</t>
  </si>
  <si>
    <t>AXUDA COMPLEMENTARIA PARA LIÑA PROPIA DE INVESTIGACIÓN REF.POSB-2022-006</t>
  </si>
  <si>
    <t>AXUDA COMPLEMENTARIA PARA LIÑA PROPIA DE INVESTIGACIÓN REF.POSB-2022-021</t>
  </si>
  <si>
    <t>AXUDA COMPLEMENTARIA PARA LIÑA PROPIA DE INVESTIGACIÓN REF.POSB-2022-020</t>
  </si>
  <si>
    <t>MELLORA DA SOSTENIBILIDADE APÍCOLA MEDIANTE USO DE NOVAS TECNOLOXÍAS E A CONSERVACIÓN DA ABELLA LOCA</t>
  </si>
  <si>
    <t>NOVOS APROVEITAMENTOS DE EMENDAS OBTIDAS DE RESIDUOS PORCINOS E FORESTAIS NA MELLORA DA PRODUCTIVIDA</t>
  </si>
  <si>
    <t>OBTENCIÓN DE VIÑOS SOSTIBLES E DE CALIDADE MEDIANTE ESTRATEXIAS ALTERNATIVAS NA XESTIÓN DA FERTILID</t>
  </si>
  <si>
    <t>MOMENTO ÓPTIMO DE APLICACIÓN DE UN TRATAMIENTO CONTRA EL MILDIU DE LA VID PARA MINIMIZAR RESIDUOS EN</t>
  </si>
  <si>
    <t>ACCIONES DE COOPERACIÓN PARA EL DESARROLLO DEL SECTOR RESINERO GALLEGO_RESINERXIA REF. FEADER2022/02</t>
  </si>
  <si>
    <t>TE LO CUENTAN LAS MATEMÁTICAS REF. MATEMATICAS</t>
  </si>
  <si>
    <t>DETECCIÓN TEMPRANA DE LA CORROSIÓN EN HORMIGÓN ARMADO A PARTIR DE DATOS GEORRADAR Y TÉCNICAS DE APRE</t>
  </si>
  <si>
    <t>INTELIXENCIA CONVERSACIONAL PARA ASISTENTES INTERACTIVOS ORIENTADOS Á LINGUAXE REF. CELIA</t>
  </si>
  <si>
    <t>GASTOS DE REALIZACIÓN DO DOUTORAMENTO INDUSTRIAL TECNOLOXÍA DA INFORMACIÓN E AS COMUNICACIÓNS</t>
  </si>
  <si>
    <t>GASTO DE REALIZACIÓN DO DOUTORAMENTO INDUST. TECNOLOXÍA DA INFORMACIÓN E AS COMUNICACIÓNS-GRADIANT</t>
  </si>
  <si>
    <t>PROGRAMA DE COMUNICACIÓN CUÁNTICA-GALICIA REF. COM.CUÁNTICA-MRR</t>
  </si>
  <si>
    <t>PROGRAMA DE I+D+I EN COMUNICACIÓN CUÁNTICA REF. COM.CUÁNTICA</t>
  </si>
  <si>
    <t>AXUDA COMPLEMENTARIA BENEFICIARIO AXUDA STG DO ERC REF. ERC-STG(MAPAS)</t>
  </si>
  <si>
    <t>INTEGRATED SERVICES SUPPORTING A SUSTAINABLE AGROECOLOGICAL TRANSITION REF. AGROSERV</t>
  </si>
  <si>
    <t>AYUDA ADICIONAL PARA EJECUCIÓN DE ACTIVIDADES DE INVESTIGACIÓN REF.RYC2020-028902-I</t>
  </si>
  <si>
    <t>AYUDA ADICIONAL PARA EJECUCIÓN DE ACTIVIDADES DE INVESTIGACIÓN REF. RYC2020-030414-I</t>
  </si>
  <si>
    <t>Previsión Inicial de Ingresos</t>
  </si>
  <si>
    <t>Modificaciones</t>
  </si>
  <si>
    <t>Previsiones Definitivas</t>
  </si>
  <si>
    <t>Derechos Reconocidos</t>
  </si>
  <si>
    <t>Derechos Anulados</t>
  </si>
  <si>
    <t>Derechos Cancelados</t>
  </si>
  <si>
    <t>Derechos Reconocidos Netos</t>
  </si>
  <si>
    <t>Recaudación Neta</t>
  </si>
  <si>
    <t>Derechos Pendientes de Cobro</t>
  </si>
  <si>
    <t>COMPENSACION DO MEC POR BOLSEIROS</t>
  </si>
  <si>
    <t>FONDOS DE RESILIENCIA Y RECUPARACION INGRESOS DE LA ADMON CENTRAL</t>
  </si>
  <si>
    <t>AGENCIA ESTATAL DE INVESTIGACION</t>
  </si>
  <si>
    <t>MRR AGENCIA ESTATAL DE INVESTIGACION</t>
  </si>
  <si>
    <t>FONDOS DE RESILIENCIA Y RECUPARACION INGRESOS DE LA ADMON AUTONOMICA</t>
  </si>
  <si>
    <t>OUTROS CONCELLOS</t>
  </si>
  <si>
    <t>DEPUTACION DE OURENSE</t>
  </si>
  <si>
    <t>XUROS DE DEPÓSITOS</t>
  </si>
  <si>
    <t>DE SOCIEDADES PUBLICAS DE TIPO COMERCIAL.</t>
  </si>
  <si>
    <t>DOUTROS ENTES PUBLICOS</t>
  </si>
  <si>
    <t>XUROS DE CONTAS C/C</t>
  </si>
  <si>
    <t>DE CONCELLOS</t>
  </si>
  <si>
    <t>APORTACIÓNS DERIVADAS DE CONVENIOS INTERNACIONALES DE COOPERACIÓN</t>
  </si>
  <si>
    <t>OUTRAS CONCESIÓNS E APROVEITAMENTOS</t>
  </si>
  <si>
    <t>FUNDACIÓNS PUBLICAS</t>
  </si>
  <si>
    <t>DO RESTO DAS ENTIDADES DO SECTOR PÚBLICO</t>
  </si>
  <si>
    <t>OUTROS CURSOS</t>
  </si>
  <si>
    <t>MRR DE SOCIEDADES PUBLICA DE TIPO COMERCIAL</t>
  </si>
  <si>
    <t>074304</t>
  </si>
  <si>
    <t>EL DERECHO DE LA COMPETENCIA Y DE LA PROPIEDAD INDUSTRIAL E INTELECTUAL FRENTE A LAS TECNOLOGÍAS DIS</t>
  </si>
  <si>
    <t>074306</t>
  </si>
  <si>
    <t>GRUPO HC1</t>
  </si>
  <si>
    <t>076300</t>
  </si>
  <si>
    <t>DIGITAL INNOVATION HUB FOR THE DEPLOYMENT OF ARTIFICIAL INTELLIGENCE AND DATA ANALYTICS IN SMES</t>
  </si>
  <si>
    <t>07A203</t>
  </si>
  <si>
    <t>DIGITALIZACIÓN DEL ESPACIO AÉREO Y MARINO PARA EL DESPLIEGUE DE SISTEMAS AÉREOS NO TRIPULADOS APLICA</t>
  </si>
  <si>
    <t>07A302</t>
  </si>
  <si>
    <t>SUSTAINABILITY AND RESILIENCE FOR INFRASTRUCTURE AND LOGISTICS NETWORKS REF.SARIL</t>
  </si>
  <si>
    <t>07A304</t>
  </si>
  <si>
    <t>DESARROLLO Y VALIDACIÓN DE UN MÉTODO TERMOELÁSTICO DE INCERTIDUMBRE PARA INTERFACES EN INSTRUMENTOS</t>
  </si>
  <si>
    <t>07B230</t>
  </si>
  <si>
    <t>MOVING FORWARD TO ACHIEVING CLIMATE-RESILIENT AND SUSTAINABLE EUROPEAN REGIONAL ECONOMIC SYSTEMS</t>
  </si>
  <si>
    <t>07B300</t>
  </si>
  <si>
    <t>EMPOWERING LOCAL COMMUNITIES TURNING THEM INTO LABORATORIES FOR CO-DEVELOPMENT OF CIRCULAR</t>
  </si>
  <si>
    <t>07C288</t>
  </si>
  <si>
    <t>VERMICOMPOSTAJE DE LODOS DE DEPURADORA COMO TRATAMIENTO TERCIARIO EN PLANTAS DE TRATAMIENTO DE AGUAS</t>
  </si>
  <si>
    <t>07C289</t>
  </si>
  <si>
    <t>CALIBRADO DE CRITERIOS GENÉTICOS HACIA LA SOSTENIBILIDAD Y LA ECONOMÍA AZUL DE LA PESQUERÍA DE MERLU</t>
  </si>
  <si>
    <t>07C290</t>
  </si>
  <si>
    <t>INTEGRACIÓN DE LA DESCARGA DE AGUAS SUBTERRÁNEAS CONTINENTALES EN ESTRATEGIAS DE GESTIÓN SOSTENIBLE</t>
  </si>
  <si>
    <t>07C291</t>
  </si>
  <si>
    <t>HF RADAR PARA LA EVALUACIÓN DEL RECURSO EÓLICO REF: TED2021-129551B-I00</t>
  </si>
  <si>
    <t>07C300</t>
  </si>
  <si>
    <t>COASTAL CLIMATE RESILIENCE AND MARINE RESTORATION TOOLS FOR THE ARCTIC ATLANTIC BASIN REF. CLIMAREST</t>
  </si>
  <si>
    <t>07C375</t>
  </si>
  <si>
    <t>AYUDA A LA EJECUCIÓN DE UN PROYECTO PROPIO DE I+D</t>
  </si>
  <si>
    <t>07C376</t>
  </si>
  <si>
    <t>ADITIVOS SEGUROS PARA LA INDUSTRIA DEL PLÁSTICO</t>
  </si>
  <si>
    <t>07C378</t>
  </si>
  <si>
    <t>07C379</t>
  </si>
  <si>
    <t>GRUPO XM2</t>
  </si>
  <si>
    <t>07D306</t>
  </si>
  <si>
    <t>LA DIMENSIÓN PERFORMATIVA DEL RAZONAMIENTO JURÍDICO</t>
  </si>
  <si>
    <t>07D307</t>
  </si>
  <si>
    <t>HACER JUSTICIA PARA HACER LAS PACES CON LA NATURALEZA: LA JUDICIALIZACIÓN Y OTRAS FORMAS DE PROTECCI</t>
  </si>
  <si>
    <t>07E243</t>
  </si>
  <si>
    <t>HACIA UNA RESPONSABILIDAD CLIMÁTICA APROPIADA: CÓMO LA NARRATIVA DE LA RESPONSABILIDAD APROPIADA PUE</t>
  </si>
  <si>
    <t>07E246</t>
  </si>
  <si>
    <t>FOSTERING LOCAL ENGAGEMENT FOR CLEAN ENERGY TRANSITION IN RURAL AREAS THROUGH ENERGY COMMUNITIES</t>
  </si>
  <si>
    <t>07E300</t>
  </si>
  <si>
    <t>EXPLORING PLAUSIBLE CIRCULAR FUTURES REF. EXPLICIT</t>
  </si>
  <si>
    <t>07E301</t>
  </si>
  <si>
    <t>ADVANCING UNDERSTANDING OF CUMULATIVE IMPACTS ON EUROPEAN MARINE BIODIVERSITY, ECOSYSTEM FUNCTIONS A</t>
  </si>
  <si>
    <t>07E337</t>
  </si>
  <si>
    <t>FUNDAMENTOS MICRO Y MACRO DE LAS RESPUESTAS ORGANIZATIVA A LOS GRANDES RETOS</t>
  </si>
  <si>
    <t>07E338</t>
  </si>
  <si>
    <t>DESIGUALDAD Y OPORTUNIDADES: EL PAPEL DE LA INSEGURIDAD ECONÓMICA, LAS POLÍTICAS LABORALES Y LA EDUC</t>
  </si>
  <si>
    <t>07E339</t>
  </si>
  <si>
    <t>AXUDA COMPLEMENTARIA PARA LIÑA PROPIA DE INVESTIGACIÓN</t>
  </si>
  <si>
    <t>07E340</t>
  </si>
  <si>
    <t>GRUPO PGILAB</t>
  </si>
  <si>
    <t>07E341</t>
  </si>
  <si>
    <t>LIÑA DE REFORZO DE TRAXECTORIA INVESTIGADORA CONSOLIDADA</t>
  </si>
  <si>
    <t>07G308</t>
  </si>
  <si>
    <t>RELACIONES COMERCIALES EN LA COSTA ATLÁNTICA DURANTE LA ANTIGÜEDAD TARDÍA</t>
  </si>
  <si>
    <t>07G309</t>
  </si>
  <si>
    <t>07H312</t>
  </si>
  <si>
    <t>COMMUNITAS/INMMUNITAS: ONTOLOGÍAS RELACIONALES EN LAS CULTURAS ATLÁNTICAS ANGLÓFONAS DEL SIGLO XXI</t>
  </si>
  <si>
    <t>07H313</t>
  </si>
  <si>
    <t>ENTORNO CORTESANO Y ORÍGENES DE LA POESÍA DE CANCIONERO: CREACIÓN, DIFUSIÓN Y PERVIVENCIAS</t>
  </si>
  <si>
    <t>07I256</t>
  </si>
  <si>
    <t>HACIA UN NUEVO PARADIGMA DE CERO EMISIONES EN LA CONSTRUCCIÓN DE ACERO: ESTRUCTURAS DE ACERO TOTALME</t>
  </si>
  <si>
    <t>07I257</t>
  </si>
  <si>
    <t>EVALUACIÓN DE DIFERENTES CORRIENTES SECUNDARIAS DE LA INDUSTRIA AGROALIMENTARIA COMO FUENTE DE... RE</t>
  </si>
  <si>
    <t>07I258</t>
  </si>
  <si>
    <t>HACIA UNA CONSTRUCCIÓN SOSTENIBLE: FABRICACIÓN ADITIVA PARA LA PREPARACIÓN DE ÁNODOS EMPLEADOS EN PR</t>
  </si>
  <si>
    <t>07I259</t>
  </si>
  <si>
    <t>ESTUDIO, EVALUACIÓN DE ALTERNATIVAS Y DISEÑO DE SYSTEM ON CELL PARA ADQUISICIÓN DE DATOS PARA ESTIMA</t>
  </si>
  <si>
    <t>07I260</t>
  </si>
  <si>
    <t>MEJORA DE LA PRONUNCIACIÓN DEL INGLÉS EN ENTORNOS DIGITALES DENTRO Y FUERA DEL AULA EFL/CLIL EN PRIM</t>
  </si>
  <si>
    <t>07I261</t>
  </si>
  <si>
    <t>RECICLAJE DE RESIDUOS METÁLICOS DE COCR PARA LA RESTAURACIÓN, RECUPERACIÓN Y REGENERACIÓN DE PIEZAS</t>
  </si>
  <si>
    <t>07I262</t>
  </si>
  <si>
    <t>PROPUESTAS DE CONTAMINACIÓN CERO PARA LA PROTECCIÓN DEL MEDIOAMBIENTE DE SUBSTANCIAS PERSISTENTES, M</t>
  </si>
  <si>
    <t>07I263</t>
  </si>
  <si>
    <t>SINERGIAS ENTRE BOMBAS DE CALOR CON REFRIGERANTES DE MENOR PCA Y SISTEMAS DE ALMACENAMIENTO TÉRMICO</t>
  </si>
  <si>
    <t>SOFTWARE MULTI-CAPA PARA EL PROCESAMIENTO ONLINE DE DATOS LIDAR ENFOCADO A LA MONITORIZACIÓN DEL TRA</t>
  </si>
  <si>
    <t>07I267</t>
  </si>
  <si>
    <t>EVOLUCIÓN DE PROTOTIPO DE FILTRO ELECTROSTÁTICO AUTORREGENERATIVO PARA SU INTEGRACIÓN EN CALDERAS DO</t>
  </si>
  <si>
    <t>07I268</t>
  </si>
  <si>
    <t>HERRAMIENTA PARA VIGILANCIA DE SALUD DE ESTRUCTURAS HISTORICAS A PARTIR DE DATOS EXPERIMENTALES NO D</t>
  </si>
  <si>
    <t>07I269</t>
  </si>
  <si>
    <t>PRUEBA DE CONCEPTO PARA VALIDAR LOS USOS POTENCIALES DE BISURFACTANTES OBTENIDOS DE LICORES DE LAVAD</t>
  </si>
  <si>
    <t>07I270</t>
  </si>
  <si>
    <t>DOI PET SPECT DEVELOPMENT BASED ON SCINTILLATION DETECTORS IN PHOSWICH CONFIGURATION. DOI PET SPECT</t>
  </si>
  <si>
    <t>PROPUESTA DE INSPECCIÓN ROBOTIZADA PARA CONTENEDORES MPC EN SISTEMAS HI-STORM (HOLTEC) REF.HOLTEC-C</t>
  </si>
  <si>
    <t>07I272</t>
  </si>
  <si>
    <t>SISTEMA DE INSPECCIÓN DE CONFORMIDAD INTERIOR DE VEHÍCULOS EN LÍNEAS DE PRODUCCIÓN DE OEMS MEDIANTE</t>
  </si>
  <si>
    <t>07I274</t>
  </si>
  <si>
    <t>MANTENIMIENTO PREDICTIVO-COGNITIVO PARA LA GESTIÓN INTEGRADA DEL FERROCARRIL-4RAIL REF.CPP2021-00837</t>
  </si>
  <si>
    <t>07I370</t>
  </si>
  <si>
    <t>07I371</t>
  </si>
  <si>
    <t>07I372</t>
  </si>
  <si>
    <t>MONITORIZACION E INSPECCION PARA LA EVALUACION DE ESTRUCTURAS EN SERVICIO</t>
  </si>
  <si>
    <t>07I373</t>
  </si>
  <si>
    <t>CONTRIBUCIONES AL DISEÑO DE BATERÍAS EN BOMBAS DE CALOR AEROTÉRMICAS CON PROPANO</t>
  </si>
  <si>
    <t>07I374</t>
  </si>
  <si>
    <t>DESARROLLO DE UN MÉTODO SIN CONTACTO PARA LA EVALUACIÓN DE LA CORROSIÓN DEL HORMIGÓN ARMADO</t>
  </si>
  <si>
    <t>07I375</t>
  </si>
  <si>
    <t>ESTRATEGIAS DE DISEÑO E IMPLEMENTACIÓN DE ALGORITMOS DE INTELIGENCIA ARTIFICIAL EN PLATAFORMAS EMBEB</t>
  </si>
  <si>
    <t>07I376</t>
  </si>
  <si>
    <t>07I377</t>
  </si>
  <si>
    <t>APLICACIÓN DE LA FABRICACIÓN ADITIVA LDED A VIDRIO Y VITROCERÁMICAS: HACIA MATERIALES DE ALTO RENDIM</t>
  </si>
  <si>
    <t>07I379</t>
  </si>
  <si>
    <t>GRUPO FA5</t>
  </si>
  <si>
    <t>07I380</t>
  </si>
  <si>
    <t>GRUPO TSDN</t>
  </si>
  <si>
    <t>07I381</t>
  </si>
  <si>
    <t>GRUPO APET</t>
  </si>
  <si>
    <t>07I382</t>
  </si>
  <si>
    <t>GRUPO EQ10</t>
  </si>
  <si>
    <t>07I383</t>
  </si>
  <si>
    <t>GRUPO CHETE</t>
  </si>
  <si>
    <t>07I384</t>
  </si>
  <si>
    <t>LIÑA DE REFORZO DE TRAXECTORIAS EMERXENTES.INVESTIGADOR RYC</t>
  </si>
  <si>
    <t>07I385</t>
  </si>
  <si>
    <t>07I386</t>
  </si>
  <si>
    <t>CONTROL DE CONVERTIDORES ELECTRÓNICOS DE POTENCIA EN BARCOS DE PROPULSIÓN ELÉCTRICA</t>
  </si>
  <si>
    <t>07I440</t>
  </si>
  <si>
    <t>EVERGLASS: THE NEW ROLE OF GLASS IN A SUSTAINABLE SOCIETY. TECHNOLOGY FOR THE INTEGRAL RECYCLING OF</t>
  </si>
  <si>
    <t>07K262</t>
  </si>
  <si>
    <t>PROBABILIDAD DE RIESGO DE FENÓMENOS METEOROLÓGICOS E HIDROLÓGICOS EXTREMOS EN ESPAÑA SEGÚN LAS PROYE</t>
  </si>
  <si>
    <t>07K263</t>
  </si>
  <si>
    <t>SUPERVIVENCIA DE AEROGENERADORES FLOTANTES REF:TED2021-129479A-I00</t>
  </si>
  <si>
    <t>07K264</t>
  </si>
  <si>
    <t>CÍRCULO CERRADO PARA LA VALORIZACIÓN DE RESIDUOS GENERADOS EN LA INDUSTRIA VITIVINÍCOLA: DESARROLLO</t>
  </si>
  <si>
    <t>07K265</t>
  </si>
  <si>
    <t>REDUCCIÓN DE INSUMOS E INCREMENTO DE LA BIODIVERSIDAD DEL SUELO EN CULTIVO DE PATATA. ESTRATEGIAS NA</t>
  </si>
  <si>
    <t>07K266</t>
  </si>
  <si>
    <t>LIMITACIONES Y PELIGROS DE LA INYECCIÓN DE AEROSOLES DE SULFATO: EL CASO DE ESPAÑA REF:TED2021-13217</t>
  </si>
  <si>
    <t>07K267</t>
  </si>
  <si>
    <t>RESILIENCIA DE BIVALVOS COMERCIALES FRENTE AL CAMBIO CLIMÁTICO REF:TED2021-129524B-I00</t>
  </si>
  <si>
    <t>07K268</t>
  </si>
  <si>
    <t>ESCALADO Y VALORIZACIÓN DEL PROCESO DESARROLLADO DENTRO DEL PROYECTO PRODIXOS PARA LA GENERACIÓN ENZ</t>
  </si>
  <si>
    <t>07K269</t>
  </si>
  <si>
    <t>LINKING SOIL BIODIVERSITY AND ECOSYSTEM FUNCTIONS AND SERVICES IN DIFFERENT LAND USES: FROM THE IDEN</t>
  </si>
  <si>
    <t>07K270</t>
  </si>
  <si>
    <t>ALTERNATIVE PROTEINS FROM MICROBIAL FERMENTATION OF NON-CONVENTIONAL SEA SOURCES FOR NEXT GENERATION</t>
  </si>
  <si>
    <t>07K300</t>
  </si>
  <si>
    <t>UNRAVELLING THE POTENTIAL OF THE WHEAT MICROBIOME FOR THE DEVELOPMENT OF HEALTHIER, MORE SUSTAINABLE</t>
  </si>
  <si>
    <t>07K301</t>
  </si>
  <si>
    <t>MONETARY VALUATION OF SOIL ECOSYSTEM SERVICES AND CREATION OF INITIATIVES TO INVEST IN SOIL HEALTH</t>
  </si>
  <si>
    <t>07K354</t>
  </si>
  <si>
    <t>MONITORING, REPORTING AND VERIFICATION OF SOIL ORGANIC CARBON AND GREENHOUSE GAS BALANCE. REF. MRV4S</t>
  </si>
  <si>
    <t>07K356</t>
  </si>
  <si>
    <t>07K357</t>
  </si>
  <si>
    <t>07K358</t>
  </si>
  <si>
    <t>07K359</t>
  </si>
  <si>
    <t>ANÁLISIS DEL PERFIL DE VOLÁTILES Y DE LAS ACTIVIDADES BIOLÓGICAS DE LA MIEL Y EL POLEN DE ABEJA PROD</t>
  </si>
  <si>
    <t>07K360</t>
  </si>
  <si>
    <t>DE RESIDUOS DE BIOMASA A BIOHIDRÓGENO : PROCESOS RESPETUOSOS CON EL MEDIO AMBIENTE DESDE UN ENFOQUE</t>
  </si>
  <si>
    <t>07K361</t>
  </si>
  <si>
    <t>PROCESOS VERDES AVANZADOS PARA DESARROLLAR QUÍMICOS DE PLATAFORMA BASADOS EN SUBPRODUCTOS ALIMENTARI</t>
  </si>
  <si>
    <t>07K362</t>
  </si>
  <si>
    <t>07L304</t>
  </si>
  <si>
    <t>DESCENTRALIZACIÓN Y EVENTOS EXTREMOS EN LAS DEMOCRACIAS CONTEMPORÁNEAS</t>
  </si>
  <si>
    <t>07L305</t>
  </si>
  <si>
    <t>CONTABILIDAD Y CONTROL DE GESTIÓN EN PEQUEÑAS EMPRESAS Y STARTUPS: IMPLICACIONES EN UN CONTEXTO DE A</t>
  </si>
  <si>
    <t>07L306</t>
  </si>
  <si>
    <t>RENTABILIDAD SOCIAL EN LAS DECISIONES DE INVERSIÓN DEL TURISMO POST-PANDÉMICO: CLAVE PARA EL DESARRO</t>
  </si>
  <si>
    <t>07M211</t>
  </si>
  <si>
    <t>DESARROLLO DE UN SISTEMA DE CONTROL Y GESTIÓN DE GRANJAS AVÍCOLAS BASADO REF.CPP2021-008826</t>
  </si>
  <si>
    <t>07M313</t>
  </si>
  <si>
    <t>07N305</t>
  </si>
  <si>
    <t>ELABORACIÓN DE UN SUBCORPUS DE REGISTRO Y ESTILO DE SORDOS SIGNANTES DE REFERENCIA DE LSE EN EL CORP</t>
  </si>
  <si>
    <t>07R211</t>
  </si>
  <si>
    <t>DESDE UN CAMBIO CLIMÁTICO AMENAZANDO LA BIODIVERSIDAD HACIA UNA RED NATURAL RESILIENTE REF:TED2021-1</t>
  </si>
  <si>
    <t>07R212</t>
  </si>
  <si>
    <t>PELIGRO POR SOCAVAMIENTOS EN INFRAESTRUCTURAS LINEALES DEL TRANSPORTE. DETECCIÓN AUTOMÁTICA Y DIGITA</t>
  </si>
  <si>
    <t>07R302</t>
  </si>
  <si>
    <t>SINERGIAS DE SENTINEL, LIDAR Y BIOENERGÍA EN LA CONSERVACIÓN DE ESPACIOS PROTEGIDOS: DETECCIÓN, ESTI</t>
  </si>
  <si>
    <t>07R303</t>
  </si>
  <si>
    <t>GEOTECNOLOGIAS PARA LA DETECCIÓN TEMPRANA DE DAÑOS EN EL HORMIGÓN ARMADO DE PAVIMENTOS Y TABLEROS DE</t>
  </si>
  <si>
    <t>07T258</t>
  </si>
  <si>
    <t>ARQUITECTURA BASADA EN BLOCKCHAIN PARA LA GESTIÓN UNIVERSAL DE INFORMACIÓN COMPATIBLE CON EL RGPD E</t>
  </si>
  <si>
    <t>07T259</t>
  </si>
  <si>
    <t>EVALUACIÓN COGNITIVA EN PERSONAS MAYORES A TRAVÉS DEL PROCESAMIENTO DEL LENGUAJE NATURAL (ECOLE) REF</t>
  </si>
  <si>
    <t>07T260</t>
  </si>
  <si>
    <t>VIGILANCIA DE LA IDEACIÓN DE SUICIDIO EN ADOLESCENTES: HERRAMIENTAS TECNOLÓGICAS REFTED2021-130747B-</t>
  </si>
  <si>
    <t>07T261</t>
  </si>
  <si>
    <t>QUANTUM-BASED RESISTANT ARCHITECTURES AND TECHNIQUES. QKD BASED ON SDN. REF: TED2021-130369B-C31</t>
  </si>
  <si>
    <t>07T262</t>
  </si>
  <si>
    <t>IMPULSANDO SERVICIOS DIGITALES PARA LA POBLACIÓN RURAL REF:TED2021-129224B-I00</t>
  </si>
  <si>
    <t>07T263</t>
  </si>
  <si>
    <t>APRENDIZAJE FEDERADO CON PROTECCIÓN DE LA PROPIEDAD DE LOS MODELOS Y BLINDAJE DE LA PRIVACIDAD REF:</t>
  </si>
  <si>
    <t>07T264</t>
  </si>
  <si>
    <t>NUEVOS ALGORITMOS DE CALIBRACIÓN Y PROCESADO DE SEÑAL DE RADAR METEOROLÓGICO REF:TED2021-130056B-I00</t>
  </si>
  <si>
    <t>07T266</t>
  </si>
  <si>
    <t>DESARROLLO DE UNA APLICACIÓN DE TRADUCCIÓN DE LENGUA DE SIGNOS EN ENTORNOS DE SALUD. SIGNASALUD REF.</t>
  </si>
  <si>
    <t>07T300</t>
  </si>
  <si>
    <t>EUROPEAN INNOVATIVE GAN ADVANCED MICROWAVE INTEGRATION REF. AGAMI-EURIGAMI</t>
  </si>
  <si>
    <t>07T301</t>
  </si>
  <si>
    <t>QUANTUM SECURE NETWORKS PARTNERSHIP REF. QSNP_SGA</t>
  </si>
  <si>
    <t>07T333</t>
  </si>
  <si>
    <t>TÉCNICAS DE ACCESO MÚLTIPLE Y CAPA FÍSICA PARA REDES DE NUEVA GENERACIÓN - 2</t>
  </si>
  <si>
    <t>07T334</t>
  </si>
  <si>
    <t>SISTEMA DE RANGO COMPACTO PARA MEDIDA DE ANTENAS B5G Y 6G</t>
  </si>
  <si>
    <t>07T335</t>
  </si>
  <si>
    <t>ESPACIO EXPERIMENTAL PILOTO POR SOFTWARE,DINÁMICO Y ACTUALIZABLE, PARA REDES 6G ULTRADENSAS.DEN6</t>
  </si>
  <si>
    <t>07T336</t>
  </si>
  <si>
    <t>EQUIPAMIENTO PARA EL ANÁLISIS PROFUNDO DE LA CAPA FÍSICA Y LOS PROTOCOLOS DE LOS SISTEMAS DE COMUNIC</t>
  </si>
  <si>
    <t>07T337</t>
  </si>
  <si>
    <t>GRUPO SC7</t>
  </si>
  <si>
    <t>07T338</t>
  </si>
  <si>
    <t>GRUPO TGTA</t>
  </si>
  <si>
    <t>07T339</t>
  </si>
  <si>
    <t>GRUPO ET1-GIST</t>
  </si>
  <si>
    <t>07T341</t>
  </si>
  <si>
    <t>EXPLOITING SEMANTICS AND DEEP LEARNING TO PROVIDE INTELLIGENCE TO THE SYNTACTIC SEARCH ENGINE FOR HE</t>
  </si>
  <si>
    <t>07T438</t>
  </si>
  <si>
    <t>07V229</t>
  </si>
  <si>
    <t>ADAPTACIÓN BASADA EN ECOSISTEMAS FRENTE AL CAMBIO CLIMÁTICO DE BREZALES COSTEROS Y DUNAS FIJAS REF:T</t>
  </si>
  <si>
    <t>07V230</t>
  </si>
  <si>
    <t>IMPLICACIÓN ECOLÓGICA DE LOS BIOPLÁSTICOS: ECOTOXICIDAD, BIODEGRADABILIDAD EN AMBIENTES NATURALES Y</t>
  </si>
  <si>
    <t>07V234</t>
  </si>
  <si>
    <t>"ESCALANDO UN NUEVO ECOHERBICIDA BASADO EN BIOMASA ALELOPÁTICA. PRODUCCIÓN PILOTO Y DEMOSTRACIÓN EN</t>
  </si>
  <si>
    <t>07V332</t>
  </si>
  <si>
    <t>ESTUDIO EXHAUSTIVO DE LAS DISTROFIAS HEREDITARIAS DE LA RETINA: MEJORA DEL DIAGNÓSTICO MOLECULAR, AP</t>
  </si>
  <si>
    <t>07V333</t>
  </si>
  <si>
    <t>GASTOS DE REALIZACIÓN DO DOUTORAMENTO INDUSTRIAL BIOTECNOLOXÍA AVANZADA-GALARIA EMPRESA PÚBLICA DE S</t>
  </si>
  <si>
    <t>07V335</t>
  </si>
  <si>
    <t>AGROECOLOGICAL STRATEGIES FOR SUSTAINABLE WEED MANAGEMENT IN KEY EUROPEAN CROPS REF.AGROSUS</t>
  </si>
  <si>
    <t>07V336</t>
  </si>
  <si>
    <t>INTEGRATING SOIL BIODIVERSITY TO ECOSYSTEM SERVICES: TESTING COST-EFFECTIVENESS OF SOIL BIODIVERSITY</t>
  </si>
  <si>
    <t>07V340</t>
  </si>
  <si>
    <t>07V341</t>
  </si>
  <si>
    <t>COORDINACION DE EMBRC-ES PARA CONSOLIDAR SU POSICIONAMIENTO ESTRATEGICO Y ADAPTARSE A LAS FUTURE STR</t>
  </si>
  <si>
    <t>07V342</t>
  </si>
  <si>
    <t>REGULACIÓN DE LA ALIMENTACIÓN Y EL GASTO ENERGÉTICO EN PECES: DESDE EL SISTEMA GUSTATIVO Y EL TRACTO</t>
  </si>
  <si>
    <t>07V343</t>
  </si>
  <si>
    <t>EL DESARROLLO DE LAS ESTRATEGÍAS VITALES: PERSPECTIVA MATERNA Y DE LA PROGENIE</t>
  </si>
  <si>
    <t>07V344</t>
  </si>
  <si>
    <t>LA ARQUITECTURA GENÓMICA DE LA ESPECIACIÓN CON FLUJO GÉNICO E HIBRIDACIÓN EN GASTERÓPODOS MARINOS</t>
  </si>
  <si>
    <t>07V345</t>
  </si>
  <si>
    <t>GRUPO BA2</t>
  </si>
  <si>
    <t>07V346</t>
  </si>
  <si>
    <t>IDENTIFICACIÓN DE NUEVOS MARCADORES MOLECULARES DE LA EFICACIA DE VACUNAS FRENTE A TENACIBACULUM MAR</t>
  </si>
  <si>
    <t>07V347</t>
  </si>
  <si>
    <t>COMBINACIONES DE DISTINTOS COMPUESTOS BIOACTIVOS CON DEMOSTRADA CAPACIDAD FITOTÓXICA Y CONOCIDO MODO</t>
  </si>
  <si>
    <t>07V348</t>
  </si>
  <si>
    <t>REPROGRAMACIÓN METABÓLICA Y EPIGENÉTICA COMO DIANAS TERAPEUTICAS EN EL CÁNCER DE PÁNCREAS: EFECTO AN</t>
  </si>
  <si>
    <t>07V349</t>
  </si>
  <si>
    <t>EVALUACIÓN DE LOS EFECTOS CAUSADOS POR CIGUATOXINAS Y PREVENCIÓN DEL RIESGO MEDIANTE AGENTES PROTECT</t>
  </si>
  <si>
    <t>07V350</t>
  </si>
  <si>
    <t>MODULACIÓN COLINÉRGICA DE LOS CANALES DE POTASIO DE DOBLE DOMINIO DE PORO TIPO TREK EXPRESADOS EN NE</t>
  </si>
  <si>
    <t>07V351</t>
  </si>
  <si>
    <t>MARICULTURE FOR RIA DE AVEIRO SUBTIDAL SEAGRASS REWILDING</t>
  </si>
  <si>
    <t>07V352</t>
  </si>
  <si>
    <t>07V353</t>
  </si>
  <si>
    <t>GRUPO BEV1</t>
  </si>
  <si>
    <t>07V354</t>
  </si>
  <si>
    <t>07V413</t>
  </si>
  <si>
    <t>PRODUCIÓN E COMERCIALIZACIÓN DE LIÑAS DE MEXILLÓN UNISEX DE INTERESE COMERCIAL PARA OS SECTORES ACUÍ</t>
  </si>
  <si>
    <t>07W209</t>
  </si>
  <si>
    <t>CARACTERIZACIÓN DE EDIFICIOS PARA LA IMPLEMENTACIÓN DE ENERGÍA DE AUTOCONSUMO Y LA ELECTRIFICACIÓN R</t>
  </si>
  <si>
    <t>07W210</t>
  </si>
  <si>
    <t>UNA ESTRATEGIA PARA LA DIGITALIZACIÓN DE LA INFRAESTRUCTURA VERDE-GRIS PARA UN MANTENIMIENTO BASADO</t>
  </si>
  <si>
    <t>07W211</t>
  </si>
  <si>
    <t>DESARROLLO DE DISPOSITIVOS INTELIGENTES DE MODELADO Y OPTIMIZACIÓN ENERGÉTICA DE EDIFICIOS. SMARTMON</t>
  </si>
  <si>
    <t>07W307</t>
  </si>
  <si>
    <t>07W308</t>
  </si>
  <si>
    <t>MEJORA DE LA SEGURIDAD EN CARRETERAS A TRAVÉS DE TECNOLOGÍAS ENFOCADAS AL DIGITAL TWIN</t>
  </si>
  <si>
    <t>07X312</t>
  </si>
  <si>
    <t>TUTORIZACIÓN DE LAS PRÁCTICAS DE PROGRAMAS FORMATIVOS DUALES EN UN MUNDO DIGITAL: DESAFÍOS, METODOLO</t>
  </si>
  <si>
    <t>07X313</t>
  </si>
  <si>
    <t>GRUPO PT1</t>
  </si>
  <si>
    <t>07Z205</t>
  </si>
  <si>
    <t>CHIRALES INTELIGENTES PARA HIDRÓGENO EFICIENTE REF. TED2021-131760B-I00</t>
  </si>
  <si>
    <t>07Z206</t>
  </si>
  <si>
    <t>SÍNTESIS RENOVABLE DE AMONIO MEDIANTE FOTOCATÁLISIS MEDIADA POR PLASMONES REF:TED2021-132101B-I00</t>
  </si>
  <si>
    <t>07Z207</t>
  </si>
  <si>
    <t>RECUPERACIÓN DE ALGODÓN Y TINTES: HACIA UNA ECONOMIA CIRCULAR EN LA INDUSTRIA TEXTIL REF: TED2021-12</t>
  </si>
  <si>
    <t>07Z208</t>
  </si>
  <si>
    <t>DESARROLLO DE SISTEMAS POLARITÓNICOS RECOLECTORES DE ENERGÍA INSPIRADOS EN LA NATURALEZA CUYA RESPUE</t>
  </si>
  <si>
    <t>07Z209</t>
  </si>
  <si>
    <t>NANOCRISTALES DE PEROVSKITA DE HALURO CATIÓNICO MIXTO EN EL SITIO A PARA DISPOSITIVOS EMISORES DE LU</t>
  </si>
  <si>
    <t>07Z210</t>
  </si>
  <si>
    <t>FOTOCATALIZADORES HÍBRIDOS PARA LA SÍNTESIS DE AMONÍACO CON ENERGÍA SOLAR: COMBINANDO NANOPARTÍCULAS</t>
  </si>
  <si>
    <t>07Z213</t>
  </si>
  <si>
    <t>MOLECULAR MATERIALS FOR ON-CHIP INTEGRATED QUANTUM LIGHT SOURCES</t>
  </si>
  <si>
    <t>07Z327</t>
  </si>
  <si>
    <t>2D MATERIAL-BASED MULTIPLE ONCOTHERAPY AGAINST METASTATIC DISEASE USING A RADICALLY NEW COMPUTED TOM</t>
  </si>
  <si>
    <t>07Z329</t>
  </si>
  <si>
    <t>THERAPEUTIC EPIGENETIC ENHANCEMENT OF THE INNATE IMMUNITY TO EFFECTIVELY. COMBAT ANTIMICROBIAL RESIS</t>
  </si>
  <si>
    <t>07Z330</t>
  </si>
  <si>
    <t>07Z331</t>
  </si>
  <si>
    <t>ECODISPOSITIVOS ANALÍTICOS BASADOS EN TECNOLOGÍAS "LAB-ON-PAPER" PARA LA DETECCIÓN DE CONTAMINANTES</t>
  </si>
  <si>
    <t>07Z332</t>
  </si>
  <si>
    <t>ESTRATEGIAS COMPUTACIONALES Y EXPERIMENTALES PARA EL DISEÑO RACIONAL DE EMULSIONES, DESDE CONVENCION</t>
  </si>
  <si>
    <t>07Z333</t>
  </si>
  <si>
    <t>PELÍCULAS DELGADAS PLASMÓNICAS-MOF PARA EL SENSADO MEDIANTE ESPECTROSCOPÍA SERS DE COMPUESTOS ORGÁNI</t>
  </si>
  <si>
    <t>07Z334</t>
  </si>
  <si>
    <t>A TOOLBOX FOR THE SYNTHESIS OF FUSED AROMATIC COVALENT ORGANIC FRAMEWORK</t>
  </si>
  <si>
    <t>07Z335</t>
  </si>
  <si>
    <t>BIOEDA: UN SOFTWARE CIENTÍFICO PARA EL ANÁLISIS DE INTERACCIONES INTERMOLECULARES EN SISTEMAS BIOLÓG</t>
  </si>
  <si>
    <t>07Z336</t>
  </si>
  <si>
    <t>SÍNTESIS ORIENTADA A LA FUNCIÓN DE POLIENOS NATURALES BIOACTIVOS Y SUS POSIBLES DERIVADOS / PRECURSO</t>
  </si>
  <si>
    <t>07Z340</t>
  </si>
  <si>
    <t>07Z341</t>
  </si>
  <si>
    <t>GRUPO CI8</t>
  </si>
  <si>
    <t>07Z342</t>
  </si>
  <si>
    <t>GRUPO EQ1</t>
  </si>
  <si>
    <t>07Z343</t>
  </si>
  <si>
    <t>07Z344</t>
  </si>
  <si>
    <t>FUTURE DATA STORAGE USING COLLOIDAL MEMORY TECHNOLOGY</t>
  </si>
  <si>
    <t>07Z345</t>
  </si>
  <si>
    <t>FOMENTO DA ACTIVIDADE INVESTIGADORA DO PERSOAL INVESTIGADOR FINALISTA NA CONVOCATORIA DO ERC NO MARC</t>
  </si>
  <si>
    <t>Cred. Total.</t>
  </si>
  <si>
    <t>Desgloses</t>
  </si>
  <si>
    <t>Reten. de Cred.</t>
  </si>
  <si>
    <t>Autorizaciones</t>
  </si>
  <si>
    <t>Oblig. Recon.</t>
  </si>
  <si>
    <t>Pagos</t>
  </si>
  <si>
    <t>14100</t>
  </si>
  <si>
    <t>14101</t>
  </si>
  <si>
    <t>14102</t>
  </si>
  <si>
    <t>14103</t>
  </si>
  <si>
    <t>14302</t>
  </si>
  <si>
    <t>20203</t>
  </si>
  <si>
    <t xml:space="preserve">221  </t>
  </si>
  <si>
    <t>22301</t>
  </si>
  <si>
    <t xml:space="preserve">225  </t>
  </si>
  <si>
    <t>22503</t>
  </si>
  <si>
    <t xml:space="preserve">226  </t>
  </si>
  <si>
    <t xml:space="preserve">481  </t>
  </si>
  <si>
    <t xml:space="preserve">499  </t>
  </si>
  <si>
    <t>62305</t>
  </si>
  <si>
    <t>64103</t>
  </si>
  <si>
    <t>64605</t>
  </si>
  <si>
    <t xml:space="preserve">PERSONAL TECNICO FINANCIADO CON SUBVENCION PUBLICA.ORI   </t>
  </si>
  <si>
    <t>ESTATAIS</t>
  </si>
  <si>
    <t>GASTOS DIVERSOS</t>
  </si>
  <si>
    <t>INSTALACIÓNS CONTRA INCENDIOS</t>
  </si>
  <si>
    <t>OUTRAS AXUDAS PROPIAS INVESTIGACION</t>
  </si>
  <si>
    <t>070050</t>
  </si>
  <si>
    <t>070060</t>
  </si>
  <si>
    <t>070070</t>
  </si>
  <si>
    <t>0700BE</t>
  </si>
  <si>
    <t>0700EE</t>
  </si>
  <si>
    <t>0700EX</t>
  </si>
  <si>
    <t>076301</t>
  </si>
  <si>
    <t>07A301</t>
  </si>
  <si>
    <t>07A306</t>
  </si>
  <si>
    <t>07A308</t>
  </si>
  <si>
    <t>07A309</t>
  </si>
  <si>
    <t>07AL50</t>
  </si>
  <si>
    <t>07AL60</t>
  </si>
  <si>
    <t>07C292</t>
  </si>
  <si>
    <t>07C369</t>
  </si>
  <si>
    <t>07C370</t>
  </si>
  <si>
    <t>07C371</t>
  </si>
  <si>
    <t>07C372</t>
  </si>
  <si>
    <t>07C373</t>
  </si>
  <si>
    <t>07C380</t>
  </si>
  <si>
    <t>07C381</t>
  </si>
  <si>
    <t>07CIM1</t>
  </si>
  <si>
    <t>07E329</t>
  </si>
  <si>
    <t>07E330</t>
  </si>
  <si>
    <t>07E331</t>
  </si>
  <si>
    <t>07E332</t>
  </si>
  <si>
    <t>07E333</t>
  </si>
  <si>
    <t>07E334</t>
  </si>
  <si>
    <t>07E335</t>
  </si>
  <si>
    <t>07E342</t>
  </si>
  <si>
    <t>07E343</t>
  </si>
  <si>
    <t>07G204</t>
  </si>
  <si>
    <t>07G205</t>
  </si>
  <si>
    <t>07GR3A</t>
  </si>
  <si>
    <t>07I276</t>
  </si>
  <si>
    <t>07I355</t>
  </si>
  <si>
    <t>07I356</t>
  </si>
  <si>
    <t>07I357</t>
  </si>
  <si>
    <t>07I358</t>
  </si>
  <si>
    <t>07I359</t>
  </si>
  <si>
    <t>07I360</t>
  </si>
  <si>
    <t>07I361</t>
  </si>
  <si>
    <t>07I362</t>
  </si>
  <si>
    <t>07I363</t>
  </si>
  <si>
    <t>07I364</t>
  </si>
  <si>
    <t>07I365</t>
  </si>
  <si>
    <t>07I366</t>
  </si>
  <si>
    <t>07I367</t>
  </si>
  <si>
    <t>07I368</t>
  </si>
  <si>
    <t>07I387</t>
  </si>
  <si>
    <t>07I388</t>
  </si>
  <si>
    <t>07K338</t>
  </si>
  <si>
    <t>07K339</t>
  </si>
  <si>
    <t>07K340</t>
  </si>
  <si>
    <t>07K341</t>
  </si>
  <si>
    <t>07K342</t>
  </si>
  <si>
    <t>07K343</t>
  </si>
  <si>
    <t>07K345</t>
  </si>
  <si>
    <t>07K346</t>
  </si>
  <si>
    <t>07K347</t>
  </si>
  <si>
    <t>07K348</t>
  </si>
  <si>
    <t>07K349</t>
  </si>
  <si>
    <t>07K350</t>
  </si>
  <si>
    <t>07K355</t>
  </si>
  <si>
    <t>07K363</t>
  </si>
  <si>
    <t>07K364</t>
  </si>
  <si>
    <t>07K365</t>
  </si>
  <si>
    <t>07L303</t>
  </si>
  <si>
    <t>07M309</t>
  </si>
  <si>
    <t>07Q310</t>
  </si>
  <si>
    <t>07Q311</t>
  </si>
  <si>
    <t>07R301</t>
  </si>
  <si>
    <t>07R304</t>
  </si>
  <si>
    <t>07R305</t>
  </si>
  <si>
    <t>07T324</t>
  </si>
  <si>
    <t>07T325</t>
  </si>
  <si>
    <t>07T326</t>
  </si>
  <si>
    <t>07T327</t>
  </si>
  <si>
    <t>07T328</t>
  </si>
  <si>
    <t>07T329</t>
  </si>
  <si>
    <t>07T330</t>
  </si>
  <si>
    <t>07T332</t>
  </si>
  <si>
    <t>07V235</t>
  </si>
  <si>
    <t>07V300</t>
  </si>
  <si>
    <t>07V326</t>
  </si>
  <si>
    <t>07V327</t>
  </si>
  <si>
    <t>07V328</t>
  </si>
  <si>
    <t>07V329</t>
  </si>
  <si>
    <t>07V330</t>
  </si>
  <si>
    <t>07V331</t>
  </si>
  <si>
    <t>07V337</t>
  </si>
  <si>
    <t>07V338</t>
  </si>
  <si>
    <t>07V339</t>
  </si>
  <si>
    <t>07V355</t>
  </si>
  <si>
    <t>07W212</t>
  </si>
  <si>
    <t>07W305</t>
  </si>
  <si>
    <t>07W306</t>
  </si>
  <si>
    <t>07Z300</t>
  </si>
  <si>
    <t>07Z319</t>
  </si>
  <si>
    <t>07Z320</t>
  </si>
  <si>
    <t>07Z321</t>
  </si>
  <si>
    <t>07Z322</t>
  </si>
  <si>
    <t>07Z323</t>
  </si>
  <si>
    <t>07Z324</t>
  </si>
  <si>
    <t>07Z325</t>
  </si>
  <si>
    <t>07Z326</t>
  </si>
  <si>
    <t>07Z328</t>
  </si>
  <si>
    <t>07Z339</t>
  </si>
  <si>
    <t>FACULTADE DE RELACIONS INTERNACIONAIS</t>
  </si>
  <si>
    <t>FACULTADE DE DIRECCION E XESTION PUBLICA</t>
  </si>
  <si>
    <t>FACULTADE DE DISEÑO</t>
  </si>
  <si>
    <t>VICERREITORIA DE BENESTAR, EQUIDADE E DIVERSIDADE</t>
  </si>
  <si>
    <t>VICERREITORIA DE ESTUDANTADO E EMPREGABILIDADE</t>
  </si>
  <si>
    <t>VICERREITORIA DE EXTENSION UNIVERSITARIA</t>
  </si>
  <si>
    <t>CIENCIA DE IDA Y VUELTA</t>
  </si>
  <si>
    <t>FEASIBILITY AND ASSESSMENT OF ROTATING DETONATION ENGINES REF.ESA AO/1-11123/22/NL/MG</t>
  </si>
  <si>
    <t>CREACIÓN DE UN EJE TRANSFRONTERIZO DE INVESTIGACIÓN Y TRANSFERENCIA DE CONOCIMIENTO EN EL SECTOR AER</t>
  </si>
  <si>
    <t>SISTEMA DE INSPECCIÓN FERROVIARIA ADAPTATIVO E INTELIGENTE-AIRIS</t>
  </si>
  <si>
    <t>SISTEMA DE TELEDETECCIÓN CON DRON DE PILA DE HIDRÓGENO PARA LA CARACTERIZACIÓN ESPECTRAL DE LAS ESPE</t>
  </si>
  <si>
    <t>DELEGACION DE ALUMNOS FACULTADE DE RELACIONS INTERNACIONAIS</t>
  </si>
  <si>
    <t>DELEGACION DE ALUMNOS FACULTADE DE DIRECCION E XESTION PUBLICA</t>
  </si>
  <si>
    <t>ATLANTIC- CENTRO DE INVESTIGACION</t>
  </si>
  <si>
    <t>PROFESIONALIZACIÓN DE LA CADENA DE VALOR DE LA PESCA EXTRACTIVA DE BAJURA Y ALTURA REF.BLUEFISHING T</t>
  </si>
  <si>
    <t>ACCIÓN ESTRATÉXICA DO GRUPO DE INVESTIGACIÓN FA2 REF. AEI-FA2</t>
  </si>
  <si>
    <t>ACCIÓN ESTRATÉXICA DOS GRUPOS DE INVESTIGACIÓN QF+QI+QO REF.AEI-QF+</t>
  </si>
  <si>
    <t>ACCIÓN ESTRATÉXICA DO CENTRO CIM REF. AEI-CIM</t>
  </si>
  <si>
    <t>AYUDA ADICIONAL PARA EJECUCIÓN DE ACTIVIDADES DE INVESTIGACIÓN REF. RYC2021-033818-I</t>
  </si>
  <si>
    <t>AYUDA ADICIONAL PARA EJECUCIÓN DE ACTIVIDADES DE INVESTIGACIÓN REF.RYC2021-03 3826-I</t>
  </si>
  <si>
    <t>MAR EMERGENTE | SCIENTISTS MEET ARTISTS</t>
  </si>
  <si>
    <t>DESAFÍOS DEL OCÉANO: CIENTÍFICAS AL MANDO - EDICIÓN "NUEVOS RETOS"</t>
  </si>
  <si>
    <t>CENTRO DE INVESTIGACIONS MARIÑAS (ANTIGUA ECIMAT)</t>
  </si>
  <si>
    <t>ACCIÓN ESTRATÉXICA DO GRUPO DE INVESTIGACIÓN EA3 REF. AEI-EA3</t>
  </si>
  <si>
    <t>ACCIÓN ESTRATÉXICA DO GRUPO DE INVESTIGACIÓN IO1 REF. AEI-IO1</t>
  </si>
  <si>
    <t>ACCIÓN ESTRATÉXICA DO CENTRO ECOBAS REF. AEI-ECOBAS</t>
  </si>
  <si>
    <t>AYUDA ADICIONAL PARA EJECUCIÓN DE ACTIVIDADES DE INVESTIGACIÓN REF.RYC2021-034823-I</t>
  </si>
  <si>
    <t>ACCIÓN ESTRATÉXICA DO GRUPO DE INVESTIGACIÓN PGILAB</t>
  </si>
  <si>
    <t>FUNCIONAMENTO DO OBSERVATORIO EÓLICO DE GALICIA. REF. EÓLICO</t>
  </si>
  <si>
    <t>ACCIÓN ESTRATÉXICA DO GRUPO DE INVESTIGACIÓN  OE7</t>
  </si>
  <si>
    <t>POSTGROWTH S.A. PONTEVEDRA</t>
  </si>
  <si>
    <t>OPEN PILOT LABS NETWORK</t>
  </si>
  <si>
    <t>PATRIMONIO CULTURAL AMENAZADO.MONITORIZACIÓN Y EVALUACIÓN DEL IMPACTO DE PROCESOS EROSIVOS</t>
  </si>
  <si>
    <t>PONIENDO EN VALOR EL PATRIMONIO ARQUEOLÓGICO MUEBLE E INMUEBLE DEL PARQUE NATURAL MARÍTIMO TERRESTRE</t>
  </si>
  <si>
    <t>STAR GLOBAL CONFERENCE-UVIGO UNESCO CHAIR 2023: TRANSFORMATIVE EDUCATION FOR AN INTERCONNECTED AND E</t>
  </si>
  <si>
    <t>TÉCNICAS DE MODULACIÓN Y CONTROL AVANZADAS PARA INVERSORES DE PUENTES COMPLETOS EN CASCADA Y PARA IN</t>
  </si>
  <si>
    <t>ACCIÓN ESTRATÉXICA DO GRUPO DE INVESTIGACIÓN TF1 REF. AEI-TF1</t>
  </si>
  <si>
    <t>ACCIÓN ESTRATÉXICA DO GRUPO DE INVESTIGACIÓN FA5 REF. AEI-FA5</t>
  </si>
  <si>
    <t>ACCIÓN ESTRATÉXICA DOS GRUPOS DE INVESTIGACIÓN CI11+TEM REF. AEI-CI11+</t>
  </si>
  <si>
    <t>ACCIÓN ESTRATÉXICA DO GRUPO DE INVESTIGACIÓN EQ10 REF. AEI-EQ10</t>
  </si>
  <si>
    <t>ACCIÓN ESTRATÉXICA DO GRUPO DE INVESTIGACIÓN OE2 REF. AEI-OE2</t>
  </si>
  <si>
    <t>ACCIÓN ESTRATÉXICA DO GRUPO DE INVESTIGACIÓN EN.EDI REF. AEI-EN.EDI</t>
  </si>
  <si>
    <t>ACCIÓN ESTRATÉXICA DOS GRUPOS DE INVESTIGACIÓN EÑ1+EÑ3 REF.AEI-EÑ1+</t>
  </si>
  <si>
    <t>ACCIÓN ESTRATÉXICA DOS GRUPOS DE INVESTIGACIÓN APET+EO3+TE1+TE3 REF. AEI-APET+</t>
  </si>
  <si>
    <t>ACCIÓN ESTRATÉXICA DO AGRUPAMENTO DE PAZ PENÍN ET AL. REF. AEI-AGR.PP</t>
  </si>
  <si>
    <t>ACCIÓN ESTRATÉXICA DO AGRUPAMENTO DE PORTEIRO FRESCO ET AL. REF. AEI-AGR.PF</t>
  </si>
  <si>
    <t>AYUDA ADICIONAL PARA EJECUCIÓN DE ACTIVIDADES DE INVESTIGACIÓN REF.RYC2021-030966-I</t>
  </si>
  <si>
    <t>ACCIÓN ESTRATÉXICA DO GRUPO DE INVESTIGACIÓN CHETE REF. AEI-CHETE</t>
  </si>
  <si>
    <t>ACCIÓN ESTRATÉXICA DO GRUPO DE INVESTIGACIÓN TDSN REF. AEI-TDSN</t>
  </si>
  <si>
    <t>ACCIÓN ESTRATÉXICA DO AGRUPAMENTO DE SÁNCHEZ VÁZQUEZ ET AL. REF. AEI-AGR.SV</t>
  </si>
  <si>
    <t>COMUNIDAD ENERGÉTICA TRANSFRONTERIZA PARA LA TRANSICIÓN HACIA LA AUTONOMÍA Y SOSTENIBILIDAD ENERG.</t>
  </si>
  <si>
    <t>IMPULSO DE LA INTEGRACIÓN DEL ECOSISTEMA DE I+I EN SALUD EURO REGIONAL PARA LA ADOPCIÓN DE SOLUCIONE</t>
  </si>
  <si>
    <t>ACCIÓN ESTRATÉXICA DO GRUPO DE INVESTIGACIÓN AA1 REF. AEI-AA1</t>
  </si>
  <si>
    <t>ACCIÓN ESTRATÉXICA DO GRUPO DE INVESTIGACIÓN FA9 REF. AEI-FA9</t>
  </si>
  <si>
    <t>ACCIÓN ESTRATÉXICA DO GRUPO DE INVESTIGACIÓN EQ2 REF. AEI-EQ2</t>
  </si>
  <si>
    <t>ACCIÓN ESTRATÉXICA DO AGRUPAMENTO DE FERNÁNDEZ CALVIÑO ET AL. REF.AEI-AGR.FC</t>
  </si>
  <si>
    <t>AYUDA ADICIONAL PARA EJECUCIÓN DE ACTIVIDADES DE INVESTIGACIÓN REF.RYC2021-033224-I</t>
  </si>
  <si>
    <t>AYUDA ADICIONAL PARA EJECUCIÓN DE ACTIVIDADES DE INVESTIGACIÓN REF. RYC2021-031964-I</t>
  </si>
  <si>
    <t>AYUDA ADICIONAL PARA EJECUCIÓN DE ACTIVIDADES DE INVESTIGACIÓN REF.RYC2021-034044-I</t>
  </si>
  <si>
    <t>AYUDA ADICIONAL PARA EJECUCIÓN DE ACTIVIDADES DE INVESTIGACIÓN REF.FJC2021-046978-I</t>
  </si>
  <si>
    <t>AYUDA ADICIONAL PARA EJECUCIÓN DE ACTIVIDADES DE INVESTIGACIÓN REF.FJC2021-047565-I</t>
  </si>
  <si>
    <t>AYUDA COMPLEMENTARIA PARA LÍNEA PROPIA DE INVESTIGACIÓN REF. IJC2020-046055-I</t>
  </si>
  <si>
    <t>AYUDA COMPLEMENTARIA PARA LÍNEA PROPIA DE INVESTIGACIÓN REF.IJC2020-044426-I</t>
  </si>
  <si>
    <t>ACCIÓN ESTRATÉXICA DO GRUPO DE INVESTIGACIÓN EQ11 REF. AEI-EQ11</t>
  </si>
  <si>
    <t>ACCIÓN ESTRATÉXICA DO INSTITUTO DE AGROECOLOXÍA E ALIMENTACIÓN. REF. AEI-INAGRAL</t>
  </si>
  <si>
    <t>APRENDO A LEER LO QUE COMO. FORMANDO CONSUMIDORES RESPONSABLES DESDE EL AULA</t>
  </si>
  <si>
    <t>NEUTRALIDAD CLIMÁTICA: PAPEL DEL CARBONO AZUL EN LA COSTA DE PORTUGAL Y GALICIA</t>
  </si>
  <si>
    <t>RED DE INVESTIGACIÓN E INNOVACIÓN PARA EL ÁREA ALIMENTARIA EN LA REGIÓN TRANSFRONTERIZA</t>
  </si>
  <si>
    <t>SOIL BIODIVERSITY ENHANCEMENT IN EUROPEAN AGROECOSYSTEMS TO PROMOTE THEIR STABILITY AND RESILIENCE B</t>
  </si>
  <si>
    <t>ACCIÓN ESTRATÉXICA DO GRUPO DE INVESTIGACIÓN GEN REF. AEI-GEN</t>
  </si>
  <si>
    <t>ACCIÓN ESTRATÉXICA DO GRUPO DE INVESTIGACIÓN SI4 REF. AEI-SI4</t>
  </si>
  <si>
    <t>TE LO CUENTAN LAS MATEMÁTICAS. FCT-22-18250</t>
  </si>
  <si>
    <t>INTEGRACIÓN SOCIAL DE LAS PERSONAS DIAGNOSTICADAS DE PARKINSON A TRAVÉS DE LA PRÁCTICA DEL EJERCICIO</t>
  </si>
  <si>
    <t>ACCIÓN ESTRATÉXICA DO AGRUPAMENTO DE ÁLVAREZ BERMÚDEZ ET AL. REF. AEI-AGR.AB</t>
  </si>
  <si>
    <t>INSTITUTO DE BIOFABRICACIÓN EN RED PARA EL ENVEJECIMIENTO SALUDABLE</t>
  </si>
  <si>
    <t>DESARROLLO DE LOS CRITERIOS E INDICADORES DE GESTIÓN FORESTAL SOSTENIBLE</t>
  </si>
  <si>
    <t>ACCIÓN ESTRATÉXICA DO GRUPO DE INVESTIGACIÓN SC7 REF. AEI-SC7</t>
  </si>
  <si>
    <t>ACCIÓN ESTRATÉXICA DO GRUPO DE INVESTIGACIÓN SR REF. AEI-SR</t>
  </si>
  <si>
    <t>ACCIÓN ESTRATÉXICA DO GRUPO DE INVESTIGACIÓN TC1 REF. AEI-TC1</t>
  </si>
  <si>
    <t>ACCIÓN ESTRATÉXICA DOS GRUPOS DE INVESTIGACIÓN SC10+SC9 REF.AEI-SC10+</t>
  </si>
  <si>
    <t>ACCIÓN ESTRATÉXICA DO CENTRO ATLANTTIC REF. AEI-ATLANTTIC</t>
  </si>
  <si>
    <t>AYUDA ADICIONAL PARA EJECUCIÓN DE ACTIVIDADES DE INVESTIGACIÓN REF. RYC2021-033593-I</t>
  </si>
  <si>
    <t>ACCIÓN ESTRATÉXICA DO AGRUPAMENTO DE OBELLEIRO BASTEIRO ET AL. REF. AEI-AGR.OB</t>
  </si>
  <si>
    <t>MEDICINA PERSONALIZADA (MEDPER) EN LA DETECCIÓN PRECOZ DEL DETERIORO COGNITIVO (DC) PRECLINICO. DESA</t>
  </si>
  <si>
    <t>RENATURALIZACIÓN FLUVIAL DEL RÍO TINES A SU PASO POR EL MUNICIPIO DE OUTES REF.RENATUR</t>
  </si>
  <si>
    <t>3D SPHEROIDS DERIVED FROM SINGLE CELLS FOR DISCOVERING STOCHASTIC PATTERNS BEHIND METASTASIS REF. 3D</t>
  </si>
  <si>
    <t>ACCIÓN ESTRATÉXICA DO GRUPO DE INVESTIGACIÓN XB2 REF. AEI-XB2</t>
  </si>
  <si>
    <t>ACCIÓN ESTRATÉXICA DO GRUPO DE INVESTIGACIÓN XB5 REF. AEI-XB5</t>
  </si>
  <si>
    <t>ACCIÓN ESTRATÉXICA DO GRUPO DE INVESTIGACIÓN ABH1 REF. AEI-ABH1</t>
  </si>
  <si>
    <t>ACCIÓN ESTRATÉXICA DO GRUPO DE INVESTIGACIÓN BA2 REF. AEI-BA2</t>
  </si>
  <si>
    <t>ACCIÓN ESTRATÉXICA DO AGRUPAMENTO DE VARELA GONZÁLEZ ET AL. REF.AEI-AGR.VG</t>
  </si>
  <si>
    <t>AYUDA ADICIONAL PARA EJECUCIÓN DE ACTIVIDADES DE INVESTIGACIÓN REF. FJC2021-046695-I</t>
  </si>
  <si>
    <t>NEXT GENERATION IMAGING TECHNOLOGIES TO PROBE STRUCTURE AND FUNCTION OF BIOLOGICAL SPECIMEN ACROSS S</t>
  </si>
  <si>
    <t>PLAN COMPLEMENTARIO DE BIOTECNOLOXÍA APLICADA Á SAÚDE</t>
  </si>
  <si>
    <t>PROGRAMA DE BIOTECNOLOXÍA APLICADA Á SAÚDE. REF. PCBAS</t>
  </si>
  <si>
    <t>TRANSNATIONAL R&amp;D&amp;I COOPERATION NETWORK TO FOSTER THE COMPETITIVENESS AND SUSTAINABILITY OF THE BLUE</t>
  </si>
  <si>
    <t>ACCIÓN ESTRATÉXICA DO GRUPO DE INVESTIGACIÓN CI5 REF. AEI-CI5</t>
  </si>
  <si>
    <t>AYUDA ADICIONAL PARA EJECUCIÓN DE ACTIVIDADES DE INVESTIGACIÓN REF.RYC2021-033560-I</t>
  </si>
  <si>
    <t>FUNCTIONS METABOLISM AND PERCEPTION OF -APO-11-CAROTENOIDS IN RICE</t>
  </si>
  <si>
    <t>ACCIÓN ESTRATÉXICA DO GRUPO DE INVESTIGACIÓN EQ3 REF. AEI-EQ3</t>
  </si>
  <si>
    <t>ACCIÓN ESTRATÉXICA DO GRUPO DE INVESTIGACIÓN QF1 REF. AEI-QF1</t>
  </si>
  <si>
    <t>ACCIÓN ESTRATÉXICA DO GRUPO DE INVESTIGACIÓN TNT REF. AEI-TNT</t>
  </si>
  <si>
    <t>ACCIÓN ESTRATÉXICA DO CENTRO CINBIO REF. AEI-CINBIO</t>
  </si>
  <si>
    <t>AYUDA ADICIONAL PARA EJECUCIÓN DE ACTIVIDADES DE INVESTIGACIÓN REF.RYC2021-032344-I</t>
  </si>
  <si>
    <t>AYUDA ADICIONAL PARA EJECUCIÓN DE ACTIVIDADES DE INVESTIGACIÓN REF. RYC2021-031910-I</t>
  </si>
  <si>
    <t>AYUDA ADICIONAL PARA EJECUCIÓN DE ACTIVIDADES DE INVESTIGACIÓN REF.RYC2021-033874-I</t>
  </si>
  <si>
    <t>ACCIÓN ESTRATÉXICA DO GRUPO DE INVESTIGACIÓN QA2 REF. AEI-QA2</t>
  </si>
  <si>
    <t>ACCIÓN ESTRATÉXICA DO AGRUPAMENTO DE SALGUEIRIÑO MACEIRA ET AL. REF. AEI-AGR.SM</t>
  </si>
  <si>
    <t>ON ZAXINONE METABOLISM, TRANSPORT AND ITS ROLE IN RICE GROWTH AND BIOTIC INTERACTIONS</t>
  </si>
  <si>
    <t>111LI</t>
  </si>
  <si>
    <t>121DF</t>
  </si>
  <si>
    <t>131HX</t>
  </si>
  <si>
    <t>211EM</t>
  </si>
  <si>
    <t>421SX</t>
  </si>
  <si>
    <t>111LCIR</t>
  </si>
  <si>
    <t>111LIDA</t>
  </si>
  <si>
    <t>111LP42</t>
  </si>
  <si>
    <t>111LP45</t>
  </si>
  <si>
    <t>111LP46</t>
  </si>
  <si>
    <t>111LP47</t>
  </si>
  <si>
    <t>111LP48</t>
  </si>
  <si>
    <t>111LP51</t>
  </si>
  <si>
    <t>121D017</t>
  </si>
  <si>
    <t>121D029</t>
  </si>
  <si>
    <t>121D032</t>
  </si>
  <si>
    <t>121D078</t>
  </si>
  <si>
    <t>121DADC</t>
  </si>
  <si>
    <t>121DAHU</t>
  </si>
  <si>
    <t>121DBCH</t>
  </si>
  <si>
    <t>121DETN</t>
  </si>
  <si>
    <t>121DFAB</t>
  </si>
  <si>
    <t>121DMIV</t>
  </si>
  <si>
    <t>121DMRR</t>
  </si>
  <si>
    <t>121DSEN</t>
  </si>
  <si>
    <t>121DUIA</t>
  </si>
  <si>
    <t>211ECRE</t>
  </si>
  <si>
    <t>211EMRR</t>
  </si>
  <si>
    <t>421SXEN</t>
  </si>
  <si>
    <t>Elemento</t>
  </si>
  <si>
    <t>CÁTEDRA CIRCOM</t>
  </si>
  <si>
    <t>CATEDRA AFAGA - ATENDO DE IDADISMO</t>
  </si>
  <si>
    <t xml:space="preserve">RECURSOS DOCENCIA FACULTADES E ESCOLAS                                </t>
  </si>
  <si>
    <t xml:space="preserve">POP EN ENERXIA E SUSTENTABILIDADE                                     </t>
  </si>
  <si>
    <t xml:space="preserve">POP EN PREVENCION DE RISCOS LABORAIS                                  </t>
  </si>
  <si>
    <t>M.U. EN CIENCIA E TECNOLOXIA AGROALIMENTARIA E AMBIENTAL</t>
  </si>
  <si>
    <t>M.U. EN BIODIVERSIDADE TERRESTRE E XESTION MEDIOAMBIENTAL</t>
  </si>
  <si>
    <t>MESTRADO EN QUÍMICA TEÓRICA E MODELIZACION COMPUTACIONAL</t>
  </si>
  <si>
    <t>MESTRADO UNIVERSITARIO EN NEUROCIENCIA</t>
  </si>
  <si>
    <t>M.U. EN XENÓMICA E XENÉTICA</t>
  </si>
  <si>
    <t>MASTER EN XESTION E DIRECCION LABORAL</t>
  </si>
  <si>
    <t>MESTRADO UNIVERSITARIO EN TÉCNICAS ESTATÍSTICAS</t>
  </si>
  <si>
    <t>MESTRADO UNIVERSITARIO EN ARQUEOLOXÍA E CIENCIAS DA ANTIGUEDADE</t>
  </si>
  <si>
    <t>MESTRADO UNIVERSITARIO EN ENXEÑARÍA INFORMÁTICA</t>
  </si>
  <si>
    <t>MESTRADO UNIVERSITARIO EN DIRECCIÓN E INNOVACIÓN DA CADEA DE SUBMINISTROS</t>
  </si>
  <si>
    <t>MESTRADO UNIVERSITARIO EN ENXEÑARÍA INDUSTRIAL</t>
  </si>
  <si>
    <t>M.U. OPERACIONS E ENXEÑERIA DOS SISTEMAS AEREOS NON TRIPULADOS</t>
  </si>
  <si>
    <t>M.U. EN CIBERSEGURIDADE</t>
  </si>
  <si>
    <t>MESTRADO UNIVERSITARIO EN ENXEÑARÍA DE TELECOMUNICACIÓN</t>
  </si>
  <si>
    <t>MESTRADO EN MATEMÁTICA INDUSTRIAL</t>
  </si>
  <si>
    <t>MESTRADO UNIVERSITARIO EN ENXEÑARÍA DE MINAS</t>
  </si>
  <si>
    <t>M.U. EN ENXEÑARÍA DA AUTOMOCIÓN</t>
  </si>
  <si>
    <t>MASTER UNIVERSITARIO EN EXEÑARIA AERONAUTICA</t>
  </si>
  <si>
    <t>MESTRADO EN ACUICULTURA</t>
  </si>
  <si>
    <t xml:space="preserve">POP EN COMERCIO INTERNACIONAL                                         </t>
  </si>
  <si>
    <t xml:space="preserve">POP EN DIRECCION INTEGRADAD DE PROXECTOS                              </t>
  </si>
  <si>
    <t>MASTER INVESTIGACION E INNOVACION EN DIDACTICAS ESPECIFICAS PARA EDUCACIÓN INFANTIL</t>
  </si>
  <si>
    <t>MESTRADO EN NUTRICIÓN</t>
  </si>
  <si>
    <t>M.U. SOCIAL MEDIA MANAGEMENT E CREACION DE CONTIDOS</t>
  </si>
  <si>
    <t>MESTRADO UNIVERSITARIO EN NANOCIENCIA Y NANOTECNOLOXÍA</t>
  </si>
  <si>
    <t>MESTRADO UNIVERSITARIO EN VISIÓN POR COMPUTADOR</t>
  </si>
  <si>
    <t>MESTRADO EN LINGUISTICA APLICADA</t>
  </si>
  <si>
    <t>MESTRADO EN TRADUCCION PARA A COMUNICACIÓN INTERNACIONAL</t>
  </si>
  <si>
    <t>MESTRADO EN ESTUDOS INGLESES AVANZADOS E AS SÚAS APLICACIÓNS</t>
  </si>
  <si>
    <t>MESTRADO UNIVERSITARIO EN INDUSTRIA 4.0</t>
  </si>
  <si>
    <t>MESTRADO UNIVERSITARIO EN MENORES EN SITUACIÓN DE DESPROTECCIÓN E CONFLICTO SOCIAL</t>
  </si>
  <si>
    <t>MASTER UNIVERSITARIO "DESAFIOS DAS CIDADES"</t>
  </si>
  <si>
    <t>MESTRADO  EN INVESTIGACIÓN EN ACTIVIDADE FÍSICA, DEPORTE E SAÚDE</t>
  </si>
  <si>
    <t>MASTER UNIVERSITARIO EN FABRICACION ADITIVA</t>
  </si>
  <si>
    <t>MASTER UNIVERSITARIO  EN XESTION SOSTIBLE DA AUGA</t>
  </si>
  <si>
    <t>MASTER UNIVERSITARIO EN INTERNET OF THINGS</t>
  </si>
  <si>
    <t>MASTER UNIVERSITARIO EN BIOFABRICACION</t>
  </si>
  <si>
    <t>MASTER UNIVERSITARIO EN CIENCIA E TECNOLOXIAS DA INFORMACION CUANTICA</t>
  </si>
  <si>
    <t xml:space="preserve">POP EN PROFESORADO DE EDUCACION SECUNDARIA, BACHERELATO E IDIOMAS     </t>
  </si>
  <si>
    <t xml:space="preserve">MESTRADO UNIVERSITARIO EN TRADUCIÓN MULTIMEDIA                        </t>
  </si>
  <si>
    <t>MESTRADO UNIVERSITARIO EN CIENCIA E TECNOLOXÍA DE CONSERVACIÓN DE PROD</t>
  </si>
  <si>
    <t xml:space="preserve">MESTRADO UNIVERSITARIO EN DIRECCIÓN DE ARTE EN PUBLICIDADE            </t>
  </si>
  <si>
    <t xml:space="preserve">MESTRADO UNIVERSITARIO EN NECESIDADES ESPECÍFICAS DE APOIO EDUCATIVO  </t>
  </si>
  <si>
    <t xml:space="preserve">MESTRADO UNIVERSITARIO EN FINANZAS                                    </t>
  </si>
  <si>
    <t>MESTRADO  EN ADMINISTRACION INTEGRADA DE EMPRESAS E RESPONSABILIDADE SOCIAL CORPORATIVA</t>
  </si>
  <si>
    <t>M.U. EN VALORACIÓN, XESTIÓN E PROTECCIÓN DO PATRIMONIO CULTURAL</t>
  </si>
  <si>
    <t>MESTRADO EN BIOTECNOLOXÍA AVANZADA</t>
  </si>
  <si>
    <t>MESTRADO EN OCEANOGRAFÍA</t>
  </si>
  <si>
    <t>MESTRADO EN DIFICULTADES DE APRENDIZAXE E PROCESOS COGNITIVOS</t>
  </si>
  <si>
    <t xml:space="preserve">MESTRADO UNIVERSITARIO EN XESTION EMPRESARIAL DO DEPORTE              </t>
  </si>
  <si>
    <t xml:space="preserve">MESTRADO UNIVERSITARIO EN TURISMO DE INTERIOR E SAÚDE                 </t>
  </si>
  <si>
    <t xml:space="preserve">MESTRADO UNIVERSITARIO EN DIRECCION DE PEMES                          </t>
  </si>
  <si>
    <t>MASTER EN AVOGACIA</t>
  </si>
  <si>
    <t>MESTRADO EN DIRECCIÓN PÚBLICA E LIDERADO INSTITUCIONAL</t>
  </si>
  <si>
    <t>MESTRADO UNIVERSITARIO EN BILOXÍA MARIÑA</t>
  </si>
  <si>
    <t>M.U. EN DESEÑO E DIRECCION CREATIVA EN MODA</t>
  </si>
  <si>
    <t xml:space="preserve">APOIO AO ALUMNADO E A DOCENCIA                                        </t>
  </si>
  <si>
    <t>DIPLOMA CURSO FORMACION UNIVERSITARIA: TRADING AVANZADO</t>
  </si>
  <si>
    <t>DIPLOMA CURSO FORMACION UNIVERSITARIA: INTELIXENCIA ARTIFICIAL CON DEEP LEARNING</t>
  </si>
  <si>
    <t>DIPLOMA CURSO FORMACION UNIVERSITARIA: INTRODUCCION A BOLSA</t>
  </si>
  <si>
    <t>DIPLOMA CURSO AVANZADO POSGRAO: PILATES EN MAT PARA FISIOTERAPEUTAS</t>
  </si>
  <si>
    <t>DIPLOMA CURSO FORMACION UNIVERSITARIA: PROTECCIÓNS ELÉCTRICAS EN SUBESTACIÓNS</t>
  </si>
  <si>
    <t>EUROPEAN INSTITUTIONS AND CITIZENS: ADAPTING THE EU TO THE DIGITALISATION CHALLENGES</t>
  </si>
  <si>
    <t>AHUMAIN APPLIED HUMAN MACHINE INTELLIGENCE IN EAST AFRICA</t>
  </si>
  <si>
    <t>PROGRAMA DE COOPERACION BALTIC CHAIN</t>
  </si>
  <si>
    <t>EURES-T GALICIA-NORTH PORTUGAL ACTIVITY PLAN</t>
  </si>
  <si>
    <t>DEVELOPING COMPETENCES ON THE INTERNET OF THINGS THROUGH DIGITAL   FABRICATION LABORATIORIES (FABLA</t>
  </si>
  <si>
    <t>ACOMPAÑAMIENTO BIOPSICOSOCIAL A MUJERES INDÍGENAS VULNERABLES EN PERÚ</t>
  </si>
  <si>
    <t>ACTIVIDADES FUNCIONAMENTO DA ORI</t>
  </si>
  <si>
    <t>UNIVERSIDAD SENIOR</t>
  </si>
  <si>
    <t>IBERO4JOBS, UNIVERSITIES OF IBERO-AMERICA WEAVING TIES WITH THE BUSINESS SECTOR</t>
  </si>
  <si>
    <t>WORKPLACES WORQUING FOR WOMEN'S INTEGRATION</t>
  </si>
  <si>
    <t xml:space="preserve">FOMENTO E DESENVOLVEMENTO DA INVESTIGACION                            </t>
  </si>
  <si>
    <t xml:space="preserve">DOTACION DE FONDOS BIBLIOGRAFICOS                                     </t>
  </si>
  <si>
    <t xml:space="preserve">ACTIVIDADES CULTURAIS E SOLIDARIEDADE                                 </t>
  </si>
  <si>
    <t>CAMPUS CREA -ACTIVIDADES EXTENSION UNIVERSITARIA</t>
  </si>
  <si>
    <t xml:space="preserve">DOTACION E MANTEMENTO DE INFRAESTRUCTURAS E EQUIPAMENTO               </t>
  </si>
  <si>
    <t xml:space="preserve">GOBERNO E ADMON DA UNIVERSIDADE                                       </t>
  </si>
  <si>
    <t>CONCURSOS PLAZAS PERSONAL DOCENTE E INVESTIGADOR</t>
  </si>
  <si>
    <t>IGUALDADE DE XENERO</t>
  </si>
  <si>
    <t>2024_Execución orzamentaria</t>
  </si>
  <si>
    <t>Data de publicación: xullo 2025</t>
  </si>
  <si>
    <t>ESTADO DE EXECUCION DE INGRESOS CORRENTES 2024</t>
  </si>
  <si>
    <t>SERVIZOS DE DEPORTES E INSTALACIÓNS DEPORTIVAS</t>
  </si>
  <si>
    <t>DEREITOS DE MATRICULA E SERVIZOS ACADEMICOS DE TITULACIÓNS OFICIAIS</t>
  </si>
  <si>
    <t>REINTEGROS DE EXERCICIOS PECHADOS</t>
  </si>
  <si>
    <t>RECARGOS</t>
  </si>
  <si>
    <t>DE  INSTITUCIONS SEN ANIMO DE LUCRO</t>
  </si>
  <si>
    <t>OUTRAS TRANSFERENCIAS DA UE</t>
  </si>
  <si>
    <t>CONTRATOS INVESTIGACIÓN (ART. 60 LORU)</t>
  </si>
  <si>
    <t>DO FONDO EUROPEO DE DESENVOLVEMENTO (FEDER)</t>
  </si>
  <si>
    <t>DEREITOS DE MATRÍCULA PRO SEMINARIOS E OBRADOIROS</t>
  </si>
  <si>
    <t>INGRESOS CURSOS XESTIONADOS FUNDACION UVIGO</t>
  </si>
  <si>
    <t>DEREITOS DE MATRICULA E SERVIZOS ACADEMICOS EN TITULACIÓNS OFICIAIS</t>
  </si>
  <si>
    <t>INGRESOS CACTI ART. 60 LORU</t>
  </si>
  <si>
    <t>INGRESOS CIMBIO ART. 60 LORU</t>
  </si>
  <si>
    <t>INGRESOS ECIMAT ART. 60 LORU</t>
  </si>
  <si>
    <t>INGRESOS CITI ART. 60 LORU</t>
  </si>
  <si>
    <t>REINTEGROS DO ORZAMENTO CORRENTE</t>
  </si>
  <si>
    <t>XUNTA DE GALICIA PFSUG CUSTE ESTÁNDAR</t>
  </si>
  <si>
    <t>XUNTA DE GALICIA PFSUG SEXENIOS DE INVESTIGACIÓN E TRANSFERENCIA</t>
  </si>
  <si>
    <t>FINANCIAMENTO PERSOAL DE INVESTIGACIÓN</t>
  </si>
  <si>
    <t>XUNTA DE GALICIA PFSUG FINANCIAMENTO CUSTE PERSOAL PRAZAS VINCULADAS (SERGAS)</t>
  </si>
  <si>
    <t>XUNTA DE GALICIA PFSUG COMPLEMENTOS RETRIBUTIVOS E COMPENSACIÓN DE MATRÍCULAS</t>
  </si>
  <si>
    <t>XUNTA DE GALICIA PFSUG CONSELLOS SOCIAIS (CUSTES ASOCIADOS AO FUNCIONAMENTO DO SUG)</t>
  </si>
  <si>
    <t>XUNTA DE GALICIA PFSUG PANEL DE INDICADORES</t>
  </si>
  <si>
    <t>XUNTA DE GALICIA PFSUG PLAN DE VIABILIDADE FINANCEIRA, EFICIENCIA E MELLORA ESTRATÉXICA</t>
  </si>
  <si>
    <t>OUTRAS SUBVENCIONS DA XUNTA DE GALICIA</t>
  </si>
  <si>
    <t>FUNDACIÓN BANCO DE SANTANDER</t>
  </si>
  <si>
    <t>APORTACIÓNS DERIVADAS DE CONVENIOS INTERNACIONAIS DE COOPERACIÓN</t>
  </si>
  <si>
    <t>OUTROS ALUGERS DE VIVENDAS</t>
  </si>
  <si>
    <t>SUBVENCIÓNS ADMON CENTRAL PARA PROXECTOS INVESTIGACION</t>
  </si>
  <si>
    <t>FONDOS DE RESILIENCIA E RECUPARACION INGRESOS DA ADMON CENTRAL</t>
  </si>
  <si>
    <t>DA AGENCIA ESTATAL DE INVESTIGACIÓN FONDOS MECANISMO DE RECUPERACIÓN E RESILENCIA</t>
  </si>
  <si>
    <t>DA AGENCIA ESTATAL DE INVESTIGACIÓN PARA PROXECTOS DE INVESTIGACIÓN PGE</t>
  </si>
  <si>
    <t>DO RESTO DE ENTIDADES DO SECTOR PÚBLICO</t>
  </si>
  <si>
    <t>FONDO DE RESILENCIA E RECUPERACION INGRESOS DO RESTO DE ENTIDADES DO SECTOR PUBLICO</t>
  </si>
  <si>
    <t>TRANSFERENCIAS DE CAPITAL DA XUNTA DE GALICIA</t>
  </si>
  <si>
    <t>DA XUNTA DE GALICIA PARA PROXECTOS DE INVESTIGACIÓN</t>
  </si>
  <si>
    <t>DA XUNTA DE GALICIA PARA INFRAESTRUCTURAS DE INVESTIGACIÓN</t>
  </si>
  <si>
    <t>FONDOS DE RESILIENCIA E RECUPARACION INGRESOS DA ADMON AUTONOMICA</t>
  </si>
  <si>
    <t>OUTRAS TRANSFERENCIAS DA UNIÓN EUROPEA</t>
  </si>
  <si>
    <t>INGRESOS POR CARGOS INTERNOS</t>
  </si>
  <si>
    <t>INGRESOS DO MEC PARA ERASMUS E SIMILARES</t>
  </si>
  <si>
    <t>OUTROS INGRESOS POR XUROS DE DEMORA</t>
  </si>
  <si>
    <t>XUNTA DE GALICIA PFSUG GASTO CORRENTE E MANTEMENTO DE INFRAESTRUCTURAS</t>
  </si>
  <si>
    <t>LA PRUEBA PENAL ANTE LA NUEVA REALIDAD TECNOLÓGICA EN UN CONTEXTO EUROPEO</t>
  </si>
  <si>
    <t>LOS DESAFÍOS DE LA REFORMA DE LA FINANCIACIÓN AUTONÓMICA EN EL MARCO JURÍDICO DE LA UNIÓN EUROPEA</t>
  </si>
  <si>
    <t>07A403</t>
  </si>
  <si>
    <t>GRUPO OF1</t>
  </si>
  <si>
    <t>07A404</t>
  </si>
  <si>
    <t>COMPLEJIDAD DE SISTEMAS ACUOSOS EN CONDICIONES DE SUBENFRIAMIENTO E INTERÉS BIOLÓGICO</t>
  </si>
  <si>
    <t>07A405</t>
  </si>
  <si>
    <t>SIMULANDO SISTEMAS CUÁNTICOS NO LINEALES MULTIDIMENSIONALES MEDIANTE REDES NEURONALES INFORMADAS POR</t>
  </si>
  <si>
    <t>07C469</t>
  </si>
  <si>
    <t>AYUDA ADICIONAL PARA EJECUCIÓN DE ACTIVIDADES DE INVESTIGACIÓN JDC2022-048342-I</t>
  </si>
  <si>
    <t>07C470</t>
  </si>
  <si>
    <t>GASTOS DE REALIZACIÓN DO DOUTORAMENTO INDUSTRIAL SPECTRUMGRID S.L.</t>
  </si>
  <si>
    <t>07C473</t>
  </si>
  <si>
    <t>MÉTODOS DE VANGUARDIA PARA DESCIFRAR LA DINÁMICA DEL MONZÓN</t>
  </si>
  <si>
    <t>07C474</t>
  </si>
  <si>
    <t>ACÚSTICA DE BANDA ANCHA APLICADA A LA CARACTERIZACIÓN DE FONDOS MARINOS COSTEROS: CASOS DE ESTUDIO E</t>
  </si>
  <si>
    <t>07C475</t>
  </si>
  <si>
    <t>HEALTHY SOIL TO PERMANENT CROPS LIVING LABS</t>
  </si>
  <si>
    <t>07C479</t>
  </si>
  <si>
    <t>07C480</t>
  </si>
  <si>
    <t>07C485</t>
  </si>
  <si>
    <t>REBIOVINES-NUEVAS TÉCNICAS DE APLICACIÓN E INVESTIGACIÓN DE LA ACTIVIDAD BIOESTIMULANTE DEL VERMICOM</t>
  </si>
  <si>
    <t>07CTX1</t>
  </si>
  <si>
    <t>CENTRO DE INVESTIGACIÓN EN TECNOLOXÍA, ENERXÍA E PROCESOS INDUSTRIAIS</t>
  </si>
  <si>
    <t>07D408</t>
  </si>
  <si>
    <t>GRUPO AGAF</t>
  </si>
  <si>
    <t>07E418</t>
  </si>
  <si>
    <t>SOCIAL ECONOMY FOR RESILIENCE, INCLUSION AND GOOD LIFE IN RURAL AREAS</t>
  </si>
  <si>
    <t>07E419</t>
  </si>
  <si>
    <t>ENHANCING MARINE PROTECTED AREAS AS NATURE BASED SOLUTIONS FOR ADAPTATION TO CLIMATE CHANGE: FROM LO</t>
  </si>
  <si>
    <t>07E421</t>
  </si>
  <si>
    <t>TOWARDS POST-GROWTH CITIES: THE CULTURAL POLITICS OF MOBILITY TRANSITIONS IN BARCELONA AND LONDON</t>
  </si>
  <si>
    <t>07E423</t>
  </si>
  <si>
    <t>DERECHO A UNA SOCIEDAD REPARADORA: CONTROVERSIAS, OPORTUNIDADES Y RETOS</t>
  </si>
  <si>
    <t>07ECO1</t>
  </si>
  <si>
    <t>ECOBAS</t>
  </si>
  <si>
    <t>07G405</t>
  </si>
  <si>
    <t>AYUDA ADICIONAL PARA EJECUCIÓN DE ACTIVIDADES DE INVESTIGACIÓN JDC2022-050025-I</t>
  </si>
  <si>
    <t>07H420</t>
  </si>
  <si>
    <t>GRUPO BIFEGA</t>
  </si>
  <si>
    <t>07H421</t>
  </si>
  <si>
    <t>CONCORDANCIA SUJETO-PREDICADO Y COMPLEJIDAD LINGÜÍSTICA EN LA DIATOPÍA DEL INGLÉS</t>
  </si>
  <si>
    <t>07H422</t>
  </si>
  <si>
    <t>LA INTERACCIÓN ENTRE LOS HUMANOS Y LA TECNOLOGÍA EN EL NUEVO ESPECTRO DE ACCESIBILIDAD A LOS MEDIOS</t>
  </si>
  <si>
    <t>07I442</t>
  </si>
  <si>
    <t>VIRTUAL REALITY IN ROBOTIC MOVEMENTS ASSISTANCE FOR REHABILITATION</t>
  </si>
  <si>
    <t>07I447</t>
  </si>
  <si>
    <t>H2-ZEROWASTE: PRODUCCIÓN DE HIDRÓGENO A PARTIR DE RESIDUOS AGROINDUSTRIALES</t>
  </si>
  <si>
    <t>07I448</t>
  </si>
  <si>
    <t>BÚSQUEDA Y APROVECHAMIENTO DE SIMETRÍAS EN COMUNIDADES BIOLÓGICAS: MODELADO, CONTROLABILIDAD Y OBSER</t>
  </si>
  <si>
    <t>07I451</t>
  </si>
  <si>
    <t>07I453</t>
  </si>
  <si>
    <t>GRUPO EM1 GTE</t>
  </si>
  <si>
    <t>07I454</t>
  </si>
  <si>
    <t>GRUPO IO1</t>
  </si>
  <si>
    <t>07I455</t>
  </si>
  <si>
    <t>GRUPO CI11</t>
  </si>
  <si>
    <t>07I456</t>
  </si>
  <si>
    <t>07I457</t>
  </si>
  <si>
    <t>07I458</t>
  </si>
  <si>
    <t>EFFICIENT ZERO-EMISSIONS GAS TURBINE POWER SYSTEM FOR MARITIME TRANSPORT</t>
  </si>
  <si>
    <t>07I460</t>
  </si>
  <si>
    <t>DESARROLLO DE ESTRATEGIAS AVANZADAS PARA LA COMBUSTIÓN EFICIENTE DE HIDROGENO PURO PARA APLICACIONES</t>
  </si>
  <si>
    <t>07I461</t>
  </si>
  <si>
    <t>NUEVOS AVANCES METODOLÓGICOS Y COMPUTACIONALES EN ESTADÍSTICA NO PARAMÉTRICA Y SEMIPARAMÉTRICA</t>
  </si>
  <si>
    <t>07I462</t>
  </si>
  <si>
    <t>ADVANCING A GREENER FUTURE: INTEGRATING ENVIRONMENTALLY FRIENDLY MATERIALS FOR WATER PURIFICATION AN</t>
  </si>
  <si>
    <t>07I463</t>
  </si>
  <si>
    <t>MODELADO Y CONTROL DE SISTEMAS BIOMÉDICOS EN ECUACIONES DIFERENCIALES Y MÁS</t>
  </si>
  <si>
    <t>07I464</t>
  </si>
  <si>
    <t>CONTRIBUCIÓN ESPAÑOLA AL AVANCE EN LA CIENCIA DE LOS NEUTRINOS DUNE</t>
  </si>
  <si>
    <t>07I465</t>
  </si>
  <si>
    <t>MODELADO DE TRANSFERENCIA DE QUIRALIDAD DE LUZ A MATERIA A TRAVÉS DE FOTOCATÁLISIS PLASMÓNICA</t>
  </si>
  <si>
    <t>07K437</t>
  </si>
  <si>
    <t>GASTOS DE REALIZACIÓN DO DOUTORAMENTO INDUSTRIAL CIENCIA E TECNOLOXÍA AGROALIMENTARIA LABORATORIO</t>
  </si>
  <si>
    <t>07K438</t>
  </si>
  <si>
    <t>GASTOS DE REALIZACIÓN DO DOUTORAMENTO INDUSTRIAL CIENCIA E TECNOLOXÍA AGROALIMENTARIA PORTO-MUIÑOS</t>
  </si>
  <si>
    <t>07K440</t>
  </si>
  <si>
    <t>SUSTAINABILITY OPTIMIZATION FOR SECURE FOOD SYSTEMS</t>
  </si>
  <si>
    <t>07K443</t>
  </si>
  <si>
    <t>APLICACIÓN DE SOLVENTES NATURALES PARA TRANSFORMAR LA QUITINA DE INSECTOS EN QUITOSANO Y PRODUCIR EN</t>
  </si>
  <si>
    <t>07K446</t>
  </si>
  <si>
    <t>AYUDA ADICIONAL PARA EJECUCIÓN DE ACTIVIDADES DE INVESTIGACIÓN</t>
  </si>
  <si>
    <t>07K447</t>
  </si>
  <si>
    <t>07K448</t>
  </si>
  <si>
    <t>07K449</t>
  </si>
  <si>
    <t>07K450</t>
  </si>
  <si>
    <t>07K451</t>
  </si>
  <si>
    <t>07K452</t>
  </si>
  <si>
    <t>GRUPO EQ11</t>
  </si>
  <si>
    <t>07K453</t>
  </si>
  <si>
    <t>07K454</t>
  </si>
  <si>
    <t>07K455</t>
  </si>
  <si>
    <t>07K456</t>
  </si>
  <si>
    <t>07K457</t>
  </si>
  <si>
    <t>07K459</t>
  </si>
  <si>
    <t>AUTENTICIDAD DE SEMILLAS, HARINAS Y ELABORADOS EN POLVO/TEXTURIZADOS DE CEREALES, LEGUMINOSAS Y FRUT</t>
  </si>
  <si>
    <t>07K460</t>
  </si>
  <si>
    <t>BIOHERBICIDAS: TRANSPORTE Y EFECTOS DE ALELOQUÍMICOS EN LA MICROBIOTA Y MESOFAUNA DEL SUELO EN SISTE</t>
  </si>
  <si>
    <t>07K463</t>
  </si>
  <si>
    <t>DEPLOYING ECOSYSTEMIC SOLUTIONS TO IMPROVE SOIL HEALTH AND UNCOVERING SUBSOIL FUNCTIONS IN THE CRITI</t>
  </si>
  <si>
    <t>07L409</t>
  </si>
  <si>
    <t>GASTOS DE REALIZACIÓN DO DOUTORAMENTO INDUSTRIAL ANÁLISE ECONÓMICA E ESTRATEXIA EMPRESARIAL.</t>
  </si>
  <si>
    <t>07M421</t>
  </si>
  <si>
    <t>TECNOLOGÍAS DEL LENGUAJE DESDE UNA PERSPECTIVA VERDE: DOMINIOS CON ESCASOS RECURSOS</t>
  </si>
  <si>
    <t>07M422</t>
  </si>
  <si>
    <t>COMPUTACIÓN MULTIESCALA DE COMUNIDADES MICROBIANAS IMPULSADA POR APRENDIZAJE AUTOMÁTICO</t>
  </si>
  <si>
    <t>07N402</t>
  </si>
  <si>
    <t>GRUPO CP2</t>
  </si>
  <si>
    <t>07Q408</t>
  </si>
  <si>
    <t>DIÁLOGOS INCLUSIVOS: CONSTRUYENDO NARRATIVAS COLABORATIVAS PARA LA EDUCACIÓN EN GALICIA</t>
  </si>
  <si>
    <t>07Q409</t>
  </si>
  <si>
    <t>FORMACIÓN DOCENTE EN DESARROLLO DE COMPETENCIAS CLAVE EN SOSTENIBILIDAD PARA LA ACCIÓN POR EL CLIMA</t>
  </si>
  <si>
    <t>07R413</t>
  </si>
  <si>
    <t>GRUPO TF1</t>
  </si>
  <si>
    <t>07R414</t>
  </si>
  <si>
    <t>EL CONFLICTO SEXUAL Y LA EVOLUCIÓN DE LOS SISTEMAS DE APAREAMIENTO EN INSECTOS</t>
  </si>
  <si>
    <t>07RIML</t>
  </si>
  <si>
    <t>P PREVENCION DE RIESGOS DE INUNDACIONES Y SEQUIAS EN LA CUENCA INTER MIÑO</t>
  </si>
  <si>
    <t>07SCUB</t>
  </si>
  <si>
    <t>P. FINDING THE GENETIC CAUSES OF CONTAGIOUS METASTASES</t>
  </si>
  <si>
    <t>PLATAFORMA EDGE DISTRIBUÍDA ALTAMENTE ESCALABLE</t>
  </si>
  <si>
    <t>07T439</t>
  </si>
  <si>
    <t>PHOTONIC INTEGRATED LIDAR AND SNAPSHOT SPECTRAL IMAGERS FOR SCALING UP MULTIMODAL PERCEPTION</t>
  </si>
  <si>
    <t>07T440</t>
  </si>
  <si>
    <t>QUANTUM TECHNOLOGY COMPONENTS FOR SPACE COMMUNICATION</t>
  </si>
  <si>
    <t>07T441</t>
  </si>
  <si>
    <t>GASTOS DE REALIZACIÓN DO DOUTORAMENTO INDUSTRIAL TECNOLOXÍAS DA INFORMACIÓN E AS COMUNICACIÓNS</t>
  </si>
  <si>
    <t>07T445</t>
  </si>
  <si>
    <t>ACCESO ABIERTO A HERRAMIENTAS DE TESTEO Y CARACTERIZACIÓN DE CHIPS FOTÓNICOS Y ELECTRÓNICOS DE NUEVA</t>
  </si>
  <si>
    <t>07T446</t>
  </si>
  <si>
    <t>ENTORNO DE DESARROLLO Y MEDIDA DE FOTÓNICA DE MICROONDAS ORIENTAD</t>
  </si>
  <si>
    <t>07T447</t>
  </si>
  <si>
    <t>EQUIPAMIENTO PARA LA GENERACIÓN DE TRÁFICO Y LA PRUEBA DE LA CALIDAD DE LAS REDES Y SLICES 5G Y POST</t>
  </si>
  <si>
    <t>07T448</t>
  </si>
  <si>
    <t>ESPACIO EXPERIMENTAL EN FRECUENCIAS DE ONDAS MILIMÉTRICAS PARA REDES ULTRADENSAS 6G.MMDEN6</t>
  </si>
  <si>
    <t>07T449</t>
  </si>
  <si>
    <t>DISTRIBUITED MULTI-SENSOR SYSTEM FOR HUMAN SAFETY AND HEALTH</t>
  </si>
  <si>
    <t>07T450</t>
  </si>
  <si>
    <t>6G-MOBKPI: KPI MEASUREMENT IN 6G NETWORKS UNDER MOBILITY SCENARIOS</t>
  </si>
  <si>
    <t>07T451</t>
  </si>
  <si>
    <t>07T452</t>
  </si>
  <si>
    <t>DISTRIBUTED MULTI-SENSOR SYSTEMS FOR HUMAN SAFETY AND HEALTH</t>
  </si>
  <si>
    <t>07T453</t>
  </si>
  <si>
    <t>GRUPO SC9</t>
  </si>
  <si>
    <t>07T454</t>
  </si>
  <si>
    <t>GRUPO SR</t>
  </si>
  <si>
    <t>07T455</t>
  </si>
  <si>
    <t>GRUPO ET2</t>
  </si>
  <si>
    <t>07T456</t>
  </si>
  <si>
    <t>GRUPO ICLAB</t>
  </si>
  <si>
    <t>07T457</t>
  </si>
  <si>
    <t>ENABLING VIRTUALIZED WIRELESS AND OPTICAL COEXISTENCE FOR 5G AND BEYOND</t>
  </si>
  <si>
    <t>07T458</t>
  </si>
  <si>
    <t>BOND2: B6G NON-CELLULAR TECHNOLOGIES FOR EXTREMELY DYNAMIC 3D NETWORKS</t>
  </si>
  <si>
    <t>07T459</t>
  </si>
  <si>
    <t>COMPUTACIÓN ELECTROMAGNÉTICA MULTIESCALA Y MULTIDOMINIO AVANZADA PARA PROBLEMAS Y APLICACIONES EMERG</t>
  </si>
  <si>
    <t>07T460</t>
  </si>
  <si>
    <t>NUEVAS METODOLOGÍAS DE MODELADO Y DISEÑO DE MULTIPLICADORES DE FRECUENCIA Y OSCILADORES PARA SISTEMA</t>
  </si>
  <si>
    <t>07T461</t>
  </si>
  <si>
    <t>DISCOVERY: COMPUTACIÓN FLUIDA DESCENTRALIZADA CON SEGURIDAD</t>
  </si>
  <si>
    <t>07T462</t>
  </si>
  <si>
    <t>APOYANDO LA REVISIÓN, CALIFICACIÓN Y ANALITICA AUTOMATIZADOS DE LA EVALUACIÓN PARA LA DIGITALIZACIÓN</t>
  </si>
  <si>
    <t>07T463</t>
  </si>
  <si>
    <t>ESTRATEGIAS INNOVADORAS PARA LA VIGILANCIA DE ANTIBIÓTICOS EN AGUA DE MAR A TRAVÉS DE LA DETECCIÓN P</t>
  </si>
  <si>
    <t>07V112</t>
  </si>
  <si>
    <t>PROGRAMA XENÓMICO</t>
  </si>
  <si>
    <t>07V417</t>
  </si>
  <si>
    <t>AYUDA ADICIONAL PARA EJECUCIÓN DE ACTIVIDADES DE INVESTIGACIÓN JDC2022-048873-I</t>
  </si>
  <si>
    <t>07V421</t>
  </si>
  <si>
    <t>INTEGRATED RESEARCH INFRASTRUCTURE SERVICES FOR CLIMATE CHANGE RISKS</t>
  </si>
  <si>
    <t>07V422</t>
  </si>
  <si>
    <t>V422 - RESEARCH INFRASTRUCTURE SERVICES FOR SUSTAINABLE AQUACULTURE, FISHERIES AND THE BLUE ECONOMY</t>
  </si>
  <si>
    <t>07V423</t>
  </si>
  <si>
    <t>COMPRENDIENDO Y PREDICIENDO TRAYECTORIAS EVOLUTIVAS MOLECULARES DEL SARS-COV-2</t>
  </si>
  <si>
    <t>07V424</t>
  </si>
  <si>
    <t>DESARROLLO DE BIOSENSORES DE CÉLULAS ENTERAS Y LIBRES DE CÉLULAS BASADOS &amp;#8203;&amp;#8203;EN REPORTEROS</t>
  </si>
  <si>
    <t>07V425</t>
  </si>
  <si>
    <t>DE RESIDUO A RECURSO: EVALUANDO EL POTENCIAL DE BIORREMEDIACIÓN DE LAS LARVAS DE INSECTO PARA LA MEJ</t>
  </si>
  <si>
    <t>07V426</t>
  </si>
  <si>
    <t>07V427</t>
  </si>
  <si>
    <t>GRUPO XB2</t>
  </si>
  <si>
    <t>07V428</t>
  </si>
  <si>
    <t>GRUPO IN1</t>
  </si>
  <si>
    <t>07V429</t>
  </si>
  <si>
    <t>GRUPO AH1Q</t>
  </si>
  <si>
    <t>07V430</t>
  </si>
  <si>
    <t>RECONSTRUCCIÓN EVOLUTIVA DE PROTEÍNAS DE VIRUS QUE SON DIANA DE TERAPIAS MEDIANTE MODELOS INTEGRADOS</t>
  </si>
  <si>
    <t>07V431</t>
  </si>
  <si>
    <t>ANÁLISIS MULTIDISCIPLINAR DE ALTA RESOLUCIÓN DE LA EVOLUCIÓN SEDIMENTARIA DE UN VALLE INCISO EN BASA</t>
  </si>
  <si>
    <t>07V432</t>
  </si>
  <si>
    <t>STRATEGIES TO MODULATE THE BIOAVAILABILITY OF CANNABINOIDS IN EDIBLE PRODUCTS: IN VITRO TESTS, CYTOT</t>
  </si>
  <si>
    <t>07V433</t>
  </si>
  <si>
    <t>PREDICTING OXYGEN METABOLISM FOR IMPROVED ESTIMATION OF CO2 STORAGE IN A CHANGING OCEAN</t>
  </si>
  <si>
    <t>07V438</t>
  </si>
  <si>
    <t>LATE OLDOWAN AND EARLY ACHEULEAN IN EAST AFRICA AROUND 2 MILLION YEARS AGO. THE SITE OF GOMBORE I (M</t>
  </si>
  <si>
    <t>07V831</t>
  </si>
  <si>
    <t>COMPUTATIONAL ONCOLOGY TRAINING ALLIANCE-CONTRA</t>
  </si>
  <si>
    <t>07V842</t>
  </si>
  <si>
    <t>P. TRACKING CANCER EVOLITION FOR PERSONALIZED MEDICINE T LIQUID BIOPSIES</t>
  </si>
  <si>
    <t>07W411</t>
  </si>
  <si>
    <t>CREATING MATERIALS BANKS FROM DIGITAL URBAN MINING</t>
  </si>
  <si>
    <t>07W413</t>
  </si>
  <si>
    <t>07W414</t>
  </si>
  <si>
    <t>07W415</t>
  </si>
  <si>
    <t>INCREMENTO DE LA VIDA EN SERVICIO DE ESTRUCTURAS DE HORMIGÓN REFORZADAS CON ACEROS DE MEMORIA DE FOR</t>
  </si>
  <si>
    <t>07W416</t>
  </si>
  <si>
    <t>MEJORA DE LA GESTIÓN DE LA CALIDAD DE LAS AGUAS: MODELOS DINAMICOS DE APRENDIZAJE AUTOMÁTICO Y APREN</t>
  </si>
  <si>
    <t>07X424</t>
  </si>
  <si>
    <t>DESARROLLO DE EXTRACTOS A PARTIR DE RESIDUOS FERMENTADOS DE VINO Y CERVEZA PARA INCORPORARLOS EN NUE</t>
  </si>
  <si>
    <t>07X425</t>
  </si>
  <si>
    <t>BUENAS PRÁCTICAS PARA UNA CIUDADANÍA DIGITAL CRÍTICA EN EDUCACIÓN INFANTIL</t>
  </si>
  <si>
    <t>07X426</t>
  </si>
  <si>
    <t>PREDICTORES LONGITUDINALES DEL LOGRO MATEMÁTICO MULTICOMPONENTE</t>
  </si>
  <si>
    <t>07X427</t>
  </si>
  <si>
    <t>ACOSO SEXUAL ONLINE BASADO EN IMÁGENES ENTRE ADOLESCENTES: UNA INTERVENCIÓN VIRTUAL (APP) CENTRADA E</t>
  </si>
  <si>
    <t>07Z414</t>
  </si>
  <si>
    <t>TWINNING FOR PROMOTING EXCELLENCE, ABILITY AND KNOWLEDGE TO DEVELOP NOVEL APPROACHES FOR TARGETING</t>
  </si>
  <si>
    <t>07Z420</t>
  </si>
  <si>
    <t>ADAPTABLE BIO-INSPIRED POLARITON-POLARITON ENERGY MANAGEMENT</t>
  </si>
  <si>
    <t>07Z421</t>
  </si>
  <si>
    <t>ANÁLISIS Y VALIDACIÓN DE LA CX43 EN TERAPIA DIRIGIDA E INMUNOMODULACIÓN EN CÁNCER METASTÁSICO</t>
  </si>
  <si>
    <t>07Z422</t>
  </si>
  <si>
    <t>MEMBRANE-ASSISTED ETHYLENE SYNTHESIS OVER NANOSTRUCTURED TANDEM CATALYSTS</t>
  </si>
  <si>
    <t>07Z424</t>
  </si>
  <si>
    <t>GRUPO FA2</t>
  </si>
  <si>
    <t>07Z425</t>
  </si>
  <si>
    <t>GRUPO QF1</t>
  </si>
  <si>
    <t>07Z426</t>
  </si>
  <si>
    <t>GRUPO QF3</t>
  </si>
  <si>
    <t>07Z427</t>
  </si>
  <si>
    <t>GRUPO QI5</t>
  </si>
  <si>
    <t>07Z428</t>
  </si>
  <si>
    <t>GRUPO HNG</t>
  </si>
  <si>
    <t>07Z429</t>
  </si>
  <si>
    <t>07Z430</t>
  </si>
  <si>
    <t>SISTEMAS QUIRÓPTICOS ROBUSTOS PARA IMPULSAR LA REACCIÓN DE EVOLUCIÓN DEL OXÍGENO</t>
  </si>
  <si>
    <t>07Z431</t>
  </si>
  <si>
    <t>MEJORA E INDUCCIÓN DE NUEVAS CARACTERÍSTICAS ÓPTICAS EN LA OPTOELECTRÓNICA DE NANOCRISTALES DE PEROV</t>
  </si>
  <si>
    <t>07Z432</t>
  </si>
  <si>
    <t>DISEÑO DE CATALIZADORES PARA TRANSFORMACIONES/REACCIONES ASISTIDAS MAGNÉTICAMENTE EN LOS SECTORES DE</t>
  </si>
  <si>
    <t>07Z433</t>
  </si>
  <si>
    <t>CONVERSIÓN DE BIOPOLIMEROS EN MATERIALES TEXTILES POR MEDIO DE IMPRESIÓN 3D</t>
  </si>
  <si>
    <t>07Z434</t>
  </si>
  <si>
    <t>07Z438</t>
  </si>
  <si>
    <t>AXUDA PARA FOMENTAR A ACTIVIDADE INVESTIGADORA DOS FINALISTAS DE AXUDAS ERC -HORIZON EUROPE.PROGRAMA</t>
  </si>
  <si>
    <t>07Z537</t>
  </si>
  <si>
    <t>POST-DOCTORAL TALENT ATTRACTION PROGRAMME TO BOOST RESEARCH CAREER IN THE FIELD OF NANOMATERIALS FOR</t>
  </si>
  <si>
    <t>07Z933</t>
  </si>
  <si>
    <t>TRANSFERENCIA DE TECNOLOXÍAS SENSÓRICAS PARA PREVIR RISCOS ALIMENTARIOS</t>
  </si>
  <si>
    <t>ESTADO DE EXECUCION DE GASTOS CORRENTES 2024</t>
  </si>
  <si>
    <t>AXUDAS MOBILIDADE PTXAS</t>
  </si>
  <si>
    <t>ALMACÉNS</t>
  </si>
  <si>
    <t>EQUIPOS LUZ E SON</t>
  </si>
  <si>
    <t>EDIFICIOS E LOCAIS</t>
  </si>
  <si>
    <t>OUTROS RISCOS</t>
  </si>
  <si>
    <t>SUBVENCIÓN ASOCIACIÓNS ESTUDIANTADO</t>
  </si>
  <si>
    <t>OUTRAS INSTALACIÓNS</t>
  </si>
  <si>
    <t>EMBARCACIÓNS</t>
  </si>
  <si>
    <t>BOLSAS CURRICULARES NON REMUNERADAS</t>
  </si>
  <si>
    <t>111LPEC</t>
  </si>
  <si>
    <t>MÁSTER UNIVERSITARIO EN ECONOMÍA CIRCULAR</t>
  </si>
  <si>
    <t>111LPOV</t>
  </si>
  <si>
    <t>CÁTEDRA RIBERA-POVISA EN INNOVACIÓN EN SAÚDE</t>
  </si>
  <si>
    <t>121D012</t>
  </si>
  <si>
    <t>DIPLOMA CURSO FORMACION UNIVERSITARIA: FUNDAMENTOS DE DESEÑO TECNICO CON SOLIDWORKS</t>
  </si>
  <si>
    <t>121D030</t>
  </si>
  <si>
    <t>DIPLOMA CURSO FORMACION UNIVERSITARIA: ESTATISTICA CON R PARA INVESTIGADORES</t>
  </si>
  <si>
    <t>121D082</t>
  </si>
  <si>
    <t>DIPLOMA DE EXPERTO: EXPERTO EN ESCRITURA Y REESCRITURAS LITERARIAS DE LA EDAD MEDIA 1027/1</t>
  </si>
  <si>
    <t>121D083</t>
  </si>
  <si>
    <t>DIPLOMA CURSO AVANZADO DE POSGRAO: GOBERNANZA, DIRECCIÓN E XESTIÓN PÚBLICA EN ESPAÑA E GALICIA</t>
  </si>
  <si>
    <t>121D084</t>
  </si>
  <si>
    <t>DIPLOMA CURSO FORMACION UNIVERSITARIA: ESTADÍSTICA CON "R" PARA PROFESIONALES DE LA SALUD</t>
  </si>
  <si>
    <t>121D085</t>
  </si>
  <si>
    <t>DIPLOMA DE ESPECIALISTA: ESPECIALISTA EN INDUSTRIA MUSICAL</t>
  </si>
  <si>
    <t>121D086</t>
  </si>
  <si>
    <t>DIPLOMA CURSO FORMACIÓN UNIVERSITARIA: DIMENSIONAMENTO DE APARAMENTA DE ALTA TENSIÓN EN SUBESTACIÓNS</t>
  </si>
  <si>
    <t>121D087</t>
  </si>
  <si>
    <t>DIPLOMA CURSO FORMACIÓN UNIVERSITARIA: CATIA V5 PARA EL SECTOR AEROESAPACIAL</t>
  </si>
  <si>
    <t>121D088</t>
  </si>
  <si>
    <t>PROGRAMA UNIVERSITARIO PARA O EMPREGO E A VIDA AUTÓNOMA DA UNIVERSIDADE DE VIGO</t>
  </si>
  <si>
    <t>121D089</t>
  </si>
  <si>
    <t>DIPLOMA CURSO DE FORMACIÓN UNIVERSITARIA: CORTE Y POESÍA EN EL OTOÑO DE LA EDAD MEDIA EN CASTILLA</t>
  </si>
  <si>
    <t>121DABR</t>
  </si>
  <si>
    <t>PROXECTO: ABRAXAS-BEST PRACTIVES FOR HIGH-IMMERSION EXPERIENCES DESIGN</t>
  </si>
  <si>
    <t>121DADD</t>
  </si>
  <si>
    <t>ACTIVED2-ACTIVE DOUBLE DEGREE IMPLEMENTATION OF A COLLABORATIVE STUDY MODEL BASED ON ACTIVE TEACHING</t>
  </si>
  <si>
    <t>121DAFA</t>
  </si>
  <si>
    <t>ALGAESAFE</t>
  </si>
  <si>
    <t>121DAST</t>
  </si>
  <si>
    <t>PROXECTO: ASSET- TEACHING ACCOUNTING FOR SUSTAINABILITY, SOCIAL AND ENVIRONMENTAL TRANSPARENCY</t>
  </si>
  <si>
    <t>121DBIL</t>
  </si>
  <si>
    <t>PROXECTO:  BIOANTILIPIDOX-REVALORIZACIÓN SOSTENIBLE DE RESIDUOS VEGETALES DE ALTO VALOR AÑADIDO PARA</t>
  </si>
  <si>
    <t>121DCOB</t>
  </si>
  <si>
    <t>PROXECTO: USING COMMUNITY-BASED LEARNING TO PREPARE HIGHER EDUCATION STUDENTS FOR AN AGEING WORLD</t>
  </si>
  <si>
    <t>121DDAC</t>
  </si>
  <si>
    <t>PROXECTO: DACEM-DIGITALISING ACADEMIC CATALOGUES FOR ENHANCED MOBILITY</t>
  </si>
  <si>
    <t>121DEEE</t>
  </si>
  <si>
    <t>PROXECTO: EENTITLE: ECUADORIAN ENGINEEERING EDUCATORS' CAPACITY DEVELOPMENT AND RECOGNITION</t>
  </si>
  <si>
    <t>121DEND</t>
  </si>
  <si>
    <t>PROXECTO: ENDE-EUROPEAN NETWORK ON DIGITALIZATION AND E-GOVERNANCE</t>
  </si>
  <si>
    <t>121DENG</t>
  </si>
  <si>
    <t>PROXECTO: ENGOOD-ENGINEERING FOR GOOD: INCLUDING SOCIAL PERSPECTIVE IN ENGINEERING PROGRAMS</t>
  </si>
  <si>
    <t>121DEUS</t>
  </si>
  <si>
    <t>EUSUMO IA USOS DAS NOVAS TECNOLOXÍAS E DA INTELIXENCIA ARTIFICIAL COMO FACTOR DE IMPULSO DO EMPRENDE</t>
  </si>
  <si>
    <t>121DGNP</t>
  </si>
  <si>
    <t>PROXECTO: EURES-T G-NP 24-25: EURES CROSBORDER GALICIA-NORTH PORTUGAL ACTIVITY PLAN 2024-2025</t>
  </si>
  <si>
    <t>121DHFA</t>
  </si>
  <si>
    <t>RAHERBSFLOWERSALGAE - RISK ASSESSMENT OF WILD EDIBLE PLANTS</t>
  </si>
  <si>
    <t>121DHYP</t>
  </si>
  <si>
    <t>PROXECTO: HYP HYPOTHESIS YOU PRESERVE</t>
  </si>
  <si>
    <t>121DIES</t>
  </si>
  <si>
    <t>PROGRAMA DE IMPULSO DA ECONOMÍA SOCIAL</t>
  </si>
  <si>
    <t>121DNTD</t>
  </si>
  <si>
    <t>DISASTER JOURNALISM: PREVENTING THE NEWS FROM TURNING INTO A DISASTER</t>
  </si>
  <si>
    <t>121DOUT</t>
  </si>
  <si>
    <t>PROXECTO: OUT-DOOR-BLENDED OUTDOOR LEARNING FOR FOSTERING THE EMPLOYABILITY OF NEWLY GRADUATES</t>
  </si>
  <si>
    <t>121DPES</t>
  </si>
  <si>
    <t>ACTIVIDADES XERAIS DE PROMOCIÓN DA ECONOMÍA SOCIAL E RELATIVAS AOS SECTORES ESPECÍFICOS DA ECONOMÍA</t>
  </si>
  <si>
    <t>121DPND</t>
  </si>
  <si>
    <t>PROXECTO: PREVENT-PREVENTION OF NATIONAL DISASTERS USING SMART TECHNOLOGY FOR ADVANCED HEI CURRÍCULA</t>
  </si>
  <si>
    <t>121DPOV</t>
  </si>
  <si>
    <t>121DRAR</t>
  </si>
  <si>
    <t>INNOV2SAFETY</t>
  </si>
  <si>
    <t>121DSFF</t>
  </si>
  <si>
    <t>STOP FOREST FIRE FOR 5GREEN</t>
  </si>
  <si>
    <t>121DSOL</t>
  </si>
  <si>
    <t>SOLSTICE: SOLUTION ORIENTED MANAGEMENT STRATEGIES FOR INTERNATIONAL COOPERATION IN HIGHER EDUCATION</t>
  </si>
  <si>
    <t>121DSRE</t>
  </si>
  <si>
    <t>EURIGHTS21: THE CENTRAL ROLE OF THE EUROPEAN UNION'S SOCIAL RIGHTS IN EMPLOYMENT IN THE TWENTY-FIRST</t>
  </si>
  <si>
    <t>121DTBF</t>
  </si>
  <si>
    <t>PROXECTO: TECBIOFOOD-EXPERTISE AND TECHNOLOGY FOR SAO TOME AND PRÍNCIPE: BIORESOURCES FOR FOOD</t>
  </si>
  <si>
    <t>121DUFY</t>
  </si>
  <si>
    <t>PROXECTO: UP4YOU- UPGRADING UNIVERSITY PATHWAYS TO PROMOTE BOTTOM-UP SUSTAINABLE AND INCLUSIVE DEVEL</t>
  </si>
  <si>
    <t>131HXGF</t>
  </si>
  <si>
    <t>AXUDA XUNTA CENTROS CIGUS PARTE FEDER</t>
  </si>
  <si>
    <t>131HXUN</t>
  </si>
  <si>
    <t>AXUDA XUNTA CENTROS CIGUS PARTE NO FEDER</t>
  </si>
  <si>
    <t>073400</t>
  </si>
  <si>
    <t>074401</t>
  </si>
  <si>
    <t>074402</t>
  </si>
  <si>
    <t>074403</t>
  </si>
  <si>
    <t>074404</t>
  </si>
  <si>
    <t>074R4A</t>
  </si>
  <si>
    <t>076400</t>
  </si>
  <si>
    <t>076401</t>
  </si>
  <si>
    <t>07A401</t>
  </si>
  <si>
    <t>07A402</t>
  </si>
  <si>
    <t>07A406</t>
  </si>
  <si>
    <t>07AUGA</t>
  </si>
  <si>
    <t>07C468</t>
  </si>
  <si>
    <t>07C471</t>
  </si>
  <si>
    <t>07C472</t>
  </si>
  <si>
    <t>07C476</t>
  </si>
  <si>
    <t>07C477</t>
  </si>
  <si>
    <t>07C478</t>
  </si>
  <si>
    <t>07C481</t>
  </si>
  <si>
    <t>07C482</t>
  </si>
  <si>
    <t>07C483</t>
  </si>
  <si>
    <t>07C484</t>
  </si>
  <si>
    <t>07CR4A</t>
  </si>
  <si>
    <t>07CR4B</t>
  </si>
  <si>
    <t>07D407</t>
  </si>
  <si>
    <t>07DR4A</t>
  </si>
  <si>
    <t>07E417</t>
  </si>
  <si>
    <t>07E420</t>
  </si>
  <si>
    <t>07E422</t>
  </si>
  <si>
    <t>07E424</t>
  </si>
  <si>
    <t>07E425</t>
  </si>
  <si>
    <t>07ER4A</t>
  </si>
  <si>
    <t>07ER4B</t>
  </si>
  <si>
    <t>07G406</t>
  </si>
  <si>
    <t>07G407</t>
  </si>
  <si>
    <t>07GR4A</t>
  </si>
  <si>
    <t>07H418</t>
  </si>
  <si>
    <t>07H419</t>
  </si>
  <si>
    <t>07H423</t>
  </si>
  <si>
    <t>07HR4A</t>
  </si>
  <si>
    <t>07HR4B</t>
  </si>
  <si>
    <t>07HR4C</t>
  </si>
  <si>
    <t>07HR4D</t>
  </si>
  <si>
    <t>07HR4E</t>
  </si>
  <si>
    <t>07I441</t>
  </si>
  <si>
    <t>07I443</t>
  </si>
  <si>
    <t>07I444</t>
  </si>
  <si>
    <t>07I445</t>
  </si>
  <si>
    <t>07I446</t>
  </si>
  <si>
    <t>07I449</t>
  </si>
  <si>
    <t>07I450</t>
  </si>
  <si>
    <t>07I452</t>
  </si>
  <si>
    <t>07I459</t>
  </si>
  <si>
    <t>07I467</t>
  </si>
  <si>
    <t>07IAA1</t>
  </si>
  <si>
    <t>07IFA1</t>
  </si>
  <si>
    <t>07IR4A</t>
  </si>
  <si>
    <t>07IXX1</t>
  </si>
  <si>
    <t>07K335</t>
  </si>
  <si>
    <t>07K432</t>
  </si>
  <si>
    <t>07K433</t>
  </si>
  <si>
    <t>07K434</t>
  </si>
  <si>
    <t>07K435</t>
  </si>
  <si>
    <t>07K436</t>
  </si>
  <si>
    <t>07K439</t>
  </si>
  <si>
    <t>07K441</t>
  </si>
  <si>
    <t>07K442</t>
  </si>
  <si>
    <t>07K444</t>
  </si>
  <si>
    <t>07K445</t>
  </si>
  <si>
    <t>07K458</t>
  </si>
  <si>
    <t>07K461</t>
  </si>
  <si>
    <t>07K462</t>
  </si>
  <si>
    <t>07KR4A</t>
  </si>
  <si>
    <t>07KR4B</t>
  </si>
  <si>
    <t>07M310</t>
  </si>
  <si>
    <t>07M416</t>
  </si>
  <si>
    <t>07M417</t>
  </si>
  <si>
    <t>07M418</t>
  </si>
  <si>
    <t>07M419</t>
  </si>
  <si>
    <t>07M420</t>
  </si>
  <si>
    <t>07N403</t>
  </si>
  <si>
    <t>07N404</t>
  </si>
  <si>
    <t>07N405</t>
  </si>
  <si>
    <t>07NR4A</t>
  </si>
  <si>
    <t>07NR4B</t>
  </si>
  <si>
    <t>07PR4A</t>
  </si>
  <si>
    <t>07PR4B</t>
  </si>
  <si>
    <t>07Q405</t>
  </si>
  <si>
    <t>07Q406</t>
  </si>
  <si>
    <t>07Q410</t>
  </si>
  <si>
    <t>07QR4A</t>
  </si>
  <si>
    <t>07R407</t>
  </si>
  <si>
    <t>07R408</t>
  </si>
  <si>
    <t>07R409</t>
  </si>
  <si>
    <t>07R410</t>
  </si>
  <si>
    <t>07R411</t>
  </si>
  <si>
    <t>07R412</t>
  </si>
  <si>
    <t>07T437</t>
  </si>
  <si>
    <t>07T442</t>
  </si>
  <si>
    <t>07T443</t>
  </si>
  <si>
    <t>07T444</t>
  </si>
  <si>
    <t>07T464</t>
  </si>
  <si>
    <t>07T465</t>
  </si>
  <si>
    <t>07T466</t>
  </si>
  <si>
    <t>07T467</t>
  </si>
  <si>
    <t>07T468</t>
  </si>
  <si>
    <t>07TR4A</t>
  </si>
  <si>
    <t>07TR4B</t>
  </si>
  <si>
    <t>07V356</t>
  </si>
  <si>
    <t>07V414</t>
  </si>
  <si>
    <t>07V415</t>
  </si>
  <si>
    <t>07V416</t>
  </si>
  <si>
    <t>07V418</t>
  </si>
  <si>
    <t>07V419</t>
  </si>
  <si>
    <t>07V420</t>
  </si>
  <si>
    <t>07V434</t>
  </si>
  <si>
    <t>07V435</t>
  </si>
  <si>
    <t>07V436</t>
  </si>
  <si>
    <t>07V437</t>
  </si>
  <si>
    <t>07VR4A</t>
  </si>
  <si>
    <t>07VR4B</t>
  </si>
  <si>
    <t>07W408</t>
  </si>
  <si>
    <t>07W409</t>
  </si>
  <si>
    <t>07W410</t>
  </si>
  <si>
    <t>07W412</t>
  </si>
  <si>
    <t>07X410</t>
  </si>
  <si>
    <t>07X412</t>
  </si>
  <si>
    <t>07X413</t>
  </si>
  <si>
    <t>07X414</t>
  </si>
  <si>
    <t>07Z413</t>
  </si>
  <si>
    <t>07Z415</t>
  </si>
  <si>
    <t>07Z416</t>
  </si>
  <si>
    <t>07Z417</t>
  </si>
  <si>
    <t>07Z418</t>
  </si>
  <si>
    <t>07Z419</t>
  </si>
  <si>
    <t>07Z423</t>
  </si>
  <si>
    <t>07Z435</t>
  </si>
  <si>
    <t>07Z436</t>
  </si>
  <si>
    <t>07Z437</t>
  </si>
  <si>
    <t>ESTUDIO OBSERVACIONAL DE CARACTERIZACIÓN DA POBOACIÓN DIAGNOSTICADA DE DOENZA DE PARKINSON EN GALICI</t>
  </si>
  <si>
    <t>AMERICAN FRIENDS. LA SOCIEDAD CIVIL DE LOS ESTADOS UNIDOS Y EL SOCORRO A LAS VÍCTIMAS DE LA GUERRA</t>
  </si>
  <si>
    <t>O ECOSISTEMA DO SECTOR DE COIDADOS NA PROVINCIA DE PONTEVEDRA: REALIDADE XURÍDICO&amp;#8208;LABORAL E S</t>
  </si>
  <si>
    <t>INVESTIGACIÓN Y PRUEBA PENAL ANTE LAS NUEVAS  FORMAS DE CRIMINALIDAD EN EL SIGLO XXI</t>
  </si>
  <si>
    <t>AYUDAS PARA LA PREPARACIÓN Y GESTIÓN DE PROYECTOS EUROPEOS</t>
  </si>
  <si>
    <t>CIENCIA DE IDA Y VUELTA_IV4 FCT-23-19543</t>
  </si>
  <si>
    <t>ANTICIPO FINANCIAMENTO ESTRUTURAL GRUPO OF1</t>
  </si>
  <si>
    <t>IMPLEMENTACIÓN DUNHA ESTACIÓN TERREA PARA O SEGUIMENTO DE SATÉLITES NO CAMPUS DE OURENSE.</t>
  </si>
  <si>
    <t>EMPLEO DE DRONES PARA IMPLEMENTAR UN SISTEMA DE GANADERÍA DE PRECISIÓN EN VACUNO Y EQUINO</t>
  </si>
  <si>
    <t>CONVENIO CAMPUS AUGA XUNTA DE GALICIA</t>
  </si>
  <si>
    <t>AYUDA ADICIONAL PARA EJECUCIÓN DE ACTIVIDADES DE INVESTIGACIÓN RYC2022-036897-I</t>
  </si>
  <si>
    <t>CONTRATO-PROGRAMA DO GRUPO XM3</t>
  </si>
  <si>
    <t>SISTEMA DE CONTROL Y PREVENCIÓN DE CONTAMINANTES EN AGUAS DE MINEROMEDICINALES MEDIANTE IA</t>
  </si>
  <si>
    <t>ACCIÓN ESTRATÉXICA DOS GRUPOS DE INVESTIGACIÓN GEA+EZ1</t>
  </si>
  <si>
    <t>IBERIA EN UN GRANO DE ARENA</t>
  </si>
  <si>
    <t>EL ARTE COMO TESTIMONIO DE LOS IMPACTOS CLIMÁTICOS COSTEROS: IMPACTARTE</t>
  </si>
  <si>
    <t>INTEGRACIÓN DE SOLUCIONES BASADAS EN LA NATURALEZA EN LA RESTAURACIÓN DE ECOSISTEMAS PORTUARIOS</t>
  </si>
  <si>
    <t>ESTUDO DOS CAMBIOS DE USOS DO SOLO NA CONCA HIDROGRÁFICA DO RÍO UMIA E OS SEUS EFECTOS NOS SEDIMENTO</t>
  </si>
  <si>
    <t>ICEMEDUSA</t>
  </si>
  <si>
    <t>CRIOPRESERVACIÓN DE LARVAS DE INVERTEBRADOS MARIÑOS DE INTERESE COMERCIAL</t>
  </si>
  <si>
    <t>INTERNATIONAL WORKSHOP ON DINOFLAGELLATE CYSTS</t>
  </si>
  <si>
    <t>S.REDSARA.ES/PF/VALIDA CSV : GEN-E799-A4E5-3F3A-728D-A0B0-957A-B5FD-0825 DIRECCIÓN DE VALIDACIÓN : H</t>
  </si>
  <si>
    <t>ANTICIPO FINANCIAMENTO ESTRUTURAL GRUPO AGAF</t>
  </si>
  <si>
    <t>CONGRESO INTERNACIONAL: RECURSOS HÍDRICOS,  SUSTENTABILIDADE AMBIENTAL E DESENVOLVEMENTO URBANO  NO</t>
  </si>
  <si>
    <t>ACCIÓN ESTRATÉXICA DO AGRUPAMENTO DE HERVÉS BELOSO ET AL.</t>
  </si>
  <si>
    <t>COORDINATED AND ADAPTIVE MONITORING OF BIODIVERSITY CHANGE ACROSS MEDITERRANEAN ROCKY ECOSYST</t>
  </si>
  <si>
    <t>POSTGROWTH S.A.: VIGO _ FCT-23-19468</t>
  </si>
  <si>
    <t>CONTRATO-PROGRAMA DO GRUPO EF5</t>
  </si>
  <si>
    <t>CONTRATO-PROGRAMA DO GRUPO EA5</t>
  </si>
  <si>
    <t>GRUPO POST-GROWTH INNOVATION LAB - MARIO PANSERA - 10TH INTERNATIONAL DEGROWTH CONFERENCE &amp; 15TH CON</t>
  </si>
  <si>
    <t>CONGRESO INTERNACIONAL INSTITUTO  UNIVERSITARIO DE XUSTIZA E XÉNERO</t>
  </si>
  <si>
    <t>AS CULTURAS ANTIGAS E A EDUCACIÓN ACTUAL: O ENSINO E A ESCRITA NO MUNDO ANTIGO. UNHA EXPERIENCIA A P</t>
  </si>
  <si>
    <t>PROXECTO DE ESCAVACIÓN E DE CONSERVACIÓN-RESTAURACIÓN DO SECTOR 16 DO CASTRO DE ARMEÁ-2024(ALLARIZ)</t>
  </si>
  <si>
    <t>XIIº CONGRESO INTERNACIONAL SOBRE EDUCACIÓN SOCIALIZACIÓN DO PATRIMONIO MEDIO RURAL (SOPASOPA),</t>
  </si>
  <si>
    <t>ACCIÓN ESTRATÉXICA DO GRUPO DE INVESTIGACIÓN  BIFEGA</t>
  </si>
  <si>
    <t>ANTICIPO FINANCIAMENTO ESTRUTURAL GRUPO BIFEGA</t>
  </si>
  <si>
    <t>CONTRATO-PROGRAMA DO GRUPO E-LITE</t>
  </si>
  <si>
    <t>YUSTE FRIAS JOSE - PARATRADIT-2024_UVIGO-T&amp;P I CONGRESO INTERNACIONAL DE PARATRADUCCIÓN INTERLINGUA</t>
  </si>
  <si>
    <t>CONGRESO TRADUCIÓN E MULTILINGÜISMO. TODA LITERATURA É GRANDE EN TRADUCIÓN</t>
  </si>
  <si>
    <t>VALP6- CONFERENCE (6TH VARIATION AND LANGUAGE PROCESSING CONFERENCE)</t>
  </si>
  <si>
    <t>CONGRESO ICAME45</t>
  </si>
  <si>
    <t>GIC2 (2ND GIBRALTAR INTERNATIONAL CONFERENCE -GIBRALTAR ENGLISH: LINGUISTIC, LITERARY AND CULTURAL P</t>
  </si>
  <si>
    <t>ATLANTIC OFFSHORE WIND ENERGY. PLAN DE APOYO INDUSTRIAL Y MEJORA DE LA CADENA DE VALOR VINCULADA A L</t>
  </si>
  <si>
    <t>CONTRATO-PROGRAMA DO GRUPO EN.EDI</t>
  </si>
  <si>
    <t>ANTICIPO FINANCIAMENTO ESTRUTURAL GRUPO IO1</t>
  </si>
  <si>
    <t>ANTICIPO FINANCIAMENTO ESTRUTURAL GRUPO EM1-GTE</t>
  </si>
  <si>
    <t>ANTICIPO FINANCIAMENTO ESTRUTURAL GRUPO CI11</t>
  </si>
  <si>
    <t>FACENDO PLUS:FACTORY COMPETITIVENESS AND ELECTROMOBILITY THROUGH INNOVATION AND DIGITAL TRANSFORMATI</t>
  </si>
  <si>
    <t>FISTERRA: FÁBRICA INTELIXENTE E SUSTENTABLE MEDIANTE ELECTRÓNICA DE POTENCIA AVANZADA E REALIDADE AU</t>
  </si>
  <si>
    <t>CONSOLIDACIÓN DE LA MARCA RIO MINHO Y CREACIÓN DE NUEVOS PRODUCTOS TURISTICOS TRANSFRONTERIZOS</t>
  </si>
  <si>
    <t>TECNOLOGÍAS INTELIGENTES PARA LA PESCA SOSTENIBLE DEL BONITO</t>
  </si>
  <si>
    <t>INSTITUTO DE AGROECOLOXÍA E ALIMENTACIÓN</t>
  </si>
  <si>
    <t>INSTITUTO DE FÍSICA E CIENCIAS AEROESPACIAIS</t>
  </si>
  <si>
    <t>JOINT 3D GEOINFO CONFERENCE AND EG-ICE WORKSHOP 2024</t>
  </si>
  <si>
    <t>INSTITUTO DE XUSTIZA E XÉNERO</t>
  </si>
  <si>
    <t>P PAREDES GALÁN ANGEL ASPECTOS MULTIDISCIPLINARES DE ÓPTICA NON LINEAL E FÍSICA CUÁNTICA</t>
  </si>
  <si>
    <t>RESILIENCIA FRENTE A LOS RIESGOS DE INUNDACIONES Y SEQUÍAS DERIVADOS DEL IMPACTO DEL CAMBIO CLIMÁTIC</t>
  </si>
  <si>
    <t>AYUDA ADICIONAL PARA EJECUCIÓN DE ACTIVIDADES DE INVESTIGACIÓN RYC2022-036690-I</t>
  </si>
  <si>
    <t>AYUDA ADICIONAL PARA EJECUCIÓN DE ACTIVIDADES DE INVESTIGACIÓN RYC2022-037075-I</t>
  </si>
  <si>
    <t>AYUDA ADICIONAL PARA EJECUCIÓN DE ACTIVIDADES DE INVESTIGACIÓN RYC2022-038341-I</t>
  </si>
  <si>
    <t>AYUDA ADICIONAL PARA EJECUCIÓN DE ACTIVIDADES DE INVESTIGACIÓN RYC2022-036752-I</t>
  </si>
  <si>
    <t>ESTRATEXIA SUSTENTABLE PARA XESTIÓN INTEGRADA DE ENFERMIDADES EN CULTIVOS DE PATACA</t>
  </si>
  <si>
    <t>ANTICIPO FINANCIAMENTO ESTRUTURAL GRUPO EQ11</t>
  </si>
  <si>
    <t>VALORIZACIÓN INTEGRAL DE RESIDUOS AGROFORESTAIS: NOVAS BIORREFINERÍAS MULTIPRODUTO ESCALABLES</t>
  </si>
  <si>
    <t>VIGOUR: VIXILANCIA DE PLANTAS INVASORAS NA GALICIA OURENSÁ</t>
  </si>
  <si>
    <t>OPTIMIZACIÓN DA TÉCNICA DE EXTRACCIÓN POR LÍQUIDOS PRESURIZADOS (PLE) PARA A OBTENCIÓN DE EXTRACTOS</t>
  </si>
  <si>
    <t>CULTIVO INTEGRAL DE LA CENTOLLA MAJA BRACHYDACTYLA: CRÍA Y REPOBLACIÓN. MAJA</t>
  </si>
  <si>
    <t>APICONECTA: TECENDO CONEXIÓNS DIXITAIS PARA FORTALECER A APICULTURA</t>
  </si>
  <si>
    <t>ESTUDO E POSTA EN VALOR DE PRODUCIÓNS LEITEIRAS CAPRINAS PARA UNHA ALDEA MODELO (XACEBÁNS) MEDIANTE</t>
  </si>
  <si>
    <t>ALEJANDRO JACOBO CABRERA - 3RD IBERIAN WORKSHOP ADVANCES ON SPH</t>
  </si>
  <si>
    <t>TRENDS 2024 12 TH INTERNATIONAL WORKSHOP ON LONG TERM CHANGES AND TRENDS IN THE ATMOSPHERE</t>
  </si>
  <si>
    <t>ACCIÓN ESTRATÉXICA DO GRUPO DE INVESTIGACIÓN LIA2 REF. AEI-LIA2</t>
  </si>
  <si>
    <t>INCUBADORA TRANSFRONTERIZA EURORREGIÓN GALICIA-NORTE PORTUGAL</t>
  </si>
  <si>
    <t>INTEGRACIÓN DE TECNOLOXÍAS DE POSICIONAMENTO VEHICULAR CON SENSORIZACIÓN DA CONTORNA. APLICACIÓN Á E</t>
  </si>
  <si>
    <t>DIFRA: DETECCIÓN DE INFRACCIÓNS EN FRANXAS DE PROTECCIÓN CON DRONS.</t>
  </si>
  <si>
    <t>SISTEMA DE DETECCIÓN MEDIANTE INTELIXENCIA ARTIFICIAL PARA O RECONTO E ANÁLISE DE MOSTRAS BIOLÓXICAS</t>
  </si>
  <si>
    <t>PROGRAMA INTEGRAL DIGITALIZADO, BASADO EN INTELIGENCIA ARTIFICIAL, PARA LA PROMOCIÓN DEL ENVEJECIMIE</t>
  </si>
  <si>
    <t>INFLUENCERS E INTELIXENCIA ARTIFICIAL (IA) COMO FERRAMENTA DE XERACIÓN DE MARCA REXIONAL E PROMOCIÓN</t>
  </si>
  <si>
    <t>CONECTANDO CULTURAS: ANÁLISIS DE LA OFERTA CULTURAL DE PONTEVEDRA EN REDES SOCIALES Y SU IMPACTO EN</t>
  </si>
  <si>
    <t>INSTRUMENTOS JURÍDICOS PARA ABORDAR EL RETO DEMOGRÁFICO EN EL ACTUAL CONTEXTO DE CAMBIO CLIMÁTICO Y</t>
  </si>
  <si>
    <t>XVIII CONGRESO INTERNACIONAL DE INVESTIGACIÓN EN  RELACIONES PÚBLICAS: LAS RELACIONES PÚBLICAS EN EL</t>
  </si>
  <si>
    <t>I CONGRESO INTERNACIONAL DE CREATIVIDADE - CREATIVIDADE, INTERACCIÓN E FORMACIÓN UNIVERSITARIA</t>
  </si>
  <si>
    <t>FUGAS E INTERFEREN CIAS. IX INTERNATIONAL  PERFORMANCE ART CONFERENCE</t>
  </si>
  <si>
    <t>XVI CONGRESO NACIONAL Y VII INTERNACIONAL DE LA  ASOCIACIÓN DE ESTUDIOS JAPONESES EN ESPAÑA: "LA  IM</t>
  </si>
  <si>
    <t>AYUDA ADICIONAL PARA EJECUCIÓN DE ACTIVIDADES DE INVESTIGACIÓN JDC2022-048398-I</t>
  </si>
  <si>
    <t>TE LO CUENTAN LAS MATEMÁTICAS_FCT-23-19736</t>
  </si>
  <si>
    <t>PONTE-VIDA: BENEFICIOS DA MARCHA NÓRDICA NA SAÚDE E CALIDADE DE VIDA DE MULLERES SUPERVIVENTES DE CA</t>
  </si>
  <si>
    <t>BRAIS GONZÁLEZ, ABRAHAM RUBÍN - SOBRE AS DIFERENZAS. FILOSOFÍA, CULTURA E EDUCACIÓN NAS SOCIEDADES</t>
  </si>
  <si>
    <t>PAISAJE RESILIENTE ANTE LOS GRANDES INCENDIOS FORESTALES</t>
  </si>
  <si>
    <t>MULTI-FOREST: MULTIFUNCIONALIDAD Y VALORIZACIÓN INTEGRAL DEL MONTE A TRAVÉS DE LA CERTIFICACIÓN DE L</t>
  </si>
  <si>
    <t>ANTICIPO FINANCIAMENTO ESTRUTURAL GRUPO TF1</t>
  </si>
  <si>
    <t>ESTUDO,DESENVOLVEMENTO E DEMOSTRACIÓN DE ELEMENTOS DE MADEIRA PARA A MITIGACIÓN ACÚSTICA</t>
  </si>
  <si>
    <t>VALORIZACIÓN DA BIOMASA FORESTAL EN BIOCHAR PARA REDUCIR EMISIÓNS NO SECTOR AGROGANDEIRO</t>
  </si>
  <si>
    <t>ESTRATEGIA PARA LA PREVENCIÓN DE INCENDIOS EN EL SUDOE MEDIANTE LA MEJORA DE LOS ESPACIOS FORESTALES</t>
  </si>
  <si>
    <t>TRUSTED FRAMEWORK FOR FEDERATED LEARNING SYSTEMS</t>
  </si>
  <si>
    <t>CONTRATO-PROGRAMA DO GRUPO SR</t>
  </si>
  <si>
    <t>CONTRATO-PROGRAMA DO GRUPO ET2</t>
  </si>
  <si>
    <t>ANTICIPO FINANCIAMENTO ESTRUTURAL GRUPO SC9</t>
  </si>
  <si>
    <t>USO DE TECNOLOXÍAS SEN FÍOS PARA OPTIMIZAR A RECOLLIDA DE LIXO EN ZONAS RURAIS</t>
  </si>
  <si>
    <t>FUMEIRO 4.0: MELLORA TECNOLÓXICA PROCESO AFUMADO TRADICIONAL NA INDUSTRIA CÁRNICA GALEGA</t>
  </si>
  <si>
    <t>DIGITAL INNOVATION HUB FOR THE DEPLOYMENT OF ARTIFICIAL INTELLIGENCE AND DATA ANALYTICS IN SMES IN T</t>
  </si>
  <si>
    <t>PROXECTO GALEGO DE CREACIÓN DUNHA REDE DE LABORATORIOS E CENTROS DEMOSTRADORES PARA A INVESTIGACIÓN</t>
  </si>
  <si>
    <t>CELIASPACE:CASO DE USO DE DATOS DE ASISTENTES CONVERSACIONALES PARA LA EVALUACIÓN DE LA SALUD</t>
  </si>
  <si>
    <t>CONGRESO 12TH ACM WORKSHOP ON INFORMATION HIDING AND MULTIMEDIA SECURITY</t>
  </si>
  <si>
    <t>14TH INTERNATIONAL CONFERENCE ON QUANTUM  CRYPTOGRAPHY (QCRYPT2024)</t>
  </si>
  <si>
    <t>IDENTIFICACIÓN E MARCAXE SELECTIVA DE LARVAS DE MEXILLÓN MEDIANTE ANTICORPOS MONOCLONAIS</t>
  </si>
  <si>
    <t>A PASO DE CARACOL: EN BUSCA DE LA BASE GENÉTICA DE LA BIODIVERSIDAD, ADAPTACIÓN Y RESILIENCIA EN REG</t>
  </si>
  <si>
    <t>AYUDA ADICIONAL PARA EJECUCIÓN DE ACTIVIDADES DE INVESTIGACIÓN RYC2022-037124-I</t>
  </si>
  <si>
    <t>AYUDA ADICIONAL PARA EJECUCIÓN DE ACTIVIDADES DE INVESTIGACIÓN RYC2022-037213-I</t>
  </si>
  <si>
    <t>ANTICIPO FINANCIAMENTO ESTRUTURAL GRUPO XB2</t>
  </si>
  <si>
    <t>ANTICIPO FINANCIAMENTO ESTRUTURAL GRUPO IN1</t>
  </si>
  <si>
    <t>VALORIZACIÓN Y GESTIÓN SOSTENIBLES DE LOS SERVICIOS ECOSISTÉMICOS MANCOMUNADOS DE LOS MONTES PERIURB</t>
  </si>
  <si>
    <t>OPTIMIZANDO LA RESTAURACIÓN DE LA CONECTIVIDAD FLUVIAL EN ESCENARIOS DE ESCASEZ DE DATOS</t>
  </si>
  <si>
    <t>GO AGRI-RESVAL</t>
  </si>
  <si>
    <t>JOSEFINA GARRIDO GONZÁLEZ - XXII CONGRESO DE LA ASOCIACION IBERICA DE LIMNOLOGIA (AIL)-2024</t>
  </si>
  <si>
    <t>46º CONGRESO DE LA SEBBM (SOCIEDAD ESPAÑOLA DE  BIOQUÍMICA Y BIOLOGÍA MOLECULAR</t>
  </si>
  <si>
    <t>E-HYDRO: DESARROLLO DE UNA PLATAFORMA INTELIGENTE DE MODELIZACIÓN Y VIRTUALIZACIÓN DE RECURSOS HÍDRI</t>
  </si>
  <si>
    <t>AYUDA ADICIONAL PARA EJECUCIÓN DE ACTIVIDADES DE INVESTIGACIÓN RYC2022-038100-I</t>
  </si>
  <si>
    <t>GASTOS DE REALIZACIÓN DO DOUTORAMENTO INDUSTRIAL ENXEÑERÍA QUÍMICA SPECTRUMGRID S.L.</t>
  </si>
  <si>
    <t>OLIMPIADA DE LA ENERGÍA_FCT-23-19535</t>
  </si>
  <si>
    <t>GENERACIÓN DE CAPACIDADES PARA POSIBILITAR LA LOCALIZACIÓN DE LA AGENDA 2030 EN LOS PEQUEÑOS MUNICIP</t>
  </si>
  <si>
    <t>DO SEXTING AO ACOSO E ABUSO SEXUAL BASEADO NAS IMAXES: NOVOS PERIGOS SUBXACENTES DE VIOLENCIA SEXUAL</t>
  </si>
  <si>
    <t>HUMANIZA_TRICS_OURENSE. PROMOCIÓN DA EDUCACIÓN SEXUAL INTEGRAL, CON PERSPECTIVA DE XÉNERO, NA PROVIN</t>
  </si>
  <si>
    <t>ACCIÓN ESTRATÉXICA DO AGRUPAMENTO DE DOVAL RUIZ ET AL.</t>
  </si>
  <si>
    <t>CINVIGO. CIENCIA EN LA CALLE</t>
  </si>
  <si>
    <t>CONTRATO-PROGRAMA DO GRUPO QF3</t>
  </si>
  <si>
    <t>ANTICIPO FINANCIAMENTO ESTRUTURAL GRUPO FA2</t>
  </si>
  <si>
    <t>ANTICIPO FINANCIAMENTO ESTRUTURAL GRUPO QF1</t>
  </si>
  <si>
    <t>ESTRATEGIA TRANSNACIONAL PARA DETECTAR Y PREVENIR LA CONTAMINACIÓN POR PFAS</t>
  </si>
  <si>
    <t>CINVIGO 2. CIENCIA EN LA CALLE.</t>
  </si>
  <si>
    <t>INTERMORCLO- ESTUDO COMPUTACIONAL DAS INTERACCIÓNS MOLECULARES EN SISTEMAS BIOLÓXICOS DOS CONTAMINAN</t>
  </si>
  <si>
    <t>CHIRAL LIGHT EMITTING DIODES BASED IN PHOTONIC ARCHITECTURES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</si>
</sst>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1" fillId="0" borderId="1" xfId="0" applyFont="1" applyBorder="1"/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9" fillId="0" borderId="0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2" applyNumberFormat="1" applyFont="1" applyFill="1" applyBorder="1" applyAlignment="1"/>
    <xf numFmtId="4" fontId="5" fillId="0" borderId="0" xfId="2" applyNumberFormat="1" applyFont="1" applyFill="1" applyBorder="1" applyAlignment="1"/>
    <xf numFmtId="164" fontId="10" fillId="0" borderId="0" xfId="0" applyNumberFormat="1" applyFont="1"/>
    <xf numFmtId="4" fontId="9" fillId="0" borderId="0" xfId="0" applyNumberFormat="1" applyFont="1"/>
    <xf numFmtId="164" fontId="11" fillId="0" borderId="0" xfId="0" applyNumberFormat="1" applyFont="1"/>
    <xf numFmtId="164" fontId="5" fillId="0" borderId="0" xfId="0" applyNumberFormat="1" applyFont="1"/>
    <xf numFmtId="164" fontId="9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164" fontId="0" fillId="0" borderId="0" xfId="0" applyNumberFormat="1"/>
    <xf numFmtId="0" fontId="9" fillId="0" borderId="0" xfId="0" applyFont="1"/>
    <xf numFmtId="0" fontId="13" fillId="0" borderId="0" xfId="2" applyFont="1"/>
    <xf numFmtId="1" fontId="1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/>
    <xf numFmtId="0" fontId="7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CDBC5A06-B069-40E0-AA44-322187AECBF4}"/>
    <cellStyle name="Normal 2 3" xfId="1" xr:uid="{0DDBC567-AFC9-4A55-886C-80DC1448C339}"/>
    <cellStyle name="Normal 3" xfId="3" xr:uid="{4E789E64-4545-4E0F-B699-52939B0E932A}"/>
  </cellStyles>
  <dxfs count="1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1895476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4E05B8-70B9-46C2-96C2-A8F2E4AE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505078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</xdr:col>
      <xdr:colOff>1914525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CE2C74-C793-476C-B223-D3C1BD9C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1"/>
          <a:ext cx="25241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1524000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C59153C-D5FB-4F92-B590-F382A017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7717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4</xdr:row>
      <xdr:rowOff>95251</xdr:rowOff>
    </xdr:from>
    <xdr:to>
      <xdr:col>1</xdr:col>
      <xdr:colOff>1524000</xdr:colOff>
      <xdr:row>4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E34651B-F5E0-4E58-A1CA-B01C5AD9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7717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95251</xdr:rowOff>
    </xdr:from>
    <xdr:to>
      <xdr:col>1</xdr:col>
      <xdr:colOff>2247900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9BC095B-4CAF-48E3-9F0F-C5983836D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95251"/>
          <a:ext cx="2857499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1743075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C4DACC-C57D-40EC-9AE9-C0E2419F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3526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1838325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71E91CF-E8E9-4273-BBBF-9DB645E7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44792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66673</xdr:colOff>
      <xdr:row>0</xdr:row>
      <xdr:rowOff>38101</xdr:rowOff>
    </xdr:from>
    <xdr:to>
      <xdr:col>1</xdr:col>
      <xdr:colOff>1752600</xdr:colOff>
      <xdr:row>0</xdr:row>
      <xdr:rowOff>592399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F939429-85CE-423D-A3E4-25017B390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38101"/>
          <a:ext cx="2514602" cy="55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66673</xdr:colOff>
      <xdr:row>0</xdr:row>
      <xdr:rowOff>38101</xdr:rowOff>
    </xdr:from>
    <xdr:to>
      <xdr:col>1</xdr:col>
      <xdr:colOff>1752600</xdr:colOff>
      <xdr:row>0</xdr:row>
      <xdr:rowOff>592399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C0EC6D3-983F-4F80-8607-D6A6347E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38101"/>
          <a:ext cx="2724152" cy="55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142876</xdr:rowOff>
    </xdr:from>
    <xdr:to>
      <xdr:col>2</xdr:col>
      <xdr:colOff>38100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6F8765F-1D6F-4866-A97C-B3442D63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6"/>
          <a:ext cx="30194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142876</xdr:rowOff>
    </xdr:from>
    <xdr:to>
      <xdr:col>1</xdr:col>
      <xdr:colOff>2466976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2A6AB6-7476-43C3-98FE-2076127F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42876"/>
          <a:ext cx="314325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3</xdr:row>
      <xdr:rowOff>95251</xdr:rowOff>
    </xdr:from>
    <xdr:to>
      <xdr:col>1</xdr:col>
      <xdr:colOff>2286000</xdr:colOff>
      <xdr:row>3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C6D5C68-8CC3-44DB-93AD-BEDBF64C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66751"/>
          <a:ext cx="2905124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95251</xdr:rowOff>
    </xdr:from>
    <xdr:to>
      <xdr:col>1</xdr:col>
      <xdr:colOff>2286000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940564B-BF41-4743-8C99-DB80B208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66751"/>
          <a:ext cx="2905124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5EB762-2850-49BA-9A07-3B0BD8E7B5DE}" name="Tabla2" displayName="Tabla2" ref="A9:K15" totalsRowShown="0" headerRowDxfId="183" dataDxfId="182">
  <autoFilter ref="A9:K15" xr:uid="{D75EB762-2850-49BA-9A07-3B0BD8E7B5DE}"/>
  <tableColumns count="11">
    <tableColumn id="1" xr3:uid="{7EA527C1-C3F0-4217-9F0F-C295070CBB53}" name="Capítulo" dataDxfId="181"/>
    <tableColumn id="2" xr3:uid="{688145B5-48A6-452F-A6C3-BD5A6B4DD0D1}" name="Denominación" dataDxfId="180"/>
    <tableColumn id="3" xr3:uid="{5D881690-1B43-4D07-A1C3-F90092BCE8C2}" name="Previsións iniciais" dataDxfId="179"/>
    <tableColumn id="4" xr3:uid="{F905572E-3EB6-41B8-8255-8909869F1F48}" name="Modificacións" dataDxfId="178"/>
    <tableColumn id="5" xr3:uid="{EF944628-A346-46CC-9F2A-D2BC00B5E9E8}" name="Previsións definitivas" dataDxfId="177">
      <calculatedColumnFormula>SUM(Tabla2[[#This Row],[Previsións iniciais]:[Modificacións]])</calculatedColumnFormula>
    </tableColumn>
    <tableColumn id="6" xr3:uid="{260CE3B9-0714-4DCE-A5F5-AEF2D002BE51}" name="Dereitos recoñecidos" dataDxfId="176"/>
    <tableColumn id="7" xr3:uid="{0EA725F4-39AD-46F1-B642-87C303131918}" name="Dereitos anulados" dataDxfId="175"/>
    <tableColumn id="8" xr3:uid="{F813A291-290F-431A-AC40-AFC2527F3BDF}" name="Dereitos cancelados" dataDxfId="174"/>
    <tableColumn id="9" xr3:uid="{52CA78D8-DF41-4C84-9DF6-8B797B4C54B3}" name="Dereitos recoñecidos netos" dataDxfId="173"/>
    <tableColumn id="10" xr3:uid="{9C51CB1B-E5C9-447F-89E2-8C00E47FAF78}" name="Recadación neta" dataDxfId="172"/>
    <tableColumn id="11" xr3:uid="{7505C76D-E7FA-4F75-91CE-6358BA303FB8}" name="Dereitos pendentes de cobro" dataDxfId="171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9DF6A3-B304-4B33-B5A0-59519C997870}" name="Tabla6" displayName="Tabla6" ref="A10:K18" totalsRowShown="0" headerRowDxfId="50" dataDxfId="49">
  <autoFilter ref="A10:K18" xr:uid="{589DF6A3-B304-4B33-B5A0-59519C997870}"/>
  <tableColumns count="11">
    <tableColumn id="1" xr3:uid="{9730E3FD-DAE2-4971-B426-7F172C25A6EA}" name="Programas" dataDxfId="48"/>
    <tableColumn id="2" xr3:uid="{932D4516-EF51-46EC-B92C-09D9E4B2C1B9}" name="Denominación" dataDxfId="47"/>
    <tableColumn id="3" xr3:uid="{22FF5D01-B708-4A76-9AB9-A0D2394A1455}" name="Crédito inicial" dataDxfId="46"/>
    <tableColumn id="4" xr3:uid="{D446423F-09B0-457A-A63E-D9E2F246BBB9}" name="Modificacións orzamentarias" dataDxfId="45"/>
    <tableColumn id="5" xr3:uid="{7B6AFF64-7577-4367-AA5C-F78457BAA1E2}" name="Crédito total" dataDxfId="44">
      <calculatedColumnFormula>SUM(Tabla6[[#This Row],[Crédito inicial]:[Modificacións orzamentarias]])</calculatedColumnFormula>
    </tableColumn>
    <tableColumn id="6" xr3:uid="{4E2C08C4-6754-4F63-9C2D-3E2BE960F294}" name="Retencións" dataDxfId="43"/>
    <tableColumn id="7" xr3:uid="{5CD52B09-E511-4DA1-ABF8-D010B65C27D4}" name="Autorizacións" dataDxfId="42"/>
    <tableColumn id="8" xr3:uid="{FEC276D7-22F0-46A4-9162-C0098F655EFE}" name="Compromisos" dataDxfId="41"/>
    <tableColumn id="9" xr3:uid="{FB76F628-C3C3-487A-A918-7975D7607E7D}" name="Obrigas" dataDxfId="40"/>
    <tableColumn id="10" xr3:uid="{C7EF26D8-FE03-4665-87C4-3FF7A6AF3F21}" name="Reintegros" dataDxfId="39"/>
    <tableColumn id="11" xr3:uid="{8A728D95-0431-457B-B6DA-549B1893E7B3}" name="Pagos Realizados" dataDxfId="38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48B8D7-6C4F-4A25-A943-31142BF7E6E1}" name="Tabla8" displayName="Tabla8" ref="A11:I57" totalsRowShown="0" headerRowDxfId="37" dataDxfId="36">
  <autoFilter ref="A11:I57" xr:uid="{C648B8D7-6C4F-4A25-A943-31142BF7E6E1}"/>
  <tableColumns count="9">
    <tableColumn id="1" xr3:uid="{CC078C7B-474C-4FC5-8C66-EDFC291C8AB6}" name="Subprogramas" dataDxfId="35"/>
    <tableColumn id="2" xr3:uid="{B8FEB29F-932F-465A-95AC-E1DD04691EAA}" name="Denominación" dataDxfId="34"/>
    <tableColumn id="3" xr3:uid="{B263D2FF-6223-4CB8-8DAE-BADF99AE0266}" name="Crédito total" dataDxfId="33"/>
    <tableColumn id="4" xr3:uid="{E2313629-AA4B-4D09-B3EF-E3340783E6A7}" name="Retencións" dataDxfId="32"/>
    <tableColumn id="5" xr3:uid="{7721853B-7D00-4F3C-9294-4D6F78F4D4FB}" name="Autorizacións" dataDxfId="31"/>
    <tableColumn id="6" xr3:uid="{3B4B95BD-BBB6-453E-BD8F-1D39CFF51AB1}" name="Compromisos" dataDxfId="30"/>
    <tableColumn id="7" xr3:uid="{55C6B1DD-8D5B-4F25-B4F4-DE9E687CA6C1}" name="Obrigas" dataDxfId="29"/>
    <tableColumn id="8" xr3:uid="{36BC9182-B8A7-4746-B2A9-62A0D16861B5}" name="Reintegros" dataDxfId="28"/>
    <tableColumn id="9" xr3:uid="{FB4A80C2-2CFD-4D07-B345-FC2BA4704349}" name="Pagos Realizados" dataDxfId="27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7F7E547-35FE-4DEC-92C5-591A7B9D31C7}" name="Tabla13" displayName="Tabla13" ref="A15:K179" totalsRowShown="0" headerRowDxfId="26" dataDxfId="25">
  <autoFilter ref="A15:K179" xr:uid="{979F5598-F4A1-4F13-9E5F-D5BE35F16452}"/>
  <tableColumns count="11">
    <tableColumn id="1" xr3:uid="{8C271C0F-DBAF-4F67-AFD1-C06A90917068}" name="Elemento" dataDxfId="24"/>
    <tableColumn id="2" xr3:uid="{D3F28E3C-3ACA-4810-897B-B75AFE9FF956}" name="Denominación" dataDxfId="23"/>
    <tableColumn id="3" xr3:uid="{A7C4EEAC-9E2F-4B98-B825-3B500C35D135}" name="Crédito inicial" dataDxfId="22"/>
    <tableColumn id="4" xr3:uid="{A039B590-45B5-408C-8631-A19D0D48565C}" name="Modificacións" dataDxfId="21"/>
    <tableColumn id="5" xr3:uid="{C1D6BFF5-982A-4DF5-9B53-144D4EE40A8F}" name="Crédito total" dataDxfId="20">
      <calculatedColumnFormula>SUM(Tabla13[[#This Row],[Crédito inicial]:[Modificacións]])</calculatedColumnFormula>
    </tableColumn>
    <tableColumn id="7" xr3:uid="{F4BBB564-01B8-4ACB-8EBB-DC068007144B}" name="Retencións" dataDxfId="19"/>
    <tableColumn id="8" xr3:uid="{FF43B52E-554A-4938-BB10-49311F4AD7C5}" name="Autorizacións" dataDxfId="18"/>
    <tableColumn id="9" xr3:uid="{05C289DE-2ACA-42E1-86A4-D8194D16DFDA}" name="Compromisos" dataDxfId="17"/>
    <tableColumn id="10" xr3:uid="{9280FE63-64FB-4E86-80E4-703D56EDE4DD}" name="Obrigas" dataDxfId="16"/>
    <tableColumn id="11" xr3:uid="{AF33AEB5-41C0-4277-BF2D-A12958C1FB10}" name="Reintegros" dataDxfId="15"/>
    <tableColumn id="12" xr3:uid="{A18F9A04-3706-460B-A8AB-D076A9450AD8}" name="Pagos Realizados" dataDxfId="14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A499A1D-51B1-4AE0-8B16-F99A15B650A2}" name="Tabla12" displayName="Tabla12" ref="A8:L909" totalsRowShown="0" headerRowDxfId="13" dataDxfId="12">
  <autoFilter ref="A8:L909" xr:uid="{EA499A1D-51B1-4AE0-8B16-F99A15B650A2}"/>
  <tableColumns count="12">
    <tableColumn id="1" xr3:uid="{7F3E0C8C-3FD2-42AB-9B4D-427C2745B64A}" name="Orgánica" dataDxfId="11"/>
    <tableColumn id="2" xr3:uid="{0BA3AC69-8F86-4499-BB45-DB170684A7C2}" name="Denominación" dataDxfId="10"/>
    <tableColumn id="3" xr3:uid="{485BD93E-469D-4DA1-92DB-1FA106D8D3CE}" name="Crédito inicial" dataDxfId="9"/>
    <tableColumn id="4" xr3:uid="{32E86CCB-EEAA-4E7F-A76D-F654B26F5768}" name="Modificacións" dataDxfId="8"/>
    <tableColumn id="5" xr3:uid="{E0336A53-89AA-4652-A1B1-0A3372EBB7B6}" name="Crédito total" dataDxfId="7"/>
    <tableColumn id="6" xr3:uid="{CA609DB4-E2E6-4FDF-A447-53F5C045F971}" name="Desgloses" dataDxfId="6"/>
    <tableColumn id="7" xr3:uid="{7A127892-851D-4875-812F-68482D2467F3}" name="Retencións" dataDxfId="5"/>
    <tableColumn id="8" xr3:uid="{AD0E1F1E-1577-4694-B77F-B9579256F066}" name="Autorizacións" dataDxfId="4"/>
    <tableColumn id="9" xr3:uid="{9A9A1996-4497-4E35-85E4-8BE4F27D217E}" name="Compromisos" dataDxfId="3"/>
    <tableColumn id="10" xr3:uid="{14E9E273-45DF-4CEB-B6D9-C821BF4872D0}" name="Obrigas" dataDxfId="2"/>
    <tableColumn id="11" xr3:uid="{8C46E402-6616-44C8-8B66-3D9DF63E2617}" name="Reintegros" dataDxfId="1"/>
    <tableColumn id="12" xr3:uid="{83879289-91E3-4602-AF0A-B2AC9C90C5E5}" name="Pagos Realizados" dataDxfId="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5A32A7-8F07-4759-B34D-73EEDDA677A9}" name="Tabla10" displayName="Tabla10" ref="A9:K36" totalsRowShown="0" headerRowDxfId="170" dataDxfId="169">
  <autoFilter ref="A9:K36" xr:uid="{925A32A7-8F07-4759-B34D-73EEDDA677A9}"/>
  <tableColumns count="11">
    <tableColumn id="1" xr3:uid="{7AC8D8C6-55CF-48B2-9397-8D064D647FA1}" name="Artigo" dataDxfId="168"/>
    <tableColumn id="2" xr3:uid="{73E108EF-3E1A-412F-8A3D-7F53712C8129}" name="Denominación" dataDxfId="167"/>
    <tableColumn id="3" xr3:uid="{9DAB8867-3CB8-4117-A099-5BA4E9FF2E95}" name="Previsións iniciais" dataDxfId="166"/>
    <tableColumn id="4" xr3:uid="{D8C836DE-A859-4820-9E66-81C5B7C8DA9A}" name="Modificacións" dataDxfId="165"/>
    <tableColumn id="5" xr3:uid="{74016CFE-55E2-4C69-8716-B534D4248B99}" name="Previsións definitivas" dataDxfId="164">
      <calculatedColumnFormula>SUM(Tabla10[[#This Row],[Previsións iniciais]:[Modificacións]])</calculatedColumnFormula>
    </tableColumn>
    <tableColumn id="6" xr3:uid="{BC567A89-F48F-47E5-8DD2-F51F7DCA08E9}" name="Dereitos recoñecidos" dataDxfId="163"/>
    <tableColumn id="7" xr3:uid="{8B0A8B8C-A79F-423B-A290-DE8372C06004}" name="Dereitos anulados" dataDxfId="162"/>
    <tableColumn id="8" xr3:uid="{EA6F780A-C9FD-481B-AD62-7EF11B5F1CD9}" name="Dereitos cancelados" dataDxfId="161"/>
    <tableColumn id="9" xr3:uid="{FE75A616-7CA6-4D49-BE36-59E7BC712D37}" name="Dereitos recoñecidos netos" dataDxfId="160"/>
    <tableColumn id="10" xr3:uid="{11E07769-E2C7-4777-BBD5-2C162AFE8AE2}" name="Recadación neta" dataDxfId="159"/>
    <tableColumn id="11" xr3:uid="{0852E620-91F8-435E-8A35-0F6787D56A3A}" name="Dereitos pendentes de cobro" dataDxfId="15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841089-23DD-47C0-82D9-AB2EC49CBCE9}" name="Tabla11" displayName="Tabla11" ref="A8:K56" totalsRowShown="0" headerRowDxfId="157" dataDxfId="156">
  <autoFilter ref="A8:K56" xr:uid="{68841089-23DD-47C0-82D9-AB2EC49CBCE9}"/>
  <tableColumns count="11">
    <tableColumn id="1" xr3:uid="{E4CF3891-0D67-49E8-AD85-3C52A3CA4C19}" name="Concepto" dataDxfId="155"/>
    <tableColumn id="2" xr3:uid="{59D765B2-A7E7-49C7-956F-6337B5967C57}" name="Denominación" dataDxfId="154"/>
    <tableColumn id="3" xr3:uid="{F7453F7A-DC76-478F-B01F-9E61039241C4}" name="Previsións iniciais" dataDxfId="153"/>
    <tableColumn id="4" xr3:uid="{2D8DDC2F-D1C8-467C-B6D6-99C78A867C15}" name="Modificacións" dataDxfId="152"/>
    <tableColumn id="5" xr3:uid="{C64BA74C-D9E6-4DB6-B0DC-88A72D30F08B}" name="Previsións definitivas" dataDxfId="151"/>
    <tableColumn id="6" xr3:uid="{CE39B608-330B-46B5-9E63-F25BD4BB70BA}" name="Dereitos recoñecidos" dataDxfId="150"/>
    <tableColumn id="7" xr3:uid="{851E8D93-F713-43E0-BD5D-A5B3A2B4EA37}" name="Dereitos anulados" dataDxfId="149"/>
    <tableColumn id="8" xr3:uid="{CB560C0C-ECD1-48CA-9489-2689E808F3A7}" name="Dereitos cancelados" dataDxfId="148"/>
    <tableColumn id="9" xr3:uid="{CCD1FC02-D46C-4AEB-88EB-B6E0F38CAE6B}" name="Dereitos recoñecidos netos" dataDxfId="147"/>
    <tableColumn id="10" xr3:uid="{05DFED61-227A-4AD3-AA19-C06E16E503D6}" name="Recadación neta" dataDxfId="146"/>
    <tableColumn id="11" xr3:uid="{85FB787A-0906-4410-958B-E59C6F98EA55}" name="Dereitos pendentes de cobro" dataDxfId="14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BC31598-4AA8-4D7E-B4F8-916378CCFF97}" name="Tabla15" displayName="Tabla15" ref="A8:K109" totalsRowShown="0" headerRowDxfId="144" dataDxfId="143">
  <autoFilter ref="A8:K109" xr:uid="{BBC31598-4AA8-4D7E-B4F8-916378CCFF97}"/>
  <tableColumns count="11">
    <tableColumn id="1" xr3:uid="{A630890A-19FF-4DE8-B020-ED4DAD594A9D}" name="Subconcepto" dataDxfId="142"/>
    <tableColumn id="2" xr3:uid="{3F08D657-49DE-4298-BE62-C5A9F51BE6FF}" name="Denominación" dataDxfId="141"/>
    <tableColumn id="3" xr3:uid="{1726B662-2742-4457-A377-86A927085D63}" name="Previsión Inicial de Ingresos" dataDxfId="140"/>
    <tableColumn id="4" xr3:uid="{F6B16DB7-ECD7-4728-9A34-71D17525042C}" name="Modificaciones" dataDxfId="139"/>
    <tableColumn id="5" xr3:uid="{45DEC7AF-53C6-4AD6-81FC-BB8A32C95FD3}" name="Previsiones Definitivas" dataDxfId="138"/>
    <tableColumn id="6" xr3:uid="{B86E68EE-BC1B-43CA-B195-04B4F5A2EE8E}" name="Derechos Reconocidos" dataDxfId="137"/>
    <tableColumn id="7" xr3:uid="{793CED9E-027C-4E5E-A565-D6B18770109D}" name="Derechos Anulados" dataDxfId="136"/>
    <tableColumn id="8" xr3:uid="{9A3B2CCB-C3DB-4364-B49F-C63163A46896}" name="Derechos Cancelados" dataDxfId="135"/>
    <tableColumn id="9" xr3:uid="{8DDEFEE4-CE0A-417C-996E-EDACD11B5681}" name="Derechos Reconocidos Netos" dataDxfId="134"/>
    <tableColumn id="10" xr3:uid="{FC7644A1-1EC2-434E-A883-00A790D06DC4}" name="Recaudación Neta" dataDxfId="133"/>
    <tableColumn id="11" xr3:uid="{B8E6CBDE-BF30-4FDA-9462-A31779F6A048}" name="Derechos Pendientes de Cobro" dataDxfId="13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83485B9-E746-4C8D-96C1-DA99483FE608}" name="Tabla7" displayName="Tabla7" ref="A8:K379" totalsRowShown="0" headerRowDxfId="131" dataDxfId="130" tableBorderDxfId="129">
  <autoFilter ref="A8:K379" xr:uid="{C83485B9-E746-4C8D-96C1-DA99483FE608}"/>
  <tableColumns count="11">
    <tableColumn id="1" xr3:uid="{68FE22A3-2B81-4220-8BB8-21D163C99C21}" name="Orgánica" dataDxfId="128"/>
    <tableColumn id="2" xr3:uid="{9546D421-C938-4E76-B9D2-21AFDB1EDF74}" name="Denominación" dataDxfId="127"/>
    <tableColumn id="3" xr3:uid="{84B3B473-B7EB-426D-B120-405011940E65}" name="Previsión Inicial de Ingresos" dataDxfId="126"/>
    <tableColumn id="4" xr3:uid="{9262F422-20AE-404B-B2FA-FD5057A615C3}" name="Modificaciones" dataDxfId="125"/>
    <tableColumn id="5" xr3:uid="{75DD69EB-57D3-44BF-98C0-45CFF172AE76}" name="Previsiones Definitivas" dataDxfId="124"/>
    <tableColumn id="6" xr3:uid="{7C9E1E8A-73D2-45E0-AEFD-3D13BA90F714}" name="Derechos Reconocidos" dataDxfId="123"/>
    <tableColumn id="7" xr3:uid="{8870D34B-C996-44B1-AD1B-7B7FAE2847F0}" name="Derechos Anulados" dataDxfId="122"/>
    <tableColumn id="8" xr3:uid="{3BD15CBC-3318-4301-8055-ACDD56C3261C}" name="Derechos Cancelados" dataDxfId="121"/>
    <tableColumn id="9" xr3:uid="{2F4A1AF0-B639-475E-8FC1-7EEC7DEE92FA}" name="Derechos Reconocidos Netos" dataDxfId="120"/>
    <tableColumn id="10" xr3:uid="{5D0F14E1-EF8B-4A0E-A664-95978439395E}" name="Suma de Recaudación Neta" dataDxfId="119"/>
    <tableColumn id="11" xr3:uid="{C51F99D6-18FD-4160-9B93-F7AAEFBF7C86}" name="Derechos Pendientes de Cobro" dataDxfId="11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544FF6-95BF-4F30-BCEE-F632235D604B}" name="Tabla1" displayName="Tabla1" ref="A10:K19" totalsRowShown="0" headerRowDxfId="117" dataDxfId="116" headerRowCellStyle="Normal 2">
  <autoFilter ref="A10:K19" xr:uid="{8C544FF6-95BF-4F30-BCEE-F632235D604B}"/>
  <tableColumns count="11">
    <tableColumn id="1" xr3:uid="{4E92F2CD-93CE-4693-8048-46FE0335FDEA}" name="Capítulo" dataDxfId="115" dataCellStyle="Normal 2"/>
    <tableColumn id="2" xr3:uid="{C38E549D-B8E4-48D5-9E7A-9B884A485115}" name="Denominación" dataDxfId="114" dataCellStyle="Normal 2"/>
    <tableColumn id="3" xr3:uid="{91303868-E981-4F6B-9BC3-0DE0CE0A7660}" name="Crédito inicial" dataDxfId="113"/>
    <tableColumn id="4" xr3:uid="{A4667D7D-72A6-4024-8300-340D06D527C1}" name="Modificacións _x000a_orzamentarias" dataDxfId="112"/>
    <tableColumn id="5" xr3:uid="{0CB660D2-1407-4B39-AFD7-C4B15DAE8EFF}" name="Crédito total" dataDxfId="111">
      <calculatedColumnFormula>SUM(Tabla1[[#This Row],[Crédito inicial]:[Modificacións 
orzamentarias]])</calculatedColumnFormula>
    </tableColumn>
    <tableColumn id="6" xr3:uid="{C4FF9945-30E4-446D-ABF8-DBEAFAF4AA23}" name="Retencións" dataDxfId="110"/>
    <tableColumn id="7" xr3:uid="{6E73D9F8-D4DA-4B24-A0DA-88965CD95EC4}" name="Autorizacións" dataDxfId="109"/>
    <tableColumn id="8" xr3:uid="{697A2CB0-32A3-48B6-BC31-CDB29442E4CA}" name="Compromisos" dataDxfId="108"/>
    <tableColumn id="9" xr3:uid="{B7D451A1-7CF2-407D-9746-DE856CD18343}" name="Obrigas" dataDxfId="107"/>
    <tableColumn id="10" xr3:uid="{A1539388-10E9-42F2-9562-08569326917F}" name="Reintegros" dataDxfId="106"/>
    <tableColumn id="11" xr3:uid="{61515F41-C675-469D-BBFF-39AB14A46D17}" name="Pagos Realizados" dataDxfId="105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933CE7-0B74-4EDD-813C-0317244F4D5D}" name="Tabla3" displayName="Tabla3" ref="A10:K34" totalsRowShown="0" headerRowDxfId="104" dataDxfId="103" headerRowCellStyle="Normal 2">
  <autoFilter ref="A10:K34" xr:uid="{BD933CE7-0B74-4EDD-813C-0317244F4D5D}"/>
  <tableColumns count="11">
    <tableColumn id="1" xr3:uid="{26499CDC-2074-485A-9B61-4CE9E84A12F5}" name="Artigo" dataDxfId="102"/>
    <tableColumn id="2" xr3:uid="{80698F74-CC9E-47D7-9768-82B32B677E32}" name="Denominación" dataDxfId="101"/>
    <tableColumn id="3" xr3:uid="{8160412F-6309-4A6E-9541-E46FE2869DAF}" name="Crédito inicial" dataDxfId="100"/>
    <tableColumn id="4" xr3:uid="{7C8E4580-46F7-4D84-9E62-B72B96679732}" name="Modificacións _x000a_orzamentarias" dataDxfId="99"/>
    <tableColumn id="5" xr3:uid="{5BD1E064-4F93-45F7-A952-C09AFBAF57BB}" name="Crédito total" dataDxfId="98">
      <calculatedColumnFormula>SUM(Tabla3[[#This Row],[Crédito inicial]:[Modificacións 
orzamentarias]])</calculatedColumnFormula>
    </tableColumn>
    <tableColumn id="6" xr3:uid="{96271F9D-1FFF-4429-8858-6D1810234BEC}" name="Retencións" dataDxfId="97"/>
    <tableColumn id="7" xr3:uid="{2293D686-9A29-4DC9-B89C-94F1B548B21C}" name="Autorizacións" dataDxfId="96"/>
    <tableColumn id="8" xr3:uid="{4F5260D4-18D6-45BD-B861-FA3D004EC0DF}" name="Compromisos" dataDxfId="95"/>
    <tableColumn id="9" xr3:uid="{D9BC449F-BB2A-42A4-AF62-947F7E52CE86}" name="Obrigas" dataDxfId="94"/>
    <tableColumn id="10" xr3:uid="{D574DBBA-7976-480A-8855-F5FB907F8DFD}" name="Reintegros" dataDxfId="93"/>
    <tableColumn id="11" xr3:uid="{D126D6B5-0C8D-4D57-BA3D-22DD8A0B8CD3}" name="Pagos Realizados" dataDxfId="92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BF92FB6-788C-4CC8-A3EE-DB19EA2D3A79}" name="Tabla4" displayName="Tabla4" ref="A11:L71" totalsRowCount="1" headerRowDxfId="91" dataDxfId="90" totalsRowDxfId="89">
  <autoFilter ref="A11:L70" xr:uid="{0BF92FB6-788C-4CC8-A3EE-DB19EA2D3A79}"/>
  <tableColumns count="12">
    <tableColumn id="1" xr3:uid="{1CD4934E-A491-4EA3-B51E-4D2698C37F0F}" name="Concepto" dataDxfId="88" totalsRowDxfId="87"/>
    <tableColumn id="2" xr3:uid="{A2C25881-7E16-4C31-B95D-D2E0032A8468}" name="Denominación" totalsRowLabel="TOTAL XERAL" dataDxfId="86" totalsRowDxfId="85"/>
    <tableColumn id="3" xr3:uid="{77C2D776-8743-496F-9938-62C318636B3A}" name="Crédito inicial" totalsRowFunction="sum" dataDxfId="84" totalsRowDxfId="83"/>
    <tableColumn id="4" xr3:uid="{F8F3CBB3-F740-4B43-866C-40462F0EB0C2}" name="Modificaciones" totalsRowFunction="sum" dataDxfId="82" totalsRowDxfId="81"/>
    <tableColumn id="5" xr3:uid="{EE6FFA0F-DEA3-44B4-891D-74EC5A917C8D}" name="Cred. Total." totalsRowFunction="sum" dataDxfId="80" totalsRowDxfId="79">
      <calculatedColumnFormula>SUM(Tabla4[[#This Row],[Crédito inicial]:[Modificaciones]])</calculatedColumnFormula>
    </tableColumn>
    <tableColumn id="6" xr3:uid="{E386AF7B-D536-4F89-83CD-178A7B28ADCA}" name="Desgloses" totalsRowFunction="sum" dataDxfId="78" totalsRowDxfId="77"/>
    <tableColumn id="7" xr3:uid="{67D2285C-DAE6-4C5E-9F6F-5628D2FA56A3}" name="Reten. de Cred." totalsRowFunction="sum" dataDxfId="76" totalsRowDxfId="75"/>
    <tableColumn id="8" xr3:uid="{C628C6D0-8274-433B-9B64-306D2D12D4ED}" name="Autorizaciones" totalsRowFunction="sum" dataDxfId="74" totalsRowDxfId="73"/>
    <tableColumn id="9" xr3:uid="{13124BFF-D325-4C84-AD27-E7D8ACEAAF51}" name="Compromisos" totalsRowFunction="sum" dataDxfId="72" totalsRowDxfId="71"/>
    <tableColumn id="10" xr3:uid="{EA891409-D234-4107-9B93-56CC48A82F2B}" name="Oblig. Recon." totalsRowFunction="sum" dataDxfId="70" totalsRowDxfId="69"/>
    <tableColumn id="11" xr3:uid="{4AE68E58-B6AF-4140-8E78-943B5BFC3725}" name="Reintegros" totalsRowFunction="sum" dataDxfId="68" totalsRowDxfId="67"/>
    <tableColumn id="12" xr3:uid="{3ADDCDEC-5226-45F4-ACF3-DAAF3F76B6D4}" name="Pagos" totalsRowFunction="sum" dataDxfId="66" totalsRowDxfId="65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72A913-C0D9-4BC0-9743-82CC2C001BDB}" name="Tabla5" displayName="Tabla5" ref="A8:L214" totalsRowShown="0" headerRowDxfId="64" dataDxfId="63">
  <autoFilter ref="A8:L214" xr:uid="{D8C9D28A-6467-4BFB-A272-4EE374C23E1B}"/>
  <tableColumns count="12">
    <tableColumn id="1" xr3:uid="{FBCD0099-0DBD-44D7-BF43-2F7E5A1B5CCD}" name="Subconcepto" dataDxfId="62"/>
    <tableColumn id="2" xr3:uid="{C9196E43-A3B2-47E9-AD30-B29C3D8E4BDD}" name="Denominación" dataDxfId="61"/>
    <tableColumn id="3" xr3:uid="{7D591719-AE32-4F5F-A5A9-A5885E00D37C}" name="Crédito inicial" dataDxfId="60"/>
    <tableColumn id="4" xr3:uid="{8880D87A-4143-41A1-AA5A-A726E6D77944}" name="Modificaciones" dataDxfId="59"/>
    <tableColumn id="5" xr3:uid="{E280D641-EB81-4868-B696-686EF3DD4F74}" name="Cred. Total." dataDxfId="58"/>
    <tableColumn id="6" xr3:uid="{14AB7BEC-7E96-4C69-92A3-2B2E95B78B69}" name="Desgloses" dataDxfId="57"/>
    <tableColumn id="7" xr3:uid="{14F044AD-390D-4DB8-9EFA-1C2B8D117CC5}" name="Reten. de Cred." dataDxfId="56"/>
    <tableColumn id="8" xr3:uid="{241BDB5F-BC11-454F-BF93-0D3893CA842D}" name="Autorizaciones" dataDxfId="55"/>
    <tableColumn id="9" xr3:uid="{B0280354-9BE5-4F87-AC6A-54155E96B31F}" name="Compromisos" dataDxfId="54"/>
    <tableColumn id="10" xr3:uid="{9EB40141-2020-40FC-A547-990F0F1106C5}" name="Oblig. Recon." dataDxfId="53"/>
    <tableColumn id="11" xr3:uid="{F2B5E944-986D-42E3-A248-1411FA8C8437}" name="Reintegros" dataDxfId="52"/>
    <tableColumn id="12" xr3:uid="{3871F34E-622D-46F6-950E-62B14BFAC9F3}" name="Pagos" dataDxfId="5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6EFC-44DD-45FA-9118-EA34FD6E605A}">
  <sheetPr>
    <tabColor rgb="FF92D050"/>
  </sheetPr>
  <dimension ref="A1:M16"/>
  <sheetViews>
    <sheetView tabSelected="1" workbookViewId="0">
      <selection activeCell="A2" sqref="A2"/>
    </sheetView>
  </sheetViews>
  <sheetFormatPr baseColWidth="10" defaultRowHeight="15" x14ac:dyDescent="0.25"/>
  <cols>
    <col min="2" max="2" width="36.7109375" customWidth="1"/>
    <col min="3" max="3" width="16.42578125" customWidth="1"/>
    <col min="4" max="4" width="14.140625" bestFit="1" customWidth="1"/>
    <col min="5" max="5" width="19.42578125" customWidth="1"/>
    <col min="6" max="6" width="19.5703125" customWidth="1"/>
    <col min="7" max="7" width="17.140625" customWidth="1"/>
    <col min="8" max="8" width="18.5703125" customWidth="1"/>
    <col min="9" max="9" width="24.42578125" customWidth="1"/>
    <col min="10" max="10" width="15.7109375" customWidth="1"/>
    <col min="11" max="11" width="26" customWidth="1"/>
    <col min="12" max="12" width="14.7109375" bestFit="1" customWidth="1"/>
  </cols>
  <sheetData>
    <row r="1" spans="1:13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3" s="8" customFormat="1" ht="15.75" customHeight="1" x14ac:dyDescent="0.25"/>
    <row r="3" spans="1:13" s="8" customFormat="1" ht="15" customHeight="1" x14ac:dyDescent="0.25">
      <c r="A3" s="8" t="s">
        <v>2165</v>
      </c>
    </row>
    <row r="4" spans="1:13" s="8" customFormat="1" x14ac:dyDescent="0.25">
      <c r="A4" t="s">
        <v>1</v>
      </c>
    </row>
    <row r="5" spans="1:13" s="8" customFormat="1" x14ac:dyDescent="0.25">
      <c r="A5" s="1" t="s">
        <v>2166</v>
      </c>
    </row>
    <row r="6" spans="1:13" x14ac:dyDescent="0.25">
      <c r="A6" s="1"/>
    </row>
    <row r="8" spans="1:13" ht="15" customHeight="1" x14ac:dyDescent="0.25">
      <c r="A8" s="40" t="s">
        <v>2167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x14ac:dyDescent="0.25">
      <c r="A9" s="12" t="s">
        <v>2</v>
      </c>
      <c r="B9" s="12" t="s">
        <v>847</v>
      </c>
      <c r="C9" s="12" t="s">
        <v>827</v>
      </c>
      <c r="D9" s="12" t="s">
        <v>828</v>
      </c>
      <c r="E9" s="12" t="s">
        <v>829</v>
      </c>
      <c r="F9" s="12" t="s">
        <v>830</v>
      </c>
      <c r="G9" s="12" t="s">
        <v>831</v>
      </c>
      <c r="H9" s="12" t="s">
        <v>832</v>
      </c>
      <c r="I9" s="12" t="s">
        <v>833</v>
      </c>
      <c r="J9" s="12" t="s">
        <v>834</v>
      </c>
      <c r="K9" s="12" t="s">
        <v>835</v>
      </c>
    </row>
    <row r="10" spans="1:13" x14ac:dyDescent="0.25">
      <c r="A10" s="20">
        <v>3</v>
      </c>
      <c r="B10" s="21" t="s">
        <v>826</v>
      </c>
      <c r="C10" s="18">
        <v>14381222</v>
      </c>
      <c r="D10" s="18">
        <v>251866.40000000037</v>
      </c>
      <c r="E10" s="18">
        <f>SUM(Tabla2[[#This Row],[Previsións iniciais]:[Modificacións]])</f>
        <v>14633088.4</v>
      </c>
      <c r="F10" s="18">
        <v>18688931.550000001</v>
      </c>
      <c r="G10" s="18">
        <v>1318120.7</v>
      </c>
      <c r="H10" s="18">
        <v>0</v>
      </c>
      <c r="I10" s="18">
        <v>17370810.850000001</v>
      </c>
      <c r="J10" s="18">
        <v>14982096.92</v>
      </c>
      <c r="K10" s="18">
        <v>2388713.9300000002</v>
      </c>
      <c r="L10" s="18"/>
      <c r="M10" s="25"/>
    </row>
    <row r="11" spans="1:13" x14ac:dyDescent="0.25">
      <c r="A11" s="20">
        <v>4</v>
      </c>
      <c r="B11" s="21" t="s">
        <v>822</v>
      </c>
      <c r="C11" s="18">
        <v>147085024</v>
      </c>
      <c r="D11" s="18">
        <v>1284918.1100000143</v>
      </c>
      <c r="E11" s="18">
        <f>SUM(Tabla2[[#This Row],[Previsións iniciais]:[Modificacións]])</f>
        <v>148369942.11000001</v>
      </c>
      <c r="F11" s="18">
        <v>155135884.55000001</v>
      </c>
      <c r="G11" s="18">
        <v>2259025.6</v>
      </c>
      <c r="H11" s="18">
        <v>0</v>
      </c>
      <c r="I11" s="18">
        <v>152876858.94999999</v>
      </c>
      <c r="J11" s="18">
        <v>141860639.81</v>
      </c>
      <c r="K11" s="18">
        <v>11016219.140000001</v>
      </c>
    </row>
    <row r="12" spans="1:13" x14ac:dyDescent="0.25">
      <c r="A12" s="20">
        <v>5</v>
      </c>
      <c r="B12" s="21" t="s">
        <v>823</v>
      </c>
      <c r="C12" s="18">
        <v>605000</v>
      </c>
      <c r="D12" s="18">
        <v>51554.630000000005</v>
      </c>
      <c r="E12" s="18">
        <f>SUM(Tabla2[[#This Row],[Previsións iniciais]:[Modificacións]])</f>
        <v>656554.63</v>
      </c>
      <c r="F12" s="18">
        <v>1324050.9099999999</v>
      </c>
      <c r="G12" s="18">
        <v>0</v>
      </c>
      <c r="H12" s="18">
        <v>0</v>
      </c>
      <c r="I12" s="18">
        <v>1324050.9099999999</v>
      </c>
      <c r="J12" s="18">
        <v>1255561.8700000001</v>
      </c>
      <c r="K12" s="18">
        <v>68489.039999999994</v>
      </c>
    </row>
    <row r="13" spans="1:13" x14ac:dyDescent="0.25">
      <c r="A13" s="20">
        <v>7</v>
      </c>
      <c r="B13" s="21" t="s">
        <v>824</v>
      </c>
      <c r="C13" s="18">
        <v>54433064</v>
      </c>
      <c r="D13" s="18">
        <v>4177752.1199999973</v>
      </c>
      <c r="E13" s="18">
        <f>SUM(Tabla2[[#This Row],[Previsións iniciais]:[Modificacións]])</f>
        <v>58610816.119999997</v>
      </c>
      <c r="F13" s="18">
        <v>48816109.590000004</v>
      </c>
      <c r="G13" s="18">
        <v>2871583.27</v>
      </c>
      <c r="H13" s="18">
        <v>0</v>
      </c>
      <c r="I13" s="18">
        <v>45944526.32</v>
      </c>
      <c r="J13" s="18">
        <v>35871687.770000003</v>
      </c>
      <c r="K13" s="18">
        <v>10072838.550000001</v>
      </c>
    </row>
    <row r="14" spans="1:13" x14ac:dyDescent="0.25">
      <c r="A14" s="20">
        <v>8</v>
      </c>
      <c r="B14" s="21" t="s">
        <v>825</v>
      </c>
      <c r="C14" s="18">
        <v>32318657</v>
      </c>
      <c r="D14" s="18">
        <v>23591046.420000002</v>
      </c>
      <c r="E14" s="18">
        <f>SUM(Tabla2[[#This Row],[Previsións iniciais]:[Modificacións]])</f>
        <v>55909703.420000002</v>
      </c>
      <c r="F14" s="18">
        <v>49961.71</v>
      </c>
      <c r="G14" s="18">
        <v>0</v>
      </c>
      <c r="H14" s="18">
        <v>0</v>
      </c>
      <c r="I14" s="18">
        <v>49961.71</v>
      </c>
      <c r="J14" s="18">
        <v>49961.71</v>
      </c>
      <c r="K14" s="18">
        <v>0</v>
      </c>
    </row>
    <row r="15" spans="1:13" x14ac:dyDescent="0.25">
      <c r="A15" t="s">
        <v>392</v>
      </c>
      <c r="B15" s="16" t="s">
        <v>81</v>
      </c>
      <c r="C15" s="19">
        <f>SUM(C10:C14)</f>
        <v>248822967</v>
      </c>
      <c r="D15" s="19">
        <f t="shared" ref="D15:K15" si="0">SUM(D10:D14)</f>
        <v>29357137.680000015</v>
      </c>
      <c r="E15" s="19">
        <f>SUM(Tabla2[[#This Row],[Previsións iniciais]:[Modificacións]])</f>
        <v>278180104.68000001</v>
      </c>
      <c r="F15" s="19">
        <f t="shared" si="0"/>
        <v>224014938.31000003</v>
      </c>
      <c r="G15" s="19">
        <f t="shared" si="0"/>
        <v>6448729.5700000003</v>
      </c>
      <c r="H15" s="19">
        <f t="shared" si="0"/>
        <v>0</v>
      </c>
      <c r="I15" s="19">
        <f t="shared" si="0"/>
        <v>217566208.73999998</v>
      </c>
      <c r="J15" s="19">
        <f>SUM(J10:J14)</f>
        <v>194019948.08000001</v>
      </c>
      <c r="K15" s="19">
        <f t="shared" si="0"/>
        <v>23546260.66</v>
      </c>
    </row>
    <row r="16" spans="1:13" x14ac:dyDescent="0.25">
      <c r="I16" s="25"/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921C-B8E4-4D6B-950F-F48647C6DC46}">
  <sheetPr>
    <tabColor theme="5" tint="0.59999389629810485"/>
  </sheetPr>
  <dimension ref="A1:K18"/>
  <sheetViews>
    <sheetView workbookViewId="0"/>
  </sheetViews>
  <sheetFormatPr baseColWidth="10" defaultRowHeight="15" x14ac:dyDescent="0.25"/>
  <cols>
    <col min="2" max="2" width="43.85546875" customWidth="1"/>
    <col min="3" max="3" width="14.7109375" bestFit="1" customWidth="1"/>
    <col min="4" max="4" width="25.140625" customWidth="1"/>
    <col min="5" max="9" width="14.7109375" bestFit="1" customWidth="1"/>
    <col min="10" max="10" width="11.5703125" bestFit="1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1" s="8" customFormat="1" ht="15.75" customHeight="1" x14ac:dyDescent="0.25"/>
    <row r="3" spans="1:11" s="8" customFormat="1" ht="15" customHeight="1" x14ac:dyDescent="0.25">
      <c r="A3" s="8" t="s">
        <v>2165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2166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40" t="s">
        <v>2461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x14ac:dyDescent="0.25">
      <c r="A10" s="12" t="s">
        <v>846</v>
      </c>
      <c r="B10" s="12" t="s">
        <v>847</v>
      </c>
      <c r="C10" s="12" t="s">
        <v>3</v>
      </c>
      <c r="D10" s="12" t="s">
        <v>4</v>
      </c>
      <c r="E10" s="12" t="s">
        <v>848</v>
      </c>
      <c r="F10" s="12" t="s">
        <v>10</v>
      </c>
      <c r="G10" s="12" t="s">
        <v>9</v>
      </c>
      <c r="H10" s="12" t="s">
        <v>5</v>
      </c>
      <c r="I10" s="12" t="s">
        <v>11</v>
      </c>
      <c r="J10" s="12" t="s">
        <v>6</v>
      </c>
      <c r="K10" s="12" t="s">
        <v>8</v>
      </c>
    </row>
    <row r="11" spans="1:11" x14ac:dyDescent="0.25">
      <c r="A11" s="21" t="s">
        <v>378</v>
      </c>
      <c r="B11" s="21" t="s">
        <v>379</v>
      </c>
      <c r="C11" s="18">
        <v>3753386</v>
      </c>
      <c r="D11" s="18">
        <v>295963.46999999997</v>
      </c>
      <c r="E11" s="18">
        <f>SUM(Tabla6[[#This Row],[Crédito inicial]:[Modificacións orzamentarias]])</f>
        <v>4049349.4699999997</v>
      </c>
      <c r="F11" s="18">
        <v>3922539.75</v>
      </c>
      <c r="G11" s="18">
        <v>3922539.75</v>
      </c>
      <c r="H11" s="18">
        <v>3922539.75</v>
      </c>
      <c r="I11" s="18">
        <v>3808067.84</v>
      </c>
      <c r="J11" s="18">
        <v>1767.9</v>
      </c>
      <c r="K11" s="18">
        <v>3809835.74</v>
      </c>
    </row>
    <row r="12" spans="1:11" x14ac:dyDescent="0.25">
      <c r="A12" s="21" t="s">
        <v>380</v>
      </c>
      <c r="B12" s="21" t="s">
        <v>381</v>
      </c>
      <c r="C12" s="18">
        <v>8450340</v>
      </c>
      <c r="D12" s="18">
        <v>992801.02</v>
      </c>
      <c r="E12" s="18">
        <f>SUM(Tabla6[[#This Row],[Crédito inicial]:[Modificacións orzamentarias]])</f>
        <v>9443141.0199999996</v>
      </c>
      <c r="F12" s="18">
        <v>6220380.3700000001</v>
      </c>
      <c r="G12" s="18">
        <v>5725278.3600000003</v>
      </c>
      <c r="H12" s="18">
        <v>5037353.8499999996</v>
      </c>
      <c r="I12" s="18">
        <v>4573032.34</v>
      </c>
      <c r="J12" s="18">
        <v>9749.39</v>
      </c>
      <c r="K12" s="18">
        <v>4582781.7300000004</v>
      </c>
    </row>
    <row r="13" spans="1:11" x14ac:dyDescent="0.25">
      <c r="A13" s="21" t="s">
        <v>382</v>
      </c>
      <c r="B13" s="21" t="s">
        <v>383</v>
      </c>
      <c r="C13" s="18">
        <v>55447644</v>
      </c>
      <c r="D13" s="18">
        <v>25294326.629999999</v>
      </c>
      <c r="E13" s="18">
        <f>SUM(Tabla6[[#This Row],[Crédito inicial]:[Modificacións orzamentarias]])</f>
        <v>80741970.629999995</v>
      </c>
      <c r="F13" s="18">
        <v>42146261.079999998</v>
      </c>
      <c r="G13" s="18">
        <v>41938207.640000001</v>
      </c>
      <c r="H13" s="18">
        <v>41931825.640000001</v>
      </c>
      <c r="I13" s="18">
        <v>41417066.880000003</v>
      </c>
      <c r="J13" s="18">
        <v>69460.61</v>
      </c>
      <c r="K13" s="18">
        <v>41486527.490000002</v>
      </c>
    </row>
    <row r="14" spans="1:11" x14ac:dyDescent="0.25">
      <c r="A14" s="21" t="s">
        <v>384</v>
      </c>
      <c r="B14" s="21" t="s">
        <v>385</v>
      </c>
      <c r="C14" s="18">
        <v>2127400</v>
      </c>
      <c r="D14" s="18">
        <v>0</v>
      </c>
      <c r="E14" s="18">
        <f>SUM(Tabla6[[#This Row],[Crédito inicial]:[Modificacións orzamentarias]])</f>
        <v>2127400</v>
      </c>
      <c r="F14" s="18">
        <v>2091230.8</v>
      </c>
      <c r="G14" s="18">
        <v>2091230.8</v>
      </c>
      <c r="H14" s="18">
        <v>2091230.8</v>
      </c>
      <c r="I14" s="18">
        <v>2090984.39</v>
      </c>
      <c r="J14" s="18">
        <v>245.54</v>
      </c>
      <c r="K14" s="18">
        <v>2091229.93</v>
      </c>
    </row>
    <row r="15" spans="1:11" x14ac:dyDescent="0.25">
      <c r="A15" s="21" t="s">
        <v>386</v>
      </c>
      <c r="B15" s="21" t="s">
        <v>387</v>
      </c>
      <c r="C15" s="18">
        <v>1112875</v>
      </c>
      <c r="D15" s="18">
        <v>181327.95</v>
      </c>
      <c r="E15" s="18">
        <f>SUM(Tabla6[[#This Row],[Crédito inicial]:[Modificacións orzamentarias]])</f>
        <v>1294202.95</v>
      </c>
      <c r="F15" s="18">
        <v>1176844.9099999999</v>
      </c>
      <c r="G15" s="18">
        <v>1176344.9099999999</v>
      </c>
      <c r="H15" s="18">
        <v>1176344.9099999999</v>
      </c>
      <c r="I15" s="18">
        <v>1166534.3799999999</v>
      </c>
      <c r="J15" s="18">
        <v>0</v>
      </c>
      <c r="K15" s="18">
        <v>1166534.3799999999</v>
      </c>
    </row>
    <row r="16" spans="1:11" x14ac:dyDescent="0.25">
      <c r="A16" s="21" t="s">
        <v>388</v>
      </c>
      <c r="B16" s="21" t="s">
        <v>389</v>
      </c>
      <c r="C16" s="18">
        <v>24064541</v>
      </c>
      <c r="D16" s="18">
        <v>2434660.02</v>
      </c>
      <c r="E16" s="18">
        <f>SUM(Tabla6[[#This Row],[Crédito inicial]:[Modificacións orzamentarias]])</f>
        <v>26499201.02</v>
      </c>
      <c r="F16" s="18">
        <v>20135993.09</v>
      </c>
      <c r="G16" s="18">
        <v>18709791.670000002</v>
      </c>
      <c r="H16" s="18">
        <v>18155621.98</v>
      </c>
      <c r="I16" s="18">
        <v>17024648.559999999</v>
      </c>
      <c r="J16" s="18">
        <v>234.3</v>
      </c>
      <c r="K16" s="18">
        <v>17024882.859999999</v>
      </c>
    </row>
    <row r="17" spans="1:11" x14ac:dyDescent="0.25">
      <c r="A17" s="21" t="s">
        <v>390</v>
      </c>
      <c r="B17" s="21" t="s">
        <v>391</v>
      </c>
      <c r="C17" s="18">
        <v>153866781</v>
      </c>
      <c r="D17" s="18">
        <v>158058.59</v>
      </c>
      <c r="E17" s="18">
        <f>SUM(Tabla6[[#This Row],[Crédito inicial]:[Modificacións orzamentarias]])</f>
        <v>154024839.59</v>
      </c>
      <c r="F17" s="18">
        <v>145477740.36000001</v>
      </c>
      <c r="G17" s="18">
        <v>145160896.08000001</v>
      </c>
      <c r="H17" s="18">
        <v>145147980.08000001</v>
      </c>
      <c r="I17" s="18">
        <v>142827144.03999999</v>
      </c>
      <c r="J17" s="18">
        <v>128752.93</v>
      </c>
      <c r="K17" s="18">
        <v>142955896.97</v>
      </c>
    </row>
    <row r="18" spans="1:11" x14ac:dyDescent="0.25">
      <c r="A18" s="21" t="s">
        <v>392</v>
      </c>
      <c r="B18" s="16" t="s">
        <v>81</v>
      </c>
      <c r="C18" s="19">
        <f>SUM(C11:C17)</f>
        <v>248822967</v>
      </c>
      <c r="D18" s="19">
        <f>SUM(D11:D17)</f>
        <v>29357137.679999996</v>
      </c>
      <c r="E18" s="19">
        <f>SUM(Tabla6[[#This Row],[Crédito inicial]:[Modificacións orzamentarias]])</f>
        <v>278180104.68000001</v>
      </c>
      <c r="F18" s="19">
        <f t="shared" ref="F18:K18" si="0">SUM(F11:F17)</f>
        <v>221170990.36000001</v>
      </c>
      <c r="G18" s="19">
        <f t="shared" si="0"/>
        <v>218724289.21000001</v>
      </c>
      <c r="H18" s="19">
        <f t="shared" si="0"/>
        <v>217462897.00999999</v>
      </c>
      <c r="I18" s="19">
        <f t="shared" si="0"/>
        <v>212907478.43000001</v>
      </c>
      <c r="J18" s="19">
        <f t="shared" si="0"/>
        <v>210210.66999999998</v>
      </c>
      <c r="K18" s="19">
        <f t="shared" si="0"/>
        <v>213117689.09999999</v>
      </c>
    </row>
  </sheetData>
  <mergeCells count="2">
    <mergeCell ref="I1:K1"/>
    <mergeCell ref="A9:K9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2085-4D0F-417C-96B0-BD306D560CDF}">
  <sheetPr>
    <tabColor theme="5" tint="0.59999389629810485"/>
  </sheetPr>
  <dimension ref="A1:I57"/>
  <sheetViews>
    <sheetView workbookViewId="0">
      <pane ySplit="11" topLeftCell="A48" activePane="bottomLeft" state="frozen"/>
      <selection pane="bottomLeft" activeCell="A2" sqref="A2"/>
    </sheetView>
  </sheetViews>
  <sheetFormatPr baseColWidth="10" defaultRowHeight="15" x14ac:dyDescent="0.25"/>
  <cols>
    <col min="1" max="1" width="21" customWidth="1"/>
    <col min="2" max="2" width="62.85546875" bestFit="1" customWidth="1"/>
    <col min="3" max="7" width="15.140625" bestFit="1" customWidth="1"/>
    <col min="8" max="8" width="11.5703125" bestFit="1" customWidth="1"/>
    <col min="9" max="9" width="16" customWidth="1"/>
  </cols>
  <sheetData>
    <row r="1" spans="1:9" s="7" customFormat="1" ht="51" customHeight="1" thickBot="1" x14ac:dyDescent="0.3">
      <c r="A1" s="2"/>
      <c r="B1" s="3"/>
      <c r="C1" s="4"/>
      <c r="D1" s="5"/>
      <c r="E1" s="6"/>
      <c r="F1" s="4"/>
      <c r="G1" s="39" t="s">
        <v>0</v>
      </c>
      <c r="H1" s="39"/>
      <c r="I1" s="39"/>
    </row>
    <row r="2" spans="1:9" s="8" customFormat="1" ht="15.75" customHeight="1" x14ac:dyDescent="0.25"/>
    <row r="3" spans="1:9" s="8" customFormat="1" ht="15" customHeight="1" x14ac:dyDescent="0.25">
      <c r="A3" s="8" t="s">
        <v>2165</v>
      </c>
    </row>
    <row r="4" spans="1:9" s="8" customFormat="1" x14ac:dyDescent="0.25">
      <c r="A4" t="s">
        <v>1</v>
      </c>
    </row>
    <row r="5" spans="1:9" s="8" customFormat="1" x14ac:dyDescent="0.25">
      <c r="A5" s="1" t="s">
        <v>2166</v>
      </c>
    </row>
    <row r="6" spans="1:9" x14ac:dyDescent="0.25">
      <c r="A6" s="1"/>
    </row>
    <row r="10" spans="1:9" ht="15.75" x14ac:dyDescent="0.25">
      <c r="A10" s="40" t="s">
        <v>2461</v>
      </c>
      <c r="B10" s="40"/>
      <c r="C10" s="40"/>
      <c r="D10" s="40"/>
      <c r="E10" s="40"/>
      <c r="F10" s="40"/>
      <c r="G10" s="40"/>
      <c r="H10" s="40"/>
      <c r="I10" s="40"/>
    </row>
    <row r="11" spans="1:9" x14ac:dyDescent="0.25">
      <c r="A11" s="12" t="s">
        <v>851</v>
      </c>
      <c r="B11" s="22" t="s">
        <v>847</v>
      </c>
      <c r="C11" s="12" t="s">
        <v>848</v>
      </c>
      <c r="D11" s="12" t="s">
        <v>10</v>
      </c>
      <c r="E11" s="12" t="s">
        <v>9</v>
      </c>
      <c r="F11" s="12" t="s">
        <v>5</v>
      </c>
      <c r="G11" s="12" t="s">
        <v>11</v>
      </c>
      <c r="H11" s="12" t="s">
        <v>6</v>
      </c>
      <c r="I11" s="12" t="s">
        <v>8</v>
      </c>
    </row>
    <row r="12" spans="1:9" x14ac:dyDescent="0.25">
      <c r="A12" s="23" t="s">
        <v>378</v>
      </c>
      <c r="B12" s="23" t="s">
        <v>1136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x14ac:dyDescent="0.25">
      <c r="A13" s="23" t="s">
        <v>1128</v>
      </c>
      <c r="B13" s="23"/>
      <c r="C13" s="15">
        <v>12000</v>
      </c>
      <c r="D13" s="15">
        <v>12000</v>
      </c>
      <c r="E13" s="15">
        <v>12000</v>
      </c>
      <c r="F13" s="15">
        <v>12000</v>
      </c>
      <c r="G13" s="15">
        <v>12000</v>
      </c>
      <c r="H13" s="15">
        <v>0</v>
      </c>
      <c r="I13" s="15">
        <v>12000</v>
      </c>
    </row>
    <row r="14" spans="1:9" x14ac:dyDescent="0.25">
      <c r="A14" s="23" t="s">
        <v>2050</v>
      </c>
      <c r="B14" s="23"/>
      <c r="C14" s="15">
        <v>4132.2299999999996</v>
      </c>
      <c r="D14" s="15">
        <v>3955.2</v>
      </c>
      <c r="E14" s="15">
        <v>3955.2</v>
      </c>
      <c r="F14" s="15">
        <v>3955.2</v>
      </c>
      <c r="G14" s="15">
        <v>3955.2</v>
      </c>
      <c r="H14" s="15">
        <v>0</v>
      </c>
      <c r="I14" s="15">
        <v>3955.2</v>
      </c>
    </row>
    <row r="15" spans="1:9" x14ac:dyDescent="0.25">
      <c r="A15" s="23" t="s">
        <v>393</v>
      </c>
      <c r="B15" s="23" t="s">
        <v>836</v>
      </c>
      <c r="C15" s="15">
        <v>2908270.14</v>
      </c>
      <c r="D15" s="15">
        <v>2829824.68</v>
      </c>
      <c r="E15" s="15">
        <v>2829824.68</v>
      </c>
      <c r="F15" s="15">
        <v>2829824.68</v>
      </c>
      <c r="G15" s="15">
        <v>2740702.77</v>
      </c>
      <c r="H15" s="15">
        <v>1575.9</v>
      </c>
      <c r="I15" s="15">
        <v>2742278.67</v>
      </c>
    </row>
    <row r="16" spans="1:9" x14ac:dyDescent="0.25">
      <c r="A16" s="23" t="s">
        <v>394</v>
      </c>
      <c r="B16" s="23" t="s">
        <v>837</v>
      </c>
      <c r="C16" s="15">
        <v>1124947.1000000001</v>
      </c>
      <c r="D16" s="15">
        <v>1076759.8700000001</v>
      </c>
      <c r="E16" s="15">
        <v>1076759.8700000001</v>
      </c>
      <c r="F16" s="15">
        <v>1076759.8700000001</v>
      </c>
      <c r="G16" s="15">
        <v>1051409.8700000001</v>
      </c>
      <c r="H16" s="15">
        <v>192</v>
      </c>
      <c r="I16" s="15">
        <v>1051601.8700000001</v>
      </c>
    </row>
    <row r="17" spans="1:9" x14ac:dyDescent="0.25">
      <c r="A17" s="23" t="s">
        <v>395</v>
      </c>
      <c r="B17" s="23" t="s">
        <v>424</v>
      </c>
      <c r="C17" s="15">
        <v>2162347.61</v>
      </c>
      <c r="D17" s="15">
        <v>1700559.49</v>
      </c>
      <c r="E17" s="15">
        <v>1686154.48</v>
      </c>
      <c r="F17" s="15">
        <v>1599112.61</v>
      </c>
      <c r="G17" s="15">
        <v>1540287.86</v>
      </c>
      <c r="H17" s="15">
        <v>5146.8500000000004</v>
      </c>
      <c r="I17" s="15">
        <v>1545434.71</v>
      </c>
    </row>
    <row r="18" spans="1:9" x14ac:dyDescent="0.25">
      <c r="A18" s="23" t="s">
        <v>396</v>
      </c>
      <c r="B18" s="23" t="s">
        <v>837</v>
      </c>
      <c r="C18" s="15">
        <v>154626.91</v>
      </c>
      <c r="D18" s="15">
        <v>127643.34</v>
      </c>
      <c r="E18" s="15">
        <v>127643.34</v>
      </c>
      <c r="F18" s="15">
        <v>127643.34</v>
      </c>
      <c r="G18" s="15">
        <v>127643.34</v>
      </c>
      <c r="H18" s="15">
        <v>1360</v>
      </c>
      <c r="I18" s="15">
        <v>129003.34</v>
      </c>
    </row>
    <row r="19" spans="1:9" x14ac:dyDescent="0.25">
      <c r="A19" s="23" t="s">
        <v>397</v>
      </c>
      <c r="B19" s="23" t="s">
        <v>837</v>
      </c>
      <c r="C19" s="15">
        <v>237060</v>
      </c>
      <c r="D19" s="15">
        <v>62553.21</v>
      </c>
      <c r="E19" s="15">
        <v>62553.21</v>
      </c>
      <c r="F19" s="15">
        <v>62278.21</v>
      </c>
      <c r="G19" s="15">
        <v>62278.21</v>
      </c>
      <c r="H19" s="15">
        <v>0</v>
      </c>
      <c r="I19" s="15">
        <v>62278.21</v>
      </c>
    </row>
    <row r="20" spans="1:9" x14ac:dyDescent="0.25">
      <c r="A20" s="23" t="s">
        <v>398</v>
      </c>
      <c r="B20" s="23" t="s">
        <v>839</v>
      </c>
      <c r="C20" s="15">
        <v>20850</v>
      </c>
      <c r="D20" s="15">
        <v>19818.25</v>
      </c>
      <c r="E20" s="15">
        <v>19818.25</v>
      </c>
      <c r="F20" s="15">
        <v>19818.25</v>
      </c>
      <c r="G20" s="15">
        <v>19818.25</v>
      </c>
      <c r="H20" s="15">
        <v>0</v>
      </c>
      <c r="I20" s="15">
        <v>19818.25</v>
      </c>
    </row>
    <row r="21" spans="1:9" x14ac:dyDescent="0.25">
      <c r="A21" s="23" t="s">
        <v>399</v>
      </c>
      <c r="B21" s="23" t="s">
        <v>837</v>
      </c>
      <c r="C21" s="15">
        <v>41549</v>
      </c>
      <c r="D21" s="15">
        <v>8811.82</v>
      </c>
      <c r="E21" s="15">
        <v>8811.82</v>
      </c>
      <c r="F21" s="15">
        <v>8811.82</v>
      </c>
      <c r="G21" s="15">
        <v>8811.82</v>
      </c>
      <c r="H21" s="15">
        <v>0</v>
      </c>
      <c r="I21" s="15">
        <v>8811.82</v>
      </c>
    </row>
    <row r="22" spans="1:9" x14ac:dyDescent="0.25">
      <c r="A22" s="23" t="s">
        <v>2051</v>
      </c>
      <c r="B22" s="23"/>
      <c r="C22" s="15">
        <v>400000</v>
      </c>
      <c r="D22" s="15">
        <v>68766.2</v>
      </c>
      <c r="E22" s="15">
        <v>68766.2</v>
      </c>
      <c r="F22" s="15">
        <v>68766.2</v>
      </c>
      <c r="G22" s="15">
        <v>68766.2</v>
      </c>
      <c r="H22" s="15">
        <v>0</v>
      </c>
      <c r="I22" s="15">
        <v>68766.2</v>
      </c>
    </row>
    <row r="23" spans="1:9" x14ac:dyDescent="0.25">
      <c r="A23" s="23" t="s">
        <v>1129</v>
      </c>
      <c r="B23" s="23"/>
      <c r="C23" s="15">
        <v>3483275</v>
      </c>
      <c r="D23" s="15">
        <v>2981437.72</v>
      </c>
      <c r="E23" s="15">
        <v>2501040.7200000002</v>
      </c>
      <c r="F23" s="15">
        <v>1904924.72</v>
      </c>
      <c r="G23" s="15">
        <v>1617949.12</v>
      </c>
      <c r="H23" s="15">
        <v>3080</v>
      </c>
      <c r="I23" s="15">
        <v>1621029.12</v>
      </c>
    </row>
    <row r="24" spans="1:9" x14ac:dyDescent="0.25">
      <c r="A24" s="23" t="s">
        <v>400</v>
      </c>
      <c r="B24" s="23" t="s">
        <v>837</v>
      </c>
      <c r="C24" s="15">
        <v>50279</v>
      </c>
      <c r="D24" s="15">
        <v>7257.92</v>
      </c>
      <c r="E24" s="15">
        <v>2501040.7200000002</v>
      </c>
      <c r="F24" s="15">
        <v>7257.92</v>
      </c>
      <c r="G24" s="15">
        <v>7257.92</v>
      </c>
      <c r="H24" s="15">
        <v>0</v>
      </c>
      <c r="I24" s="15">
        <v>7257.92</v>
      </c>
    </row>
    <row r="25" spans="1:9" x14ac:dyDescent="0.25">
      <c r="A25" s="23" t="s">
        <v>401</v>
      </c>
      <c r="B25" s="23" t="s">
        <v>841</v>
      </c>
      <c r="C25" s="15">
        <v>48651</v>
      </c>
      <c r="D25" s="15">
        <v>25500.19</v>
      </c>
      <c r="E25" s="15">
        <v>2501040.7200000002</v>
      </c>
      <c r="F25" s="15">
        <v>25500.19</v>
      </c>
      <c r="G25" s="15">
        <v>25500.19</v>
      </c>
      <c r="H25" s="15">
        <v>0</v>
      </c>
      <c r="I25" s="15">
        <v>25500.19</v>
      </c>
    </row>
    <row r="26" spans="1:9" x14ac:dyDescent="0.25">
      <c r="A26" s="23" t="s">
        <v>402</v>
      </c>
      <c r="B26" s="23" t="s">
        <v>837</v>
      </c>
      <c r="C26" s="15">
        <v>52211</v>
      </c>
      <c r="D26" s="15">
        <v>17145.240000000002</v>
      </c>
      <c r="E26" s="15">
        <v>2501040.7200000002</v>
      </c>
      <c r="F26" s="15">
        <v>17145.240000000002</v>
      </c>
      <c r="G26" s="15">
        <v>17145.240000000002</v>
      </c>
      <c r="H26" s="15">
        <v>0</v>
      </c>
      <c r="I26" s="15">
        <v>17145.240000000002</v>
      </c>
    </row>
    <row r="27" spans="1:9" x14ac:dyDescent="0.25">
      <c r="A27" s="23" t="s">
        <v>1130</v>
      </c>
      <c r="B27" s="23"/>
      <c r="C27" s="15">
        <v>202318</v>
      </c>
      <c r="D27" s="15">
        <v>160550.57999999999</v>
      </c>
      <c r="E27" s="15">
        <v>2501040.7200000002</v>
      </c>
      <c r="F27" s="15">
        <v>160550.57999999999</v>
      </c>
      <c r="G27" s="15">
        <v>159029.42000000001</v>
      </c>
      <c r="H27" s="15">
        <v>0</v>
      </c>
      <c r="I27" s="15">
        <v>159029.42000000001</v>
      </c>
    </row>
    <row r="28" spans="1:9" x14ac:dyDescent="0.25">
      <c r="A28" s="23" t="s">
        <v>403</v>
      </c>
      <c r="B28" s="23" t="s">
        <v>837</v>
      </c>
      <c r="C28" s="15">
        <v>1122168</v>
      </c>
      <c r="D28" s="15">
        <v>412640.4</v>
      </c>
      <c r="E28" s="15">
        <v>2501040.7200000002</v>
      </c>
      <c r="F28" s="15">
        <v>409648.76</v>
      </c>
      <c r="G28" s="15">
        <v>409648.76</v>
      </c>
      <c r="H28" s="15">
        <v>0</v>
      </c>
      <c r="I28" s="15">
        <v>409648.76</v>
      </c>
    </row>
    <row r="29" spans="1:9" x14ac:dyDescent="0.25">
      <c r="A29" s="23" t="s">
        <v>404</v>
      </c>
      <c r="B29" s="23" t="s">
        <v>837</v>
      </c>
      <c r="C29" s="15">
        <v>46600</v>
      </c>
      <c r="D29" s="15">
        <v>2363.85</v>
      </c>
      <c r="E29" s="15">
        <v>2501040.7200000002</v>
      </c>
      <c r="F29" s="15">
        <v>2363.85</v>
      </c>
      <c r="G29" s="15">
        <v>2363.85</v>
      </c>
      <c r="H29" s="15">
        <v>0</v>
      </c>
      <c r="I29" s="15">
        <v>2363.85</v>
      </c>
    </row>
    <row r="30" spans="1:9" x14ac:dyDescent="0.25">
      <c r="A30" s="23" t="s">
        <v>405</v>
      </c>
      <c r="B30" s="23" t="s">
        <v>837</v>
      </c>
      <c r="C30" s="15">
        <v>321658</v>
      </c>
      <c r="D30" s="15">
        <v>241672.72</v>
      </c>
      <c r="E30" s="15">
        <v>2501040.7200000002</v>
      </c>
      <c r="F30" s="15">
        <v>239872.72</v>
      </c>
      <c r="G30" s="15">
        <v>122872.72</v>
      </c>
      <c r="H30" s="15">
        <v>0</v>
      </c>
      <c r="I30" s="15">
        <v>122872.72</v>
      </c>
    </row>
    <row r="31" spans="1:9" x14ac:dyDescent="0.25">
      <c r="A31" s="23" t="s">
        <v>1131</v>
      </c>
      <c r="B31" s="23"/>
      <c r="C31" s="15">
        <v>73313.210000000006</v>
      </c>
      <c r="D31" s="15">
        <v>29849.72</v>
      </c>
      <c r="E31" s="15">
        <v>2501040.7200000002</v>
      </c>
      <c r="F31" s="15">
        <v>29849.72</v>
      </c>
      <c r="G31" s="15">
        <v>29849.72</v>
      </c>
      <c r="H31" s="15">
        <v>0</v>
      </c>
      <c r="I31" s="15">
        <v>29849.72</v>
      </c>
    </row>
    <row r="32" spans="1:9" x14ac:dyDescent="0.25">
      <c r="A32" s="23" t="s">
        <v>406</v>
      </c>
      <c r="B32" s="23" t="s">
        <v>841</v>
      </c>
      <c r="C32" s="15">
        <v>27500</v>
      </c>
      <c r="D32" s="15">
        <v>5728.61</v>
      </c>
      <c r="E32" s="15">
        <v>2501040.7200000002</v>
      </c>
      <c r="F32" s="15">
        <v>5728.61</v>
      </c>
      <c r="G32" s="15">
        <v>5728.61</v>
      </c>
      <c r="H32" s="15">
        <v>0</v>
      </c>
      <c r="I32" s="15">
        <v>5728.61</v>
      </c>
    </row>
    <row r="33" spans="1:9" x14ac:dyDescent="0.25">
      <c r="A33" s="23" t="s">
        <v>407</v>
      </c>
      <c r="B33" s="23" t="s">
        <v>841</v>
      </c>
      <c r="C33" s="15">
        <v>326805.28999999998</v>
      </c>
      <c r="D33" s="15">
        <v>116223.41</v>
      </c>
      <c r="E33" s="15">
        <v>2501040.7200000002</v>
      </c>
      <c r="F33" s="15">
        <v>116223.41</v>
      </c>
      <c r="G33" s="15">
        <v>116223.41</v>
      </c>
      <c r="H33" s="15">
        <v>0</v>
      </c>
      <c r="I33" s="15">
        <v>116223.41</v>
      </c>
    </row>
    <row r="34" spans="1:9" x14ac:dyDescent="0.25">
      <c r="A34" s="23" t="s">
        <v>408</v>
      </c>
      <c r="B34" s="23" t="s">
        <v>841</v>
      </c>
      <c r="C34" s="15">
        <v>96231</v>
      </c>
      <c r="D34" s="15">
        <v>26722.45</v>
      </c>
      <c r="E34" s="15">
        <v>2501040.7200000002</v>
      </c>
      <c r="F34" s="15">
        <v>26722.45</v>
      </c>
      <c r="G34" s="15">
        <v>26722.45</v>
      </c>
      <c r="H34" s="15">
        <v>0</v>
      </c>
      <c r="I34" s="15">
        <v>26722.45</v>
      </c>
    </row>
    <row r="35" spans="1:9" x14ac:dyDescent="0.25">
      <c r="A35" s="23" t="s">
        <v>409</v>
      </c>
      <c r="B35" s="23" t="s">
        <v>425</v>
      </c>
      <c r="C35" s="15">
        <v>509756</v>
      </c>
      <c r="D35" s="15">
        <v>171469.14</v>
      </c>
      <c r="E35" s="15">
        <v>2501040.7200000002</v>
      </c>
      <c r="F35" s="15">
        <v>171469.14</v>
      </c>
      <c r="G35" s="15">
        <v>171469.14</v>
      </c>
      <c r="H35" s="15">
        <v>0</v>
      </c>
      <c r="I35" s="15">
        <v>171469.14</v>
      </c>
    </row>
    <row r="36" spans="1:9" x14ac:dyDescent="0.25">
      <c r="A36" s="23" t="s">
        <v>410</v>
      </c>
      <c r="B36" s="23" t="s">
        <v>837</v>
      </c>
      <c r="C36" s="15">
        <v>31897</v>
      </c>
      <c r="D36" s="15">
        <v>14110.65</v>
      </c>
      <c r="E36" s="15">
        <v>2501040.7200000002</v>
      </c>
      <c r="F36" s="15">
        <v>14110.65</v>
      </c>
      <c r="G36" s="15">
        <v>14110.65</v>
      </c>
      <c r="H36" s="15">
        <v>0</v>
      </c>
      <c r="I36" s="15">
        <v>14110.65</v>
      </c>
    </row>
    <row r="37" spans="1:9" x14ac:dyDescent="0.25">
      <c r="A37" s="23" t="s">
        <v>1132</v>
      </c>
      <c r="B37" s="23"/>
      <c r="C37" s="15">
        <v>34045</v>
      </c>
      <c r="D37" s="15">
        <v>19555.46</v>
      </c>
      <c r="E37" s="15">
        <v>2501040.7200000002</v>
      </c>
      <c r="F37" s="15">
        <v>19555.46</v>
      </c>
      <c r="G37" s="15">
        <v>19555.46</v>
      </c>
      <c r="H37" s="15">
        <v>162.54</v>
      </c>
      <c r="I37" s="15">
        <v>19718</v>
      </c>
    </row>
    <row r="38" spans="1:9" x14ac:dyDescent="0.25">
      <c r="A38" s="23" t="s">
        <v>411</v>
      </c>
      <c r="B38" s="23" t="s">
        <v>428</v>
      </c>
      <c r="C38" s="15">
        <v>52309700.490000002</v>
      </c>
      <c r="D38" s="15">
        <v>28311834.050000001</v>
      </c>
      <c r="E38" s="15">
        <v>2501040.7200000002</v>
      </c>
      <c r="F38" s="15">
        <v>28097398.609999999</v>
      </c>
      <c r="G38" s="15">
        <v>27736439.899999999</v>
      </c>
      <c r="H38" s="15">
        <v>57932.9</v>
      </c>
      <c r="I38" s="15">
        <v>27794372.800000001</v>
      </c>
    </row>
    <row r="39" spans="1:9" x14ac:dyDescent="0.25">
      <c r="A39" s="23" t="s">
        <v>1133</v>
      </c>
      <c r="B39" s="23"/>
      <c r="C39" s="15">
        <v>4045291.67</v>
      </c>
      <c r="D39" s="15">
        <v>3096575.11</v>
      </c>
      <c r="E39" s="15">
        <v>2501040.7200000002</v>
      </c>
      <c r="F39" s="15">
        <v>3096575.11</v>
      </c>
      <c r="G39" s="15">
        <v>3096575.11</v>
      </c>
      <c r="H39" s="15">
        <v>0</v>
      </c>
      <c r="I39" s="15">
        <v>3096575.11</v>
      </c>
    </row>
    <row r="40" spans="1:9" x14ac:dyDescent="0.25">
      <c r="A40" s="23" t="s">
        <v>412</v>
      </c>
      <c r="B40" s="23" t="s">
        <v>841</v>
      </c>
      <c r="C40" s="15">
        <v>184200</v>
      </c>
      <c r="D40" s="15">
        <v>114385.63</v>
      </c>
      <c r="E40" s="15">
        <v>2501040.7200000002</v>
      </c>
      <c r="F40" s="15">
        <v>114385.63</v>
      </c>
      <c r="G40" s="15">
        <v>114385.63</v>
      </c>
      <c r="H40" s="15">
        <v>170</v>
      </c>
      <c r="I40" s="15">
        <v>114555.63</v>
      </c>
    </row>
    <row r="41" spans="1:9" x14ac:dyDescent="0.25">
      <c r="A41" s="23" t="s">
        <v>2052</v>
      </c>
      <c r="B41" s="23"/>
      <c r="C41" s="15">
        <v>22919657.670000002</v>
      </c>
      <c r="D41" s="15">
        <v>9506933.3000000007</v>
      </c>
      <c r="E41" s="15">
        <v>2501040.7200000002</v>
      </c>
      <c r="F41" s="15">
        <v>9506933.3000000007</v>
      </c>
      <c r="G41" s="15">
        <v>9353133.3000000007</v>
      </c>
      <c r="H41" s="15">
        <v>10268.370000000001</v>
      </c>
      <c r="I41" s="15">
        <v>9363401.6699999999</v>
      </c>
    </row>
    <row r="42" spans="1:9" x14ac:dyDescent="0.25">
      <c r="A42" s="23" t="s">
        <v>413</v>
      </c>
      <c r="B42" s="23" t="s">
        <v>426</v>
      </c>
      <c r="C42" s="15">
        <v>192000</v>
      </c>
      <c r="D42" s="15">
        <v>110354.53</v>
      </c>
      <c r="E42" s="15">
        <v>2501040.7200000002</v>
      </c>
      <c r="F42" s="15">
        <v>110354.53</v>
      </c>
      <c r="G42" s="15">
        <v>110354.48</v>
      </c>
      <c r="H42" s="15">
        <v>636.17999999999995</v>
      </c>
      <c r="I42" s="15">
        <v>110990.66</v>
      </c>
    </row>
    <row r="43" spans="1:9" x14ac:dyDescent="0.25">
      <c r="A43" s="23" t="s">
        <v>414</v>
      </c>
      <c r="B43" s="23" t="s">
        <v>387</v>
      </c>
      <c r="C43" s="15">
        <v>1091120.8</v>
      </c>
      <c r="D43" s="15">
        <v>1006178.46</v>
      </c>
      <c r="E43" s="15">
        <v>2501040.7200000002</v>
      </c>
      <c r="F43" s="15">
        <v>1006178.46</v>
      </c>
      <c r="G43" s="15">
        <v>1006178.46</v>
      </c>
      <c r="H43" s="15">
        <v>453.16</v>
      </c>
      <c r="I43" s="15">
        <v>1006631.62</v>
      </c>
    </row>
    <row r="44" spans="1:9" x14ac:dyDescent="0.25">
      <c r="A44" s="23" t="s">
        <v>415</v>
      </c>
      <c r="B44" s="23" t="s">
        <v>428</v>
      </c>
      <c r="C44" s="15">
        <v>2127400</v>
      </c>
      <c r="D44" s="15">
        <v>2091230.8</v>
      </c>
      <c r="E44" s="15">
        <v>2501040.7200000002</v>
      </c>
      <c r="F44" s="15">
        <v>2091230.8</v>
      </c>
      <c r="G44" s="15">
        <v>2090984.39</v>
      </c>
      <c r="H44" s="15">
        <v>245.54</v>
      </c>
      <c r="I44" s="15">
        <v>2091229.93</v>
      </c>
    </row>
    <row r="45" spans="1:9" x14ac:dyDescent="0.25">
      <c r="A45" s="23" t="s">
        <v>416</v>
      </c>
      <c r="B45" s="23" t="s">
        <v>428</v>
      </c>
      <c r="C45" s="15">
        <v>181507.01</v>
      </c>
      <c r="D45" s="15">
        <v>161976.51999999999</v>
      </c>
      <c r="E45" s="15">
        <v>2501040.7200000002</v>
      </c>
      <c r="F45" s="15">
        <v>161476.51999999999</v>
      </c>
      <c r="G45" s="15">
        <v>159147.26999999999</v>
      </c>
      <c r="H45" s="15">
        <v>0</v>
      </c>
      <c r="I45" s="15">
        <v>159147.26999999999</v>
      </c>
    </row>
    <row r="46" spans="1:9" x14ac:dyDescent="0.25">
      <c r="A46" s="23" t="s">
        <v>417</v>
      </c>
      <c r="B46" s="23"/>
      <c r="C46" s="15">
        <v>526153.63</v>
      </c>
      <c r="D46" s="15">
        <v>474006.66</v>
      </c>
      <c r="E46" s="15">
        <v>2501040.7200000002</v>
      </c>
      <c r="F46" s="15">
        <v>474006.66</v>
      </c>
      <c r="G46" s="15">
        <v>469822.37</v>
      </c>
      <c r="H46" s="15">
        <v>0</v>
      </c>
      <c r="I46" s="15">
        <v>469822.37</v>
      </c>
    </row>
    <row r="47" spans="1:9" x14ac:dyDescent="0.25">
      <c r="A47" s="23" t="s">
        <v>418</v>
      </c>
      <c r="B47" s="23" t="s">
        <v>428</v>
      </c>
      <c r="C47" s="15">
        <v>482253.31</v>
      </c>
      <c r="D47" s="15">
        <v>481228.33</v>
      </c>
      <c r="E47" s="15">
        <v>2501040.7200000002</v>
      </c>
      <c r="F47" s="15">
        <v>481228.33</v>
      </c>
      <c r="G47" s="15">
        <v>477931.34</v>
      </c>
      <c r="H47" s="15">
        <v>0</v>
      </c>
      <c r="I47" s="15">
        <v>477931.34</v>
      </c>
    </row>
    <row r="48" spans="1:9" x14ac:dyDescent="0.25">
      <c r="A48" s="23" t="s">
        <v>2053</v>
      </c>
      <c r="B48" s="23"/>
      <c r="C48" s="15">
        <v>104289</v>
      </c>
      <c r="D48" s="15">
        <v>59633.4</v>
      </c>
      <c r="E48" s="15">
        <v>2501040.7200000002</v>
      </c>
      <c r="F48" s="15">
        <v>59633.4</v>
      </c>
      <c r="G48" s="15">
        <v>59633.4</v>
      </c>
      <c r="H48" s="15">
        <v>0</v>
      </c>
      <c r="I48" s="15">
        <v>59633.4</v>
      </c>
    </row>
    <row r="49" spans="1:9" x14ac:dyDescent="0.25">
      <c r="A49" s="23" t="s">
        <v>419</v>
      </c>
      <c r="B49" s="23" t="s">
        <v>427</v>
      </c>
      <c r="C49" s="15">
        <v>20184808.02</v>
      </c>
      <c r="D49" s="15">
        <v>16732514.58</v>
      </c>
      <c r="E49" s="15">
        <v>2501040.7200000002</v>
      </c>
      <c r="F49" s="15">
        <v>14941143.470000001</v>
      </c>
      <c r="G49" s="15">
        <v>14247097.560000001</v>
      </c>
      <c r="H49" s="15">
        <v>234.3</v>
      </c>
      <c r="I49" s="15">
        <v>14247331.859999999</v>
      </c>
    </row>
    <row r="50" spans="1:9" x14ac:dyDescent="0.25">
      <c r="A50" s="23" t="s">
        <v>1134</v>
      </c>
      <c r="B50" s="23"/>
      <c r="C50" s="15">
        <v>5735644</v>
      </c>
      <c r="D50" s="15">
        <v>2922903.86</v>
      </c>
      <c r="E50" s="15">
        <v>2501040.7200000002</v>
      </c>
      <c r="F50" s="15">
        <v>2733903.86</v>
      </c>
      <c r="G50" s="15">
        <v>2296976.36</v>
      </c>
      <c r="H50" s="15">
        <v>0</v>
      </c>
      <c r="I50" s="15">
        <v>2296976.36</v>
      </c>
    </row>
    <row r="51" spans="1:9" x14ac:dyDescent="0.25">
      <c r="A51" s="23" t="s">
        <v>420</v>
      </c>
      <c r="B51" s="23" t="s">
        <v>837</v>
      </c>
      <c r="C51" s="15">
        <v>578749</v>
      </c>
      <c r="D51" s="15">
        <v>480574.65</v>
      </c>
      <c r="E51" s="15">
        <v>2501040.7200000002</v>
      </c>
      <c r="F51" s="15">
        <v>480574.65</v>
      </c>
      <c r="G51" s="15">
        <v>480574.64</v>
      </c>
      <c r="H51" s="15">
        <v>0</v>
      </c>
      <c r="I51" s="15">
        <v>480574.64</v>
      </c>
    </row>
    <row r="52" spans="1:9" x14ac:dyDescent="0.25">
      <c r="A52" s="23" t="s">
        <v>421</v>
      </c>
      <c r="B52" s="23" t="s">
        <v>843</v>
      </c>
      <c r="C52" s="15">
        <v>151462089.59</v>
      </c>
      <c r="D52" s="15">
        <v>143810739.00999999</v>
      </c>
      <c r="E52" s="15">
        <v>2501040.7200000002</v>
      </c>
      <c r="F52" s="15">
        <v>143481578.72999999</v>
      </c>
      <c r="G52" s="15">
        <v>141161994.63999999</v>
      </c>
      <c r="H52" s="15">
        <v>128561.19</v>
      </c>
      <c r="I52" s="15">
        <v>141290555.83000001</v>
      </c>
    </row>
    <row r="53" spans="1:9" x14ac:dyDescent="0.25">
      <c r="A53" s="23" t="s">
        <v>422</v>
      </c>
      <c r="B53" s="23" t="s">
        <v>428</v>
      </c>
      <c r="C53" s="15">
        <v>150000</v>
      </c>
      <c r="D53" s="15">
        <v>99764.4</v>
      </c>
      <c r="E53" s="15">
        <v>2501040.7200000002</v>
      </c>
      <c r="F53" s="15">
        <v>99764.4</v>
      </c>
      <c r="G53" s="15">
        <v>99764.4</v>
      </c>
      <c r="H53" s="15">
        <v>0</v>
      </c>
      <c r="I53" s="15">
        <v>99764.4</v>
      </c>
    </row>
    <row r="54" spans="1:9" x14ac:dyDescent="0.25">
      <c r="A54" s="23" t="s">
        <v>1135</v>
      </c>
      <c r="B54" s="23"/>
      <c r="C54" s="15">
        <v>2191000</v>
      </c>
      <c r="D54" s="15">
        <v>1361838.17</v>
      </c>
      <c r="E54" s="15">
        <v>2501040.7200000002</v>
      </c>
      <c r="F54" s="15">
        <v>1361838.17</v>
      </c>
      <c r="G54" s="15">
        <v>1361838.17</v>
      </c>
      <c r="H54" s="15">
        <v>0</v>
      </c>
      <c r="I54" s="15">
        <v>1361838.17</v>
      </c>
    </row>
    <row r="55" spans="1:9" x14ac:dyDescent="0.25">
      <c r="A55" s="23" t="s">
        <v>423</v>
      </c>
      <c r="B55" s="23" t="s">
        <v>428</v>
      </c>
      <c r="C55" s="15">
        <v>101950</v>
      </c>
      <c r="D55" s="15">
        <v>100228.71</v>
      </c>
      <c r="E55" s="15">
        <v>2501040.7200000002</v>
      </c>
      <c r="F55" s="15">
        <v>99628.71</v>
      </c>
      <c r="G55" s="15">
        <v>99120.51</v>
      </c>
      <c r="H55" s="15">
        <v>0</v>
      </c>
      <c r="I55" s="15">
        <v>99120.51</v>
      </c>
    </row>
    <row r="56" spans="1:9" x14ac:dyDescent="0.25">
      <c r="A56" s="23" t="s">
        <v>2054</v>
      </c>
      <c r="B56" s="23"/>
      <c r="C56" s="15">
        <v>119800</v>
      </c>
      <c r="D56" s="15">
        <v>105170.07</v>
      </c>
      <c r="E56" s="15">
        <v>2501040.7200000002</v>
      </c>
      <c r="F56" s="15">
        <v>105170.07</v>
      </c>
      <c r="G56" s="15">
        <v>104426.32</v>
      </c>
      <c r="H56" s="15">
        <v>191.74</v>
      </c>
      <c r="I56" s="15">
        <v>104618.06</v>
      </c>
    </row>
    <row r="57" spans="1:9" x14ac:dyDescent="0.25">
      <c r="A57" s="23"/>
      <c r="B57" s="24" t="s">
        <v>81</v>
      </c>
      <c r="C57" s="17">
        <f>SUBTOTAL(109,C12:C56)</f>
        <v>278180104.68000001</v>
      </c>
      <c r="D57" s="17">
        <f t="shared" ref="D57:I57" si="0">SUBTOTAL(109,D12:D56)</f>
        <v>221170990.35999998</v>
      </c>
      <c r="E57" s="17">
        <f t="shared" si="0"/>
        <v>90931671.529999971</v>
      </c>
      <c r="F57" s="17">
        <f t="shared" si="0"/>
        <v>217462897.00999999</v>
      </c>
      <c r="G57" s="17">
        <f t="shared" si="0"/>
        <v>212907478.42999995</v>
      </c>
      <c r="H57" s="17">
        <f t="shared" si="0"/>
        <v>210210.66999999998</v>
      </c>
      <c r="I57" s="17">
        <f t="shared" si="0"/>
        <v>213117689.09999999</v>
      </c>
    </row>
  </sheetData>
  <sortState xmlns:xlrd2="http://schemas.microsoft.com/office/spreadsheetml/2017/richdata2" ref="A12:I55">
    <sortCondition ref="A12:A55"/>
  </sortState>
  <mergeCells count="2">
    <mergeCell ref="G1:I1"/>
    <mergeCell ref="A10:I10"/>
  </mergeCell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5598-F4A1-4F13-9E5F-D5BE35F16452}">
  <sheetPr>
    <tabColor theme="5" tint="0.59999389629810485"/>
  </sheetPr>
  <dimension ref="A5:K179"/>
  <sheetViews>
    <sheetView topLeftCell="A5" workbookViewId="0">
      <pane ySplit="11" topLeftCell="A16" activePane="bottomLeft" state="frozen"/>
      <selection activeCell="A5" sqref="A5"/>
      <selection pane="bottomLeft" activeCell="A6" sqref="A6"/>
    </sheetView>
  </sheetViews>
  <sheetFormatPr baseColWidth="10" defaultRowHeight="12.75" x14ac:dyDescent="0.2"/>
  <cols>
    <col min="1" max="1" width="11.7109375" style="23" customWidth="1"/>
    <col min="2" max="2" width="66.42578125" style="23" customWidth="1"/>
    <col min="3" max="3" width="15.42578125" style="15" customWidth="1"/>
    <col min="4" max="4" width="16.7109375" style="15" customWidth="1"/>
    <col min="5" max="5" width="15.140625" style="15" bestFit="1" customWidth="1"/>
    <col min="6" max="6" width="16.85546875" style="15" customWidth="1"/>
    <col min="7" max="7" width="16.28515625" style="15" customWidth="1"/>
    <col min="8" max="8" width="15.28515625" style="15" customWidth="1"/>
    <col min="9" max="9" width="15.140625" style="15" bestFit="1" customWidth="1"/>
    <col min="10" max="10" width="12.7109375" style="15" customWidth="1"/>
    <col min="11" max="11" width="15.140625" style="15" bestFit="1" customWidth="1"/>
    <col min="12" max="16384" width="11.42578125" style="23"/>
  </cols>
  <sheetData>
    <row r="5" spans="1:11" s="7" customFormat="1" ht="51" customHeight="1" thickBot="1" x14ac:dyDescent="0.3">
      <c r="A5" s="2"/>
      <c r="B5" s="3"/>
      <c r="C5" s="4"/>
      <c r="D5" s="5"/>
      <c r="E5" s="6"/>
      <c r="F5" s="29"/>
      <c r="G5" s="29"/>
      <c r="H5" s="29"/>
      <c r="I5" s="39" t="s">
        <v>0</v>
      </c>
      <c r="J5" s="39"/>
      <c r="K5" s="39"/>
    </row>
    <row r="6" spans="1:11" s="8" customFormat="1" ht="15.75" customHeight="1" x14ac:dyDescent="0.25"/>
    <row r="7" spans="1:11" s="8" customFormat="1" ht="15" customHeight="1" x14ac:dyDescent="0.25">
      <c r="A7" s="8" t="s">
        <v>2165</v>
      </c>
    </row>
    <row r="8" spans="1:11" s="8" customFormat="1" ht="15" x14ac:dyDescent="0.25">
      <c r="A8" t="s">
        <v>1</v>
      </c>
    </row>
    <row r="9" spans="1:11" s="8" customFormat="1" ht="15" x14ac:dyDescent="0.25">
      <c r="A9" s="1" t="s">
        <v>2166</v>
      </c>
    </row>
    <row r="10" spans="1:11" customFormat="1" ht="15" x14ac:dyDescent="0.25">
      <c r="A10" s="1"/>
    </row>
    <row r="11" spans="1:11" customFormat="1" ht="15" x14ac:dyDescent="0.25"/>
    <row r="12" spans="1:11" customFormat="1" ht="15" x14ac:dyDescent="0.25"/>
    <row r="13" spans="1:11" customFormat="1" ht="15" x14ac:dyDescent="0.25"/>
    <row r="14" spans="1:11" customFormat="1" ht="15.75" customHeight="1" x14ac:dyDescent="0.25">
      <c r="A14" s="41" t="s">
        <v>2461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26" t="s">
        <v>2079</v>
      </c>
      <c r="B15" s="26" t="s">
        <v>847</v>
      </c>
      <c r="C15" s="26" t="s">
        <v>3</v>
      </c>
      <c r="D15" s="26" t="s">
        <v>828</v>
      </c>
      <c r="E15" s="26" t="s">
        <v>848</v>
      </c>
      <c r="F15" s="26" t="s">
        <v>10</v>
      </c>
      <c r="G15" s="26" t="s">
        <v>9</v>
      </c>
      <c r="H15" s="26" t="s">
        <v>5</v>
      </c>
      <c r="I15" s="26" t="s">
        <v>11</v>
      </c>
      <c r="J15" s="26" t="s">
        <v>6</v>
      </c>
      <c r="K15" s="26" t="s">
        <v>8</v>
      </c>
    </row>
    <row r="16" spans="1:11" x14ac:dyDescent="0.2">
      <c r="A16" s="23" t="s">
        <v>2055</v>
      </c>
      <c r="B16" s="23" t="s">
        <v>2080</v>
      </c>
      <c r="C16" s="15">
        <v>0</v>
      </c>
      <c r="D16" s="15">
        <v>12000</v>
      </c>
      <c r="E16" s="15">
        <f>SUM(Tabla13[[#This Row],[Crédito inicial]:[Modificacións]])</f>
        <v>12000</v>
      </c>
      <c r="F16" s="15">
        <v>12000</v>
      </c>
      <c r="G16" s="15">
        <v>12000</v>
      </c>
      <c r="H16" s="15">
        <v>12000</v>
      </c>
      <c r="I16" s="15">
        <v>12000</v>
      </c>
      <c r="J16" s="15">
        <v>0</v>
      </c>
      <c r="K16" s="15">
        <v>12000</v>
      </c>
    </row>
    <row r="17" spans="1:11" x14ac:dyDescent="0.2">
      <c r="A17" s="23" t="s">
        <v>2056</v>
      </c>
      <c r="B17" s="23" t="s">
        <v>2081</v>
      </c>
      <c r="C17" s="15">
        <v>0</v>
      </c>
      <c r="D17" s="15">
        <v>4132.2299999999996</v>
      </c>
      <c r="E17" s="15">
        <f>SUM(Tabla13[[#This Row],[Crédito inicial]:[Modificacións]])</f>
        <v>4132.2299999999996</v>
      </c>
      <c r="F17" s="15">
        <v>3955.2</v>
      </c>
      <c r="G17" s="15">
        <v>3955.2</v>
      </c>
      <c r="H17" s="15">
        <v>3955.2</v>
      </c>
      <c r="I17" s="15">
        <v>3955.2</v>
      </c>
      <c r="J17" s="15">
        <v>0</v>
      </c>
      <c r="K17" s="15">
        <v>3955.2</v>
      </c>
    </row>
    <row r="18" spans="1:11" x14ac:dyDescent="0.2">
      <c r="A18" s="23" t="s">
        <v>429</v>
      </c>
      <c r="B18" s="23" t="s">
        <v>2082</v>
      </c>
      <c r="C18" s="15">
        <v>2726239</v>
      </c>
      <c r="D18" s="15">
        <v>182031.14</v>
      </c>
      <c r="E18" s="15">
        <f>SUM(Tabla13[[#This Row],[Crédito inicial]:[Modificacións]])</f>
        <v>2908270.14</v>
      </c>
      <c r="F18" s="15">
        <v>2829824.68</v>
      </c>
      <c r="G18" s="15">
        <v>2829824.68</v>
      </c>
      <c r="H18" s="15">
        <v>2829824.68</v>
      </c>
      <c r="I18" s="15">
        <v>2740702.77</v>
      </c>
      <c r="J18" s="15">
        <v>1575.9</v>
      </c>
      <c r="K18" s="15">
        <v>2742278.67</v>
      </c>
    </row>
    <row r="19" spans="1:11" x14ac:dyDescent="0.2">
      <c r="A19" s="23" t="s">
        <v>430</v>
      </c>
      <c r="B19" s="23" t="s">
        <v>2083</v>
      </c>
      <c r="C19" s="15">
        <v>33650</v>
      </c>
      <c r="D19" s="15">
        <v>0</v>
      </c>
      <c r="E19" s="15">
        <f>SUM(Tabla13[[#This Row],[Crédito inicial]:[Modificacións]])</f>
        <v>33650</v>
      </c>
      <c r="F19" s="15">
        <v>33200.94</v>
      </c>
      <c r="G19" s="15">
        <v>33200.94</v>
      </c>
      <c r="H19" s="15">
        <v>33200.94</v>
      </c>
      <c r="I19" s="15">
        <v>33200.94</v>
      </c>
      <c r="J19" s="15">
        <v>192</v>
      </c>
      <c r="K19" s="15">
        <v>33392.94</v>
      </c>
    </row>
    <row r="20" spans="1:11" x14ac:dyDescent="0.2">
      <c r="A20" s="23" t="s">
        <v>431</v>
      </c>
      <c r="B20" s="23" t="s">
        <v>2084</v>
      </c>
      <c r="C20" s="15">
        <v>71053</v>
      </c>
      <c r="D20" s="15">
        <v>0</v>
      </c>
      <c r="E20" s="15">
        <f>SUM(Tabla13[[#This Row],[Crédito inicial]:[Modificacións]])</f>
        <v>71053</v>
      </c>
      <c r="F20" s="15">
        <v>70923.44</v>
      </c>
      <c r="G20" s="15">
        <v>70923.44</v>
      </c>
      <c r="H20" s="15">
        <v>70923.44</v>
      </c>
      <c r="I20" s="15">
        <v>70923.44</v>
      </c>
      <c r="J20" s="15">
        <v>0</v>
      </c>
      <c r="K20" s="15">
        <v>70923.44</v>
      </c>
    </row>
    <row r="21" spans="1:11" x14ac:dyDescent="0.2">
      <c r="A21" s="23" t="s">
        <v>432</v>
      </c>
      <c r="B21" s="23" t="s">
        <v>2085</v>
      </c>
      <c r="C21" s="15">
        <v>3568</v>
      </c>
      <c r="D21" s="15">
        <v>0</v>
      </c>
      <c r="E21" s="15">
        <f>SUM(Tabla13[[#This Row],[Crédito inicial]:[Modificacións]])</f>
        <v>3568</v>
      </c>
      <c r="F21" s="15">
        <v>3553.01</v>
      </c>
      <c r="G21" s="15">
        <v>3553.01</v>
      </c>
      <c r="H21" s="15">
        <v>3553.01</v>
      </c>
      <c r="I21" s="15">
        <v>3553.01</v>
      </c>
      <c r="J21" s="15">
        <v>0</v>
      </c>
      <c r="K21" s="15">
        <v>3553.01</v>
      </c>
    </row>
    <row r="22" spans="1:11" x14ac:dyDescent="0.2">
      <c r="A22" s="23" t="s">
        <v>433</v>
      </c>
      <c r="B22" s="23" t="s">
        <v>2086</v>
      </c>
      <c r="C22" s="15">
        <v>3826</v>
      </c>
      <c r="D22" s="15">
        <v>0</v>
      </c>
      <c r="E22" s="15">
        <f>SUM(Tabla13[[#This Row],[Crédito inicial]:[Modificacións]])</f>
        <v>3826</v>
      </c>
      <c r="F22" s="15">
        <v>2368.29</v>
      </c>
      <c r="G22" s="15">
        <v>2368.29</v>
      </c>
      <c r="H22" s="15">
        <v>2368.29</v>
      </c>
      <c r="I22" s="15">
        <v>2368.29</v>
      </c>
      <c r="J22" s="15">
        <v>0</v>
      </c>
      <c r="K22" s="15">
        <v>2368.29</v>
      </c>
    </row>
    <row r="23" spans="1:11" x14ac:dyDescent="0.2">
      <c r="A23" s="23" t="s">
        <v>434</v>
      </c>
      <c r="B23" s="23" t="s">
        <v>2087</v>
      </c>
      <c r="C23" s="15">
        <v>3136</v>
      </c>
      <c r="D23" s="15">
        <v>0</v>
      </c>
      <c r="E23" s="15">
        <f>SUM(Tabla13[[#This Row],[Crédito inicial]:[Modificacións]])</f>
        <v>3136</v>
      </c>
      <c r="F23" s="15">
        <v>594.75</v>
      </c>
      <c r="G23" s="15">
        <v>594.75</v>
      </c>
      <c r="H23" s="15">
        <v>594.75</v>
      </c>
      <c r="I23" s="15">
        <v>594.75</v>
      </c>
      <c r="J23" s="15">
        <v>0</v>
      </c>
      <c r="K23" s="15">
        <v>594.75</v>
      </c>
    </row>
    <row r="24" spans="1:11" x14ac:dyDescent="0.2">
      <c r="A24" s="23" t="s">
        <v>435</v>
      </c>
      <c r="B24" s="23" t="s">
        <v>2088</v>
      </c>
      <c r="C24" s="15">
        <v>3528</v>
      </c>
      <c r="D24" s="15">
        <v>0</v>
      </c>
      <c r="E24" s="15">
        <f>SUM(Tabla13[[#This Row],[Crédito inicial]:[Modificacións]])</f>
        <v>3528</v>
      </c>
      <c r="F24" s="15">
        <v>3527.11</v>
      </c>
      <c r="G24" s="15">
        <v>3527.11</v>
      </c>
      <c r="H24" s="15">
        <v>3527.11</v>
      </c>
      <c r="I24" s="15">
        <v>3527.11</v>
      </c>
      <c r="J24" s="15">
        <v>0</v>
      </c>
      <c r="K24" s="15">
        <v>3527.11</v>
      </c>
    </row>
    <row r="25" spans="1:11" x14ac:dyDescent="0.2">
      <c r="A25" s="23" t="s">
        <v>436</v>
      </c>
      <c r="B25" s="23" t="s">
        <v>2089</v>
      </c>
      <c r="C25" s="15">
        <v>3136</v>
      </c>
      <c r="D25" s="15">
        <v>0</v>
      </c>
      <c r="E25" s="15">
        <f>SUM(Tabla13[[#This Row],[Crédito inicial]:[Modificacións]])</f>
        <v>3136</v>
      </c>
      <c r="F25" s="15">
        <v>2628.89</v>
      </c>
      <c r="G25" s="15">
        <v>2628.89</v>
      </c>
      <c r="H25" s="15">
        <v>2628.89</v>
      </c>
      <c r="I25" s="15">
        <v>2628.89</v>
      </c>
      <c r="J25" s="15">
        <v>0</v>
      </c>
      <c r="K25" s="15">
        <v>2628.89</v>
      </c>
    </row>
    <row r="26" spans="1:11" x14ac:dyDescent="0.2">
      <c r="A26" s="23" t="s">
        <v>437</v>
      </c>
      <c r="B26" s="23" t="s">
        <v>2090</v>
      </c>
      <c r="C26" s="15">
        <v>27405</v>
      </c>
      <c r="D26" s="15">
        <v>5000</v>
      </c>
      <c r="E26" s="15">
        <f>SUM(Tabla13[[#This Row],[Crédito inicial]:[Modificacións]])</f>
        <v>32405</v>
      </c>
      <c r="F26" s="15">
        <v>32398</v>
      </c>
      <c r="G26" s="15">
        <v>32398</v>
      </c>
      <c r="H26" s="15">
        <v>32398</v>
      </c>
      <c r="I26" s="15">
        <v>32398</v>
      </c>
      <c r="J26" s="15">
        <v>0</v>
      </c>
      <c r="K26" s="15">
        <v>32398</v>
      </c>
    </row>
    <row r="27" spans="1:11" x14ac:dyDescent="0.2">
      <c r="A27" s="23" t="s">
        <v>438</v>
      </c>
      <c r="B27" s="23" t="s">
        <v>2091</v>
      </c>
      <c r="C27" s="15">
        <v>3136</v>
      </c>
      <c r="D27" s="15">
        <v>0</v>
      </c>
      <c r="E27" s="15">
        <f>SUM(Tabla13[[#This Row],[Crédito inicial]:[Modificacións]])</f>
        <v>3136</v>
      </c>
      <c r="F27" s="15">
        <v>2432.4</v>
      </c>
      <c r="G27" s="15">
        <v>2432.4</v>
      </c>
      <c r="H27" s="15">
        <v>2432.4</v>
      </c>
      <c r="I27" s="15">
        <v>2432.4</v>
      </c>
      <c r="J27" s="15">
        <v>0</v>
      </c>
      <c r="K27" s="15">
        <v>2432.4</v>
      </c>
    </row>
    <row r="28" spans="1:11" x14ac:dyDescent="0.2">
      <c r="A28" s="23" t="s">
        <v>439</v>
      </c>
      <c r="B28" s="23" t="s">
        <v>2092</v>
      </c>
      <c r="C28" s="15">
        <v>2161</v>
      </c>
      <c r="D28" s="15">
        <v>0</v>
      </c>
      <c r="E28" s="15">
        <f>SUM(Tabla13[[#This Row],[Crédito inicial]:[Modificacións]])</f>
        <v>2161</v>
      </c>
      <c r="F28" s="15">
        <v>2156.09</v>
      </c>
      <c r="G28" s="15">
        <v>2156.09</v>
      </c>
      <c r="H28" s="15">
        <v>2156.09</v>
      </c>
      <c r="I28" s="15">
        <v>2156.09</v>
      </c>
      <c r="J28" s="15">
        <v>0</v>
      </c>
      <c r="K28" s="15">
        <v>2156.09</v>
      </c>
    </row>
    <row r="29" spans="1:11" x14ac:dyDescent="0.2">
      <c r="A29" s="23" t="s">
        <v>440</v>
      </c>
      <c r="B29" s="23" t="s">
        <v>2093</v>
      </c>
      <c r="C29" s="15">
        <v>4183</v>
      </c>
      <c r="D29" s="15">
        <v>0</v>
      </c>
      <c r="E29" s="15">
        <f>SUM(Tabla13[[#This Row],[Crédito inicial]:[Modificacións]])</f>
        <v>4183</v>
      </c>
      <c r="F29" s="15">
        <v>4174.8599999999997</v>
      </c>
      <c r="G29" s="15">
        <v>4174.8599999999997</v>
      </c>
      <c r="H29" s="15">
        <v>4174.8599999999997</v>
      </c>
      <c r="I29" s="15">
        <v>4174.8599999999997</v>
      </c>
      <c r="J29" s="15">
        <v>0</v>
      </c>
      <c r="K29" s="15">
        <v>4174.8599999999997</v>
      </c>
    </row>
    <row r="30" spans="1:11" x14ac:dyDescent="0.2">
      <c r="A30" s="23" t="s">
        <v>441</v>
      </c>
      <c r="B30" s="23" t="s">
        <v>2094</v>
      </c>
      <c r="C30" s="15">
        <v>62444</v>
      </c>
      <c r="D30" s="15">
        <v>0</v>
      </c>
      <c r="E30" s="15">
        <f>SUM(Tabla13[[#This Row],[Crédito inicial]:[Modificacións]])</f>
        <v>62444</v>
      </c>
      <c r="F30" s="15">
        <v>61877.95</v>
      </c>
      <c r="G30" s="15">
        <v>61877.95</v>
      </c>
      <c r="H30" s="15">
        <v>61877.95</v>
      </c>
      <c r="I30" s="15">
        <v>61877.95</v>
      </c>
      <c r="J30" s="15">
        <v>0</v>
      </c>
      <c r="K30" s="15">
        <v>61877.95</v>
      </c>
    </row>
    <row r="31" spans="1:11" x14ac:dyDescent="0.2">
      <c r="A31" s="23" t="s">
        <v>442</v>
      </c>
      <c r="B31" s="23" t="s">
        <v>2095</v>
      </c>
      <c r="C31" s="15">
        <v>3136</v>
      </c>
      <c r="D31" s="15">
        <v>0</v>
      </c>
      <c r="E31" s="15">
        <f>SUM(Tabla13[[#This Row],[Crédito inicial]:[Modificacións]])</f>
        <v>3136</v>
      </c>
      <c r="F31" s="15">
        <v>3136</v>
      </c>
      <c r="G31" s="15">
        <v>3136</v>
      </c>
      <c r="H31" s="15">
        <v>3136</v>
      </c>
      <c r="I31" s="15">
        <v>3136</v>
      </c>
      <c r="J31" s="15">
        <v>0</v>
      </c>
      <c r="K31" s="15">
        <v>3136</v>
      </c>
    </row>
    <row r="32" spans="1:11" x14ac:dyDescent="0.2">
      <c r="A32" s="23" t="s">
        <v>443</v>
      </c>
      <c r="B32" s="23" t="s">
        <v>2096</v>
      </c>
      <c r="C32" s="15">
        <v>3136</v>
      </c>
      <c r="D32" s="15">
        <v>0</v>
      </c>
      <c r="E32" s="15">
        <f>SUM(Tabla13[[#This Row],[Crédito inicial]:[Modificacións]])</f>
        <v>3136</v>
      </c>
      <c r="F32" s="15">
        <v>3047.48</v>
      </c>
      <c r="G32" s="15">
        <v>3047.48</v>
      </c>
      <c r="H32" s="15">
        <v>3047.48</v>
      </c>
      <c r="I32" s="15">
        <v>3047.48</v>
      </c>
      <c r="J32" s="15">
        <v>0</v>
      </c>
      <c r="K32" s="15">
        <v>3047.48</v>
      </c>
    </row>
    <row r="33" spans="1:11" x14ac:dyDescent="0.2">
      <c r="A33" s="23" t="s">
        <v>444</v>
      </c>
      <c r="B33" s="23" t="s">
        <v>2097</v>
      </c>
      <c r="C33" s="15">
        <v>3902</v>
      </c>
      <c r="D33" s="15">
        <v>-1000</v>
      </c>
      <c r="E33" s="15">
        <f>SUM(Tabla13[[#This Row],[Crédito inicial]:[Modificacións]])</f>
        <v>2902</v>
      </c>
      <c r="F33" s="15">
        <v>2214.94</v>
      </c>
      <c r="G33" s="15">
        <v>2214.94</v>
      </c>
      <c r="H33" s="15">
        <v>2214.94</v>
      </c>
      <c r="I33" s="15">
        <v>2214.94</v>
      </c>
      <c r="J33" s="15">
        <v>0</v>
      </c>
      <c r="K33" s="15">
        <v>2214.94</v>
      </c>
    </row>
    <row r="34" spans="1:11" x14ac:dyDescent="0.2">
      <c r="A34" s="23" t="s">
        <v>445</v>
      </c>
      <c r="B34" s="23" t="s">
        <v>2098</v>
      </c>
      <c r="C34" s="15">
        <v>3136</v>
      </c>
      <c r="D34" s="15">
        <v>0</v>
      </c>
      <c r="E34" s="15">
        <f>SUM(Tabla13[[#This Row],[Crédito inicial]:[Modificacións]])</f>
        <v>3136</v>
      </c>
      <c r="F34" s="15">
        <v>3122.73</v>
      </c>
      <c r="G34" s="15">
        <v>3122.73</v>
      </c>
      <c r="H34" s="15">
        <v>3122.73</v>
      </c>
      <c r="I34" s="15">
        <v>3122.73</v>
      </c>
      <c r="J34" s="15">
        <v>0</v>
      </c>
      <c r="K34" s="15">
        <v>3122.73</v>
      </c>
    </row>
    <row r="35" spans="1:11" x14ac:dyDescent="0.2">
      <c r="A35" s="23" t="s">
        <v>446</v>
      </c>
      <c r="B35" s="23" t="s">
        <v>2099</v>
      </c>
      <c r="C35" s="15">
        <v>3136</v>
      </c>
      <c r="D35" s="15">
        <v>0</v>
      </c>
      <c r="E35" s="15">
        <f>SUM(Tabla13[[#This Row],[Crédito inicial]:[Modificacións]])</f>
        <v>3136</v>
      </c>
      <c r="F35" s="15">
        <v>3093.24</v>
      </c>
      <c r="G35" s="15">
        <v>3093.24</v>
      </c>
      <c r="H35" s="15">
        <v>3093.24</v>
      </c>
      <c r="I35" s="15">
        <v>3093.24</v>
      </c>
      <c r="J35" s="15">
        <v>0</v>
      </c>
      <c r="K35" s="15">
        <v>3093.24</v>
      </c>
    </row>
    <row r="36" spans="1:11" x14ac:dyDescent="0.2">
      <c r="A36" s="23" t="s">
        <v>447</v>
      </c>
      <c r="B36" s="23" t="s">
        <v>2100</v>
      </c>
      <c r="C36" s="15">
        <v>3404</v>
      </c>
      <c r="D36" s="15">
        <v>0</v>
      </c>
      <c r="E36" s="15">
        <f>SUM(Tabla13[[#This Row],[Crédito inicial]:[Modificacións]])</f>
        <v>3404</v>
      </c>
      <c r="F36" s="15">
        <v>3249.53</v>
      </c>
      <c r="G36" s="15">
        <v>3249.53</v>
      </c>
      <c r="H36" s="15">
        <v>3249.53</v>
      </c>
      <c r="I36" s="15">
        <v>3249.53</v>
      </c>
      <c r="J36" s="15">
        <v>0</v>
      </c>
      <c r="K36" s="15">
        <v>3249.53</v>
      </c>
    </row>
    <row r="37" spans="1:11" x14ac:dyDescent="0.2">
      <c r="A37" s="23" t="s">
        <v>448</v>
      </c>
      <c r="B37" s="23" t="s">
        <v>2101</v>
      </c>
      <c r="C37" s="15">
        <v>69177</v>
      </c>
      <c r="D37" s="15">
        <v>0</v>
      </c>
      <c r="E37" s="15">
        <f>SUM(Tabla13[[#This Row],[Crédito inicial]:[Modificacións]])</f>
        <v>69177</v>
      </c>
      <c r="F37" s="15">
        <v>69175.77</v>
      </c>
      <c r="G37" s="15">
        <v>69175.77</v>
      </c>
      <c r="H37" s="15">
        <v>69175.77</v>
      </c>
      <c r="I37" s="15">
        <v>69175.77</v>
      </c>
      <c r="J37" s="15">
        <v>0</v>
      </c>
      <c r="K37" s="15">
        <v>69175.77</v>
      </c>
    </row>
    <row r="38" spans="1:11" x14ac:dyDescent="0.2">
      <c r="A38" s="23" t="s">
        <v>449</v>
      </c>
      <c r="B38" s="23" t="s">
        <v>2102</v>
      </c>
      <c r="C38" s="15">
        <v>3136</v>
      </c>
      <c r="D38" s="15">
        <v>0</v>
      </c>
      <c r="E38" s="15">
        <f>SUM(Tabla13[[#This Row],[Crédito inicial]:[Modificacións]])</f>
        <v>3136</v>
      </c>
      <c r="F38" s="15">
        <v>2805.12</v>
      </c>
      <c r="G38" s="15">
        <v>2805.12</v>
      </c>
      <c r="H38" s="15">
        <v>2805.12</v>
      </c>
      <c r="I38" s="15">
        <v>2805.12</v>
      </c>
      <c r="J38" s="15">
        <v>0</v>
      </c>
      <c r="K38" s="15">
        <v>2805.12</v>
      </c>
    </row>
    <row r="39" spans="1:11" x14ac:dyDescent="0.2">
      <c r="A39" s="23" t="s">
        <v>1085</v>
      </c>
      <c r="B39" s="23" t="s">
        <v>1113</v>
      </c>
      <c r="C39" s="15">
        <v>3910</v>
      </c>
      <c r="D39" s="15">
        <v>0</v>
      </c>
      <c r="E39" s="15">
        <f>SUM(Tabla13[[#This Row],[Crédito inicial]:[Modificacións]])</f>
        <v>3910</v>
      </c>
      <c r="F39" s="15">
        <v>824.98</v>
      </c>
      <c r="G39" s="15">
        <v>824.98</v>
      </c>
      <c r="H39" s="15">
        <v>824.98</v>
      </c>
      <c r="I39" s="15">
        <v>824.98</v>
      </c>
      <c r="J39" s="15">
        <v>0</v>
      </c>
      <c r="K39" s="15">
        <v>824.98</v>
      </c>
    </row>
    <row r="40" spans="1:11" x14ac:dyDescent="0.2">
      <c r="A40" s="23" t="s">
        <v>450</v>
      </c>
      <c r="B40" s="23" t="s">
        <v>2103</v>
      </c>
      <c r="C40" s="15">
        <v>11199</v>
      </c>
      <c r="D40" s="15">
        <v>0</v>
      </c>
      <c r="E40" s="15">
        <f>SUM(Tabla13[[#This Row],[Crédito inicial]:[Modificacións]])</f>
        <v>11199</v>
      </c>
      <c r="F40" s="15">
        <v>10989.56</v>
      </c>
      <c r="G40" s="15">
        <v>10989.56</v>
      </c>
      <c r="H40" s="15">
        <v>10989.56</v>
      </c>
      <c r="I40" s="15">
        <v>10989.56</v>
      </c>
      <c r="J40" s="15">
        <v>0</v>
      </c>
      <c r="K40" s="15">
        <v>10989.56</v>
      </c>
    </row>
    <row r="41" spans="1:11" x14ac:dyDescent="0.2">
      <c r="A41" s="23" t="s">
        <v>451</v>
      </c>
      <c r="B41" s="23" t="s">
        <v>2104</v>
      </c>
      <c r="C41" s="15">
        <v>22464</v>
      </c>
      <c r="D41" s="15">
        <v>0</v>
      </c>
      <c r="E41" s="15">
        <f>SUM(Tabla13[[#This Row],[Crédito inicial]:[Modificacións]])</f>
        <v>22464</v>
      </c>
      <c r="F41" s="15">
        <v>22151.55</v>
      </c>
      <c r="G41" s="15">
        <v>22151.55</v>
      </c>
      <c r="H41" s="15">
        <v>22151.55</v>
      </c>
      <c r="I41" s="15">
        <v>22151.55</v>
      </c>
      <c r="J41" s="15">
        <v>0</v>
      </c>
      <c r="K41" s="15">
        <v>22151.55</v>
      </c>
    </row>
    <row r="42" spans="1:11" x14ac:dyDescent="0.2">
      <c r="A42" s="23" t="s">
        <v>452</v>
      </c>
      <c r="B42" s="23" t="s">
        <v>2105</v>
      </c>
      <c r="C42" s="15">
        <v>17550</v>
      </c>
      <c r="D42" s="15">
        <v>0</v>
      </c>
      <c r="E42" s="15">
        <f>SUM(Tabla13[[#This Row],[Crédito inicial]:[Modificacións]])</f>
        <v>17550</v>
      </c>
      <c r="F42" s="15">
        <v>13645.1</v>
      </c>
      <c r="G42" s="15">
        <v>13645.1</v>
      </c>
      <c r="H42" s="15">
        <v>13645.1</v>
      </c>
      <c r="I42" s="15">
        <v>13645.1</v>
      </c>
      <c r="J42" s="15">
        <v>0</v>
      </c>
      <c r="K42" s="15">
        <v>13645.1</v>
      </c>
    </row>
    <row r="43" spans="1:11" x14ac:dyDescent="0.2">
      <c r="A43" s="23" t="s">
        <v>453</v>
      </c>
      <c r="B43" s="23" t="s">
        <v>2106</v>
      </c>
      <c r="C43" s="15">
        <v>3263</v>
      </c>
      <c r="D43" s="15">
        <v>0</v>
      </c>
      <c r="E43" s="15">
        <f>SUM(Tabla13[[#This Row],[Crédito inicial]:[Modificacións]])</f>
        <v>3263</v>
      </c>
      <c r="F43" s="15">
        <v>2922.52</v>
      </c>
      <c r="G43" s="15">
        <v>2922.52</v>
      </c>
      <c r="H43" s="15">
        <v>2922.52</v>
      </c>
      <c r="I43" s="15">
        <v>2922.52</v>
      </c>
      <c r="J43" s="15">
        <v>0</v>
      </c>
      <c r="K43" s="15">
        <v>2922.52</v>
      </c>
    </row>
    <row r="44" spans="1:11" x14ac:dyDescent="0.2">
      <c r="A44" s="23" t="s">
        <v>454</v>
      </c>
      <c r="B44" s="23" t="s">
        <v>509</v>
      </c>
      <c r="C44" s="15">
        <v>33843</v>
      </c>
      <c r="D44" s="15">
        <v>0</v>
      </c>
      <c r="E44" s="15">
        <f>SUM(Tabla13[[#This Row],[Crédito inicial]:[Modificacións]])</f>
        <v>33843</v>
      </c>
      <c r="F44" s="15">
        <v>33797.15</v>
      </c>
      <c r="G44" s="15">
        <v>33797.15</v>
      </c>
      <c r="H44" s="15">
        <v>33797.15</v>
      </c>
      <c r="I44" s="15">
        <v>33797.15</v>
      </c>
      <c r="J44" s="15">
        <v>0</v>
      </c>
      <c r="K44" s="15">
        <v>33797.15</v>
      </c>
    </row>
    <row r="45" spans="1:11" x14ac:dyDescent="0.2">
      <c r="A45" s="23" t="s">
        <v>1086</v>
      </c>
      <c r="B45" s="23" t="s">
        <v>1114</v>
      </c>
      <c r="C45" s="15">
        <v>3136</v>
      </c>
      <c r="D45" s="15">
        <v>0</v>
      </c>
      <c r="E45" s="15">
        <f>SUM(Tabla13[[#This Row],[Crédito inicial]:[Modificacións]])</f>
        <v>3136</v>
      </c>
      <c r="F45" s="15">
        <v>2948.25</v>
      </c>
      <c r="G45" s="15">
        <v>2948.25</v>
      </c>
      <c r="H45" s="15">
        <v>2948.25</v>
      </c>
      <c r="I45" s="15">
        <v>2948.25</v>
      </c>
      <c r="J45" s="15">
        <v>0</v>
      </c>
      <c r="K45" s="15">
        <v>2948.25</v>
      </c>
    </row>
    <row r="46" spans="1:11" x14ac:dyDescent="0.2">
      <c r="A46" s="23" t="s">
        <v>455</v>
      </c>
      <c r="B46" s="23" t="s">
        <v>2107</v>
      </c>
      <c r="C46" s="15">
        <v>15387</v>
      </c>
      <c r="D46" s="15">
        <v>0</v>
      </c>
      <c r="E46" s="15">
        <f>SUM(Tabla13[[#This Row],[Crédito inicial]:[Modificacións]])</f>
        <v>15387</v>
      </c>
      <c r="F46" s="15">
        <v>15368.36</v>
      </c>
      <c r="G46" s="15">
        <v>15368.36</v>
      </c>
      <c r="H46" s="15">
        <v>15368.36</v>
      </c>
      <c r="I46" s="15">
        <v>15368.36</v>
      </c>
      <c r="J46" s="15">
        <v>0</v>
      </c>
      <c r="K46" s="15">
        <v>15368.36</v>
      </c>
    </row>
    <row r="47" spans="1:11" x14ac:dyDescent="0.2">
      <c r="A47" s="23" t="s">
        <v>456</v>
      </c>
      <c r="B47" s="23" t="s">
        <v>2108</v>
      </c>
      <c r="C47" s="15">
        <v>15681</v>
      </c>
      <c r="D47" s="15">
        <v>0</v>
      </c>
      <c r="E47" s="15">
        <f>SUM(Tabla13[[#This Row],[Crédito inicial]:[Modificacións]])</f>
        <v>15681</v>
      </c>
      <c r="F47" s="15">
        <v>15631.16</v>
      </c>
      <c r="G47" s="15">
        <v>15631.16</v>
      </c>
      <c r="H47" s="15">
        <v>15631.16</v>
      </c>
      <c r="I47" s="15">
        <v>15631.16</v>
      </c>
      <c r="J47" s="15">
        <v>0</v>
      </c>
      <c r="K47" s="15">
        <v>15631.16</v>
      </c>
    </row>
    <row r="48" spans="1:11" x14ac:dyDescent="0.2">
      <c r="A48" s="23" t="s">
        <v>1087</v>
      </c>
      <c r="B48" s="23" t="s">
        <v>1115</v>
      </c>
      <c r="C48" s="15">
        <v>1000</v>
      </c>
      <c r="D48" s="15">
        <v>0</v>
      </c>
      <c r="E48" s="15">
        <f>SUM(Tabla13[[#This Row],[Crédito inicial]:[Modificacións]])</f>
        <v>1000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</row>
    <row r="49" spans="1:11" x14ac:dyDescent="0.2">
      <c r="A49" s="23" t="s">
        <v>457</v>
      </c>
      <c r="B49" s="23" t="s">
        <v>510</v>
      </c>
      <c r="C49" s="15">
        <v>3237</v>
      </c>
      <c r="D49" s="15">
        <v>0</v>
      </c>
      <c r="E49" s="15">
        <f>SUM(Tabla13[[#This Row],[Crédito inicial]:[Modificacións]])</f>
        <v>3237</v>
      </c>
      <c r="F49" s="15">
        <v>2361.46</v>
      </c>
      <c r="G49" s="15">
        <v>2361.46</v>
      </c>
      <c r="H49" s="15">
        <v>2361.46</v>
      </c>
      <c r="I49" s="15">
        <v>2361.46</v>
      </c>
      <c r="J49" s="15">
        <v>0</v>
      </c>
      <c r="K49" s="15">
        <v>2361.46</v>
      </c>
    </row>
    <row r="50" spans="1:11" x14ac:dyDescent="0.2">
      <c r="A50" s="23" t="s">
        <v>458</v>
      </c>
      <c r="B50" s="23" t="s">
        <v>2109</v>
      </c>
      <c r="C50" s="15">
        <v>4158</v>
      </c>
      <c r="D50" s="15">
        <v>0</v>
      </c>
      <c r="E50" s="15">
        <f>SUM(Tabla13[[#This Row],[Crédito inicial]:[Modificacións]])</f>
        <v>4158</v>
      </c>
      <c r="F50" s="15">
        <v>2872.61</v>
      </c>
      <c r="G50" s="15">
        <v>2872.61</v>
      </c>
      <c r="H50" s="15">
        <v>2872.61</v>
      </c>
      <c r="I50" s="15">
        <v>2872.61</v>
      </c>
      <c r="J50" s="15">
        <v>0</v>
      </c>
      <c r="K50" s="15">
        <v>2872.61</v>
      </c>
    </row>
    <row r="51" spans="1:11" x14ac:dyDescent="0.2">
      <c r="A51" s="23" t="s">
        <v>459</v>
      </c>
      <c r="B51" s="23" t="s">
        <v>2110</v>
      </c>
      <c r="C51" s="15">
        <v>3136</v>
      </c>
      <c r="D51" s="15">
        <v>0</v>
      </c>
      <c r="E51" s="15">
        <f>SUM(Tabla13[[#This Row],[Crédito inicial]:[Modificacións]])</f>
        <v>3136</v>
      </c>
      <c r="F51" s="15">
        <v>3134.78</v>
      </c>
      <c r="G51" s="15">
        <v>3134.78</v>
      </c>
      <c r="H51" s="15">
        <v>3134.78</v>
      </c>
      <c r="I51" s="15">
        <v>3134.78</v>
      </c>
      <c r="J51" s="15">
        <v>0</v>
      </c>
      <c r="K51" s="15">
        <v>3134.78</v>
      </c>
    </row>
    <row r="52" spans="1:11" x14ac:dyDescent="0.2">
      <c r="A52" s="23" t="s">
        <v>1088</v>
      </c>
      <c r="B52" s="23" t="s">
        <v>1116</v>
      </c>
      <c r="C52" s="15">
        <v>13000</v>
      </c>
      <c r="D52" s="15">
        <v>0</v>
      </c>
      <c r="E52" s="15">
        <f>SUM(Tabla13[[#This Row],[Crédito inicial]:[Modificacións]])</f>
        <v>13000</v>
      </c>
      <c r="F52" s="15">
        <v>12369.11</v>
      </c>
      <c r="G52" s="15">
        <v>12369.11</v>
      </c>
      <c r="H52" s="15">
        <v>12369.11</v>
      </c>
      <c r="I52" s="15">
        <v>12369.11</v>
      </c>
      <c r="J52" s="15">
        <v>0</v>
      </c>
      <c r="K52" s="15">
        <v>12369.11</v>
      </c>
    </row>
    <row r="53" spans="1:11" x14ac:dyDescent="0.2">
      <c r="A53" s="23" t="s">
        <v>460</v>
      </c>
      <c r="B53" s="23" t="s">
        <v>2111</v>
      </c>
      <c r="C53" s="15">
        <v>2161</v>
      </c>
      <c r="D53" s="15">
        <v>0</v>
      </c>
      <c r="E53" s="15">
        <f>SUM(Tabla13[[#This Row],[Crédito inicial]:[Modificacións]])</f>
        <v>2161</v>
      </c>
      <c r="F53" s="15">
        <v>900</v>
      </c>
      <c r="G53" s="15">
        <v>900</v>
      </c>
      <c r="H53" s="15">
        <v>900</v>
      </c>
      <c r="I53" s="15">
        <v>900</v>
      </c>
      <c r="J53" s="15">
        <v>0</v>
      </c>
      <c r="K53" s="15">
        <v>900</v>
      </c>
    </row>
    <row r="54" spans="1:11" x14ac:dyDescent="0.2">
      <c r="A54" s="23" t="s">
        <v>461</v>
      </c>
      <c r="B54" s="23" t="s">
        <v>2112</v>
      </c>
      <c r="C54" s="15">
        <v>6380</v>
      </c>
      <c r="D54" s="15">
        <v>0.1</v>
      </c>
      <c r="E54" s="15">
        <f>SUM(Tabla13[[#This Row],[Crédito inicial]:[Modificacións]])</f>
        <v>6380.1</v>
      </c>
      <c r="F54" s="15">
        <v>6321.98</v>
      </c>
      <c r="G54" s="15">
        <v>6321.98</v>
      </c>
      <c r="H54" s="15">
        <v>6321.98</v>
      </c>
      <c r="I54" s="15">
        <v>6321.98</v>
      </c>
      <c r="J54" s="15">
        <v>0</v>
      </c>
      <c r="K54" s="15">
        <v>6321.98</v>
      </c>
    </row>
    <row r="55" spans="1:11" x14ac:dyDescent="0.2">
      <c r="A55" s="23" t="s">
        <v>462</v>
      </c>
      <c r="B55" s="23" t="s">
        <v>2113</v>
      </c>
      <c r="C55" s="15">
        <v>2161</v>
      </c>
      <c r="D55" s="15">
        <v>0</v>
      </c>
      <c r="E55" s="15">
        <f>SUM(Tabla13[[#This Row],[Crédito inicial]:[Modificacións]])</f>
        <v>2161</v>
      </c>
      <c r="F55" s="15">
        <v>1372.6</v>
      </c>
      <c r="G55" s="15">
        <v>1372.6</v>
      </c>
      <c r="H55" s="15">
        <v>1372.6</v>
      </c>
      <c r="I55" s="15">
        <v>1122.5999999999999</v>
      </c>
      <c r="J55" s="15">
        <v>0</v>
      </c>
      <c r="K55" s="15">
        <v>1122.5999999999999</v>
      </c>
    </row>
    <row r="56" spans="1:11" x14ac:dyDescent="0.2">
      <c r="A56" s="23" t="s">
        <v>463</v>
      </c>
      <c r="B56" s="23" t="s">
        <v>2114</v>
      </c>
      <c r="C56" s="15">
        <v>16803</v>
      </c>
      <c r="D56" s="15">
        <v>0</v>
      </c>
      <c r="E56" s="15">
        <f>SUM(Tabla13[[#This Row],[Crédito inicial]:[Modificacións]])</f>
        <v>16803</v>
      </c>
      <c r="F56" s="15">
        <v>16797.5</v>
      </c>
      <c r="G56" s="15">
        <v>16797.5</v>
      </c>
      <c r="H56" s="15">
        <v>16797.5</v>
      </c>
      <c r="I56" s="15">
        <v>16797.5</v>
      </c>
      <c r="J56" s="15">
        <v>0</v>
      </c>
      <c r="K56" s="15">
        <v>16797.5</v>
      </c>
    </row>
    <row r="57" spans="1:11" x14ac:dyDescent="0.2">
      <c r="A57" s="23" t="s">
        <v>464</v>
      </c>
      <c r="B57" s="23" t="s">
        <v>2115</v>
      </c>
      <c r="C57" s="15">
        <v>2161</v>
      </c>
      <c r="D57" s="15">
        <v>0</v>
      </c>
      <c r="E57" s="15">
        <f>SUM(Tabla13[[#This Row],[Crédito inicial]:[Modificacións]])</f>
        <v>2161</v>
      </c>
      <c r="F57" s="15">
        <v>2042.33</v>
      </c>
      <c r="G57" s="15">
        <v>2042.33</v>
      </c>
      <c r="H57" s="15">
        <v>2042.33</v>
      </c>
      <c r="I57" s="15">
        <v>2042.33</v>
      </c>
      <c r="J57" s="15">
        <v>0</v>
      </c>
      <c r="K57" s="15">
        <v>2042.33</v>
      </c>
    </row>
    <row r="58" spans="1:11" x14ac:dyDescent="0.2">
      <c r="A58" s="23" t="s">
        <v>2057</v>
      </c>
      <c r="B58" s="23" t="s">
        <v>2116</v>
      </c>
      <c r="C58" s="15">
        <v>2161</v>
      </c>
      <c r="D58" s="15">
        <v>0</v>
      </c>
      <c r="E58" s="15">
        <f>SUM(Tabla13[[#This Row],[Crédito inicial]:[Modificacións]])</f>
        <v>2161</v>
      </c>
      <c r="F58" s="15">
        <v>2100</v>
      </c>
      <c r="G58" s="15">
        <v>2100</v>
      </c>
      <c r="H58" s="15">
        <v>2100</v>
      </c>
      <c r="I58" s="15">
        <v>2100</v>
      </c>
      <c r="J58" s="15">
        <v>0</v>
      </c>
      <c r="K58" s="15">
        <v>2100</v>
      </c>
    </row>
    <row r="59" spans="1:11" x14ac:dyDescent="0.2">
      <c r="A59" s="23" t="s">
        <v>465</v>
      </c>
      <c r="B59" s="23" t="s">
        <v>2117</v>
      </c>
      <c r="C59" s="15">
        <v>2679</v>
      </c>
      <c r="D59" s="15">
        <v>0</v>
      </c>
      <c r="E59" s="15">
        <f>SUM(Tabla13[[#This Row],[Crédito inicial]:[Modificacións]])</f>
        <v>2679</v>
      </c>
      <c r="F59" s="15">
        <v>2438.44</v>
      </c>
      <c r="G59" s="15">
        <v>2438.44</v>
      </c>
      <c r="H59" s="15">
        <v>2438.44</v>
      </c>
      <c r="I59" s="15">
        <v>2438.44</v>
      </c>
      <c r="J59" s="15">
        <v>0</v>
      </c>
      <c r="K59" s="15">
        <v>2438.44</v>
      </c>
    </row>
    <row r="60" spans="1:11" x14ac:dyDescent="0.2">
      <c r="A60" s="23" t="s">
        <v>2058</v>
      </c>
      <c r="B60" s="23" t="s">
        <v>2118</v>
      </c>
      <c r="C60" s="15">
        <v>3200</v>
      </c>
      <c r="D60" s="15">
        <v>0</v>
      </c>
      <c r="E60" s="15">
        <f>SUM(Tabla13[[#This Row],[Crédito inicial]:[Modificacións]])</f>
        <v>3200</v>
      </c>
      <c r="F60" s="15">
        <v>3199.18</v>
      </c>
      <c r="G60" s="15">
        <v>3199.18</v>
      </c>
      <c r="H60" s="15">
        <v>3199.18</v>
      </c>
      <c r="I60" s="15">
        <v>3199.18</v>
      </c>
      <c r="J60" s="15">
        <v>0</v>
      </c>
      <c r="K60" s="15">
        <v>3199.18</v>
      </c>
    </row>
    <row r="61" spans="1:11" x14ac:dyDescent="0.2">
      <c r="A61" s="23" t="s">
        <v>2059</v>
      </c>
      <c r="B61" s="23" t="s">
        <v>2119</v>
      </c>
      <c r="C61" s="15">
        <v>3532</v>
      </c>
      <c r="D61" s="15">
        <v>0</v>
      </c>
      <c r="E61" s="15">
        <f>SUM(Tabla13[[#This Row],[Crédito inicial]:[Modificacións]])</f>
        <v>3532</v>
      </c>
      <c r="F61" s="15">
        <v>3461.19</v>
      </c>
      <c r="G61" s="15">
        <v>3461.19</v>
      </c>
      <c r="H61" s="15">
        <v>3461.19</v>
      </c>
      <c r="I61" s="15">
        <v>3461.19</v>
      </c>
      <c r="J61" s="15">
        <v>0</v>
      </c>
      <c r="K61" s="15">
        <v>3461.19</v>
      </c>
    </row>
    <row r="62" spans="1:11" x14ac:dyDescent="0.2">
      <c r="A62" s="23" t="s">
        <v>2060</v>
      </c>
      <c r="B62" s="23" t="s">
        <v>2120</v>
      </c>
      <c r="C62" s="15">
        <v>1000</v>
      </c>
      <c r="D62" s="15">
        <v>0</v>
      </c>
      <c r="E62" s="15">
        <f>SUM(Tabla13[[#This Row],[Crédito inicial]:[Modificacións]])</f>
        <v>1000</v>
      </c>
      <c r="F62" s="15">
        <v>999.99</v>
      </c>
      <c r="G62" s="15">
        <v>999.99</v>
      </c>
      <c r="H62" s="15">
        <v>999.99</v>
      </c>
      <c r="I62" s="15">
        <v>999.99</v>
      </c>
      <c r="J62" s="15">
        <v>0</v>
      </c>
      <c r="K62" s="15">
        <v>999.99</v>
      </c>
    </row>
    <row r="63" spans="1:11" x14ac:dyDescent="0.2">
      <c r="A63" s="23" t="s">
        <v>2061</v>
      </c>
      <c r="B63" s="23" t="s">
        <v>2121</v>
      </c>
      <c r="C63" s="15">
        <v>1000</v>
      </c>
      <c r="D63" s="15">
        <v>0</v>
      </c>
      <c r="E63" s="15">
        <f>SUM(Tabla13[[#This Row],[Crédito inicial]:[Modificacións]])</f>
        <v>1000</v>
      </c>
      <c r="F63" s="15">
        <v>459.28</v>
      </c>
      <c r="G63" s="15">
        <v>459.28</v>
      </c>
      <c r="H63" s="15">
        <v>459.28</v>
      </c>
      <c r="I63" s="15">
        <v>459.28</v>
      </c>
      <c r="J63" s="15">
        <v>0</v>
      </c>
      <c r="K63" s="15">
        <v>459.28</v>
      </c>
    </row>
    <row r="64" spans="1:11" x14ac:dyDescent="0.2">
      <c r="A64" s="23" t="s">
        <v>2062</v>
      </c>
      <c r="B64" s="23" t="s">
        <v>2122</v>
      </c>
      <c r="C64" s="15">
        <v>4982</v>
      </c>
      <c r="D64" s="15">
        <v>0</v>
      </c>
      <c r="E64" s="15">
        <f>SUM(Tabla13[[#This Row],[Crédito inicial]:[Modificacións]])</f>
        <v>4982</v>
      </c>
      <c r="F64" s="15">
        <v>4981.45</v>
      </c>
      <c r="G64" s="15">
        <v>4981.45</v>
      </c>
      <c r="H64" s="15">
        <v>4981.45</v>
      </c>
      <c r="I64" s="15">
        <v>4981.45</v>
      </c>
      <c r="J64" s="15">
        <v>0</v>
      </c>
      <c r="K64" s="15">
        <v>4981.45</v>
      </c>
    </row>
    <row r="65" spans="1:11" x14ac:dyDescent="0.2">
      <c r="A65" s="23" t="s">
        <v>466</v>
      </c>
      <c r="B65" s="23" t="s">
        <v>2123</v>
      </c>
      <c r="C65" s="15">
        <v>74513</v>
      </c>
      <c r="D65" s="15">
        <v>0</v>
      </c>
      <c r="E65" s="15">
        <f>SUM(Tabla13[[#This Row],[Crédito inicial]:[Modificacións]])</f>
        <v>74513</v>
      </c>
      <c r="F65" s="15">
        <v>67820.33</v>
      </c>
      <c r="G65" s="15">
        <v>67820.33</v>
      </c>
      <c r="H65" s="15">
        <v>67820.33</v>
      </c>
      <c r="I65" s="15">
        <v>67820.33</v>
      </c>
      <c r="J65" s="15">
        <v>0</v>
      </c>
      <c r="K65" s="15">
        <v>67820.33</v>
      </c>
    </row>
    <row r="66" spans="1:11" x14ac:dyDescent="0.2">
      <c r="A66" s="23" t="s">
        <v>467</v>
      </c>
      <c r="B66" s="23" t="s">
        <v>2124</v>
      </c>
      <c r="C66" s="15">
        <v>37815</v>
      </c>
      <c r="D66" s="15">
        <v>0</v>
      </c>
      <c r="E66" s="15">
        <f>SUM(Tabla13[[#This Row],[Crédito inicial]:[Modificacións]])</f>
        <v>37815</v>
      </c>
      <c r="F66" s="15">
        <v>37814.99</v>
      </c>
      <c r="G66" s="15">
        <v>37814.99</v>
      </c>
      <c r="H66" s="15">
        <v>37814.99</v>
      </c>
      <c r="I66" s="15">
        <v>37814.99</v>
      </c>
      <c r="J66" s="15">
        <v>0</v>
      </c>
      <c r="K66" s="15">
        <v>37814.99</v>
      </c>
    </row>
    <row r="67" spans="1:11" x14ac:dyDescent="0.2">
      <c r="A67" s="23" t="s">
        <v>468</v>
      </c>
      <c r="B67" s="23" t="s">
        <v>2125</v>
      </c>
      <c r="C67" s="15">
        <v>12095</v>
      </c>
      <c r="D67" s="15">
        <v>0</v>
      </c>
      <c r="E67" s="15">
        <f>SUM(Tabla13[[#This Row],[Crédito inicial]:[Modificacións]])</f>
        <v>12095</v>
      </c>
      <c r="F67" s="15">
        <v>12095</v>
      </c>
      <c r="G67" s="15">
        <v>12095</v>
      </c>
      <c r="H67" s="15">
        <v>12095</v>
      </c>
      <c r="I67" s="15">
        <v>12095</v>
      </c>
      <c r="J67" s="15">
        <v>0</v>
      </c>
      <c r="K67" s="15">
        <v>12095</v>
      </c>
    </row>
    <row r="68" spans="1:11" x14ac:dyDescent="0.2">
      <c r="A68" s="23" t="s">
        <v>469</v>
      </c>
      <c r="B68" s="23" t="s">
        <v>2126</v>
      </c>
      <c r="C68" s="15">
        <v>36953</v>
      </c>
      <c r="D68" s="15">
        <v>0</v>
      </c>
      <c r="E68" s="15">
        <f>SUM(Tabla13[[#This Row],[Crédito inicial]:[Modificacións]])</f>
        <v>36953</v>
      </c>
      <c r="F68" s="15">
        <v>35471.660000000003</v>
      </c>
      <c r="G68" s="15">
        <v>35471.660000000003</v>
      </c>
      <c r="H68" s="15">
        <v>35471.660000000003</v>
      </c>
      <c r="I68" s="15">
        <v>35471.660000000003</v>
      </c>
      <c r="J68" s="15">
        <v>0</v>
      </c>
      <c r="K68" s="15">
        <v>35471.660000000003</v>
      </c>
    </row>
    <row r="69" spans="1:11" x14ac:dyDescent="0.2">
      <c r="A69" s="23" t="s">
        <v>470</v>
      </c>
      <c r="B69" s="23" t="s">
        <v>2127</v>
      </c>
      <c r="C69" s="15">
        <v>35720</v>
      </c>
      <c r="D69" s="15">
        <v>0</v>
      </c>
      <c r="E69" s="15">
        <f>SUM(Tabla13[[#This Row],[Crédito inicial]:[Modificacións]])</f>
        <v>35720</v>
      </c>
      <c r="F69" s="15">
        <v>35448.86</v>
      </c>
      <c r="G69" s="15">
        <v>35448.86</v>
      </c>
      <c r="H69" s="15">
        <v>35448.86</v>
      </c>
      <c r="I69" s="15">
        <v>35348.86</v>
      </c>
      <c r="J69" s="15">
        <v>0</v>
      </c>
      <c r="K69" s="15">
        <v>35348.86</v>
      </c>
    </row>
    <row r="70" spans="1:11" x14ac:dyDescent="0.2">
      <c r="A70" s="23" t="s">
        <v>471</v>
      </c>
      <c r="B70" s="23" t="s">
        <v>2128</v>
      </c>
      <c r="C70" s="15">
        <v>43943</v>
      </c>
      <c r="D70" s="15">
        <v>0</v>
      </c>
      <c r="E70" s="15">
        <f>SUM(Tabla13[[#This Row],[Crédito inicial]:[Modificacións]])</f>
        <v>43943</v>
      </c>
      <c r="F70" s="15">
        <v>43943</v>
      </c>
      <c r="G70" s="15">
        <v>43943</v>
      </c>
      <c r="H70" s="15">
        <v>43943</v>
      </c>
      <c r="I70" s="15">
        <v>43943</v>
      </c>
      <c r="J70" s="15">
        <v>0</v>
      </c>
      <c r="K70" s="15">
        <v>43943</v>
      </c>
    </row>
    <row r="71" spans="1:11" x14ac:dyDescent="0.2">
      <c r="A71" s="23" t="s">
        <v>472</v>
      </c>
      <c r="B71" s="23" t="s">
        <v>2129</v>
      </c>
      <c r="C71" s="15">
        <v>2161</v>
      </c>
      <c r="D71" s="15">
        <v>0</v>
      </c>
      <c r="E71" s="15">
        <f>SUM(Tabla13[[#This Row],[Crédito inicial]:[Modificacións]])</f>
        <v>2161</v>
      </c>
      <c r="F71" s="15">
        <v>2157.6799999999998</v>
      </c>
      <c r="G71" s="15">
        <v>2157.6799999999998</v>
      </c>
      <c r="H71" s="15">
        <v>2157.6799999999998</v>
      </c>
      <c r="I71" s="15">
        <v>2157.6799999999998</v>
      </c>
      <c r="J71" s="15">
        <v>0</v>
      </c>
      <c r="K71" s="15">
        <v>2157.6799999999998</v>
      </c>
    </row>
    <row r="72" spans="1:11" x14ac:dyDescent="0.2">
      <c r="A72" s="23" t="s">
        <v>473</v>
      </c>
      <c r="B72" s="23" t="s">
        <v>2130</v>
      </c>
      <c r="C72" s="15">
        <v>6647</v>
      </c>
      <c r="D72" s="15">
        <v>0</v>
      </c>
      <c r="E72" s="15">
        <f>SUM(Tabla13[[#This Row],[Crédito inicial]:[Modificacións]])</f>
        <v>6647</v>
      </c>
      <c r="F72" s="15">
        <v>6445.88</v>
      </c>
      <c r="G72" s="15">
        <v>6445.88</v>
      </c>
      <c r="H72" s="15">
        <v>6445.88</v>
      </c>
      <c r="I72" s="15">
        <v>6445.88</v>
      </c>
      <c r="J72" s="15">
        <v>0</v>
      </c>
      <c r="K72" s="15">
        <v>6445.88</v>
      </c>
    </row>
    <row r="73" spans="1:11" x14ac:dyDescent="0.2">
      <c r="A73" s="23" t="s">
        <v>474</v>
      </c>
      <c r="B73" s="23" t="s">
        <v>2131</v>
      </c>
      <c r="C73" s="15">
        <v>5748</v>
      </c>
      <c r="D73" s="15">
        <v>0</v>
      </c>
      <c r="E73" s="15">
        <f>SUM(Tabla13[[#This Row],[Crédito inicial]:[Modificacións]])</f>
        <v>5748</v>
      </c>
      <c r="F73" s="15">
        <v>5736.39</v>
      </c>
      <c r="G73" s="15">
        <v>5736.39</v>
      </c>
      <c r="H73" s="15">
        <v>5736.39</v>
      </c>
      <c r="I73" s="15">
        <v>5736.39</v>
      </c>
      <c r="J73" s="15">
        <v>0</v>
      </c>
      <c r="K73" s="15">
        <v>5736.39</v>
      </c>
    </row>
    <row r="74" spans="1:11" x14ac:dyDescent="0.2">
      <c r="A74" s="23" t="s">
        <v>475</v>
      </c>
      <c r="B74" s="23" t="s">
        <v>2132</v>
      </c>
      <c r="C74" s="15">
        <v>5852</v>
      </c>
      <c r="D74" s="15">
        <v>0</v>
      </c>
      <c r="E74" s="15">
        <f>SUM(Tabla13[[#This Row],[Crédito inicial]:[Modificacións]])</f>
        <v>5852</v>
      </c>
      <c r="F74" s="15">
        <v>5242.22</v>
      </c>
      <c r="G74" s="15">
        <v>5242.22</v>
      </c>
      <c r="H74" s="15">
        <v>5242.22</v>
      </c>
      <c r="I74" s="15">
        <v>5242.22</v>
      </c>
      <c r="J74" s="15">
        <v>0</v>
      </c>
      <c r="K74" s="15">
        <v>5242.22</v>
      </c>
    </row>
    <row r="75" spans="1:11" x14ac:dyDescent="0.2">
      <c r="A75" s="23" t="s">
        <v>476</v>
      </c>
      <c r="B75" s="23" t="s">
        <v>2133</v>
      </c>
      <c r="C75" s="15">
        <v>7949</v>
      </c>
      <c r="D75" s="15">
        <v>0</v>
      </c>
      <c r="E75" s="15">
        <f>SUM(Tabla13[[#This Row],[Crédito inicial]:[Modificacións]])</f>
        <v>7949</v>
      </c>
      <c r="F75" s="15">
        <v>7182.71</v>
      </c>
      <c r="G75" s="15">
        <v>7182.71</v>
      </c>
      <c r="H75" s="15">
        <v>7182.71</v>
      </c>
      <c r="I75" s="15">
        <v>7182.71</v>
      </c>
      <c r="J75" s="15">
        <v>0</v>
      </c>
      <c r="K75" s="15">
        <v>7182.71</v>
      </c>
    </row>
    <row r="76" spans="1:11" x14ac:dyDescent="0.2">
      <c r="A76" s="23" t="s">
        <v>477</v>
      </c>
      <c r="B76" s="23" t="s">
        <v>2134</v>
      </c>
      <c r="C76" s="15">
        <v>29562</v>
      </c>
      <c r="D76" s="15">
        <v>0</v>
      </c>
      <c r="E76" s="15">
        <f>SUM(Tabla13[[#This Row],[Crédito inicial]:[Modificacións]])</f>
        <v>29562</v>
      </c>
      <c r="F76" s="15">
        <v>29537.19</v>
      </c>
      <c r="G76" s="15">
        <v>29537.19</v>
      </c>
      <c r="H76" s="15">
        <v>29537.19</v>
      </c>
      <c r="I76" s="15">
        <v>29537.19</v>
      </c>
      <c r="J76" s="15">
        <v>0</v>
      </c>
      <c r="K76" s="15">
        <v>29537.19</v>
      </c>
    </row>
    <row r="77" spans="1:11" x14ac:dyDescent="0.2">
      <c r="A77" s="23" t="s">
        <v>478</v>
      </c>
      <c r="B77" s="23" t="s">
        <v>2135</v>
      </c>
      <c r="C77" s="15">
        <v>37199</v>
      </c>
      <c r="D77" s="15">
        <v>12000</v>
      </c>
      <c r="E77" s="15">
        <f>SUM(Tabla13[[#This Row],[Crédito inicial]:[Modificacións]])</f>
        <v>49199</v>
      </c>
      <c r="F77" s="15">
        <v>48857.05</v>
      </c>
      <c r="G77" s="15">
        <v>48857.05</v>
      </c>
      <c r="H77" s="15">
        <v>48857.05</v>
      </c>
      <c r="I77" s="15">
        <v>48857.05</v>
      </c>
      <c r="J77" s="15">
        <v>0</v>
      </c>
      <c r="K77" s="15">
        <v>48857.05</v>
      </c>
    </row>
    <row r="78" spans="1:11" x14ac:dyDescent="0.2">
      <c r="A78" s="23" t="s">
        <v>479</v>
      </c>
      <c r="B78" s="23" t="s">
        <v>2136</v>
      </c>
      <c r="C78" s="15">
        <v>12981</v>
      </c>
      <c r="D78" s="15">
        <v>0</v>
      </c>
      <c r="E78" s="15">
        <f>SUM(Tabla13[[#This Row],[Crédito inicial]:[Modificacións]])</f>
        <v>12981</v>
      </c>
      <c r="F78" s="15">
        <v>12965.07</v>
      </c>
      <c r="G78" s="15">
        <v>12965.07</v>
      </c>
      <c r="H78" s="15">
        <v>12965.07</v>
      </c>
      <c r="I78" s="15">
        <v>12965.07</v>
      </c>
      <c r="J78" s="15">
        <v>0</v>
      </c>
      <c r="K78" s="15">
        <v>12965.07</v>
      </c>
    </row>
    <row r="79" spans="1:11" x14ac:dyDescent="0.2">
      <c r="A79" s="23" t="s">
        <v>480</v>
      </c>
      <c r="B79" s="23" t="s">
        <v>511</v>
      </c>
      <c r="C79" s="15">
        <v>50676</v>
      </c>
      <c r="D79" s="15">
        <v>0</v>
      </c>
      <c r="E79" s="15">
        <f>SUM(Tabla13[[#This Row],[Crédito inicial]:[Modificacións]])</f>
        <v>50676</v>
      </c>
      <c r="F79" s="15">
        <v>50673.279999999999</v>
      </c>
      <c r="G79" s="15">
        <v>50673.279999999999</v>
      </c>
      <c r="H79" s="15">
        <v>50673.279999999999</v>
      </c>
      <c r="I79" s="15">
        <v>50673.279999999999</v>
      </c>
      <c r="J79" s="15">
        <v>0</v>
      </c>
      <c r="K79" s="15">
        <v>50673.279999999999</v>
      </c>
    </row>
    <row r="80" spans="1:11" x14ac:dyDescent="0.2">
      <c r="A80" s="23" t="s">
        <v>481</v>
      </c>
      <c r="B80" s="23" t="s">
        <v>2137</v>
      </c>
      <c r="C80" s="15">
        <v>6493</v>
      </c>
      <c r="D80" s="15">
        <v>75000</v>
      </c>
      <c r="E80" s="15">
        <f>SUM(Tabla13[[#This Row],[Crédito inicial]:[Modificacións]])</f>
        <v>81493</v>
      </c>
      <c r="F80" s="15">
        <v>77408.490000000005</v>
      </c>
      <c r="G80" s="15">
        <v>77408.490000000005</v>
      </c>
      <c r="H80" s="15">
        <v>77408.490000000005</v>
      </c>
      <c r="I80" s="15">
        <v>52408.49</v>
      </c>
      <c r="J80" s="15">
        <v>0</v>
      </c>
      <c r="K80" s="15">
        <v>52408.49</v>
      </c>
    </row>
    <row r="81" spans="1:11" x14ac:dyDescent="0.2">
      <c r="A81" s="23" t="s">
        <v>482</v>
      </c>
      <c r="B81" s="23" t="s">
        <v>2138</v>
      </c>
      <c r="C81" s="15">
        <v>12925</v>
      </c>
      <c r="D81" s="15">
        <v>0</v>
      </c>
      <c r="E81" s="15">
        <f>SUM(Tabla13[[#This Row],[Crédito inicial]:[Modificacións]])</f>
        <v>12925</v>
      </c>
      <c r="F81" s="15">
        <v>12924.99</v>
      </c>
      <c r="G81" s="15">
        <v>12924.99</v>
      </c>
      <c r="H81" s="15">
        <v>12924.99</v>
      </c>
      <c r="I81" s="15">
        <v>12924.99</v>
      </c>
      <c r="J81" s="15">
        <v>0</v>
      </c>
      <c r="K81" s="15">
        <v>12924.99</v>
      </c>
    </row>
    <row r="82" spans="1:11" x14ac:dyDescent="0.2">
      <c r="A82" s="23" t="s">
        <v>483</v>
      </c>
      <c r="B82" s="23" t="s">
        <v>2139</v>
      </c>
      <c r="C82" s="15">
        <v>4228</v>
      </c>
      <c r="D82" s="15">
        <v>0</v>
      </c>
      <c r="E82" s="15">
        <f>SUM(Tabla13[[#This Row],[Crédito inicial]:[Modificacións]])</f>
        <v>4228</v>
      </c>
      <c r="F82" s="15">
        <v>4206.12</v>
      </c>
      <c r="G82" s="15">
        <v>4206.12</v>
      </c>
      <c r="H82" s="15">
        <v>4206.12</v>
      </c>
      <c r="I82" s="15">
        <v>4206.12</v>
      </c>
      <c r="J82" s="15">
        <v>0</v>
      </c>
      <c r="K82" s="15">
        <v>4206.12</v>
      </c>
    </row>
    <row r="83" spans="1:11" x14ac:dyDescent="0.2">
      <c r="A83" s="23" t="s">
        <v>484</v>
      </c>
      <c r="B83" s="23" t="s">
        <v>512</v>
      </c>
      <c r="C83" s="15">
        <v>4372</v>
      </c>
      <c r="D83" s="15">
        <v>0</v>
      </c>
      <c r="E83" s="15">
        <f>SUM(Tabla13[[#This Row],[Crédito inicial]:[Modificacións]])</f>
        <v>4372</v>
      </c>
      <c r="F83" s="15">
        <v>3032.13</v>
      </c>
      <c r="G83" s="15">
        <v>3032.13</v>
      </c>
      <c r="H83" s="15">
        <v>3032.13</v>
      </c>
      <c r="I83" s="15">
        <v>3032.13</v>
      </c>
      <c r="J83" s="15">
        <v>0</v>
      </c>
      <c r="K83" s="15">
        <v>3032.13</v>
      </c>
    </row>
    <row r="84" spans="1:11" x14ac:dyDescent="0.2">
      <c r="A84" s="23" t="s">
        <v>2471</v>
      </c>
      <c r="B84" s="23" t="s">
        <v>2472</v>
      </c>
      <c r="C84" s="15">
        <v>1000</v>
      </c>
      <c r="D84" s="15">
        <v>0</v>
      </c>
      <c r="E84" s="15">
        <f>SUM(Tabla13[[#This Row],[Crédito inicial]:[Modificacións]])</f>
        <v>1000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</row>
    <row r="85" spans="1:11" x14ac:dyDescent="0.2">
      <c r="A85" s="23" t="s">
        <v>2473</v>
      </c>
      <c r="B85" s="23" t="s">
        <v>2474</v>
      </c>
      <c r="C85" s="15">
        <v>0</v>
      </c>
      <c r="D85" s="15">
        <v>6800</v>
      </c>
      <c r="E85" s="15">
        <f>SUM(Tabla13[[#This Row],[Crédito inicial]:[Modificacións]])</f>
        <v>6800</v>
      </c>
      <c r="F85" s="15">
        <v>4313.5200000000004</v>
      </c>
      <c r="G85" s="15">
        <v>4313.5200000000004</v>
      </c>
      <c r="H85" s="15">
        <v>4313.5200000000004</v>
      </c>
      <c r="I85" s="15">
        <v>4313.5200000000004</v>
      </c>
      <c r="J85" s="15">
        <v>0</v>
      </c>
      <c r="K85" s="15">
        <v>4313.5200000000004</v>
      </c>
    </row>
    <row r="86" spans="1:11" x14ac:dyDescent="0.2">
      <c r="A86" s="23" t="s">
        <v>485</v>
      </c>
      <c r="B86" s="23" t="s">
        <v>2140</v>
      </c>
      <c r="C86" s="15">
        <v>85742</v>
      </c>
      <c r="D86" s="15">
        <v>0</v>
      </c>
      <c r="E86" s="15">
        <f>SUM(Tabla13[[#This Row],[Crédito inicial]:[Modificacións]])</f>
        <v>85742</v>
      </c>
      <c r="F86" s="15">
        <v>79712.240000000005</v>
      </c>
      <c r="G86" s="15">
        <v>79712.240000000005</v>
      </c>
      <c r="H86" s="15">
        <v>79712.240000000005</v>
      </c>
      <c r="I86" s="15">
        <v>79712.240000000005</v>
      </c>
      <c r="J86" s="15">
        <v>0</v>
      </c>
      <c r="K86" s="15">
        <v>79712.240000000005</v>
      </c>
    </row>
    <row r="87" spans="1:11" x14ac:dyDescent="0.2">
      <c r="A87" s="23" t="s">
        <v>486</v>
      </c>
      <c r="B87" s="23" t="s">
        <v>2141</v>
      </c>
      <c r="C87" s="15">
        <v>2368027</v>
      </c>
      <c r="D87" s="15">
        <v>-205679.39</v>
      </c>
      <c r="E87" s="15">
        <f>SUM(Tabla13[[#This Row],[Crédito inicial]:[Modificacións]])</f>
        <v>2162347.61</v>
      </c>
      <c r="F87" s="15">
        <v>1700559.49</v>
      </c>
      <c r="G87" s="15">
        <v>1686154.48</v>
      </c>
      <c r="H87" s="15">
        <v>1599112.61</v>
      </c>
      <c r="I87" s="15">
        <v>1540287.86</v>
      </c>
      <c r="J87" s="15">
        <v>5146.8500000000004</v>
      </c>
      <c r="K87" s="15">
        <v>1545434.71</v>
      </c>
    </row>
    <row r="88" spans="1:11" x14ac:dyDescent="0.2">
      <c r="A88" s="23" t="s">
        <v>1089</v>
      </c>
      <c r="B88" s="23" t="s">
        <v>2142</v>
      </c>
      <c r="C88" s="15">
        <v>0</v>
      </c>
      <c r="D88" s="15">
        <v>1354.05</v>
      </c>
      <c r="E88" s="15">
        <f>SUM(Tabla13[[#This Row],[Crédito inicial]:[Modificacións]])</f>
        <v>1354.05</v>
      </c>
      <c r="F88" s="15">
        <v>1354.05</v>
      </c>
      <c r="G88" s="15">
        <v>1354.05</v>
      </c>
      <c r="H88" s="15">
        <v>1354.05</v>
      </c>
      <c r="I88" s="15">
        <v>1354.05</v>
      </c>
      <c r="J88" s="15">
        <v>0</v>
      </c>
      <c r="K88" s="15">
        <v>1354.05</v>
      </c>
    </row>
    <row r="89" spans="1:11" x14ac:dyDescent="0.2">
      <c r="A89" s="23" t="s">
        <v>1090</v>
      </c>
      <c r="B89" s="23" t="s">
        <v>1117</v>
      </c>
      <c r="C89" s="15">
        <v>0</v>
      </c>
      <c r="D89" s="15">
        <v>1826.65</v>
      </c>
      <c r="E89" s="15">
        <f>SUM(Tabla13[[#This Row],[Crédito inicial]:[Modificacións]])</f>
        <v>1826.65</v>
      </c>
      <c r="F89" s="15">
        <v>1826.65</v>
      </c>
      <c r="G89" s="15">
        <v>1826.65</v>
      </c>
      <c r="H89" s="15">
        <v>1826.65</v>
      </c>
      <c r="I89" s="15">
        <v>1826.65</v>
      </c>
      <c r="J89" s="15">
        <v>0</v>
      </c>
      <c r="K89" s="15">
        <v>1826.65</v>
      </c>
    </row>
    <row r="90" spans="1:11" x14ac:dyDescent="0.2">
      <c r="A90" s="23" t="s">
        <v>2475</v>
      </c>
      <c r="B90" s="23" t="s">
        <v>2476</v>
      </c>
      <c r="C90" s="15">
        <v>0</v>
      </c>
      <c r="D90" s="15">
        <v>5275.1</v>
      </c>
      <c r="E90" s="15">
        <f>SUM(Tabla13[[#This Row],[Crédito inicial]:[Modificacións]])</f>
        <v>5275.1</v>
      </c>
      <c r="F90" s="15">
        <v>5269.96</v>
      </c>
      <c r="G90" s="15">
        <v>5269.96</v>
      </c>
      <c r="H90" s="15">
        <v>5269.96</v>
      </c>
      <c r="I90" s="15">
        <v>5269.96</v>
      </c>
      <c r="J90" s="15">
        <v>0</v>
      </c>
      <c r="K90" s="15">
        <v>5269.96</v>
      </c>
    </row>
    <row r="91" spans="1:11" x14ac:dyDescent="0.2">
      <c r="A91" s="23" t="s">
        <v>2063</v>
      </c>
      <c r="B91" s="23" t="s">
        <v>2143</v>
      </c>
      <c r="C91" s="15">
        <v>0</v>
      </c>
      <c r="D91" s="15">
        <v>4263.6000000000004</v>
      </c>
      <c r="E91" s="15">
        <f>SUM(Tabla13[[#This Row],[Crédito inicial]:[Modificacións]])</f>
        <v>4263.6000000000004</v>
      </c>
      <c r="F91" s="15">
        <v>4263.6000000000004</v>
      </c>
      <c r="G91" s="15">
        <v>4263.6000000000004</v>
      </c>
      <c r="H91" s="15">
        <v>4263.6000000000004</v>
      </c>
      <c r="I91" s="15">
        <v>4263.6000000000004</v>
      </c>
      <c r="J91" s="15">
        <v>0</v>
      </c>
      <c r="K91" s="15">
        <v>4263.6000000000004</v>
      </c>
    </row>
    <row r="92" spans="1:11" x14ac:dyDescent="0.2">
      <c r="A92" s="23" t="s">
        <v>487</v>
      </c>
      <c r="B92" s="23" t="s">
        <v>513</v>
      </c>
      <c r="C92" s="15">
        <v>0</v>
      </c>
      <c r="D92" s="15">
        <v>35045.5</v>
      </c>
      <c r="E92" s="15">
        <f>SUM(Tabla13[[#This Row],[Crédito inicial]:[Modificacións]])</f>
        <v>35045.5</v>
      </c>
      <c r="F92" s="15">
        <v>23056.2</v>
      </c>
      <c r="G92" s="15">
        <v>23056.2</v>
      </c>
      <c r="H92" s="15">
        <v>23056.2</v>
      </c>
      <c r="I92" s="15">
        <v>23056.2</v>
      </c>
      <c r="J92" s="15">
        <v>0</v>
      </c>
      <c r="K92" s="15">
        <v>23056.2</v>
      </c>
    </row>
    <row r="93" spans="1:11" x14ac:dyDescent="0.2">
      <c r="A93" s="23" t="s">
        <v>1091</v>
      </c>
      <c r="B93" s="23" t="s">
        <v>1118</v>
      </c>
      <c r="C93" s="15">
        <v>0</v>
      </c>
      <c r="D93" s="15">
        <v>15544.8</v>
      </c>
      <c r="E93" s="15">
        <f>SUM(Tabla13[[#This Row],[Crédito inicial]:[Modificacións]])</f>
        <v>15544.8</v>
      </c>
      <c r="F93" s="15">
        <v>14972.85</v>
      </c>
      <c r="G93" s="15">
        <v>14972.85</v>
      </c>
      <c r="H93" s="15">
        <v>14972.85</v>
      </c>
      <c r="I93" s="15">
        <v>14972.85</v>
      </c>
      <c r="J93" s="15">
        <v>0</v>
      </c>
      <c r="K93" s="15">
        <v>14972.85</v>
      </c>
    </row>
    <row r="94" spans="1:11" x14ac:dyDescent="0.2">
      <c r="A94" s="23" t="s">
        <v>1092</v>
      </c>
      <c r="B94" s="23" t="s">
        <v>1119</v>
      </c>
      <c r="C94" s="15">
        <v>0</v>
      </c>
      <c r="D94" s="15">
        <v>7996.8</v>
      </c>
      <c r="E94" s="15">
        <f>SUM(Tabla13[[#This Row],[Crédito inicial]:[Modificacións]])</f>
        <v>7996.8</v>
      </c>
      <c r="F94" s="15">
        <v>7996.8</v>
      </c>
      <c r="G94" s="15">
        <v>7996.8</v>
      </c>
      <c r="H94" s="15">
        <v>7996.8</v>
      </c>
      <c r="I94" s="15">
        <v>7996.8</v>
      </c>
      <c r="J94" s="15">
        <v>0</v>
      </c>
      <c r="K94" s="15">
        <v>7996.8</v>
      </c>
    </row>
    <row r="95" spans="1:11" x14ac:dyDescent="0.2">
      <c r="A95" s="23" t="s">
        <v>2064</v>
      </c>
      <c r="B95" s="23" t="s">
        <v>2144</v>
      </c>
      <c r="C95" s="15">
        <v>0</v>
      </c>
      <c r="D95" s="15">
        <v>3910.3</v>
      </c>
      <c r="E95" s="15">
        <f>SUM(Tabla13[[#This Row],[Crédito inicial]:[Modificacións]])</f>
        <v>3910.3</v>
      </c>
      <c r="F95" s="15">
        <v>3910.3</v>
      </c>
      <c r="G95" s="15">
        <v>3910.3</v>
      </c>
      <c r="H95" s="15">
        <v>3910.3</v>
      </c>
      <c r="I95" s="15">
        <v>3910.3</v>
      </c>
      <c r="J95" s="15">
        <v>0</v>
      </c>
      <c r="K95" s="15">
        <v>3910.3</v>
      </c>
    </row>
    <row r="96" spans="1:11" x14ac:dyDescent="0.2">
      <c r="A96" s="23" t="s">
        <v>2477</v>
      </c>
      <c r="B96" s="23" t="s">
        <v>2478</v>
      </c>
      <c r="C96" s="15">
        <v>0</v>
      </c>
      <c r="D96" s="15">
        <v>3248.7</v>
      </c>
      <c r="E96" s="15">
        <f>SUM(Tabla13[[#This Row],[Crédito inicial]:[Modificacións]])</f>
        <v>3248.7</v>
      </c>
      <c r="F96" s="15">
        <v>3248.7</v>
      </c>
      <c r="G96" s="15">
        <v>3248.7</v>
      </c>
      <c r="H96" s="15">
        <v>3248.7</v>
      </c>
      <c r="I96" s="15">
        <v>3248.7</v>
      </c>
      <c r="J96" s="15">
        <v>0</v>
      </c>
      <c r="K96" s="15">
        <v>3248.7</v>
      </c>
    </row>
    <row r="97" spans="1:11" x14ac:dyDescent="0.2">
      <c r="A97" s="23" t="s">
        <v>2065</v>
      </c>
      <c r="B97" s="23" t="s">
        <v>2145</v>
      </c>
      <c r="C97" s="15">
        <v>0</v>
      </c>
      <c r="D97" s="15">
        <v>3351.98</v>
      </c>
      <c r="E97" s="15">
        <f>SUM(Tabla13[[#This Row],[Crédito inicial]:[Modificacións]])</f>
        <v>3351.98</v>
      </c>
      <c r="F97" s="15">
        <v>3341.45</v>
      </c>
      <c r="G97" s="15">
        <v>3341.45</v>
      </c>
      <c r="H97" s="15">
        <v>3341.45</v>
      </c>
      <c r="I97" s="15">
        <v>3341.45</v>
      </c>
      <c r="J97" s="15">
        <v>0</v>
      </c>
      <c r="K97" s="15">
        <v>3341.45</v>
      </c>
    </row>
    <row r="98" spans="1:11" x14ac:dyDescent="0.2">
      <c r="A98" s="23" t="s">
        <v>488</v>
      </c>
      <c r="B98" s="23" t="s">
        <v>838</v>
      </c>
      <c r="C98" s="15">
        <v>0</v>
      </c>
      <c r="D98" s="15">
        <v>1939.54</v>
      </c>
      <c r="E98" s="15">
        <f>SUM(Tabla13[[#This Row],[Crédito inicial]:[Modificacións]])</f>
        <v>1939.54</v>
      </c>
      <c r="F98" s="15">
        <v>1939.54</v>
      </c>
      <c r="G98" s="15">
        <v>1939.54</v>
      </c>
      <c r="H98" s="15">
        <v>1939.54</v>
      </c>
      <c r="I98" s="15">
        <v>1939.54</v>
      </c>
      <c r="J98" s="15">
        <v>0</v>
      </c>
      <c r="K98" s="15">
        <v>1939.54</v>
      </c>
    </row>
    <row r="99" spans="1:11" x14ac:dyDescent="0.2">
      <c r="A99" s="23" t="s">
        <v>489</v>
      </c>
      <c r="B99" s="23" t="s">
        <v>514</v>
      </c>
      <c r="C99" s="15">
        <v>0</v>
      </c>
      <c r="D99" s="15">
        <v>14063.39</v>
      </c>
      <c r="E99" s="15">
        <f>SUM(Tabla13[[#This Row],[Crédito inicial]:[Modificacións]])</f>
        <v>14063.39</v>
      </c>
      <c r="F99" s="15">
        <v>13391.94</v>
      </c>
      <c r="G99" s="15">
        <v>13391.94</v>
      </c>
      <c r="H99" s="15">
        <v>13391.94</v>
      </c>
      <c r="I99" s="15">
        <v>13391.94</v>
      </c>
      <c r="J99" s="15">
        <v>0</v>
      </c>
      <c r="K99" s="15">
        <v>13391.94</v>
      </c>
    </row>
    <row r="100" spans="1:11" x14ac:dyDescent="0.2">
      <c r="A100" s="23" t="s">
        <v>2066</v>
      </c>
      <c r="B100" s="23" t="s">
        <v>2146</v>
      </c>
      <c r="C100" s="15">
        <v>0</v>
      </c>
      <c r="D100" s="15">
        <v>9192.75</v>
      </c>
      <c r="E100" s="15">
        <f>SUM(Tabla13[[#This Row],[Crédito inicial]:[Modificacións]])</f>
        <v>9192.75</v>
      </c>
      <c r="F100" s="15">
        <v>9192.75</v>
      </c>
      <c r="G100" s="15">
        <v>9192.75</v>
      </c>
      <c r="H100" s="15">
        <v>9192.75</v>
      </c>
      <c r="I100" s="15">
        <v>9192.75</v>
      </c>
      <c r="J100" s="15">
        <v>0</v>
      </c>
      <c r="K100" s="15">
        <v>9192.75</v>
      </c>
    </row>
    <row r="101" spans="1:11" x14ac:dyDescent="0.2">
      <c r="A101" s="23" t="s">
        <v>2479</v>
      </c>
      <c r="B101" s="23" t="s">
        <v>2480</v>
      </c>
      <c r="C101" s="15">
        <v>0</v>
      </c>
      <c r="D101" s="15">
        <v>3302.25</v>
      </c>
      <c r="E101" s="15">
        <f>SUM(Tabla13[[#This Row],[Crédito inicial]:[Modificacións]])</f>
        <v>3302.25</v>
      </c>
      <c r="F101" s="15">
        <v>3302.25</v>
      </c>
      <c r="G101" s="15">
        <v>3302.25</v>
      </c>
      <c r="H101" s="15">
        <v>3302.25</v>
      </c>
      <c r="I101" s="15">
        <v>3302.25</v>
      </c>
      <c r="J101" s="15">
        <v>0</v>
      </c>
      <c r="K101" s="15">
        <v>3302.25</v>
      </c>
    </row>
    <row r="102" spans="1:11" x14ac:dyDescent="0.2">
      <c r="A102" s="23" t="s">
        <v>2481</v>
      </c>
      <c r="B102" s="23" t="s">
        <v>2482</v>
      </c>
      <c r="C102" s="15">
        <v>0</v>
      </c>
      <c r="D102" s="15">
        <v>4131</v>
      </c>
      <c r="E102" s="15">
        <f>SUM(Tabla13[[#This Row],[Crédito inicial]:[Modificacións]])</f>
        <v>4131</v>
      </c>
      <c r="F102" s="15">
        <v>4131</v>
      </c>
      <c r="G102" s="15">
        <v>4131</v>
      </c>
      <c r="H102" s="15">
        <v>4131</v>
      </c>
      <c r="I102" s="15">
        <v>4131</v>
      </c>
      <c r="J102" s="15">
        <v>0</v>
      </c>
      <c r="K102" s="15">
        <v>4131</v>
      </c>
    </row>
    <row r="103" spans="1:11" x14ac:dyDescent="0.2">
      <c r="A103" s="23" t="s">
        <v>2483</v>
      </c>
      <c r="B103" s="23" t="s">
        <v>2484</v>
      </c>
      <c r="C103" s="15">
        <v>0</v>
      </c>
      <c r="D103" s="15">
        <v>1071</v>
      </c>
      <c r="E103" s="15">
        <f>SUM(Tabla13[[#This Row],[Crédito inicial]:[Modificacións]])</f>
        <v>1071</v>
      </c>
      <c r="F103" s="15">
        <v>1071</v>
      </c>
      <c r="G103" s="15">
        <v>1071</v>
      </c>
      <c r="H103" s="15">
        <v>1071</v>
      </c>
      <c r="I103" s="15">
        <v>1071</v>
      </c>
      <c r="J103" s="15">
        <v>0</v>
      </c>
      <c r="K103" s="15">
        <v>1071</v>
      </c>
    </row>
    <row r="104" spans="1:11" x14ac:dyDescent="0.2">
      <c r="A104" s="23" t="s">
        <v>2485</v>
      </c>
      <c r="B104" s="23" t="s">
        <v>2486</v>
      </c>
      <c r="C104" s="15">
        <v>0</v>
      </c>
      <c r="D104" s="15">
        <v>17500</v>
      </c>
      <c r="E104" s="15">
        <f>SUM(Tabla13[[#This Row],[Crédito inicial]:[Modificacións]])</f>
        <v>17500</v>
      </c>
      <c r="F104" s="15">
        <v>13764.8</v>
      </c>
      <c r="G104" s="15">
        <v>13764.8</v>
      </c>
      <c r="H104" s="15">
        <v>13764.8</v>
      </c>
      <c r="I104" s="15">
        <v>13764.8</v>
      </c>
      <c r="J104" s="15">
        <v>1360</v>
      </c>
      <c r="K104" s="15">
        <v>15124.8</v>
      </c>
    </row>
    <row r="105" spans="1:11" x14ac:dyDescent="0.2">
      <c r="A105" s="23" t="s">
        <v>2487</v>
      </c>
      <c r="B105" s="23" t="s">
        <v>2488</v>
      </c>
      <c r="C105" s="15">
        <v>0</v>
      </c>
      <c r="D105" s="15">
        <v>8850.4</v>
      </c>
      <c r="E105" s="15">
        <f>SUM(Tabla13[[#This Row],[Crédito inicial]:[Modificacións]])</f>
        <v>8850.4</v>
      </c>
      <c r="F105" s="15">
        <v>8850.4</v>
      </c>
      <c r="G105" s="15">
        <v>8850.4</v>
      </c>
      <c r="H105" s="15">
        <v>8850.4</v>
      </c>
      <c r="I105" s="15">
        <v>8850.4</v>
      </c>
      <c r="J105" s="15">
        <v>0</v>
      </c>
      <c r="K105" s="15">
        <v>8850.4</v>
      </c>
    </row>
    <row r="106" spans="1:11" x14ac:dyDescent="0.2">
      <c r="A106" s="23" t="s">
        <v>2489</v>
      </c>
      <c r="B106" s="23" t="s">
        <v>2490</v>
      </c>
      <c r="C106" s="15">
        <v>0</v>
      </c>
      <c r="D106" s="15">
        <v>2631.6</v>
      </c>
      <c r="E106" s="15">
        <f>SUM(Tabla13[[#This Row],[Crédito inicial]:[Modificacións]])</f>
        <v>2631.6</v>
      </c>
      <c r="F106" s="15">
        <v>2631.6</v>
      </c>
      <c r="G106" s="15">
        <v>2631.6</v>
      </c>
      <c r="H106" s="15">
        <v>2631.6</v>
      </c>
      <c r="I106" s="15">
        <v>2631.6</v>
      </c>
      <c r="J106" s="15">
        <v>0</v>
      </c>
      <c r="K106" s="15">
        <v>2631.6</v>
      </c>
    </row>
    <row r="107" spans="1:11" x14ac:dyDescent="0.2">
      <c r="A107" s="23" t="s">
        <v>2491</v>
      </c>
      <c r="B107" s="23" t="s">
        <v>2492</v>
      </c>
      <c r="C107" s="15">
        <v>0</v>
      </c>
      <c r="D107" s="15">
        <v>10000</v>
      </c>
      <c r="E107" s="15">
        <f>SUM(Tabla13[[#This Row],[Crédito inicial]:[Modificacións]])</f>
        <v>10000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</row>
    <row r="108" spans="1:11" x14ac:dyDescent="0.2">
      <c r="A108" s="23" t="s">
        <v>2493</v>
      </c>
      <c r="B108" s="23" t="s">
        <v>2494</v>
      </c>
      <c r="C108" s="15">
        <v>0</v>
      </c>
      <c r="D108" s="15">
        <v>127.5</v>
      </c>
      <c r="E108" s="15">
        <f>SUM(Tabla13[[#This Row],[Crédito inicial]:[Modificacións]])</f>
        <v>127.5</v>
      </c>
      <c r="F108" s="15">
        <v>127.5</v>
      </c>
      <c r="G108" s="15">
        <v>127.5</v>
      </c>
      <c r="H108" s="15">
        <v>127.5</v>
      </c>
      <c r="I108" s="15">
        <v>127.5</v>
      </c>
      <c r="J108" s="15">
        <v>0</v>
      </c>
      <c r="K108" s="15">
        <v>127.5</v>
      </c>
    </row>
    <row r="109" spans="1:11" x14ac:dyDescent="0.2">
      <c r="A109" s="23" t="s">
        <v>2495</v>
      </c>
      <c r="B109" s="23" t="s">
        <v>2496</v>
      </c>
      <c r="C109" s="15">
        <v>93580</v>
      </c>
      <c r="D109" s="15">
        <v>0</v>
      </c>
      <c r="E109" s="15">
        <f>SUM(Tabla13[[#This Row],[Crédito inicial]:[Modificacións]])</f>
        <v>93580</v>
      </c>
      <c r="F109" s="15">
        <v>31554.89</v>
      </c>
      <c r="G109" s="15">
        <v>31554.89</v>
      </c>
      <c r="H109" s="15">
        <v>31554.89</v>
      </c>
      <c r="I109" s="15">
        <v>31554.89</v>
      </c>
      <c r="J109" s="15">
        <v>0</v>
      </c>
      <c r="K109" s="15">
        <v>31554.89</v>
      </c>
    </row>
    <row r="110" spans="1:11" x14ac:dyDescent="0.2">
      <c r="A110" s="23" t="s">
        <v>2067</v>
      </c>
      <c r="B110" s="23" t="s">
        <v>2147</v>
      </c>
      <c r="C110" s="15">
        <v>35357</v>
      </c>
      <c r="D110" s="15">
        <v>0</v>
      </c>
      <c r="E110" s="15">
        <f>SUM(Tabla13[[#This Row],[Crédito inicial]:[Modificacións]])</f>
        <v>35357</v>
      </c>
      <c r="F110" s="15">
        <v>14302.55</v>
      </c>
      <c r="G110" s="15">
        <v>14302.55</v>
      </c>
      <c r="H110" s="15">
        <v>14302.55</v>
      </c>
      <c r="I110" s="15">
        <v>14302.55</v>
      </c>
      <c r="J110" s="15">
        <v>0</v>
      </c>
      <c r="K110" s="15">
        <v>14302.55</v>
      </c>
    </row>
    <row r="111" spans="1:11" x14ac:dyDescent="0.2">
      <c r="A111" s="23" t="s">
        <v>2497</v>
      </c>
      <c r="B111" s="23" t="s">
        <v>2498</v>
      </c>
      <c r="C111" s="15">
        <v>0</v>
      </c>
      <c r="D111" s="15">
        <v>18380</v>
      </c>
      <c r="E111" s="15">
        <f>SUM(Tabla13[[#This Row],[Crédito inicial]:[Modificacións]])</f>
        <v>18380</v>
      </c>
      <c r="F111" s="15">
        <v>12255.06</v>
      </c>
      <c r="G111" s="15">
        <v>12255.06</v>
      </c>
      <c r="H111" s="15">
        <v>12255.06</v>
      </c>
      <c r="I111" s="15">
        <v>12255.06</v>
      </c>
      <c r="J111" s="15">
        <v>0</v>
      </c>
      <c r="K111" s="15">
        <v>12255.06</v>
      </c>
    </row>
    <row r="112" spans="1:11" x14ac:dyDescent="0.2">
      <c r="A112" s="23" t="s">
        <v>2499</v>
      </c>
      <c r="B112" s="23" t="s">
        <v>2500</v>
      </c>
      <c r="C112" s="15">
        <v>0</v>
      </c>
      <c r="D112" s="15">
        <v>27500</v>
      </c>
      <c r="E112" s="15">
        <f>SUM(Tabla13[[#This Row],[Crédito inicial]:[Modificacións]])</f>
        <v>27500</v>
      </c>
      <c r="F112" s="15">
        <v>103.96</v>
      </c>
      <c r="G112" s="15">
        <v>103.96</v>
      </c>
      <c r="H112" s="15">
        <v>103.96</v>
      </c>
      <c r="I112" s="15">
        <v>103.96</v>
      </c>
      <c r="J112" s="15">
        <v>0</v>
      </c>
      <c r="K112" s="15">
        <v>103.96</v>
      </c>
    </row>
    <row r="113" spans="1:11" x14ac:dyDescent="0.2">
      <c r="A113" s="23" t="s">
        <v>2068</v>
      </c>
      <c r="B113" s="23" t="s">
        <v>2148</v>
      </c>
      <c r="C113" s="15">
        <v>33795</v>
      </c>
      <c r="D113" s="15">
        <v>0</v>
      </c>
      <c r="E113" s="15">
        <f>SUM(Tabla13[[#This Row],[Crédito inicial]:[Modificacións]])</f>
        <v>33795</v>
      </c>
      <c r="F113" s="15">
        <v>939.25</v>
      </c>
      <c r="G113" s="15">
        <v>939.25</v>
      </c>
      <c r="H113" s="15">
        <v>939.25</v>
      </c>
      <c r="I113" s="15">
        <v>939.25</v>
      </c>
      <c r="J113" s="15">
        <v>0</v>
      </c>
      <c r="K113" s="15">
        <v>939.25</v>
      </c>
    </row>
    <row r="114" spans="1:11" x14ac:dyDescent="0.2">
      <c r="A114" s="23" t="s">
        <v>2501</v>
      </c>
      <c r="B114" s="23" t="s">
        <v>2502</v>
      </c>
      <c r="C114" s="15">
        <v>28448</v>
      </c>
      <c r="D114" s="15">
        <v>0</v>
      </c>
      <c r="E114" s="15">
        <f>SUM(Tabla13[[#This Row],[Crédito inicial]:[Modificacións]])</f>
        <v>28448</v>
      </c>
      <c r="F114" s="15">
        <v>3397.5</v>
      </c>
      <c r="G114" s="15">
        <v>3397.5</v>
      </c>
      <c r="H114" s="15">
        <v>3122.5</v>
      </c>
      <c r="I114" s="15">
        <v>3122.5</v>
      </c>
      <c r="J114" s="15">
        <v>0</v>
      </c>
      <c r="K114" s="15">
        <v>3122.5</v>
      </c>
    </row>
    <row r="115" spans="1:11" x14ac:dyDescent="0.2">
      <c r="A115" s="23" t="s">
        <v>2069</v>
      </c>
      <c r="B115" s="23" t="s">
        <v>2149</v>
      </c>
      <c r="C115" s="15">
        <v>7000</v>
      </c>
      <c r="D115" s="15">
        <v>0</v>
      </c>
      <c r="E115" s="15">
        <f>SUM(Tabla13[[#This Row],[Crédito inicial]:[Modificacións]])</f>
        <v>7000</v>
      </c>
      <c r="F115" s="15">
        <v>6999.25</v>
      </c>
      <c r="G115" s="15">
        <v>6999.25</v>
      </c>
      <c r="H115" s="15">
        <v>6999.25</v>
      </c>
      <c r="I115" s="15">
        <v>6999.25</v>
      </c>
      <c r="J115" s="15">
        <v>0</v>
      </c>
      <c r="K115" s="15">
        <v>6999.25</v>
      </c>
    </row>
    <row r="116" spans="1:11" x14ac:dyDescent="0.2">
      <c r="A116" s="23" t="s">
        <v>2503</v>
      </c>
      <c r="B116" s="23" t="s">
        <v>2504</v>
      </c>
      <c r="C116" s="15">
        <v>13550</v>
      </c>
      <c r="D116" s="15">
        <v>0</v>
      </c>
      <c r="E116" s="15">
        <f>SUM(Tabla13[[#This Row],[Crédito inicial]:[Modificacións]])</f>
        <v>13550</v>
      </c>
      <c r="F116" s="15">
        <v>12519</v>
      </c>
      <c r="G116" s="15">
        <v>12519</v>
      </c>
      <c r="H116" s="15">
        <v>12519</v>
      </c>
      <c r="I116" s="15">
        <v>12519</v>
      </c>
      <c r="J116" s="15">
        <v>0</v>
      </c>
      <c r="K116" s="15">
        <v>12519</v>
      </c>
    </row>
    <row r="117" spans="1:11" x14ac:dyDescent="0.2">
      <c r="A117" s="23" t="s">
        <v>490</v>
      </c>
      <c r="B117" s="23" t="s">
        <v>840</v>
      </c>
      <c r="C117" s="15">
        <v>0</v>
      </c>
      <c r="D117" s="15">
        <v>300</v>
      </c>
      <c r="E117" s="15">
        <f>SUM(Tabla13[[#This Row],[Crédito inicial]:[Modificacións]])</f>
        <v>300</v>
      </c>
      <c r="F117" s="15">
        <v>300</v>
      </c>
      <c r="G117" s="15">
        <v>300</v>
      </c>
      <c r="H117" s="15">
        <v>300</v>
      </c>
      <c r="I117" s="15">
        <v>300</v>
      </c>
      <c r="J117" s="15">
        <v>0</v>
      </c>
      <c r="K117" s="15">
        <v>300</v>
      </c>
    </row>
    <row r="118" spans="1:11" x14ac:dyDescent="0.2">
      <c r="A118" s="23" t="s">
        <v>2505</v>
      </c>
      <c r="B118" s="23" t="s">
        <v>2506</v>
      </c>
      <c r="C118" s="15">
        <v>41549</v>
      </c>
      <c r="D118" s="15">
        <v>0</v>
      </c>
      <c r="E118" s="15">
        <f>SUM(Tabla13[[#This Row],[Crédito inicial]:[Modificacións]])</f>
        <v>41549</v>
      </c>
      <c r="F118" s="15">
        <v>8811.82</v>
      </c>
      <c r="G118" s="15">
        <v>8811.82</v>
      </c>
      <c r="H118" s="15">
        <v>8811.82</v>
      </c>
      <c r="I118" s="15">
        <v>8811.82</v>
      </c>
      <c r="J118" s="15">
        <v>0</v>
      </c>
      <c r="K118" s="15">
        <v>8811.82</v>
      </c>
    </row>
    <row r="119" spans="1:11" x14ac:dyDescent="0.2">
      <c r="A119" s="23" t="s">
        <v>2507</v>
      </c>
      <c r="B119" s="23" t="s">
        <v>2508</v>
      </c>
      <c r="C119" s="15">
        <v>400000</v>
      </c>
      <c r="D119" s="15">
        <v>0</v>
      </c>
      <c r="E119" s="15">
        <f>SUM(Tabla13[[#This Row],[Crédito inicial]:[Modificacións]])</f>
        <v>400000</v>
      </c>
      <c r="F119" s="15">
        <v>68766.2</v>
      </c>
      <c r="G119" s="15">
        <v>68766.2</v>
      </c>
      <c r="H119" s="15">
        <v>68766.2</v>
      </c>
      <c r="I119" s="15">
        <v>68766.2</v>
      </c>
      <c r="J119" s="15">
        <v>0</v>
      </c>
      <c r="K119" s="15">
        <v>68766.2</v>
      </c>
    </row>
    <row r="120" spans="1:11" x14ac:dyDescent="0.2">
      <c r="A120" s="23" t="s">
        <v>2509</v>
      </c>
      <c r="B120" s="23" t="s">
        <v>2510</v>
      </c>
      <c r="C120" s="15">
        <v>68597</v>
      </c>
      <c r="D120" s="15">
        <v>0</v>
      </c>
      <c r="E120" s="15">
        <f>SUM(Tabla13[[#This Row],[Crédito inicial]:[Modificacións]])</f>
        <v>68597</v>
      </c>
      <c r="F120" s="15">
        <v>5016.3599999999997</v>
      </c>
      <c r="G120" s="15">
        <v>5016.3599999999997</v>
      </c>
      <c r="H120" s="15">
        <v>5016.3599999999997</v>
      </c>
      <c r="I120" s="15">
        <v>5016.3599999999997</v>
      </c>
      <c r="J120" s="15">
        <v>0</v>
      </c>
      <c r="K120" s="15">
        <v>5016.3599999999997</v>
      </c>
    </row>
    <row r="121" spans="1:11" x14ac:dyDescent="0.2">
      <c r="A121" s="23" t="s">
        <v>1093</v>
      </c>
      <c r="B121" s="23" t="s">
        <v>1120</v>
      </c>
      <c r="C121" s="15">
        <v>9355</v>
      </c>
      <c r="D121" s="15">
        <v>0</v>
      </c>
      <c r="E121" s="15">
        <f>SUM(Tabla13[[#This Row],[Crédito inicial]:[Modificacións]])</f>
        <v>9355</v>
      </c>
      <c r="F121" s="15">
        <v>5660.53</v>
      </c>
      <c r="G121" s="15">
        <v>5660.53</v>
      </c>
      <c r="H121" s="15">
        <v>5660.53</v>
      </c>
      <c r="I121" s="15">
        <v>5660.53</v>
      </c>
      <c r="J121" s="15">
        <v>0</v>
      </c>
      <c r="K121" s="15">
        <v>5660.53</v>
      </c>
    </row>
    <row r="122" spans="1:11" x14ac:dyDescent="0.2">
      <c r="A122" s="23" t="s">
        <v>2511</v>
      </c>
      <c r="B122" s="23" t="s">
        <v>2512</v>
      </c>
      <c r="C122" s="15">
        <v>71700</v>
      </c>
      <c r="D122" s="15">
        <v>0</v>
      </c>
      <c r="E122" s="15">
        <f>SUM(Tabla13[[#This Row],[Crédito inicial]:[Modificacións]])</f>
        <v>71700</v>
      </c>
      <c r="F122" s="15">
        <v>4785.67</v>
      </c>
      <c r="G122" s="15">
        <v>4785.67</v>
      </c>
      <c r="H122" s="15">
        <v>4785.67</v>
      </c>
      <c r="I122" s="15">
        <v>4785.67</v>
      </c>
      <c r="J122" s="15">
        <v>0</v>
      </c>
      <c r="K122" s="15">
        <v>4785.67</v>
      </c>
    </row>
    <row r="123" spans="1:11" x14ac:dyDescent="0.2">
      <c r="A123" s="23" t="s">
        <v>2513</v>
      </c>
      <c r="B123" s="23" t="s">
        <v>2514</v>
      </c>
      <c r="C123" s="15">
        <v>84975</v>
      </c>
      <c r="D123" s="15">
        <v>0</v>
      </c>
      <c r="E123" s="15">
        <f>SUM(Tabla13[[#This Row],[Crédito inicial]:[Modificacións]])</f>
        <v>84975</v>
      </c>
      <c r="F123" s="15">
        <v>23492.06</v>
      </c>
      <c r="G123" s="15">
        <v>23492.06</v>
      </c>
      <c r="H123" s="15">
        <v>23492.06</v>
      </c>
      <c r="I123" s="15">
        <v>23492.06</v>
      </c>
      <c r="J123" s="15">
        <v>0</v>
      </c>
      <c r="K123" s="15">
        <v>23492.06</v>
      </c>
    </row>
    <row r="124" spans="1:11" x14ac:dyDescent="0.2">
      <c r="A124" s="23" t="s">
        <v>491</v>
      </c>
      <c r="B124" s="23" t="s">
        <v>515</v>
      </c>
      <c r="C124" s="15">
        <v>2498032</v>
      </c>
      <c r="D124" s="15">
        <v>220050</v>
      </c>
      <c r="E124" s="15">
        <f>SUM(Tabla13[[#This Row],[Crédito inicial]:[Modificacións]])</f>
        <v>2718082</v>
      </c>
      <c r="F124" s="15">
        <v>2525659.62</v>
      </c>
      <c r="G124" s="15">
        <v>2235290.62</v>
      </c>
      <c r="H124" s="15">
        <v>1665254.62</v>
      </c>
      <c r="I124" s="15">
        <v>1400781.22</v>
      </c>
      <c r="J124" s="15">
        <v>3080</v>
      </c>
      <c r="K124" s="15">
        <v>1403861.22</v>
      </c>
    </row>
    <row r="125" spans="1:11" x14ac:dyDescent="0.2">
      <c r="A125" s="23" t="s">
        <v>2070</v>
      </c>
      <c r="B125" s="23" t="s">
        <v>2150</v>
      </c>
      <c r="C125" s="15">
        <v>13684</v>
      </c>
      <c r="D125" s="15">
        <v>0</v>
      </c>
      <c r="E125" s="15">
        <f>SUM(Tabla13[[#This Row],[Crédito inicial]:[Modificacións]])</f>
        <v>13684</v>
      </c>
      <c r="F125" s="15">
        <v>3598.34</v>
      </c>
      <c r="G125" s="15">
        <v>3598.34</v>
      </c>
      <c r="H125" s="15">
        <v>3598.34</v>
      </c>
      <c r="I125" s="15">
        <v>3598.34</v>
      </c>
      <c r="J125" s="15">
        <v>0</v>
      </c>
      <c r="K125" s="15">
        <v>3598.34</v>
      </c>
    </row>
    <row r="126" spans="1:11" x14ac:dyDescent="0.2">
      <c r="A126" s="23" t="s">
        <v>2515</v>
      </c>
      <c r="B126" s="23" t="s">
        <v>2516</v>
      </c>
      <c r="C126" s="15">
        <v>0</v>
      </c>
      <c r="D126" s="15">
        <v>13000</v>
      </c>
      <c r="E126" s="15">
        <f>SUM(Tabla13[[#This Row],[Crédito inicial]:[Modificacións]])</f>
        <v>13000</v>
      </c>
      <c r="F126" s="15">
        <v>12823.14</v>
      </c>
      <c r="G126" s="15">
        <v>12823.14</v>
      </c>
      <c r="H126" s="15">
        <v>12823.14</v>
      </c>
      <c r="I126" s="15">
        <v>12823.14</v>
      </c>
      <c r="J126" s="15">
        <v>0</v>
      </c>
      <c r="K126" s="15">
        <v>12823.14</v>
      </c>
    </row>
    <row r="127" spans="1:11" x14ac:dyDescent="0.2">
      <c r="A127" s="23" t="s">
        <v>492</v>
      </c>
      <c r="B127" s="23" t="s">
        <v>516</v>
      </c>
      <c r="C127" s="15">
        <v>503882</v>
      </c>
      <c r="D127" s="15">
        <v>0</v>
      </c>
      <c r="E127" s="15">
        <f>SUM(Tabla13[[#This Row],[Crédito inicial]:[Modificacións]])</f>
        <v>503882</v>
      </c>
      <c r="F127" s="15">
        <v>400402</v>
      </c>
      <c r="G127" s="15">
        <v>210374</v>
      </c>
      <c r="H127" s="15">
        <v>184294</v>
      </c>
      <c r="I127" s="15">
        <v>161791.79999999999</v>
      </c>
      <c r="J127" s="15">
        <v>0</v>
      </c>
      <c r="K127" s="15">
        <v>161791.79999999999</v>
      </c>
    </row>
    <row r="128" spans="1:11" x14ac:dyDescent="0.2">
      <c r="A128" s="23" t="s">
        <v>2071</v>
      </c>
      <c r="B128" s="23" t="s">
        <v>2151</v>
      </c>
      <c r="C128" s="15">
        <v>50279</v>
      </c>
      <c r="D128" s="15">
        <v>0</v>
      </c>
      <c r="E128" s="15">
        <f>SUM(Tabla13[[#This Row],[Crédito inicial]:[Modificacións]])</f>
        <v>50279</v>
      </c>
      <c r="F128" s="15">
        <v>7257.92</v>
      </c>
      <c r="G128" s="15">
        <v>7257.92</v>
      </c>
      <c r="H128" s="15">
        <v>7257.92</v>
      </c>
      <c r="I128" s="15">
        <v>7257.92</v>
      </c>
      <c r="J128" s="15">
        <v>0</v>
      </c>
      <c r="K128" s="15">
        <v>7257.92</v>
      </c>
    </row>
    <row r="129" spans="1:11" x14ac:dyDescent="0.2">
      <c r="A129" s="23" t="s">
        <v>2517</v>
      </c>
      <c r="B129" s="23" t="s">
        <v>2518</v>
      </c>
      <c r="C129" s="15">
        <v>48651</v>
      </c>
      <c r="D129" s="15">
        <v>0</v>
      </c>
      <c r="E129" s="15">
        <f>SUM(Tabla13[[#This Row],[Crédito inicial]:[Modificacións]])</f>
        <v>48651</v>
      </c>
      <c r="F129" s="15">
        <v>25500.19</v>
      </c>
      <c r="G129" s="15">
        <v>25500.19</v>
      </c>
      <c r="H129" s="15">
        <v>25500.19</v>
      </c>
      <c r="I129" s="15">
        <v>25500.19</v>
      </c>
      <c r="J129" s="15">
        <v>0</v>
      </c>
      <c r="K129" s="15">
        <v>25500.19</v>
      </c>
    </row>
    <row r="130" spans="1:11" x14ac:dyDescent="0.2">
      <c r="A130" s="23" t="s">
        <v>2519</v>
      </c>
      <c r="B130" s="23" t="s">
        <v>2520</v>
      </c>
      <c r="C130" s="15">
        <v>0</v>
      </c>
      <c r="D130" s="15">
        <v>15485</v>
      </c>
      <c r="E130" s="15">
        <f>SUM(Tabla13[[#This Row],[Crédito inicial]:[Modificacións]])</f>
        <v>15485</v>
      </c>
      <c r="F130" s="15">
        <v>15177.56</v>
      </c>
      <c r="G130" s="15">
        <v>15177.56</v>
      </c>
      <c r="H130" s="15">
        <v>15177.56</v>
      </c>
      <c r="I130" s="15">
        <v>15177.56</v>
      </c>
      <c r="J130" s="15">
        <v>0</v>
      </c>
      <c r="K130" s="15">
        <v>15177.56</v>
      </c>
    </row>
    <row r="131" spans="1:11" x14ac:dyDescent="0.2">
      <c r="A131" s="23" t="s">
        <v>2521</v>
      </c>
      <c r="B131" s="23" t="s">
        <v>2522</v>
      </c>
      <c r="C131" s="15">
        <v>36726</v>
      </c>
      <c r="D131" s="15">
        <v>0</v>
      </c>
      <c r="E131" s="15">
        <f>SUM(Tabla13[[#This Row],[Crédito inicial]:[Modificacións]])</f>
        <v>36726</v>
      </c>
      <c r="F131" s="15">
        <v>1967.68</v>
      </c>
      <c r="G131" s="15">
        <v>1967.68</v>
      </c>
      <c r="H131" s="15">
        <v>1967.68</v>
      </c>
      <c r="I131" s="15">
        <v>1967.68</v>
      </c>
      <c r="J131" s="15">
        <v>0</v>
      </c>
      <c r="K131" s="15">
        <v>1967.68</v>
      </c>
    </row>
    <row r="132" spans="1:11" x14ac:dyDescent="0.2">
      <c r="A132" s="23" t="s">
        <v>2523</v>
      </c>
      <c r="B132" s="23" t="s">
        <v>2524</v>
      </c>
      <c r="C132" s="15">
        <v>0</v>
      </c>
      <c r="D132" s="15">
        <v>4368</v>
      </c>
      <c r="E132" s="15">
        <f>SUM(Tabla13[[#This Row],[Crédito inicial]:[Modificacións]])</f>
        <v>4368</v>
      </c>
      <c r="F132" s="15">
        <v>4324.5</v>
      </c>
      <c r="G132" s="15">
        <v>4324.5</v>
      </c>
      <c r="H132" s="15">
        <v>4324.5</v>
      </c>
      <c r="I132" s="15">
        <v>4324.5</v>
      </c>
      <c r="J132" s="15">
        <v>0</v>
      </c>
      <c r="K132" s="15">
        <v>4324.5</v>
      </c>
    </row>
    <row r="133" spans="1:11" x14ac:dyDescent="0.2">
      <c r="A133" s="23" t="s">
        <v>1094</v>
      </c>
      <c r="B133" s="23" t="s">
        <v>1121</v>
      </c>
      <c r="C133" s="15">
        <v>105000</v>
      </c>
      <c r="D133" s="15">
        <v>0</v>
      </c>
      <c r="E133" s="15">
        <f>SUM(Tabla13[[#This Row],[Crédito inicial]:[Modificacións]])</f>
        <v>105000</v>
      </c>
      <c r="F133" s="15">
        <v>92338.25</v>
      </c>
      <c r="G133" s="15">
        <v>92338.25</v>
      </c>
      <c r="H133" s="15">
        <v>92338.25</v>
      </c>
      <c r="I133" s="15">
        <v>90817.09</v>
      </c>
      <c r="J133" s="15">
        <v>0</v>
      </c>
      <c r="K133" s="15">
        <v>90817.09</v>
      </c>
    </row>
    <row r="134" spans="1:11" x14ac:dyDescent="0.2">
      <c r="A134" s="23" t="s">
        <v>493</v>
      </c>
      <c r="B134" s="23" t="s">
        <v>517</v>
      </c>
      <c r="C134" s="15">
        <v>50200</v>
      </c>
      <c r="D134" s="15">
        <v>9000</v>
      </c>
      <c r="E134" s="15">
        <f>SUM(Tabla13[[#This Row],[Crédito inicial]:[Modificacións]])</f>
        <v>59200</v>
      </c>
      <c r="F134" s="15">
        <v>59145.42</v>
      </c>
      <c r="G134" s="15">
        <v>59145.42</v>
      </c>
      <c r="H134" s="15">
        <v>59145.42</v>
      </c>
      <c r="I134" s="15">
        <v>59145.42</v>
      </c>
      <c r="J134" s="15">
        <v>0</v>
      </c>
      <c r="K134" s="15">
        <v>59145.42</v>
      </c>
    </row>
    <row r="135" spans="1:11" x14ac:dyDescent="0.2">
      <c r="A135" s="23" t="s">
        <v>1095</v>
      </c>
      <c r="B135" s="23" t="s">
        <v>1122</v>
      </c>
      <c r="C135" s="15">
        <v>33750</v>
      </c>
      <c r="D135" s="15">
        <v>0</v>
      </c>
      <c r="E135" s="15">
        <f>SUM(Tabla13[[#This Row],[Crédito inicial]:[Modificacións]])</f>
        <v>33750</v>
      </c>
      <c r="F135" s="15">
        <v>4742.41</v>
      </c>
      <c r="G135" s="15">
        <v>4742.41</v>
      </c>
      <c r="H135" s="15">
        <v>4742.41</v>
      </c>
      <c r="I135" s="15">
        <v>4742.41</v>
      </c>
      <c r="J135" s="15">
        <v>0</v>
      </c>
      <c r="K135" s="15">
        <v>4742.41</v>
      </c>
    </row>
    <row r="136" spans="1:11" x14ac:dyDescent="0.2">
      <c r="A136" s="23" t="s">
        <v>2072</v>
      </c>
      <c r="B136" s="23" t="s">
        <v>2152</v>
      </c>
      <c r="C136" s="15">
        <v>10775</v>
      </c>
      <c r="D136" s="15">
        <v>0</v>
      </c>
      <c r="E136" s="15">
        <f>SUM(Tabla13[[#This Row],[Crédito inicial]:[Modificacións]])</f>
        <v>10775</v>
      </c>
      <c r="F136" s="15">
        <v>6465</v>
      </c>
      <c r="G136" s="15">
        <v>6465</v>
      </c>
      <c r="H136" s="15">
        <v>6465</v>
      </c>
      <c r="I136" s="15">
        <v>6465</v>
      </c>
      <c r="J136" s="15">
        <v>0</v>
      </c>
      <c r="K136" s="15">
        <v>6465</v>
      </c>
    </row>
    <row r="137" spans="1:11" x14ac:dyDescent="0.2">
      <c r="A137" s="23" t="s">
        <v>2073</v>
      </c>
      <c r="B137" s="23" t="s">
        <v>1127</v>
      </c>
      <c r="C137" s="15">
        <v>918893</v>
      </c>
      <c r="D137" s="15">
        <v>192500</v>
      </c>
      <c r="E137" s="15">
        <f>SUM(Tabla13[[#This Row],[Crédito inicial]:[Modificacións]])</f>
        <v>1111393</v>
      </c>
      <c r="F137" s="15">
        <v>406175.4</v>
      </c>
      <c r="G137" s="15">
        <v>406175.4</v>
      </c>
      <c r="H137" s="15">
        <v>403183.76</v>
      </c>
      <c r="I137" s="15">
        <v>403183.76</v>
      </c>
      <c r="J137" s="15">
        <v>0</v>
      </c>
      <c r="K137" s="15">
        <v>403183.76</v>
      </c>
    </row>
    <row r="138" spans="1:11" x14ac:dyDescent="0.2">
      <c r="A138" s="23" t="s">
        <v>2525</v>
      </c>
      <c r="B138" s="23" t="s">
        <v>2526</v>
      </c>
      <c r="C138" s="15">
        <v>0</v>
      </c>
      <c r="D138" s="15">
        <v>46600</v>
      </c>
      <c r="E138" s="15">
        <f>SUM(Tabla13[[#This Row],[Crédito inicial]:[Modificacións]])</f>
        <v>46600</v>
      </c>
      <c r="F138" s="15">
        <v>2363.85</v>
      </c>
      <c r="G138" s="15">
        <v>2363.85</v>
      </c>
      <c r="H138" s="15">
        <v>2363.85</v>
      </c>
      <c r="I138" s="15">
        <v>2363.85</v>
      </c>
      <c r="J138" s="15">
        <v>0</v>
      </c>
      <c r="K138" s="15">
        <v>2363.85</v>
      </c>
    </row>
    <row r="139" spans="1:11" x14ac:dyDescent="0.2">
      <c r="A139" s="23" t="s">
        <v>494</v>
      </c>
      <c r="B139" s="23" t="s">
        <v>2153</v>
      </c>
      <c r="C139" s="15">
        <v>0</v>
      </c>
      <c r="D139" s="15">
        <v>251200</v>
      </c>
      <c r="E139" s="15">
        <f>SUM(Tabla13[[#This Row],[Crédito inicial]:[Modificacións]])</f>
        <v>251200</v>
      </c>
      <c r="F139" s="15">
        <v>237623.91</v>
      </c>
      <c r="G139" s="15">
        <v>237323.91</v>
      </c>
      <c r="H139" s="15">
        <v>235823.91</v>
      </c>
      <c r="I139" s="15">
        <v>118823.91</v>
      </c>
      <c r="J139" s="15">
        <v>0</v>
      </c>
      <c r="K139" s="15">
        <v>118823.91</v>
      </c>
    </row>
    <row r="140" spans="1:11" x14ac:dyDescent="0.2">
      <c r="A140" s="23" t="s">
        <v>2527</v>
      </c>
      <c r="B140" s="23" t="s">
        <v>2528</v>
      </c>
      <c r="C140" s="15">
        <v>70458</v>
      </c>
      <c r="D140" s="15">
        <v>0</v>
      </c>
      <c r="E140" s="15">
        <f>SUM(Tabla13[[#This Row],[Crédito inicial]:[Modificacións]])</f>
        <v>70458</v>
      </c>
      <c r="F140" s="15">
        <v>4048.81</v>
      </c>
      <c r="G140" s="15">
        <v>4048.81</v>
      </c>
      <c r="H140" s="15">
        <v>4048.81</v>
      </c>
      <c r="I140" s="15">
        <v>4048.81</v>
      </c>
      <c r="J140" s="15">
        <v>0</v>
      </c>
      <c r="K140" s="15">
        <v>4048.81</v>
      </c>
    </row>
    <row r="141" spans="1:11" x14ac:dyDescent="0.2">
      <c r="A141" s="23" t="s">
        <v>2529</v>
      </c>
      <c r="B141" s="23" t="s">
        <v>2530</v>
      </c>
      <c r="C141" s="15">
        <v>0</v>
      </c>
      <c r="D141" s="15">
        <v>17683.21</v>
      </c>
      <c r="E141" s="15">
        <f>SUM(Tabla13[[#This Row],[Crédito inicial]:[Modificacións]])</f>
        <v>17683.21</v>
      </c>
      <c r="F141" s="15">
        <v>13270.08</v>
      </c>
      <c r="G141" s="15">
        <v>13270.08</v>
      </c>
      <c r="H141" s="15">
        <v>13270.08</v>
      </c>
      <c r="I141" s="15">
        <v>13270.08</v>
      </c>
      <c r="J141" s="15">
        <v>0</v>
      </c>
      <c r="K141" s="15">
        <v>13270.08</v>
      </c>
    </row>
    <row r="142" spans="1:11" x14ac:dyDescent="0.2">
      <c r="A142" s="23" t="s">
        <v>2531</v>
      </c>
      <c r="B142" s="23" t="s">
        <v>2532</v>
      </c>
      <c r="C142" s="15">
        <v>44410</v>
      </c>
      <c r="D142" s="15">
        <v>0</v>
      </c>
      <c r="E142" s="15">
        <f>SUM(Tabla13[[#This Row],[Crédito inicial]:[Modificacións]])</f>
        <v>44410</v>
      </c>
      <c r="F142" s="15">
        <v>5612.91</v>
      </c>
      <c r="G142" s="15">
        <v>5612.91</v>
      </c>
      <c r="H142" s="15">
        <v>5612.91</v>
      </c>
      <c r="I142" s="15">
        <v>5612.91</v>
      </c>
      <c r="J142" s="15">
        <v>0</v>
      </c>
      <c r="K142" s="15">
        <v>5612.91</v>
      </c>
    </row>
    <row r="143" spans="1:11" x14ac:dyDescent="0.2">
      <c r="A143" s="23" t="s">
        <v>2533</v>
      </c>
      <c r="B143" s="23" t="s">
        <v>2474</v>
      </c>
      <c r="C143" s="15">
        <v>0</v>
      </c>
      <c r="D143" s="15">
        <v>11220</v>
      </c>
      <c r="E143" s="15">
        <f>SUM(Tabla13[[#This Row],[Crédito inicial]:[Modificacións]])</f>
        <v>11220</v>
      </c>
      <c r="F143" s="15">
        <v>10966.73</v>
      </c>
      <c r="G143" s="15">
        <v>10966.73</v>
      </c>
      <c r="H143" s="15">
        <v>10966.73</v>
      </c>
      <c r="I143" s="15">
        <v>10966.73</v>
      </c>
      <c r="J143" s="15">
        <v>0</v>
      </c>
      <c r="K143" s="15">
        <v>10966.73</v>
      </c>
    </row>
    <row r="144" spans="1:11" x14ac:dyDescent="0.2">
      <c r="A144" s="23" t="s">
        <v>2534</v>
      </c>
      <c r="B144" s="23" t="s">
        <v>2535</v>
      </c>
      <c r="C144" s="15">
        <v>0</v>
      </c>
      <c r="D144" s="15">
        <v>27500</v>
      </c>
      <c r="E144" s="15">
        <f>SUM(Tabla13[[#This Row],[Crédito inicial]:[Modificacións]])</f>
        <v>27500</v>
      </c>
      <c r="F144" s="15">
        <v>5728.61</v>
      </c>
      <c r="G144" s="15">
        <v>5728.61</v>
      </c>
      <c r="H144" s="15">
        <v>5728.61</v>
      </c>
      <c r="I144" s="15">
        <v>5728.61</v>
      </c>
      <c r="J144" s="15">
        <v>0</v>
      </c>
      <c r="K144" s="15">
        <v>5728.61</v>
      </c>
    </row>
    <row r="145" spans="1:11" x14ac:dyDescent="0.2">
      <c r="A145" s="23" t="s">
        <v>2074</v>
      </c>
      <c r="B145" s="23" t="s">
        <v>2154</v>
      </c>
      <c r="C145" s="15">
        <v>103333</v>
      </c>
      <c r="D145" s="15">
        <v>0</v>
      </c>
      <c r="E145" s="15">
        <f>SUM(Tabla13[[#This Row],[Crédito inicial]:[Modificacións]])</f>
        <v>103333</v>
      </c>
      <c r="F145" s="15">
        <v>103330.01</v>
      </c>
      <c r="G145" s="15">
        <v>103330.01</v>
      </c>
      <c r="H145" s="15">
        <v>103330.01</v>
      </c>
      <c r="I145" s="15">
        <v>103330.01</v>
      </c>
      <c r="J145" s="15">
        <v>0</v>
      </c>
      <c r="K145" s="15">
        <v>103330.01</v>
      </c>
    </row>
    <row r="146" spans="1:11" x14ac:dyDescent="0.2">
      <c r="A146" s="23" t="s">
        <v>2536</v>
      </c>
      <c r="B146" s="23" t="s">
        <v>2537</v>
      </c>
      <c r="C146" s="15">
        <v>0</v>
      </c>
      <c r="D146" s="15">
        <v>2400</v>
      </c>
      <c r="E146" s="15">
        <f>SUM(Tabla13[[#This Row],[Crédito inicial]:[Modificacións]])</f>
        <v>2400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</row>
    <row r="147" spans="1:11" x14ac:dyDescent="0.2">
      <c r="A147" s="23" t="s">
        <v>495</v>
      </c>
      <c r="B147" s="23" t="s">
        <v>842</v>
      </c>
      <c r="C147" s="15">
        <v>34405</v>
      </c>
      <c r="D147" s="15">
        <v>0</v>
      </c>
      <c r="E147" s="15">
        <f>SUM(Tabla13[[#This Row],[Crédito inicial]:[Modificacións]])</f>
        <v>34405</v>
      </c>
      <c r="F147" s="15">
        <v>6483.17</v>
      </c>
      <c r="G147" s="15">
        <v>6483.17</v>
      </c>
      <c r="H147" s="15">
        <v>6483.17</v>
      </c>
      <c r="I147" s="15">
        <v>6483.17</v>
      </c>
      <c r="J147" s="15">
        <v>0</v>
      </c>
      <c r="K147" s="15">
        <v>6483.17</v>
      </c>
    </row>
    <row r="148" spans="1:11" x14ac:dyDescent="0.2">
      <c r="A148" s="23" t="s">
        <v>2538</v>
      </c>
      <c r="B148" s="23" t="s">
        <v>2539</v>
      </c>
      <c r="C148" s="15">
        <v>0</v>
      </c>
      <c r="D148" s="15">
        <v>1200</v>
      </c>
      <c r="E148" s="15">
        <f>SUM(Tabla13[[#This Row],[Crédito inicial]:[Modificacións]])</f>
        <v>1200</v>
      </c>
      <c r="F148" s="15">
        <v>771.53</v>
      </c>
      <c r="G148" s="15">
        <v>771.53</v>
      </c>
      <c r="H148" s="15">
        <v>771.53</v>
      </c>
      <c r="I148" s="15">
        <v>771.53</v>
      </c>
      <c r="J148" s="15">
        <v>0</v>
      </c>
      <c r="K148" s="15">
        <v>771.53</v>
      </c>
    </row>
    <row r="149" spans="1:11" x14ac:dyDescent="0.2">
      <c r="A149" s="23" t="s">
        <v>2540</v>
      </c>
      <c r="B149" s="23" t="s">
        <v>2541</v>
      </c>
      <c r="C149" s="15">
        <v>0</v>
      </c>
      <c r="D149" s="15">
        <v>185467.29</v>
      </c>
      <c r="E149" s="15">
        <f>SUM(Tabla13[[#This Row],[Crédito inicial]:[Modificacións]])</f>
        <v>185467.29</v>
      </c>
      <c r="F149" s="15">
        <v>5638.7</v>
      </c>
      <c r="G149" s="15">
        <v>5638.7</v>
      </c>
      <c r="H149" s="15">
        <v>5638.7</v>
      </c>
      <c r="I149" s="15">
        <v>5638.7</v>
      </c>
      <c r="J149" s="15">
        <v>0</v>
      </c>
      <c r="K149" s="15">
        <v>5638.7</v>
      </c>
    </row>
    <row r="150" spans="1:11" x14ac:dyDescent="0.2">
      <c r="A150" s="23" t="s">
        <v>1096</v>
      </c>
      <c r="B150" s="23" t="s">
        <v>1123</v>
      </c>
      <c r="C150" s="15">
        <v>8830</v>
      </c>
      <c r="D150" s="15">
        <v>0</v>
      </c>
      <c r="E150" s="15">
        <f>SUM(Tabla13[[#This Row],[Crédito inicial]:[Modificacións]])</f>
        <v>8830</v>
      </c>
      <c r="F150" s="15">
        <v>8826.4500000000007</v>
      </c>
      <c r="G150" s="15">
        <v>8826.4500000000007</v>
      </c>
      <c r="H150" s="15">
        <v>8826.4500000000007</v>
      </c>
      <c r="I150" s="15">
        <v>8826.4500000000007</v>
      </c>
      <c r="J150" s="15">
        <v>0</v>
      </c>
      <c r="K150" s="15">
        <v>8826.4500000000007</v>
      </c>
    </row>
    <row r="151" spans="1:11" x14ac:dyDescent="0.2">
      <c r="A151" s="23" t="s">
        <v>2542</v>
      </c>
      <c r="B151" s="23" t="s">
        <v>2543</v>
      </c>
      <c r="C151" s="15">
        <v>87401</v>
      </c>
      <c r="D151" s="15">
        <v>0</v>
      </c>
      <c r="E151" s="15">
        <f>SUM(Tabla13[[#This Row],[Crédito inicial]:[Modificacións]])</f>
        <v>87401</v>
      </c>
      <c r="F151" s="15">
        <v>17896</v>
      </c>
      <c r="G151" s="15">
        <v>17896</v>
      </c>
      <c r="H151" s="15">
        <v>17896</v>
      </c>
      <c r="I151" s="15">
        <v>17896</v>
      </c>
      <c r="J151" s="15">
        <v>0</v>
      </c>
      <c r="K151" s="15">
        <v>17896</v>
      </c>
    </row>
    <row r="152" spans="1:11" x14ac:dyDescent="0.2">
      <c r="A152" s="23" t="s">
        <v>1097</v>
      </c>
      <c r="B152" s="23" t="s">
        <v>1124</v>
      </c>
      <c r="C152" s="15">
        <v>48326</v>
      </c>
      <c r="D152" s="15">
        <v>0</v>
      </c>
      <c r="E152" s="15">
        <f>SUM(Tabla13[[#This Row],[Crédito inicial]:[Modificacións]])</f>
        <v>48326</v>
      </c>
      <c r="F152" s="15">
        <v>21696.080000000002</v>
      </c>
      <c r="G152" s="15">
        <v>21696.080000000002</v>
      </c>
      <c r="H152" s="15">
        <v>21696.080000000002</v>
      </c>
      <c r="I152" s="15">
        <v>21696.080000000002</v>
      </c>
      <c r="J152" s="15">
        <v>0</v>
      </c>
      <c r="K152" s="15">
        <v>21696.080000000002</v>
      </c>
    </row>
    <row r="153" spans="1:11" x14ac:dyDescent="0.2">
      <c r="A153" s="23" t="s">
        <v>2544</v>
      </c>
      <c r="B153" s="23" t="s">
        <v>2545</v>
      </c>
      <c r="C153" s="15">
        <v>400000</v>
      </c>
      <c r="D153" s="15">
        <v>0</v>
      </c>
      <c r="E153" s="15">
        <f>SUM(Tabla13[[#This Row],[Crédito inicial]:[Modificacións]])</f>
        <v>400000</v>
      </c>
      <c r="F153" s="15">
        <v>119185.8</v>
      </c>
      <c r="G153" s="15">
        <v>119185.8</v>
      </c>
      <c r="H153" s="15">
        <v>119185.8</v>
      </c>
      <c r="I153" s="15">
        <v>119185.8</v>
      </c>
      <c r="J153" s="15">
        <v>0</v>
      </c>
      <c r="K153" s="15">
        <v>119185.8</v>
      </c>
    </row>
    <row r="154" spans="1:11" x14ac:dyDescent="0.2">
      <c r="A154" s="23" t="s">
        <v>2075</v>
      </c>
      <c r="B154" s="23" t="s">
        <v>2155</v>
      </c>
      <c r="C154" s="15">
        <v>61430</v>
      </c>
      <c r="D154" s="15">
        <v>0</v>
      </c>
      <c r="E154" s="15">
        <f>SUM(Tabla13[[#This Row],[Crédito inicial]:[Modificacións]])</f>
        <v>61430</v>
      </c>
      <c r="F154" s="15">
        <v>30587.26</v>
      </c>
      <c r="G154" s="15">
        <v>30587.26</v>
      </c>
      <c r="H154" s="15">
        <v>30587.26</v>
      </c>
      <c r="I154" s="15">
        <v>30587.26</v>
      </c>
      <c r="J154" s="15">
        <v>0</v>
      </c>
      <c r="K154" s="15">
        <v>30587.26</v>
      </c>
    </row>
    <row r="155" spans="1:11" x14ac:dyDescent="0.2">
      <c r="A155" s="23" t="s">
        <v>1098</v>
      </c>
      <c r="B155" s="23" t="s">
        <v>1125</v>
      </c>
      <c r="C155" s="15">
        <v>31897</v>
      </c>
      <c r="D155" s="15">
        <v>0</v>
      </c>
      <c r="E155" s="15">
        <f>SUM(Tabla13[[#This Row],[Crédito inicial]:[Modificacións]])</f>
        <v>31897</v>
      </c>
      <c r="F155" s="15">
        <v>14110.65</v>
      </c>
      <c r="G155" s="15">
        <v>14110.65</v>
      </c>
      <c r="H155" s="15">
        <v>14110.65</v>
      </c>
      <c r="I155" s="15">
        <v>14110.65</v>
      </c>
      <c r="J155" s="15">
        <v>0</v>
      </c>
      <c r="K155" s="15">
        <v>14110.65</v>
      </c>
    </row>
    <row r="156" spans="1:11" x14ac:dyDescent="0.2">
      <c r="A156" s="23" t="s">
        <v>1099</v>
      </c>
      <c r="B156" s="23" t="s">
        <v>2156</v>
      </c>
      <c r="C156" s="15">
        <v>34045</v>
      </c>
      <c r="D156" s="15">
        <v>0</v>
      </c>
      <c r="E156" s="15">
        <f>SUM(Tabla13[[#This Row],[Crédito inicial]:[Modificacións]])</f>
        <v>34045</v>
      </c>
      <c r="F156" s="15">
        <v>19555.46</v>
      </c>
      <c r="G156" s="15">
        <v>19555.46</v>
      </c>
      <c r="H156" s="15">
        <v>19555.46</v>
      </c>
      <c r="I156" s="15">
        <v>19555.46</v>
      </c>
      <c r="J156" s="15">
        <v>162.54</v>
      </c>
      <c r="K156" s="15">
        <v>19718</v>
      </c>
    </row>
    <row r="157" spans="1:11" x14ac:dyDescent="0.2">
      <c r="A157" s="23" t="s">
        <v>496</v>
      </c>
      <c r="B157" s="23" t="s">
        <v>2157</v>
      </c>
      <c r="C157" s="15">
        <v>39791572</v>
      </c>
      <c r="D157" s="15">
        <v>12518128.49</v>
      </c>
      <c r="E157" s="15">
        <f>SUM(Tabla13[[#This Row],[Crédito inicial]:[Modificacións]])</f>
        <v>52309700.490000002</v>
      </c>
      <c r="F157" s="15">
        <v>28311834.050000001</v>
      </c>
      <c r="G157" s="15">
        <v>28103780.609999999</v>
      </c>
      <c r="H157" s="15">
        <v>28097398.609999999</v>
      </c>
      <c r="I157" s="15">
        <v>27736439.899999999</v>
      </c>
      <c r="J157" s="15">
        <v>57932.9</v>
      </c>
      <c r="K157" s="15">
        <v>27794372.800000001</v>
      </c>
    </row>
    <row r="158" spans="1:11" x14ac:dyDescent="0.2">
      <c r="A158" s="23" t="s">
        <v>1100</v>
      </c>
      <c r="B158" s="23" t="s">
        <v>1126</v>
      </c>
      <c r="C158" s="15">
        <v>2314072</v>
      </c>
      <c r="D158" s="15">
        <v>1731219.67</v>
      </c>
      <c r="E158" s="15">
        <f>SUM(Tabla13[[#This Row],[Crédito inicial]:[Modificacións]])</f>
        <v>4045291.67</v>
      </c>
      <c r="F158" s="15">
        <v>3096575.11</v>
      </c>
      <c r="G158" s="15">
        <v>3096575.11</v>
      </c>
      <c r="H158" s="15">
        <v>3096575.11</v>
      </c>
      <c r="I158" s="15">
        <v>3096575.11</v>
      </c>
      <c r="J158" s="15">
        <v>0</v>
      </c>
      <c r="K158" s="15">
        <v>3096575.11</v>
      </c>
    </row>
    <row r="159" spans="1:11" x14ac:dyDescent="0.2">
      <c r="A159" s="23" t="s">
        <v>497</v>
      </c>
      <c r="B159" s="23" t="s">
        <v>518</v>
      </c>
      <c r="C159" s="15">
        <v>150000</v>
      </c>
      <c r="D159" s="15">
        <v>34200</v>
      </c>
      <c r="E159" s="15">
        <f>SUM(Tabla13[[#This Row],[Crédito inicial]:[Modificacións]])</f>
        <v>184200</v>
      </c>
      <c r="F159" s="15">
        <v>114385.63</v>
      </c>
      <c r="G159" s="15">
        <v>114385.63</v>
      </c>
      <c r="H159" s="15">
        <v>114385.63</v>
      </c>
      <c r="I159" s="15">
        <v>114385.63</v>
      </c>
      <c r="J159" s="15">
        <v>170</v>
      </c>
      <c r="K159" s="15">
        <v>114555.63</v>
      </c>
    </row>
    <row r="160" spans="1:11" x14ac:dyDescent="0.2">
      <c r="A160" s="23" t="s">
        <v>1101</v>
      </c>
      <c r="B160" s="23" t="s">
        <v>1127</v>
      </c>
      <c r="C160" s="15">
        <v>13000000</v>
      </c>
      <c r="D160" s="15">
        <v>9919657.6699999999</v>
      </c>
      <c r="E160" s="15">
        <f>SUM(Tabla13[[#This Row],[Crédito inicial]:[Modificacións]])</f>
        <v>22919657.670000002</v>
      </c>
      <c r="F160" s="15">
        <v>9506933.3000000007</v>
      </c>
      <c r="G160" s="15">
        <v>9506933.3000000007</v>
      </c>
      <c r="H160" s="15">
        <v>9506933.3000000007</v>
      </c>
      <c r="I160" s="15">
        <v>9353133.3000000007</v>
      </c>
      <c r="J160" s="15">
        <v>10268.370000000001</v>
      </c>
      <c r="K160" s="15">
        <v>9363401.6699999999</v>
      </c>
    </row>
    <row r="161" spans="1:11" x14ac:dyDescent="0.2">
      <c r="A161" s="23" t="s">
        <v>498</v>
      </c>
      <c r="B161" s="23" t="s">
        <v>519</v>
      </c>
      <c r="C161" s="15">
        <v>192000</v>
      </c>
      <c r="D161" s="15">
        <v>0</v>
      </c>
      <c r="E161" s="15">
        <f>SUM(Tabla13[[#This Row],[Crédito inicial]:[Modificacións]])</f>
        <v>192000</v>
      </c>
      <c r="F161" s="15">
        <v>110354.53</v>
      </c>
      <c r="G161" s="15">
        <v>110354.53</v>
      </c>
      <c r="H161" s="15">
        <v>110354.53</v>
      </c>
      <c r="I161" s="15">
        <v>110354.48</v>
      </c>
      <c r="J161" s="15">
        <v>636.17999999999995</v>
      </c>
      <c r="K161" s="15">
        <v>110990.66</v>
      </c>
    </row>
    <row r="162" spans="1:11" x14ac:dyDescent="0.2">
      <c r="A162" s="23" t="s">
        <v>2546</v>
      </c>
      <c r="B162" s="23" t="s">
        <v>2547</v>
      </c>
      <c r="C162" s="15">
        <v>0</v>
      </c>
      <c r="D162" s="15">
        <v>993138.56</v>
      </c>
      <c r="E162" s="15">
        <f>SUM(Tabla13[[#This Row],[Crédito inicial]:[Modificacións]])</f>
        <v>993138.56</v>
      </c>
      <c r="F162" s="15">
        <v>913607.12</v>
      </c>
      <c r="G162" s="15">
        <v>913607.12</v>
      </c>
      <c r="H162" s="15">
        <v>913607.12</v>
      </c>
      <c r="I162" s="15">
        <v>913607.12</v>
      </c>
      <c r="J162" s="15">
        <v>453.16</v>
      </c>
      <c r="K162" s="15">
        <v>914060.28</v>
      </c>
    </row>
    <row r="163" spans="1:11" x14ac:dyDescent="0.2">
      <c r="A163" s="23" t="s">
        <v>2548</v>
      </c>
      <c r="B163" s="23" t="s">
        <v>2549</v>
      </c>
      <c r="C163" s="15">
        <v>0</v>
      </c>
      <c r="D163" s="15">
        <v>97982.24</v>
      </c>
      <c r="E163" s="15">
        <f>SUM(Tabla13[[#This Row],[Crédito inicial]:[Modificacións]])</f>
        <v>97982.24</v>
      </c>
      <c r="F163" s="15">
        <v>92571.34</v>
      </c>
      <c r="G163" s="15">
        <v>92571.34</v>
      </c>
      <c r="H163" s="15">
        <v>92571.34</v>
      </c>
      <c r="I163" s="15">
        <v>92571.34</v>
      </c>
      <c r="J163" s="15">
        <v>0</v>
      </c>
      <c r="K163" s="15">
        <v>92571.34</v>
      </c>
    </row>
    <row r="164" spans="1:11" x14ac:dyDescent="0.2">
      <c r="A164" s="23" t="s">
        <v>499</v>
      </c>
      <c r="B164" s="23" t="s">
        <v>2158</v>
      </c>
      <c r="C164" s="15">
        <v>2127400</v>
      </c>
      <c r="D164" s="15">
        <v>0</v>
      </c>
      <c r="E164" s="15">
        <f>SUM(Tabla13[[#This Row],[Crédito inicial]:[Modificacións]])</f>
        <v>2127400</v>
      </c>
      <c r="F164" s="15">
        <v>2091230.8</v>
      </c>
      <c r="G164" s="15">
        <v>2091230.8</v>
      </c>
      <c r="H164" s="15">
        <v>2091230.8</v>
      </c>
      <c r="I164" s="15">
        <v>2090984.39</v>
      </c>
      <c r="J164" s="15">
        <v>245.54</v>
      </c>
      <c r="K164" s="15">
        <v>2091229.93</v>
      </c>
    </row>
    <row r="165" spans="1:11" x14ac:dyDescent="0.2">
      <c r="A165" s="23" t="s">
        <v>500</v>
      </c>
      <c r="B165" s="23" t="s">
        <v>2159</v>
      </c>
      <c r="C165" s="15">
        <v>751417</v>
      </c>
      <c r="D165" s="15">
        <v>-569909.99</v>
      </c>
      <c r="E165" s="15">
        <f>SUM(Tabla13[[#This Row],[Crédito inicial]:[Modificacións]])</f>
        <v>181507.01</v>
      </c>
      <c r="F165" s="15">
        <v>161976.51999999999</v>
      </c>
      <c r="G165" s="15">
        <v>161476.51999999999</v>
      </c>
      <c r="H165" s="15">
        <v>161476.51999999999</v>
      </c>
      <c r="I165" s="15">
        <v>159147.26999999999</v>
      </c>
      <c r="J165" s="15">
        <v>0</v>
      </c>
      <c r="K165" s="15">
        <v>159147.26999999999</v>
      </c>
    </row>
    <row r="166" spans="1:11" x14ac:dyDescent="0.2">
      <c r="A166" s="23" t="s">
        <v>2076</v>
      </c>
      <c r="B166" s="23" t="s">
        <v>2160</v>
      </c>
      <c r="C166" s="15">
        <v>0</v>
      </c>
      <c r="D166" s="15">
        <v>70000</v>
      </c>
      <c r="E166" s="15">
        <f>SUM(Tabla13[[#This Row],[Crédito inicial]:[Modificacións]])</f>
        <v>70000</v>
      </c>
      <c r="F166" s="15">
        <v>52384.84</v>
      </c>
      <c r="G166" s="15">
        <v>52384.84</v>
      </c>
      <c r="H166" s="15">
        <v>52384.84</v>
      </c>
      <c r="I166" s="15">
        <v>52384.84</v>
      </c>
      <c r="J166" s="15">
        <v>0</v>
      </c>
      <c r="K166" s="15">
        <v>52384.84</v>
      </c>
    </row>
    <row r="167" spans="1:11" x14ac:dyDescent="0.2">
      <c r="A167" s="23" t="s">
        <v>501</v>
      </c>
      <c r="B167" s="23" t="s">
        <v>520</v>
      </c>
      <c r="C167" s="15">
        <v>144838</v>
      </c>
      <c r="D167" s="15">
        <v>311315.63</v>
      </c>
      <c r="E167" s="15">
        <f>SUM(Tabla13[[#This Row],[Crédito inicial]:[Modificacións]])</f>
        <v>456153.63</v>
      </c>
      <c r="F167" s="15">
        <v>421621.82</v>
      </c>
      <c r="G167" s="15">
        <v>421621.82</v>
      </c>
      <c r="H167" s="15">
        <v>421621.82</v>
      </c>
      <c r="I167" s="15">
        <v>417437.53</v>
      </c>
      <c r="J167" s="15">
        <v>0</v>
      </c>
      <c r="K167" s="15">
        <v>417437.53</v>
      </c>
    </row>
    <row r="168" spans="1:11" x14ac:dyDescent="0.2">
      <c r="A168" s="23" t="s">
        <v>502</v>
      </c>
      <c r="B168" s="23" t="s">
        <v>521</v>
      </c>
      <c r="C168" s="15">
        <v>216620</v>
      </c>
      <c r="D168" s="15">
        <v>265633.31</v>
      </c>
      <c r="E168" s="15">
        <f>SUM(Tabla13[[#This Row],[Crédito inicial]:[Modificacións]])</f>
        <v>482253.31</v>
      </c>
      <c r="F168" s="15">
        <v>481228.33</v>
      </c>
      <c r="G168" s="15">
        <v>481228.33</v>
      </c>
      <c r="H168" s="15">
        <v>481228.33</v>
      </c>
      <c r="I168" s="15">
        <v>477931.34</v>
      </c>
      <c r="J168" s="15">
        <v>0</v>
      </c>
      <c r="K168" s="15">
        <v>477931.34</v>
      </c>
    </row>
    <row r="169" spans="1:11" x14ac:dyDescent="0.2">
      <c r="A169" s="23" t="s">
        <v>2077</v>
      </c>
      <c r="B169" s="23" t="s">
        <v>1127</v>
      </c>
      <c r="C169" s="15">
        <v>0</v>
      </c>
      <c r="D169" s="15">
        <v>104289</v>
      </c>
      <c r="E169" s="15">
        <f>SUM(Tabla13[[#This Row],[Crédito inicial]:[Modificacións]])</f>
        <v>104289</v>
      </c>
      <c r="F169" s="15">
        <v>59633.4</v>
      </c>
      <c r="G169" s="15">
        <v>59633.4</v>
      </c>
      <c r="H169" s="15">
        <v>59633.4</v>
      </c>
      <c r="I169" s="15">
        <v>59633.4</v>
      </c>
      <c r="J169" s="15">
        <v>0</v>
      </c>
      <c r="K169" s="15">
        <v>59633.4</v>
      </c>
    </row>
    <row r="170" spans="1:11" x14ac:dyDescent="0.2">
      <c r="A170" s="23" t="s">
        <v>503</v>
      </c>
      <c r="B170" s="23" t="s">
        <v>2161</v>
      </c>
      <c r="C170" s="15">
        <v>18328897</v>
      </c>
      <c r="D170" s="15">
        <v>1855911.02</v>
      </c>
      <c r="E170" s="15">
        <f>SUM(Tabla13[[#This Row],[Crédito inicial]:[Modificacións]])</f>
        <v>20184808.02</v>
      </c>
      <c r="F170" s="15">
        <v>16732514.58</v>
      </c>
      <c r="G170" s="15">
        <v>15306313.16</v>
      </c>
      <c r="H170" s="15">
        <v>14941143.470000001</v>
      </c>
      <c r="I170" s="15">
        <v>14247097.560000001</v>
      </c>
      <c r="J170" s="15">
        <v>234.3</v>
      </c>
      <c r="K170" s="15">
        <v>14247331.859999999</v>
      </c>
    </row>
    <row r="171" spans="1:11" x14ac:dyDescent="0.2">
      <c r="A171" s="23" t="s">
        <v>1102</v>
      </c>
      <c r="B171" s="23" t="s">
        <v>1127</v>
      </c>
      <c r="C171" s="15">
        <v>5735644</v>
      </c>
      <c r="D171" s="15">
        <v>0</v>
      </c>
      <c r="E171" s="15">
        <f>SUM(Tabla13[[#This Row],[Crédito inicial]:[Modificacións]])</f>
        <v>5735644</v>
      </c>
      <c r="F171" s="15">
        <v>2922903.86</v>
      </c>
      <c r="G171" s="15">
        <v>2922903.86</v>
      </c>
      <c r="H171" s="15">
        <v>2733903.86</v>
      </c>
      <c r="I171" s="15">
        <v>2296976.36</v>
      </c>
      <c r="J171" s="15">
        <v>0</v>
      </c>
      <c r="K171" s="15">
        <v>2296976.36</v>
      </c>
    </row>
    <row r="172" spans="1:11" s="24" customFormat="1" x14ac:dyDescent="0.2">
      <c r="A172" s="23" t="s">
        <v>504</v>
      </c>
      <c r="B172" s="23" t="s">
        <v>522</v>
      </c>
      <c r="C172" s="15">
        <v>0</v>
      </c>
      <c r="D172" s="15">
        <v>578749</v>
      </c>
      <c r="E172" s="15">
        <f>SUM(Tabla13[[#This Row],[Crédito inicial]:[Modificacións]])</f>
        <v>578749</v>
      </c>
      <c r="F172" s="15">
        <v>480574.65</v>
      </c>
      <c r="G172" s="15">
        <v>480574.65</v>
      </c>
      <c r="H172" s="15">
        <v>480574.65</v>
      </c>
      <c r="I172" s="15">
        <v>480574.64</v>
      </c>
      <c r="J172" s="15">
        <v>0</v>
      </c>
      <c r="K172" s="15">
        <v>480574.64</v>
      </c>
    </row>
    <row r="173" spans="1:11" x14ac:dyDescent="0.2">
      <c r="A173" s="23" t="s">
        <v>505</v>
      </c>
      <c r="B173" s="23" t="s">
        <v>2162</v>
      </c>
      <c r="C173" s="15">
        <v>151708981</v>
      </c>
      <c r="D173" s="15">
        <v>-246891.41</v>
      </c>
      <c r="E173" s="15">
        <f>SUM(Tabla13[[#This Row],[Crédito inicial]:[Modificacións]])</f>
        <v>151462089.59</v>
      </c>
      <c r="F173" s="15">
        <v>143810739.00999999</v>
      </c>
      <c r="G173" s="15">
        <v>143493894.72999999</v>
      </c>
      <c r="H173" s="15">
        <v>143481578.72999999</v>
      </c>
      <c r="I173" s="15">
        <v>141161994.63999999</v>
      </c>
      <c r="J173" s="15">
        <v>128561.19</v>
      </c>
      <c r="K173" s="15">
        <v>141290555.83000001</v>
      </c>
    </row>
    <row r="174" spans="1:11" x14ac:dyDescent="0.2">
      <c r="A174" s="23" t="s">
        <v>506</v>
      </c>
      <c r="B174" s="23" t="s">
        <v>523</v>
      </c>
      <c r="C174" s="15">
        <v>0</v>
      </c>
      <c r="D174" s="15">
        <v>50000</v>
      </c>
      <c r="E174" s="15">
        <f>SUM(Tabla13[[#This Row],[Crédito inicial]:[Modificacións]])</f>
        <v>50000</v>
      </c>
      <c r="F174" s="15">
        <v>39512.199999999997</v>
      </c>
      <c r="G174" s="15">
        <v>39512.199999999997</v>
      </c>
      <c r="H174" s="15">
        <v>39512.199999999997</v>
      </c>
      <c r="I174" s="15">
        <v>39512.199999999997</v>
      </c>
      <c r="J174" s="15">
        <v>0</v>
      </c>
      <c r="K174" s="15">
        <v>39512.199999999997</v>
      </c>
    </row>
    <row r="175" spans="1:11" x14ac:dyDescent="0.2">
      <c r="A175" s="23" t="s">
        <v>507</v>
      </c>
      <c r="B175" s="23" t="s">
        <v>2163</v>
      </c>
      <c r="C175" s="15">
        <v>0</v>
      </c>
      <c r="D175" s="15">
        <v>100000</v>
      </c>
      <c r="E175" s="15">
        <f>SUM(Tabla13[[#This Row],[Crédito inicial]:[Modificacións]])</f>
        <v>100000</v>
      </c>
      <c r="F175" s="15">
        <v>60252.2</v>
      </c>
      <c r="G175" s="15">
        <v>60252.2</v>
      </c>
      <c r="H175" s="15">
        <v>60252.2</v>
      </c>
      <c r="I175" s="15">
        <v>60252.2</v>
      </c>
      <c r="J175" s="15">
        <v>0</v>
      </c>
      <c r="K175" s="15">
        <v>60252.2</v>
      </c>
    </row>
    <row r="176" spans="1:11" x14ac:dyDescent="0.2">
      <c r="A176" s="23" t="s">
        <v>1103</v>
      </c>
      <c r="B176" s="23" t="s">
        <v>1127</v>
      </c>
      <c r="C176" s="15">
        <v>2106000</v>
      </c>
      <c r="D176" s="15">
        <v>85000</v>
      </c>
      <c r="E176" s="15">
        <f>SUM(Tabla13[[#This Row],[Crédito inicial]:[Modificacións]])</f>
        <v>2191000</v>
      </c>
      <c r="F176" s="15">
        <v>1361838.17</v>
      </c>
      <c r="G176" s="15">
        <v>1361838.17</v>
      </c>
      <c r="H176" s="15">
        <v>1361838.17</v>
      </c>
      <c r="I176" s="15">
        <v>1361838.17</v>
      </c>
      <c r="J176" s="15">
        <v>0</v>
      </c>
      <c r="K176" s="15">
        <v>1361838.17</v>
      </c>
    </row>
    <row r="177" spans="1:11" x14ac:dyDescent="0.2">
      <c r="A177" s="23" t="s">
        <v>508</v>
      </c>
      <c r="B177" s="23" t="s">
        <v>524</v>
      </c>
      <c r="C177" s="15">
        <v>0</v>
      </c>
      <c r="D177" s="15">
        <v>101950</v>
      </c>
      <c r="E177" s="15">
        <f>SUM(Tabla13[[#This Row],[Crédito inicial]:[Modificacións]])</f>
        <v>101950</v>
      </c>
      <c r="F177" s="15">
        <v>100228.71</v>
      </c>
      <c r="G177" s="15">
        <v>100228.71</v>
      </c>
      <c r="H177" s="15">
        <v>99628.71</v>
      </c>
      <c r="I177" s="15">
        <v>99120.51</v>
      </c>
      <c r="J177" s="15">
        <v>0</v>
      </c>
      <c r="K177" s="15">
        <v>99120.51</v>
      </c>
    </row>
    <row r="178" spans="1:11" x14ac:dyDescent="0.2">
      <c r="A178" s="23" t="s">
        <v>2078</v>
      </c>
      <c r="B178" s="23" t="s">
        <v>2164</v>
      </c>
      <c r="C178" s="15">
        <v>51800</v>
      </c>
      <c r="D178" s="15">
        <v>68000</v>
      </c>
      <c r="E178" s="15">
        <f>SUM(Tabla13[[#This Row],[Crédito inicial]:[Modificacións]])</f>
        <v>119800</v>
      </c>
      <c r="F178" s="15">
        <v>105170.07</v>
      </c>
      <c r="G178" s="15">
        <v>105170.07</v>
      </c>
      <c r="H178" s="15">
        <v>105170.07</v>
      </c>
      <c r="I178" s="15">
        <v>104426.32</v>
      </c>
      <c r="J178" s="15">
        <v>191.74</v>
      </c>
      <c r="K178" s="15">
        <v>104618.06</v>
      </c>
    </row>
    <row r="179" spans="1:11" x14ac:dyDescent="0.2">
      <c r="B179" s="24" t="s">
        <v>81</v>
      </c>
      <c r="C179" s="17">
        <f>SUBTOTAL(109,C16:C178)</f>
        <v>248822967</v>
      </c>
      <c r="D179" s="17">
        <f>SUBTOTAL(109,D16:D178)</f>
        <v>29357137.679999996</v>
      </c>
      <c r="E179" s="17">
        <f>SUM(Tabla13[[#This Row],[Crédito inicial]:[Modificacións]])</f>
        <v>278180104.68000001</v>
      </c>
      <c r="F179" s="17">
        <f t="shared" ref="F179:K179" si="0">SUBTOTAL(109,F16:F178)</f>
        <v>221170990.35999995</v>
      </c>
      <c r="G179" s="17">
        <f t="shared" si="0"/>
        <v>218724289.20999998</v>
      </c>
      <c r="H179" s="17">
        <f t="shared" si="0"/>
        <v>217462897.00999996</v>
      </c>
      <c r="I179" s="17">
        <f t="shared" si="0"/>
        <v>212907478.42999995</v>
      </c>
      <c r="J179" s="17">
        <f t="shared" si="0"/>
        <v>210210.66999999998</v>
      </c>
      <c r="K179" s="17">
        <f t="shared" si="0"/>
        <v>213117689.09999999</v>
      </c>
    </row>
  </sheetData>
  <mergeCells count="2">
    <mergeCell ref="I5:K5"/>
    <mergeCell ref="A14:K14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132E-3196-4637-B35E-3EE125D48047}">
  <sheetPr>
    <tabColor theme="5" tint="0.59999389629810485"/>
  </sheetPr>
  <dimension ref="A1:L909"/>
  <sheetViews>
    <sheetView workbookViewId="0">
      <pane ySplit="8" topLeftCell="A219" activePane="bottomLeft" state="frozen"/>
      <selection pane="bottomLeft" activeCell="A2" sqref="A2"/>
    </sheetView>
  </sheetViews>
  <sheetFormatPr baseColWidth="10" defaultRowHeight="12.75" x14ac:dyDescent="0.2"/>
  <cols>
    <col min="1" max="1" width="9.85546875" style="23" customWidth="1"/>
    <col min="2" max="2" width="112.5703125" style="23" bestFit="1" customWidth="1"/>
    <col min="3" max="3" width="15.140625" style="23" bestFit="1" customWidth="1"/>
    <col min="4" max="4" width="14.85546875" style="23" bestFit="1" customWidth="1"/>
    <col min="5" max="5" width="15.140625" style="23" bestFit="1" customWidth="1"/>
    <col min="6" max="6" width="11.5703125" style="23" bestFit="1" customWidth="1"/>
    <col min="7" max="7" width="15.28515625" style="23" customWidth="1"/>
    <col min="8" max="10" width="15.140625" style="23" bestFit="1" customWidth="1"/>
    <col min="11" max="11" width="11.5703125" style="23" bestFit="1" customWidth="1"/>
    <col min="12" max="12" width="15.140625" style="23" bestFit="1" customWidth="1"/>
    <col min="13" max="16384" width="11.42578125" style="23"/>
  </cols>
  <sheetData>
    <row r="1" spans="1:12" s="7" customFormat="1" ht="51" customHeight="1" thickBot="1" x14ac:dyDescent="0.3">
      <c r="A1" s="2"/>
      <c r="B1" s="3"/>
      <c r="C1" s="3"/>
      <c r="D1" s="3"/>
      <c r="E1" s="4"/>
      <c r="F1" s="6"/>
      <c r="G1" s="4"/>
      <c r="H1" s="39" t="s">
        <v>0</v>
      </c>
      <c r="I1" s="39"/>
      <c r="J1" s="39"/>
      <c r="K1" s="29"/>
      <c r="L1" s="29"/>
    </row>
    <row r="2" spans="1:12" s="8" customFormat="1" ht="15.75" customHeight="1" x14ac:dyDescent="0.25"/>
    <row r="3" spans="1:12" s="8" customFormat="1" ht="15" customHeight="1" x14ac:dyDescent="0.25">
      <c r="A3" s="8" t="s">
        <v>2165</v>
      </c>
    </row>
    <row r="4" spans="1:12" s="8" customFormat="1" ht="15" x14ac:dyDescent="0.25">
      <c r="A4" t="s">
        <v>1</v>
      </c>
    </row>
    <row r="5" spans="1:12" s="8" customFormat="1" ht="15" x14ac:dyDescent="0.25">
      <c r="A5" s="1" t="s">
        <v>2166</v>
      </c>
    </row>
    <row r="6" spans="1:12" customFormat="1" ht="15" x14ac:dyDescent="0.25"/>
    <row r="7" spans="1:12" s="8" customFormat="1" ht="15.75" x14ac:dyDescent="0.25">
      <c r="A7" s="40" t="s">
        <v>2461</v>
      </c>
      <c r="B7" s="40"/>
      <c r="C7" s="40"/>
      <c r="D7" s="40"/>
      <c r="E7" s="40"/>
      <c r="F7" s="40"/>
      <c r="G7" s="40"/>
      <c r="H7" s="40"/>
      <c r="I7" s="40"/>
      <c r="J7" s="40"/>
    </row>
    <row r="8" spans="1:12" x14ac:dyDescent="0.2">
      <c r="A8" s="23" t="s">
        <v>852</v>
      </c>
      <c r="B8" s="23" t="s">
        <v>847</v>
      </c>
      <c r="C8" s="23" t="s">
        <v>3</v>
      </c>
      <c r="D8" s="23" t="s">
        <v>828</v>
      </c>
      <c r="E8" s="23" t="s">
        <v>848</v>
      </c>
      <c r="F8" s="23" t="s">
        <v>1807</v>
      </c>
      <c r="G8" s="23" t="s">
        <v>10</v>
      </c>
      <c r="H8" s="23" t="s">
        <v>9</v>
      </c>
      <c r="I8" s="23" t="s">
        <v>5</v>
      </c>
      <c r="J8" s="23" t="s">
        <v>11</v>
      </c>
      <c r="K8" s="23" t="s">
        <v>6</v>
      </c>
      <c r="L8" s="23" t="s">
        <v>8</v>
      </c>
    </row>
    <row r="9" spans="1:12" x14ac:dyDescent="0.2">
      <c r="A9" s="23" t="s">
        <v>525</v>
      </c>
      <c r="B9" s="23" t="s">
        <v>853</v>
      </c>
      <c r="C9" s="15">
        <v>163563311</v>
      </c>
      <c r="D9" s="15">
        <v>-266349.74</v>
      </c>
      <c r="E9" s="15">
        <v>163296961.25999999</v>
      </c>
      <c r="F9" s="15">
        <v>0</v>
      </c>
      <c r="G9" s="15">
        <v>153999014.90000001</v>
      </c>
      <c r="H9" s="15">
        <v>153658838.05000001</v>
      </c>
      <c r="I9" s="15">
        <v>153556394</v>
      </c>
      <c r="J9" s="15">
        <v>151570158.16999999</v>
      </c>
      <c r="K9" s="15">
        <v>134417.76999999999</v>
      </c>
      <c r="L9" s="15">
        <v>151704575.94</v>
      </c>
    </row>
    <row r="10" spans="1:12" x14ac:dyDescent="0.2">
      <c r="A10" s="23" t="s">
        <v>526</v>
      </c>
      <c r="B10" s="23" t="s">
        <v>1432</v>
      </c>
      <c r="C10" s="15">
        <v>111945</v>
      </c>
      <c r="D10" s="15">
        <v>27899.71</v>
      </c>
      <c r="E10" s="15">
        <v>139844.71</v>
      </c>
      <c r="F10" s="15">
        <v>0</v>
      </c>
      <c r="G10" s="15">
        <v>137854.93</v>
      </c>
      <c r="H10" s="15">
        <v>137854.93</v>
      </c>
      <c r="I10" s="15">
        <v>137854.93</v>
      </c>
      <c r="J10" s="15">
        <v>137854.93</v>
      </c>
      <c r="K10" s="15">
        <v>0</v>
      </c>
      <c r="L10" s="15">
        <v>137854.93</v>
      </c>
    </row>
    <row r="11" spans="1:12" x14ac:dyDescent="0.2">
      <c r="A11" s="23" t="s">
        <v>527</v>
      </c>
      <c r="B11" s="23" t="s">
        <v>854</v>
      </c>
      <c r="C11" s="15">
        <v>101852</v>
      </c>
      <c r="D11" s="15">
        <v>67022.880000000005</v>
      </c>
      <c r="E11" s="15">
        <v>168874.88</v>
      </c>
      <c r="F11" s="15">
        <v>0</v>
      </c>
      <c r="G11" s="15">
        <v>156211.62</v>
      </c>
      <c r="H11" s="15">
        <v>156211.62</v>
      </c>
      <c r="I11" s="15">
        <v>156211.62</v>
      </c>
      <c r="J11" s="15">
        <v>143455.69</v>
      </c>
      <c r="K11" s="15">
        <v>0</v>
      </c>
      <c r="L11" s="15">
        <v>143455.69</v>
      </c>
    </row>
    <row r="12" spans="1:12" x14ac:dyDescent="0.2">
      <c r="A12" s="23" t="s">
        <v>528</v>
      </c>
      <c r="B12" s="23" t="s">
        <v>855</v>
      </c>
      <c r="C12" s="15">
        <v>230777</v>
      </c>
      <c r="D12" s="15">
        <v>44179.15</v>
      </c>
      <c r="E12" s="15">
        <v>274956.15000000002</v>
      </c>
      <c r="F12" s="15">
        <v>0</v>
      </c>
      <c r="G12" s="15">
        <v>267727.83</v>
      </c>
      <c r="H12" s="15">
        <v>267727.83</v>
      </c>
      <c r="I12" s="15">
        <v>267727.83</v>
      </c>
      <c r="J12" s="15">
        <v>260433.63</v>
      </c>
      <c r="K12" s="15">
        <v>0</v>
      </c>
      <c r="L12" s="15">
        <v>260433.63</v>
      </c>
    </row>
    <row r="13" spans="1:12" x14ac:dyDescent="0.2">
      <c r="A13" s="23" t="s">
        <v>529</v>
      </c>
      <c r="B13" s="23" t="s">
        <v>856</v>
      </c>
      <c r="C13" s="15">
        <v>170717</v>
      </c>
      <c r="D13" s="15">
        <v>137143.46</v>
      </c>
      <c r="E13" s="15">
        <v>307860.46000000002</v>
      </c>
      <c r="F13" s="15">
        <v>0</v>
      </c>
      <c r="G13" s="15">
        <v>288465.08</v>
      </c>
      <c r="H13" s="15">
        <v>288465.08</v>
      </c>
      <c r="I13" s="15">
        <v>288465.08</v>
      </c>
      <c r="J13" s="15">
        <v>279432.59999999998</v>
      </c>
      <c r="K13" s="15">
        <v>0</v>
      </c>
      <c r="L13" s="15">
        <v>279432.59999999998</v>
      </c>
    </row>
    <row r="14" spans="1:12" x14ac:dyDescent="0.2">
      <c r="A14" s="23" t="s">
        <v>530</v>
      </c>
      <c r="B14" s="23" t="s">
        <v>857</v>
      </c>
      <c r="C14" s="15">
        <v>712749</v>
      </c>
      <c r="D14" s="15">
        <v>298302.95</v>
      </c>
      <c r="E14" s="15">
        <v>1011051.95</v>
      </c>
      <c r="F14" s="15">
        <v>0</v>
      </c>
      <c r="G14" s="15">
        <v>990742.35</v>
      </c>
      <c r="H14" s="15">
        <v>990742.35</v>
      </c>
      <c r="I14" s="15">
        <v>990742.35</v>
      </c>
      <c r="J14" s="15">
        <v>966036.16</v>
      </c>
      <c r="K14" s="15">
        <v>192</v>
      </c>
      <c r="L14" s="15">
        <v>966228.16</v>
      </c>
    </row>
    <row r="15" spans="1:12" x14ac:dyDescent="0.2">
      <c r="A15" s="23" t="s">
        <v>531</v>
      </c>
      <c r="B15" s="23" t="s">
        <v>858</v>
      </c>
      <c r="C15" s="15">
        <v>180492</v>
      </c>
      <c r="D15" s="15">
        <v>99031.19</v>
      </c>
      <c r="E15" s="15">
        <v>279523.19</v>
      </c>
      <c r="F15" s="15">
        <v>0</v>
      </c>
      <c r="G15" s="15">
        <v>273065.46000000002</v>
      </c>
      <c r="H15" s="15">
        <v>273065.46000000002</v>
      </c>
      <c r="I15" s="15">
        <v>273065.46000000002</v>
      </c>
      <c r="J15" s="15">
        <v>272022.05</v>
      </c>
      <c r="K15" s="15">
        <v>0</v>
      </c>
      <c r="L15" s="15">
        <v>272022.05</v>
      </c>
    </row>
    <row r="16" spans="1:12" x14ac:dyDescent="0.2">
      <c r="A16" s="23" t="s">
        <v>532</v>
      </c>
      <c r="B16" s="23" t="s">
        <v>859</v>
      </c>
      <c r="C16" s="15">
        <v>101236</v>
      </c>
      <c r="D16" s="15">
        <v>34689.050000000003</v>
      </c>
      <c r="E16" s="15">
        <v>135925.04999999999</v>
      </c>
      <c r="F16" s="15">
        <v>0</v>
      </c>
      <c r="G16" s="15">
        <v>132158.42000000001</v>
      </c>
      <c r="H16" s="15">
        <v>132158.42000000001</v>
      </c>
      <c r="I16" s="15">
        <v>132158.42000000001</v>
      </c>
      <c r="J16" s="15">
        <v>132158.42000000001</v>
      </c>
      <c r="K16" s="15">
        <v>0</v>
      </c>
      <c r="L16" s="15">
        <v>132158.42000000001</v>
      </c>
    </row>
    <row r="17" spans="1:12" x14ac:dyDescent="0.2">
      <c r="A17" s="23" t="s">
        <v>533</v>
      </c>
      <c r="B17" s="23" t="s">
        <v>860</v>
      </c>
      <c r="C17" s="15">
        <v>231678</v>
      </c>
      <c r="D17" s="15">
        <v>68518.350000000006</v>
      </c>
      <c r="E17" s="15">
        <v>300196.34999999998</v>
      </c>
      <c r="F17" s="15">
        <v>0</v>
      </c>
      <c r="G17" s="15">
        <v>281004.84999999998</v>
      </c>
      <c r="H17" s="15">
        <v>281004.84999999998</v>
      </c>
      <c r="I17" s="15">
        <v>281004.84999999998</v>
      </c>
      <c r="J17" s="15">
        <v>268423.48</v>
      </c>
      <c r="K17" s="15">
        <v>0</v>
      </c>
      <c r="L17" s="15">
        <v>268423.48</v>
      </c>
    </row>
    <row r="18" spans="1:12" x14ac:dyDescent="0.2">
      <c r="A18" s="23" t="s">
        <v>534</v>
      </c>
      <c r="B18" s="23" t="s">
        <v>861</v>
      </c>
      <c r="C18" s="15">
        <v>105861</v>
      </c>
      <c r="D18" s="15">
        <v>56926.79</v>
      </c>
      <c r="E18" s="15">
        <v>162787.79</v>
      </c>
      <c r="F18" s="15">
        <v>0</v>
      </c>
      <c r="G18" s="15">
        <v>153061.22</v>
      </c>
      <c r="H18" s="15">
        <v>153061.22</v>
      </c>
      <c r="I18" s="15">
        <v>153061.22</v>
      </c>
      <c r="J18" s="15">
        <v>146193.44</v>
      </c>
      <c r="K18" s="15">
        <v>0</v>
      </c>
      <c r="L18" s="15">
        <v>146193.44</v>
      </c>
    </row>
    <row r="19" spans="1:12" x14ac:dyDescent="0.2">
      <c r="A19" s="23" t="s">
        <v>535</v>
      </c>
      <c r="B19" s="23" t="s">
        <v>862</v>
      </c>
      <c r="C19" s="15">
        <v>109100</v>
      </c>
      <c r="D19" s="15">
        <v>82732.679999999993</v>
      </c>
      <c r="E19" s="15">
        <v>191832.68</v>
      </c>
      <c r="F19" s="15">
        <v>0</v>
      </c>
      <c r="G19" s="15">
        <v>169617.54</v>
      </c>
      <c r="H19" s="15">
        <v>169617.54</v>
      </c>
      <c r="I19" s="15">
        <v>169617.54</v>
      </c>
      <c r="J19" s="15">
        <v>169578.71</v>
      </c>
      <c r="K19" s="15">
        <v>0</v>
      </c>
      <c r="L19" s="15">
        <v>169578.71</v>
      </c>
    </row>
    <row r="20" spans="1:12" x14ac:dyDescent="0.2">
      <c r="A20" s="23" t="s">
        <v>536</v>
      </c>
      <c r="B20" s="23" t="s">
        <v>863</v>
      </c>
      <c r="C20" s="15">
        <v>215012</v>
      </c>
      <c r="D20" s="15">
        <v>45795.83</v>
      </c>
      <c r="E20" s="15">
        <v>260807.83</v>
      </c>
      <c r="F20" s="15">
        <v>0</v>
      </c>
      <c r="G20" s="15">
        <v>245548.92</v>
      </c>
      <c r="H20" s="15">
        <v>245548.92</v>
      </c>
      <c r="I20" s="15">
        <v>245548.92</v>
      </c>
      <c r="J20" s="15">
        <v>245448.91</v>
      </c>
      <c r="K20" s="15">
        <v>0</v>
      </c>
      <c r="L20" s="15">
        <v>245448.91</v>
      </c>
    </row>
    <row r="21" spans="1:12" x14ac:dyDescent="0.2">
      <c r="A21" s="23" t="s">
        <v>537</v>
      </c>
      <c r="B21" s="23" t="s">
        <v>864</v>
      </c>
      <c r="C21" s="15">
        <v>58500</v>
      </c>
      <c r="D21" s="15">
        <v>17997.25</v>
      </c>
      <c r="E21" s="15">
        <v>76497.25</v>
      </c>
      <c r="F21" s="15">
        <v>0</v>
      </c>
      <c r="G21" s="15">
        <v>73636.41</v>
      </c>
      <c r="H21" s="15">
        <v>73636.41</v>
      </c>
      <c r="I21" s="15">
        <v>73636.41</v>
      </c>
      <c r="J21" s="15">
        <v>73485.539999999994</v>
      </c>
      <c r="K21" s="15">
        <v>0</v>
      </c>
      <c r="L21" s="15">
        <v>73485.539999999994</v>
      </c>
    </row>
    <row r="22" spans="1:12" x14ac:dyDescent="0.2">
      <c r="A22" s="23" t="s">
        <v>538</v>
      </c>
      <c r="B22" s="23" t="s">
        <v>865</v>
      </c>
      <c r="C22" s="15">
        <v>161688</v>
      </c>
      <c r="D22" s="15">
        <v>66710.960000000006</v>
      </c>
      <c r="E22" s="15">
        <v>228398.96</v>
      </c>
      <c r="F22" s="15">
        <v>0</v>
      </c>
      <c r="G22" s="15">
        <v>219069.29</v>
      </c>
      <c r="H22" s="15">
        <v>219069.29</v>
      </c>
      <c r="I22" s="15">
        <v>219069.29</v>
      </c>
      <c r="J22" s="15">
        <v>219069.29</v>
      </c>
      <c r="K22" s="15">
        <v>1360</v>
      </c>
      <c r="L22" s="15">
        <v>220429.29</v>
      </c>
    </row>
    <row r="23" spans="1:12" x14ac:dyDescent="0.2">
      <c r="A23" s="23" t="s">
        <v>539</v>
      </c>
      <c r="B23" s="23" t="s">
        <v>866</v>
      </c>
      <c r="C23" s="15">
        <v>82661</v>
      </c>
      <c r="D23" s="15">
        <v>21135.21</v>
      </c>
      <c r="E23" s="15">
        <v>103796.21</v>
      </c>
      <c r="F23" s="15">
        <v>0</v>
      </c>
      <c r="G23" s="15">
        <v>94918.46</v>
      </c>
      <c r="H23" s="15">
        <v>94918.46</v>
      </c>
      <c r="I23" s="15">
        <v>94918.46</v>
      </c>
      <c r="J23" s="15">
        <v>94918.42</v>
      </c>
      <c r="K23" s="15">
        <v>0</v>
      </c>
      <c r="L23" s="15">
        <v>94918.42</v>
      </c>
    </row>
    <row r="24" spans="1:12" x14ac:dyDescent="0.2">
      <c r="A24" s="23" t="s">
        <v>540</v>
      </c>
      <c r="B24" s="23" t="s">
        <v>867</v>
      </c>
      <c r="C24" s="15">
        <v>78008</v>
      </c>
      <c r="D24" s="15">
        <v>16008.11</v>
      </c>
      <c r="E24" s="15">
        <v>94016.11</v>
      </c>
      <c r="F24" s="15">
        <v>0</v>
      </c>
      <c r="G24" s="15">
        <v>86918.3</v>
      </c>
      <c r="H24" s="15">
        <v>86918.3</v>
      </c>
      <c r="I24" s="15">
        <v>86918.3</v>
      </c>
      <c r="J24" s="15">
        <v>86918.3</v>
      </c>
      <c r="K24" s="15">
        <v>150</v>
      </c>
      <c r="L24" s="15">
        <v>87068.3</v>
      </c>
    </row>
    <row r="25" spans="1:12" x14ac:dyDescent="0.2">
      <c r="A25" s="23" t="s">
        <v>541</v>
      </c>
      <c r="B25" s="23" t="s">
        <v>868</v>
      </c>
      <c r="C25" s="15">
        <v>108905</v>
      </c>
      <c r="D25" s="15">
        <v>58403.1</v>
      </c>
      <c r="E25" s="15">
        <v>167308.1</v>
      </c>
      <c r="F25" s="15">
        <v>0</v>
      </c>
      <c r="G25" s="15">
        <v>159048.99</v>
      </c>
      <c r="H25" s="15">
        <v>159048.99</v>
      </c>
      <c r="I25" s="15">
        <v>159048.99</v>
      </c>
      <c r="J25" s="15">
        <v>159048.99</v>
      </c>
      <c r="K25" s="15">
        <v>0</v>
      </c>
      <c r="L25" s="15">
        <v>159048.99</v>
      </c>
    </row>
    <row r="26" spans="1:12" x14ac:dyDescent="0.2">
      <c r="A26" s="23" t="s">
        <v>542</v>
      </c>
      <c r="B26" s="23" t="s">
        <v>869</v>
      </c>
      <c r="C26" s="15">
        <v>168161</v>
      </c>
      <c r="D26" s="15">
        <v>30764.84</v>
      </c>
      <c r="E26" s="15">
        <v>198925.84</v>
      </c>
      <c r="F26" s="15">
        <v>0</v>
      </c>
      <c r="G26" s="15">
        <v>196420.44</v>
      </c>
      <c r="H26" s="15">
        <v>196420.44</v>
      </c>
      <c r="I26" s="15">
        <v>196420.44</v>
      </c>
      <c r="J26" s="15">
        <v>195915.39</v>
      </c>
      <c r="K26" s="15">
        <v>976</v>
      </c>
      <c r="L26" s="15">
        <v>196891.39</v>
      </c>
    </row>
    <row r="27" spans="1:12" x14ac:dyDescent="0.2">
      <c r="A27" s="23" t="s">
        <v>543</v>
      </c>
      <c r="B27" s="23" t="s">
        <v>870</v>
      </c>
      <c r="C27" s="15">
        <v>211953</v>
      </c>
      <c r="D27" s="15">
        <v>54198.74</v>
      </c>
      <c r="E27" s="15">
        <v>266151.74</v>
      </c>
      <c r="F27" s="15">
        <v>0</v>
      </c>
      <c r="G27" s="15">
        <v>244253.78</v>
      </c>
      <c r="H27" s="15">
        <v>244253.78</v>
      </c>
      <c r="I27" s="15">
        <v>244253.78</v>
      </c>
      <c r="J27" s="15">
        <v>224568.24</v>
      </c>
      <c r="K27" s="15">
        <v>170</v>
      </c>
      <c r="L27" s="15">
        <v>224738.24</v>
      </c>
    </row>
    <row r="28" spans="1:12" x14ac:dyDescent="0.2">
      <c r="A28" s="23" t="s">
        <v>544</v>
      </c>
      <c r="B28" s="23" t="s">
        <v>871</v>
      </c>
      <c r="C28" s="15">
        <v>125819</v>
      </c>
      <c r="D28" s="15">
        <v>86164.03</v>
      </c>
      <c r="E28" s="15">
        <v>211983.03</v>
      </c>
      <c r="F28" s="15">
        <v>0</v>
      </c>
      <c r="G28" s="15">
        <v>206714.9</v>
      </c>
      <c r="H28" s="15">
        <v>206714.9</v>
      </c>
      <c r="I28" s="15">
        <v>206714.9</v>
      </c>
      <c r="J28" s="15">
        <v>206714.88</v>
      </c>
      <c r="K28" s="15">
        <v>0</v>
      </c>
      <c r="L28" s="15">
        <v>206714.88</v>
      </c>
    </row>
    <row r="29" spans="1:12" x14ac:dyDescent="0.2">
      <c r="A29" s="23" t="s">
        <v>545</v>
      </c>
      <c r="B29" s="23" t="s">
        <v>872</v>
      </c>
      <c r="C29" s="15">
        <v>75272</v>
      </c>
      <c r="D29" s="15">
        <v>29385.35</v>
      </c>
      <c r="E29" s="15">
        <v>104657.35</v>
      </c>
      <c r="F29" s="15">
        <v>0</v>
      </c>
      <c r="G29" s="15">
        <v>99321.56</v>
      </c>
      <c r="H29" s="15">
        <v>99321.56</v>
      </c>
      <c r="I29" s="15">
        <v>99321.56</v>
      </c>
      <c r="J29" s="15">
        <v>99214.48</v>
      </c>
      <c r="K29" s="15">
        <v>0</v>
      </c>
      <c r="L29" s="15">
        <v>99214.48</v>
      </c>
    </row>
    <row r="30" spans="1:12" x14ac:dyDescent="0.2">
      <c r="A30" s="23" t="s">
        <v>546</v>
      </c>
      <c r="B30" s="23" t="s">
        <v>873</v>
      </c>
      <c r="C30" s="15">
        <v>74000</v>
      </c>
      <c r="D30" s="15">
        <v>35159.800000000003</v>
      </c>
      <c r="E30" s="15">
        <v>109159.8</v>
      </c>
      <c r="F30" s="15">
        <v>0</v>
      </c>
      <c r="G30" s="15">
        <v>106018.51</v>
      </c>
      <c r="H30" s="15">
        <v>106018.51</v>
      </c>
      <c r="I30" s="15">
        <v>106018.51</v>
      </c>
      <c r="J30" s="15">
        <v>105990.99</v>
      </c>
      <c r="K30" s="15">
        <v>0</v>
      </c>
      <c r="L30" s="15">
        <v>105990.99</v>
      </c>
    </row>
    <row r="31" spans="1:12" x14ac:dyDescent="0.2">
      <c r="A31" s="23" t="s">
        <v>547</v>
      </c>
      <c r="B31" s="23" t="s">
        <v>874</v>
      </c>
      <c r="C31" s="15">
        <v>144398</v>
      </c>
      <c r="D31" s="15">
        <v>121589</v>
      </c>
      <c r="E31" s="15">
        <v>265987</v>
      </c>
      <c r="F31" s="15">
        <v>0</v>
      </c>
      <c r="G31" s="15">
        <v>252674.8</v>
      </c>
      <c r="H31" s="15">
        <v>252674.8</v>
      </c>
      <c r="I31" s="15">
        <v>252674.8</v>
      </c>
      <c r="J31" s="15">
        <v>225496.8</v>
      </c>
      <c r="K31" s="15">
        <v>449.9</v>
      </c>
      <c r="L31" s="15">
        <v>225946.7</v>
      </c>
    </row>
    <row r="32" spans="1:12" x14ac:dyDescent="0.2">
      <c r="A32" s="23" t="s">
        <v>1833</v>
      </c>
      <c r="B32" s="23" t="s">
        <v>1941</v>
      </c>
      <c r="C32" s="15">
        <v>17500</v>
      </c>
      <c r="D32" s="15">
        <v>7250</v>
      </c>
      <c r="E32" s="15">
        <v>24750</v>
      </c>
      <c r="F32" s="15">
        <v>0</v>
      </c>
      <c r="G32" s="15">
        <v>24312.67</v>
      </c>
      <c r="H32" s="15">
        <v>24312.67</v>
      </c>
      <c r="I32" s="15">
        <v>24312.67</v>
      </c>
      <c r="J32" s="15">
        <v>24312.35</v>
      </c>
      <c r="K32" s="15">
        <v>0</v>
      </c>
      <c r="L32" s="15">
        <v>24312.35</v>
      </c>
    </row>
    <row r="33" spans="1:12" x14ac:dyDescent="0.2">
      <c r="A33" s="23" t="s">
        <v>1834</v>
      </c>
      <c r="B33" s="23" t="s">
        <v>1942</v>
      </c>
      <c r="C33" s="15">
        <v>36000</v>
      </c>
      <c r="D33" s="15">
        <v>13128.83</v>
      </c>
      <c r="E33" s="15">
        <v>49128.83</v>
      </c>
      <c r="F33" s="15">
        <v>0</v>
      </c>
      <c r="G33" s="15">
        <v>48754.36</v>
      </c>
      <c r="H33" s="15">
        <v>48754.36</v>
      </c>
      <c r="I33" s="15">
        <v>48754.36</v>
      </c>
      <c r="J33" s="15">
        <v>48754.36</v>
      </c>
      <c r="K33" s="15">
        <v>0</v>
      </c>
      <c r="L33" s="15">
        <v>48754.36</v>
      </c>
    </row>
    <row r="34" spans="1:12" x14ac:dyDescent="0.2">
      <c r="A34" s="23" t="s">
        <v>1835</v>
      </c>
      <c r="B34" s="23" t="s">
        <v>1943</v>
      </c>
      <c r="C34" s="15">
        <v>107352</v>
      </c>
      <c r="D34" s="15">
        <v>8576.8799999999992</v>
      </c>
      <c r="E34" s="15">
        <v>115928.88</v>
      </c>
      <c r="F34" s="15">
        <v>0</v>
      </c>
      <c r="G34" s="15">
        <v>109188.7</v>
      </c>
      <c r="H34" s="15">
        <v>109188.7</v>
      </c>
      <c r="I34" s="15">
        <v>109188.7</v>
      </c>
      <c r="J34" s="15">
        <v>109188.7</v>
      </c>
      <c r="K34" s="15">
        <v>0</v>
      </c>
      <c r="L34" s="15">
        <v>109188.7</v>
      </c>
    </row>
    <row r="35" spans="1:12" x14ac:dyDescent="0.2">
      <c r="A35" s="23" t="s">
        <v>1836</v>
      </c>
      <c r="B35" s="23" t="s">
        <v>1944</v>
      </c>
      <c r="C35" s="15">
        <v>121000</v>
      </c>
      <c r="D35" s="15">
        <v>2612.69</v>
      </c>
      <c r="E35" s="15">
        <v>123612.69</v>
      </c>
      <c r="F35" s="15">
        <v>0</v>
      </c>
      <c r="G35" s="15">
        <v>98363</v>
      </c>
      <c r="H35" s="15">
        <v>97863</v>
      </c>
      <c r="I35" s="15">
        <v>97827.54</v>
      </c>
      <c r="J35" s="15">
        <v>96466.27</v>
      </c>
      <c r="K35" s="15">
        <v>0</v>
      </c>
      <c r="L35" s="15">
        <v>96466.27</v>
      </c>
    </row>
    <row r="36" spans="1:12" x14ac:dyDescent="0.2">
      <c r="A36" s="23" t="s">
        <v>548</v>
      </c>
      <c r="B36" s="23" t="s">
        <v>923</v>
      </c>
      <c r="C36" s="15">
        <v>367850</v>
      </c>
      <c r="D36" s="15">
        <v>-10000</v>
      </c>
      <c r="E36" s="15">
        <v>357850</v>
      </c>
      <c r="F36" s="15">
        <v>0</v>
      </c>
      <c r="G36" s="15">
        <v>278042.75</v>
      </c>
      <c r="H36" s="15">
        <v>278042.75</v>
      </c>
      <c r="I36" s="15">
        <v>278042.75</v>
      </c>
      <c r="J36" s="15">
        <v>278042.75</v>
      </c>
      <c r="K36" s="15">
        <v>0</v>
      </c>
      <c r="L36" s="15">
        <v>278042.75</v>
      </c>
    </row>
    <row r="37" spans="1:12" x14ac:dyDescent="0.2">
      <c r="A37" s="23" t="s">
        <v>1837</v>
      </c>
      <c r="B37" s="23" t="s">
        <v>1945</v>
      </c>
      <c r="C37" s="15">
        <v>157000</v>
      </c>
      <c r="D37" s="15">
        <v>74194.320000000007</v>
      </c>
      <c r="E37" s="15">
        <v>231194.32</v>
      </c>
      <c r="F37" s="15">
        <v>0</v>
      </c>
      <c r="G37" s="15">
        <v>185740.03</v>
      </c>
      <c r="H37" s="15">
        <v>185740.03</v>
      </c>
      <c r="I37" s="15">
        <v>185240.03</v>
      </c>
      <c r="J37" s="15">
        <v>176272.03</v>
      </c>
      <c r="K37" s="15">
        <v>0</v>
      </c>
      <c r="L37" s="15">
        <v>176272.03</v>
      </c>
    </row>
    <row r="38" spans="1:12" x14ac:dyDescent="0.2">
      <c r="A38" s="23" t="s">
        <v>549</v>
      </c>
      <c r="B38" s="23" t="s">
        <v>924</v>
      </c>
      <c r="C38" s="15">
        <v>10191968</v>
      </c>
      <c r="D38" s="15">
        <v>-799999.98</v>
      </c>
      <c r="E38" s="15">
        <v>9391968.0199999996</v>
      </c>
      <c r="F38" s="15">
        <v>0</v>
      </c>
      <c r="G38" s="15">
        <v>5522548.7199999997</v>
      </c>
      <c r="H38" s="15">
        <v>4128195.17</v>
      </c>
      <c r="I38" s="15">
        <v>3574055.48</v>
      </c>
      <c r="J38" s="15">
        <v>2783999.31</v>
      </c>
      <c r="K38" s="15">
        <v>0</v>
      </c>
      <c r="L38" s="15">
        <v>2783999.31</v>
      </c>
    </row>
    <row r="39" spans="1:12" x14ac:dyDescent="0.2">
      <c r="A39" s="23" t="s">
        <v>1838</v>
      </c>
      <c r="B39" s="23" t="s">
        <v>1946</v>
      </c>
      <c r="C39" s="15">
        <v>361458</v>
      </c>
      <c r="D39" s="15">
        <v>-12632.15</v>
      </c>
      <c r="E39" s="15">
        <v>348825.85</v>
      </c>
      <c r="F39" s="15">
        <v>0</v>
      </c>
      <c r="G39" s="15">
        <v>347170.33</v>
      </c>
      <c r="H39" s="15">
        <v>347170.33</v>
      </c>
      <c r="I39" s="15">
        <v>347170.33</v>
      </c>
      <c r="J39" s="15">
        <v>341502.17</v>
      </c>
      <c r="K39" s="15">
        <v>0</v>
      </c>
      <c r="L39" s="15">
        <v>341502.17</v>
      </c>
    </row>
    <row r="40" spans="1:12" x14ac:dyDescent="0.2">
      <c r="A40" s="23" t="s">
        <v>550</v>
      </c>
      <c r="B40" s="23" t="s">
        <v>925</v>
      </c>
      <c r="C40" s="15">
        <v>1385279</v>
      </c>
      <c r="D40" s="15">
        <v>66490.210000000006</v>
      </c>
      <c r="E40" s="15">
        <v>1451769.21</v>
      </c>
      <c r="F40" s="15">
        <v>0</v>
      </c>
      <c r="G40" s="15">
        <v>626110.19999999995</v>
      </c>
      <c r="H40" s="15">
        <v>624639.97</v>
      </c>
      <c r="I40" s="15">
        <v>624639.97</v>
      </c>
      <c r="J40" s="15">
        <v>623118.76</v>
      </c>
      <c r="K40" s="15">
        <v>0</v>
      </c>
      <c r="L40" s="15">
        <v>623118.76</v>
      </c>
    </row>
    <row r="41" spans="1:12" x14ac:dyDescent="0.2">
      <c r="A41" s="23" t="s">
        <v>551</v>
      </c>
      <c r="B41" s="23" t="s">
        <v>926</v>
      </c>
      <c r="C41" s="15">
        <v>227500</v>
      </c>
      <c r="D41" s="15">
        <v>0</v>
      </c>
      <c r="E41" s="15">
        <v>227500</v>
      </c>
      <c r="F41" s="15">
        <v>0</v>
      </c>
      <c r="G41" s="15">
        <v>215578.97</v>
      </c>
      <c r="H41" s="15">
        <v>215578.97</v>
      </c>
      <c r="I41" s="15">
        <v>210196.97</v>
      </c>
      <c r="J41" s="15">
        <v>207894.35</v>
      </c>
      <c r="K41" s="15">
        <v>0</v>
      </c>
      <c r="L41" s="15">
        <v>207894.35</v>
      </c>
    </row>
    <row r="42" spans="1:12" x14ac:dyDescent="0.2">
      <c r="A42" s="23" t="s">
        <v>552</v>
      </c>
      <c r="B42" s="23" t="s">
        <v>875</v>
      </c>
      <c r="C42" s="15">
        <v>37556437</v>
      </c>
      <c r="D42" s="15">
        <v>-23337592.859999999</v>
      </c>
      <c r="E42" s="15">
        <v>14218844.140000001</v>
      </c>
      <c r="F42" s="15">
        <v>0</v>
      </c>
      <c r="G42" s="15">
        <v>10048716.15</v>
      </c>
      <c r="H42" s="15">
        <v>9937266.0700000003</v>
      </c>
      <c r="I42" s="15">
        <v>9936266.0700000003</v>
      </c>
      <c r="J42" s="15">
        <v>9623986.5800000001</v>
      </c>
      <c r="K42" s="15">
        <v>0</v>
      </c>
      <c r="L42" s="15">
        <v>9623986.5800000001</v>
      </c>
    </row>
    <row r="43" spans="1:12" x14ac:dyDescent="0.2">
      <c r="A43" s="23" t="s">
        <v>553</v>
      </c>
      <c r="B43" s="23" t="s">
        <v>876</v>
      </c>
      <c r="C43" s="15">
        <v>7596166</v>
      </c>
      <c r="D43" s="15">
        <v>-456756.65</v>
      </c>
      <c r="E43" s="15">
        <v>7139409.3499999996</v>
      </c>
      <c r="F43" s="15">
        <v>0</v>
      </c>
      <c r="G43" s="15">
        <v>5893120.1200000001</v>
      </c>
      <c r="H43" s="15">
        <v>5893120.1200000001</v>
      </c>
      <c r="I43" s="15">
        <v>5893120.1200000001</v>
      </c>
      <c r="J43" s="15">
        <v>5763130.1200000001</v>
      </c>
      <c r="K43" s="15">
        <v>4009.5</v>
      </c>
      <c r="L43" s="15">
        <v>5767139.6200000001</v>
      </c>
    </row>
    <row r="44" spans="1:12" x14ac:dyDescent="0.2">
      <c r="A44" s="23" t="s">
        <v>554</v>
      </c>
      <c r="B44" s="23" t="s">
        <v>877</v>
      </c>
      <c r="C44" s="15">
        <v>12000</v>
      </c>
      <c r="D44" s="15">
        <v>0</v>
      </c>
      <c r="E44" s="15">
        <v>12000</v>
      </c>
      <c r="F44" s="15">
        <v>0</v>
      </c>
      <c r="G44" s="15">
        <v>2699.96</v>
      </c>
      <c r="H44" s="15">
        <v>2699.96</v>
      </c>
      <c r="I44" s="15">
        <v>2699.96</v>
      </c>
      <c r="J44" s="15">
        <v>2699.96</v>
      </c>
      <c r="K44" s="15">
        <v>0</v>
      </c>
      <c r="L44" s="15">
        <v>2699.96</v>
      </c>
    </row>
    <row r="45" spans="1:12" x14ac:dyDescent="0.2">
      <c r="A45" s="23" t="s">
        <v>2550</v>
      </c>
      <c r="B45" s="23" t="s">
        <v>2689</v>
      </c>
      <c r="C45" s="15">
        <v>0</v>
      </c>
      <c r="D45" s="15">
        <v>7900</v>
      </c>
      <c r="E45" s="15">
        <v>7900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 spans="1:12" x14ac:dyDescent="0.2">
      <c r="A46" s="23" t="s">
        <v>555</v>
      </c>
      <c r="B46" s="23" t="s">
        <v>878</v>
      </c>
      <c r="C46" s="15">
        <v>0</v>
      </c>
      <c r="D46" s="15">
        <v>12314.78</v>
      </c>
      <c r="E46" s="15">
        <v>12314.78</v>
      </c>
      <c r="F46" s="15">
        <v>0</v>
      </c>
      <c r="G46" s="15">
        <v>11758.68</v>
      </c>
      <c r="H46" s="15">
        <v>11758.68</v>
      </c>
      <c r="I46" s="15">
        <v>11758.68</v>
      </c>
      <c r="J46" s="15">
        <v>11758.68</v>
      </c>
      <c r="K46" s="15">
        <v>0</v>
      </c>
      <c r="L46" s="15">
        <v>11758.68</v>
      </c>
    </row>
    <row r="47" spans="1:12" x14ac:dyDescent="0.2">
      <c r="A47" s="23" t="s">
        <v>556</v>
      </c>
      <c r="B47" s="23" t="s">
        <v>879</v>
      </c>
      <c r="C47" s="15">
        <v>0</v>
      </c>
      <c r="D47" s="15">
        <v>526.01</v>
      </c>
      <c r="E47" s="15">
        <v>526.01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</row>
    <row r="48" spans="1:12" x14ac:dyDescent="0.2">
      <c r="A48" s="23" t="s">
        <v>557</v>
      </c>
      <c r="B48" s="23" t="s">
        <v>927</v>
      </c>
      <c r="C48" s="15">
        <v>0</v>
      </c>
      <c r="D48" s="15">
        <v>35120.9</v>
      </c>
      <c r="E48" s="15">
        <v>35120.9</v>
      </c>
      <c r="F48" s="15">
        <v>0</v>
      </c>
      <c r="G48" s="15">
        <v>15704.95</v>
      </c>
      <c r="H48" s="15">
        <v>15704.95</v>
      </c>
      <c r="I48" s="15">
        <v>15704.95</v>
      </c>
      <c r="J48" s="15">
        <v>15704.95</v>
      </c>
      <c r="K48" s="15">
        <v>0</v>
      </c>
      <c r="L48" s="15">
        <v>15704.95</v>
      </c>
    </row>
    <row r="49" spans="1:12" x14ac:dyDescent="0.2">
      <c r="A49" s="23" t="s">
        <v>1137</v>
      </c>
      <c r="B49" s="23" t="s">
        <v>1356</v>
      </c>
      <c r="C49" s="15">
        <v>0</v>
      </c>
      <c r="D49" s="15">
        <v>37500</v>
      </c>
      <c r="E49" s="15">
        <v>37500</v>
      </c>
      <c r="F49" s="15">
        <v>0</v>
      </c>
      <c r="G49" s="15">
        <v>35601.79</v>
      </c>
      <c r="H49" s="15">
        <v>35601.79</v>
      </c>
      <c r="I49" s="15">
        <v>35601.79</v>
      </c>
      <c r="J49" s="15">
        <v>35601.79</v>
      </c>
      <c r="K49" s="15">
        <v>0</v>
      </c>
      <c r="L49" s="15">
        <v>35601.79</v>
      </c>
    </row>
    <row r="50" spans="1:12" x14ac:dyDescent="0.2">
      <c r="A50" s="23" t="s">
        <v>1138</v>
      </c>
      <c r="B50" s="23" t="s">
        <v>1357</v>
      </c>
      <c r="C50" s="15">
        <v>0</v>
      </c>
      <c r="D50" s="15">
        <v>15557.77</v>
      </c>
      <c r="E50" s="15">
        <v>15557.77</v>
      </c>
      <c r="F50" s="15">
        <v>0</v>
      </c>
      <c r="G50" s="15">
        <v>6077.93</v>
      </c>
      <c r="H50" s="15">
        <v>6077.93</v>
      </c>
      <c r="I50" s="15">
        <v>6077.93</v>
      </c>
      <c r="J50" s="15">
        <v>6077.93</v>
      </c>
      <c r="K50" s="15">
        <v>0</v>
      </c>
      <c r="L50" s="15">
        <v>6077.93</v>
      </c>
    </row>
    <row r="51" spans="1:12" x14ac:dyDescent="0.2">
      <c r="A51" s="23" t="s">
        <v>1497</v>
      </c>
      <c r="B51" s="23" t="s">
        <v>1498</v>
      </c>
      <c r="C51" s="15">
        <v>0</v>
      </c>
      <c r="D51" s="15">
        <v>17442</v>
      </c>
      <c r="E51" s="15">
        <v>17442</v>
      </c>
      <c r="F51" s="15">
        <v>0</v>
      </c>
      <c r="G51" s="15">
        <v>16455.04</v>
      </c>
      <c r="H51" s="15">
        <v>16455.04</v>
      </c>
      <c r="I51" s="15">
        <v>16455.04</v>
      </c>
      <c r="J51" s="15">
        <v>16455.04</v>
      </c>
      <c r="K51" s="15">
        <v>0</v>
      </c>
      <c r="L51" s="15">
        <v>16455.04</v>
      </c>
    </row>
    <row r="52" spans="1:12" x14ac:dyDescent="0.2">
      <c r="A52" s="23" t="s">
        <v>1499</v>
      </c>
      <c r="B52" s="23" t="s">
        <v>1500</v>
      </c>
      <c r="C52" s="15">
        <v>0</v>
      </c>
      <c r="D52" s="15">
        <v>28926</v>
      </c>
      <c r="E52" s="15">
        <v>28926</v>
      </c>
      <c r="F52" s="15">
        <v>0</v>
      </c>
      <c r="G52" s="15">
        <v>21887.94</v>
      </c>
      <c r="H52" s="15">
        <v>21887.94</v>
      </c>
      <c r="I52" s="15">
        <v>21887.94</v>
      </c>
      <c r="J52" s="15">
        <v>21887.94</v>
      </c>
      <c r="K52" s="15">
        <v>0</v>
      </c>
      <c r="L52" s="15">
        <v>21887.94</v>
      </c>
    </row>
    <row r="53" spans="1:12" x14ac:dyDescent="0.2">
      <c r="A53" s="23" t="s">
        <v>2551</v>
      </c>
      <c r="B53" s="23" t="s">
        <v>2690</v>
      </c>
      <c r="C53" s="15">
        <v>0</v>
      </c>
      <c r="D53" s="15">
        <v>8964</v>
      </c>
      <c r="E53" s="15">
        <v>8964</v>
      </c>
      <c r="F53" s="15">
        <v>0</v>
      </c>
      <c r="G53" s="15">
        <v>8887.09</v>
      </c>
      <c r="H53" s="15">
        <v>8887.09</v>
      </c>
      <c r="I53" s="15">
        <v>8887.09</v>
      </c>
      <c r="J53" s="15">
        <v>8887.09</v>
      </c>
      <c r="K53" s="15">
        <v>0</v>
      </c>
      <c r="L53" s="15">
        <v>8887.09</v>
      </c>
    </row>
    <row r="54" spans="1:12" x14ac:dyDescent="0.2">
      <c r="A54" s="23" t="s">
        <v>2552</v>
      </c>
      <c r="B54" s="23" t="s">
        <v>2211</v>
      </c>
      <c r="C54" s="15">
        <v>0</v>
      </c>
      <c r="D54" s="15">
        <v>23877</v>
      </c>
      <c r="E54" s="15">
        <v>23877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</row>
    <row r="55" spans="1:12" x14ac:dyDescent="0.2">
      <c r="A55" s="23" t="s">
        <v>2553</v>
      </c>
      <c r="B55" s="23" t="s">
        <v>2212</v>
      </c>
      <c r="C55" s="15">
        <v>0</v>
      </c>
      <c r="D55" s="15">
        <v>20466</v>
      </c>
      <c r="E55" s="15">
        <v>20466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1:12" x14ac:dyDescent="0.2">
      <c r="A56" s="23" t="s">
        <v>2554</v>
      </c>
      <c r="B56" s="23" t="s">
        <v>2691</v>
      </c>
      <c r="C56" s="15">
        <v>0</v>
      </c>
      <c r="D56" s="15">
        <v>7900</v>
      </c>
      <c r="E56" s="15">
        <v>7900</v>
      </c>
      <c r="F56" s="15">
        <v>0</v>
      </c>
      <c r="G56" s="15">
        <v>7342.47</v>
      </c>
      <c r="H56" s="15">
        <v>7342.47</v>
      </c>
      <c r="I56" s="15">
        <v>7342.47</v>
      </c>
      <c r="J56" s="15">
        <v>7342.47</v>
      </c>
      <c r="K56" s="15">
        <v>0</v>
      </c>
      <c r="L56" s="15">
        <v>7342.47</v>
      </c>
    </row>
    <row r="57" spans="1:12" x14ac:dyDescent="0.2">
      <c r="A57" s="23" t="s">
        <v>2555</v>
      </c>
      <c r="B57" s="23" t="s">
        <v>2692</v>
      </c>
      <c r="C57" s="15">
        <v>0</v>
      </c>
      <c r="D57" s="15">
        <v>3000</v>
      </c>
      <c r="E57" s="15">
        <v>3000</v>
      </c>
      <c r="F57" s="15">
        <v>0</v>
      </c>
      <c r="G57" s="15">
        <v>2864.87</v>
      </c>
      <c r="H57" s="15">
        <v>2864.87</v>
      </c>
      <c r="I57" s="15">
        <v>2864.87</v>
      </c>
      <c r="J57" s="15">
        <v>2864.87</v>
      </c>
      <c r="K57" s="15">
        <v>0</v>
      </c>
      <c r="L57" s="15">
        <v>2864.87</v>
      </c>
    </row>
    <row r="58" spans="1:12" x14ac:dyDescent="0.2">
      <c r="A58" s="23" t="s">
        <v>558</v>
      </c>
      <c r="B58" s="23" t="s">
        <v>1319</v>
      </c>
      <c r="C58" s="15">
        <v>5699</v>
      </c>
      <c r="D58" s="15">
        <v>9754.2199999999993</v>
      </c>
      <c r="E58" s="15">
        <v>15453.22</v>
      </c>
      <c r="F58" s="15">
        <v>0</v>
      </c>
      <c r="G58" s="15">
        <v>12905.09</v>
      </c>
      <c r="H58" s="15">
        <v>12905.09</v>
      </c>
      <c r="I58" s="15">
        <v>12905.09</v>
      </c>
      <c r="J58" s="15">
        <v>12905.09</v>
      </c>
      <c r="K58" s="15">
        <v>0</v>
      </c>
      <c r="L58" s="15">
        <v>12905.09</v>
      </c>
    </row>
    <row r="59" spans="1:12" x14ac:dyDescent="0.2">
      <c r="A59" s="23" t="s">
        <v>559</v>
      </c>
      <c r="B59" s="23" t="s">
        <v>1320</v>
      </c>
      <c r="C59" s="15">
        <v>7239</v>
      </c>
      <c r="D59" s="15">
        <v>6072.14</v>
      </c>
      <c r="E59" s="15">
        <v>13311.14</v>
      </c>
      <c r="F59" s="15">
        <v>0</v>
      </c>
      <c r="G59" s="15">
        <v>10238.219999999999</v>
      </c>
      <c r="H59" s="15">
        <v>10238.219999999999</v>
      </c>
      <c r="I59" s="15">
        <v>10238.219999999999</v>
      </c>
      <c r="J59" s="15">
        <v>10238.219999999999</v>
      </c>
      <c r="K59" s="15">
        <v>0</v>
      </c>
      <c r="L59" s="15">
        <v>10238.219999999999</v>
      </c>
    </row>
    <row r="60" spans="1:12" x14ac:dyDescent="0.2">
      <c r="A60" s="23" t="s">
        <v>560</v>
      </c>
      <c r="B60" s="23" t="s">
        <v>1321</v>
      </c>
      <c r="C60" s="15">
        <v>4544</v>
      </c>
      <c r="D60" s="15">
        <v>10326.040000000001</v>
      </c>
      <c r="E60" s="15">
        <v>14870.04</v>
      </c>
      <c r="F60" s="15">
        <v>0</v>
      </c>
      <c r="G60" s="15">
        <v>14371.8</v>
      </c>
      <c r="H60" s="15">
        <v>14371.8</v>
      </c>
      <c r="I60" s="15">
        <v>14371.8</v>
      </c>
      <c r="J60" s="15">
        <v>14371.8</v>
      </c>
      <c r="K60" s="15">
        <v>0</v>
      </c>
      <c r="L60" s="15">
        <v>14371.8</v>
      </c>
    </row>
    <row r="61" spans="1:12" x14ac:dyDescent="0.2">
      <c r="A61" s="23" t="s">
        <v>1139</v>
      </c>
      <c r="B61" s="23" t="s">
        <v>1433</v>
      </c>
      <c r="C61" s="15">
        <v>0</v>
      </c>
      <c r="D61" s="15">
        <v>534.42999999999995</v>
      </c>
      <c r="E61" s="15">
        <v>534.42999999999995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</row>
    <row r="62" spans="1:12" x14ac:dyDescent="0.2">
      <c r="A62" s="23" t="s">
        <v>1501</v>
      </c>
      <c r="B62" s="23" t="s">
        <v>1502</v>
      </c>
      <c r="C62" s="15">
        <v>0</v>
      </c>
      <c r="D62" s="15">
        <v>167860</v>
      </c>
      <c r="E62" s="15">
        <v>167860</v>
      </c>
      <c r="F62" s="15">
        <v>0</v>
      </c>
      <c r="G62" s="15">
        <v>7622.16</v>
      </c>
      <c r="H62" s="15">
        <v>7622.16</v>
      </c>
      <c r="I62" s="15">
        <v>7622.16</v>
      </c>
      <c r="J62" s="15">
        <v>7622.16</v>
      </c>
      <c r="K62" s="15">
        <v>0</v>
      </c>
      <c r="L62" s="15">
        <v>7622.16</v>
      </c>
    </row>
    <row r="63" spans="1:12" x14ac:dyDescent="0.2">
      <c r="A63" s="23" t="s">
        <v>1839</v>
      </c>
      <c r="B63" s="23" t="s">
        <v>1947</v>
      </c>
      <c r="C63" s="15">
        <v>0</v>
      </c>
      <c r="D63" s="15">
        <v>29260</v>
      </c>
      <c r="E63" s="15">
        <v>29260</v>
      </c>
      <c r="F63" s="15">
        <v>0</v>
      </c>
      <c r="G63" s="15">
        <v>28859.87</v>
      </c>
      <c r="H63" s="15">
        <v>28859.87</v>
      </c>
      <c r="I63" s="15">
        <v>28859.87</v>
      </c>
      <c r="J63" s="15">
        <v>28859.87</v>
      </c>
      <c r="K63" s="15">
        <v>67.8</v>
      </c>
      <c r="L63" s="15">
        <v>28927.67</v>
      </c>
    </row>
    <row r="64" spans="1:12" x14ac:dyDescent="0.2">
      <c r="A64" s="23" t="s">
        <v>2556</v>
      </c>
      <c r="B64" s="23" t="s">
        <v>2693</v>
      </c>
      <c r="C64" s="15">
        <v>0</v>
      </c>
      <c r="D64" s="15">
        <v>82896</v>
      </c>
      <c r="E64" s="15">
        <v>82896</v>
      </c>
      <c r="F64" s="15">
        <v>0</v>
      </c>
      <c r="G64" s="15">
        <v>29153.78</v>
      </c>
      <c r="H64" s="15">
        <v>29153.78</v>
      </c>
      <c r="I64" s="15">
        <v>29153.78</v>
      </c>
      <c r="J64" s="15">
        <v>29153.78</v>
      </c>
      <c r="K64" s="15">
        <v>0</v>
      </c>
      <c r="L64" s="15">
        <v>29153.78</v>
      </c>
    </row>
    <row r="65" spans="1:12" x14ac:dyDescent="0.2">
      <c r="A65" s="23" t="s">
        <v>2557</v>
      </c>
      <c r="B65" s="23" t="s">
        <v>2694</v>
      </c>
      <c r="C65" s="15">
        <v>0</v>
      </c>
      <c r="D65" s="15">
        <v>24000</v>
      </c>
      <c r="E65" s="15">
        <v>24000</v>
      </c>
      <c r="F65" s="15">
        <v>0</v>
      </c>
      <c r="G65" s="15">
        <v>2156.6</v>
      </c>
      <c r="H65" s="15">
        <v>2156.6</v>
      </c>
      <c r="I65" s="15">
        <v>2156.6</v>
      </c>
      <c r="J65" s="15">
        <v>2156.6</v>
      </c>
      <c r="K65" s="15">
        <v>0</v>
      </c>
      <c r="L65" s="15">
        <v>2156.6</v>
      </c>
    </row>
    <row r="66" spans="1:12" x14ac:dyDescent="0.2">
      <c r="A66" s="23" t="s">
        <v>1140</v>
      </c>
      <c r="B66" s="23" t="s">
        <v>1358</v>
      </c>
      <c r="C66" s="15">
        <v>0</v>
      </c>
      <c r="D66" s="15">
        <v>56883.69</v>
      </c>
      <c r="E66" s="15">
        <v>56883.69</v>
      </c>
      <c r="F66" s="15">
        <v>0</v>
      </c>
      <c r="G66" s="15">
        <v>19508.89</v>
      </c>
      <c r="H66" s="15">
        <v>19508.89</v>
      </c>
      <c r="I66" s="15">
        <v>19508.89</v>
      </c>
      <c r="J66" s="15">
        <v>19508.89</v>
      </c>
      <c r="K66" s="15">
        <v>0</v>
      </c>
      <c r="L66" s="15">
        <v>19508.89</v>
      </c>
    </row>
    <row r="67" spans="1:12" x14ac:dyDescent="0.2">
      <c r="A67" s="23" t="s">
        <v>1503</v>
      </c>
      <c r="B67" s="23" t="s">
        <v>1504</v>
      </c>
      <c r="C67" s="15">
        <v>0</v>
      </c>
      <c r="D67" s="15">
        <v>105562.41</v>
      </c>
      <c r="E67" s="15">
        <v>105562.41</v>
      </c>
      <c r="F67" s="15">
        <v>0</v>
      </c>
      <c r="G67" s="15">
        <v>93904.56</v>
      </c>
      <c r="H67" s="15">
        <v>93904.56</v>
      </c>
      <c r="I67" s="15">
        <v>93904.56</v>
      </c>
      <c r="J67" s="15">
        <v>93904.56</v>
      </c>
      <c r="K67" s="15">
        <v>0</v>
      </c>
      <c r="L67" s="15">
        <v>93904.56</v>
      </c>
    </row>
    <row r="68" spans="1:12" x14ac:dyDescent="0.2">
      <c r="A68" s="23" t="s">
        <v>1840</v>
      </c>
      <c r="B68" s="23" t="s">
        <v>1948</v>
      </c>
      <c r="C68" s="15">
        <v>0</v>
      </c>
      <c r="D68" s="15">
        <v>15335.47</v>
      </c>
      <c r="E68" s="15">
        <v>15335.47</v>
      </c>
      <c r="F68" s="15">
        <v>0</v>
      </c>
      <c r="G68" s="15">
        <v>815.4</v>
      </c>
      <c r="H68" s="15">
        <v>815.4</v>
      </c>
      <c r="I68" s="15">
        <v>815.4</v>
      </c>
      <c r="J68" s="15">
        <v>815.4</v>
      </c>
      <c r="K68" s="15">
        <v>0</v>
      </c>
      <c r="L68" s="15">
        <v>815.4</v>
      </c>
    </row>
    <row r="69" spans="1:12" x14ac:dyDescent="0.2">
      <c r="A69" s="23" t="s">
        <v>1505</v>
      </c>
      <c r="B69" s="23" t="s">
        <v>1506</v>
      </c>
      <c r="C69" s="15">
        <v>0</v>
      </c>
      <c r="D69" s="15">
        <v>103189</v>
      </c>
      <c r="E69" s="15">
        <v>103189</v>
      </c>
      <c r="F69" s="15">
        <v>0</v>
      </c>
      <c r="G69" s="15">
        <v>42040.89</v>
      </c>
      <c r="H69" s="15">
        <v>42040.89</v>
      </c>
      <c r="I69" s="15">
        <v>42040.89</v>
      </c>
      <c r="J69" s="15">
        <v>42040.89</v>
      </c>
      <c r="K69" s="15">
        <v>0</v>
      </c>
      <c r="L69" s="15">
        <v>42040.89</v>
      </c>
    </row>
    <row r="70" spans="1:12" x14ac:dyDescent="0.2">
      <c r="A70" s="23" t="s">
        <v>1507</v>
      </c>
      <c r="B70" s="23" t="s">
        <v>1508</v>
      </c>
      <c r="C70" s="15">
        <v>0</v>
      </c>
      <c r="D70" s="15">
        <v>29502</v>
      </c>
      <c r="E70" s="15">
        <v>29502</v>
      </c>
      <c r="F70" s="15">
        <v>0</v>
      </c>
      <c r="G70" s="15">
        <v>3371.81</v>
      </c>
      <c r="H70" s="15">
        <v>3371.81</v>
      </c>
      <c r="I70" s="15">
        <v>3371.81</v>
      </c>
      <c r="J70" s="15">
        <v>3371.81</v>
      </c>
      <c r="K70" s="15">
        <v>0</v>
      </c>
      <c r="L70" s="15">
        <v>3371.81</v>
      </c>
    </row>
    <row r="71" spans="1:12" x14ac:dyDescent="0.2">
      <c r="A71" s="23" t="s">
        <v>1841</v>
      </c>
      <c r="B71" s="23" t="s">
        <v>1949</v>
      </c>
      <c r="C71" s="15">
        <v>0</v>
      </c>
      <c r="D71" s="15">
        <v>111402.3</v>
      </c>
      <c r="E71" s="15">
        <v>111402.3</v>
      </c>
      <c r="F71" s="15">
        <v>0</v>
      </c>
      <c r="G71" s="15">
        <v>70826.73</v>
      </c>
      <c r="H71" s="15">
        <v>70826.73</v>
      </c>
      <c r="I71" s="15">
        <v>70826.73</v>
      </c>
      <c r="J71" s="15">
        <v>70826.73</v>
      </c>
      <c r="K71" s="15">
        <v>0</v>
      </c>
      <c r="L71" s="15">
        <v>70826.73</v>
      </c>
    </row>
    <row r="72" spans="1:12" x14ac:dyDescent="0.2">
      <c r="A72" s="23" t="s">
        <v>1842</v>
      </c>
      <c r="B72" s="23" t="s">
        <v>1950</v>
      </c>
      <c r="C72" s="15">
        <v>0</v>
      </c>
      <c r="D72" s="15">
        <v>159966</v>
      </c>
      <c r="E72" s="15">
        <v>159966</v>
      </c>
      <c r="F72" s="15">
        <v>0</v>
      </c>
      <c r="G72" s="15">
        <v>6076.7</v>
      </c>
      <c r="H72" s="15">
        <v>6076.7</v>
      </c>
      <c r="I72" s="15">
        <v>6076.7</v>
      </c>
      <c r="J72" s="15">
        <v>6076.7</v>
      </c>
      <c r="K72" s="15">
        <v>0</v>
      </c>
      <c r="L72" s="15">
        <v>6076.7</v>
      </c>
    </row>
    <row r="73" spans="1:12" x14ac:dyDescent="0.2">
      <c r="A73" s="23" t="s">
        <v>1843</v>
      </c>
      <c r="B73" s="23" t="s">
        <v>1951</v>
      </c>
      <c r="C73" s="15">
        <v>0</v>
      </c>
      <c r="D73" s="15">
        <v>106626</v>
      </c>
      <c r="E73" s="15">
        <v>106626</v>
      </c>
      <c r="F73" s="15">
        <v>0</v>
      </c>
      <c r="G73" s="15">
        <v>17130.830000000002</v>
      </c>
      <c r="H73" s="15">
        <v>17130.830000000002</v>
      </c>
      <c r="I73" s="15">
        <v>17130.830000000002</v>
      </c>
      <c r="J73" s="15">
        <v>17130.830000000002</v>
      </c>
      <c r="K73" s="15">
        <v>0</v>
      </c>
      <c r="L73" s="15">
        <v>17130.830000000002</v>
      </c>
    </row>
    <row r="74" spans="1:12" x14ac:dyDescent="0.2">
      <c r="A74" s="23" t="s">
        <v>2558</v>
      </c>
      <c r="B74" s="23" t="s">
        <v>2695</v>
      </c>
      <c r="C74" s="15">
        <v>0</v>
      </c>
      <c r="D74" s="15">
        <v>10000</v>
      </c>
      <c r="E74" s="15">
        <v>10000</v>
      </c>
      <c r="F74" s="15">
        <v>0</v>
      </c>
      <c r="G74" s="15">
        <v>9444.86</v>
      </c>
      <c r="H74" s="15">
        <v>9444.86</v>
      </c>
      <c r="I74" s="15">
        <v>9444.86</v>
      </c>
      <c r="J74" s="15">
        <v>9444.86</v>
      </c>
      <c r="K74" s="15">
        <v>0</v>
      </c>
      <c r="L74" s="15">
        <v>9444.86</v>
      </c>
    </row>
    <row r="75" spans="1:12" x14ac:dyDescent="0.2">
      <c r="A75" s="23" t="s">
        <v>2559</v>
      </c>
      <c r="B75" s="23" t="s">
        <v>2696</v>
      </c>
      <c r="C75" s="15">
        <v>0</v>
      </c>
      <c r="D75" s="15">
        <v>6555</v>
      </c>
      <c r="E75" s="15">
        <v>6555</v>
      </c>
      <c r="F75" s="15">
        <v>0</v>
      </c>
      <c r="G75" s="15">
        <v>6547.48</v>
      </c>
      <c r="H75" s="15">
        <v>6547.48</v>
      </c>
      <c r="I75" s="15">
        <v>6547.48</v>
      </c>
      <c r="J75" s="15">
        <v>6547.48</v>
      </c>
      <c r="K75" s="15">
        <v>0</v>
      </c>
      <c r="L75" s="15">
        <v>6547.48</v>
      </c>
    </row>
    <row r="76" spans="1:12" x14ac:dyDescent="0.2">
      <c r="A76" s="23" t="s">
        <v>2213</v>
      </c>
      <c r="B76" s="23" t="s">
        <v>2214</v>
      </c>
      <c r="C76" s="15">
        <v>0</v>
      </c>
      <c r="D76" s="15">
        <v>6529</v>
      </c>
      <c r="E76" s="15">
        <v>6529</v>
      </c>
      <c r="F76" s="15">
        <v>0</v>
      </c>
      <c r="G76" s="15">
        <v>6523</v>
      </c>
      <c r="H76" s="15">
        <v>6523</v>
      </c>
      <c r="I76" s="15">
        <v>6523</v>
      </c>
      <c r="J76" s="15">
        <v>6523</v>
      </c>
      <c r="K76" s="15">
        <v>0</v>
      </c>
      <c r="L76" s="15">
        <v>6523</v>
      </c>
    </row>
    <row r="77" spans="1:12" x14ac:dyDescent="0.2">
      <c r="A77" s="23" t="s">
        <v>2215</v>
      </c>
      <c r="B77" s="23" t="s">
        <v>2216</v>
      </c>
      <c r="C77" s="15">
        <v>0</v>
      </c>
      <c r="D77" s="15">
        <v>27288</v>
      </c>
      <c r="E77" s="15">
        <v>27288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</row>
    <row r="78" spans="1:12" x14ac:dyDescent="0.2">
      <c r="A78" s="23" t="s">
        <v>2217</v>
      </c>
      <c r="B78" s="23" t="s">
        <v>2218</v>
      </c>
      <c r="C78" s="15">
        <v>0</v>
      </c>
      <c r="D78" s="15">
        <v>34110</v>
      </c>
      <c r="E78" s="15">
        <v>34110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</row>
    <row r="79" spans="1:12" x14ac:dyDescent="0.2">
      <c r="A79" s="23" t="s">
        <v>2560</v>
      </c>
      <c r="B79" s="23" t="s">
        <v>2697</v>
      </c>
      <c r="C79" s="15">
        <v>0</v>
      </c>
      <c r="D79" s="15">
        <v>2500</v>
      </c>
      <c r="E79" s="15">
        <v>2500</v>
      </c>
      <c r="F79" s="15">
        <v>0</v>
      </c>
      <c r="G79" s="15">
        <v>2290.5700000000002</v>
      </c>
      <c r="H79" s="15">
        <v>2290.5700000000002</v>
      </c>
      <c r="I79" s="15">
        <v>2290.5700000000002</v>
      </c>
      <c r="J79" s="15">
        <v>2290.5700000000002</v>
      </c>
      <c r="K79" s="15">
        <v>0</v>
      </c>
      <c r="L79" s="15">
        <v>2290.5700000000002</v>
      </c>
    </row>
    <row r="80" spans="1:12" x14ac:dyDescent="0.2">
      <c r="A80" s="23" t="s">
        <v>1141</v>
      </c>
      <c r="B80" s="23" t="s">
        <v>1322</v>
      </c>
      <c r="C80" s="15">
        <v>500</v>
      </c>
      <c r="D80" s="15">
        <v>0</v>
      </c>
      <c r="E80" s="15">
        <v>500</v>
      </c>
      <c r="F80" s="15">
        <v>0</v>
      </c>
      <c r="G80" s="15">
        <v>487.14</v>
      </c>
      <c r="H80" s="15">
        <v>487.14</v>
      </c>
      <c r="I80" s="15">
        <v>487.14</v>
      </c>
      <c r="J80" s="15">
        <v>487.14</v>
      </c>
      <c r="K80" s="15">
        <v>0</v>
      </c>
      <c r="L80" s="15">
        <v>487.14</v>
      </c>
    </row>
    <row r="81" spans="1:12" x14ac:dyDescent="0.2">
      <c r="A81" s="23" t="s">
        <v>561</v>
      </c>
      <c r="B81" s="23" t="s">
        <v>1323</v>
      </c>
      <c r="C81" s="15">
        <v>1000</v>
      </c>
      <c r="D81" s="15">
        <v>0</v>
      </c>
      <c r="E81" s="15">
        <v>1000</v>
      </c>
      <c r="F81" s="15">
        <v>0</v>
      </c>
      <c r="G81" s="15">
        <v>882.72</v>
      </c>
      <c r="H81" s="15">
        <v>882.72</v>
      </c>
      <c r="I81" s="15">
        <v>882.72</v>
      </c>
      <c r="J81" s="15">
        <v>882.72</v>
      </c>
      <c r="K81" s="15">
        <v>0</v>
      </c>
      <c r="L81" s="15">
        <v>882.72</v>
      </c>
    </row>
    <row r="82" spans="1:12" x14ac:dyDescent="0.2">
      <c r="A82" s="23" t="s">
        <v>562</v>
      </c>
      <c r="B82" s="23" t="s">
        <v>1324</v>
      </c>
      <c r="C82" s="15">
        <v>1000</v>
      </c>
      <c r="D82" s="15">
        <v>0</v>
      </c>
      <c r="E82" s="15">
        <v>1000</v>
      </c>
      <c r="F82" s="15">
        <v>0</v>
      </c>
      <c r="G82" s="15">
        <v>729.14</v>
      </c>
      <c r="H82" s="15">
        <v>729.14</v>
      </c>
      <c r="I82" s="15">
        <v>729.14</v>
      </c>
      <c r="J82" s="15">
        <v>729.14</v>
      </c>
      <c r="K82" s="15">
        <v>0</v>
      </c>
      <c r="L82" s="15">
        <v>729.14</v>
      </c>
    </row>
    <row r="83" spans="1:12" x14ac:dyDescent="0.2">
      <c r="A83" s="23" t="s">
        <v>563</v>
      </c>
      <c r="B83" s="23" t="s">
        <v>1325</v>
      </c>
      <c r="C83" s="15">
        <v>500</v>
      </c>
      <c r="D83" s="15">
        <v>0</v>
      </c>
      <c r="E83" s="15">
        <v>500</v>
      </c>
      <c r="F83" s="15">
        <v>0</v>
      </c>
      <c r="G83" s="15">
        <v>497.31</v>
      </c>
      <c r="H83" s="15">
        <v>497.31</v>
      </c>
      <c r="I83" s="15">
        <v>497.31</v>
      </c>
      <c r="J83" s="15">
        <v>497.31</v>
      </c>
      <c r="K83" s="15">
        <v>0</v>
      </c>
      <c r="L83" s="15">
        <v>497.31</v>
      </c>
    </row>
    <row r="84" spans="1:12" x14ac:dyDescent="0.2">
      <c r="A84" s="23" t="s">
        <v>564</v>
      </c>
      <c r="B84" s="23" t="s">
        <v>1326</v>
      </c>
      <c r="C84" s="15">
        <v>4000</v>
      </c>
      <c r="D84" s="15">
        <v>0</v>
      </c>
      <c r="E84" s="15">
        <v>4000</v>
      </c>
      <c r="F84" s="15">
        <v>0</v>
      </c>
      <c r="G84" s="15">
        <v>3868.54</v>
      </c>
      <c r="H84" s="15">
        <v>3868.54</v>
      </c>
      <c r="I84" s="15">
        <v>3868.54</v>
      </c>
      <c r="J84" s="15">
        <v>3868.54</v>
      </c>
      <c r="K84" s="15">
        <v>0</v>
      </c>
      <c r="L84" s="15">
        <v>3868.54</v>
      </c>
    </row>
    <row r="85" spans="1:12" x14ac:dyDescent="0.2">
      <c r="A85" s="23" t="s">
        <v>565</v>
      </c>
      <c r="B85" s="23" t="s">
        <v>1327</v>
      </c>
      <c r="C85" s="15">
        <v>3000</v>
      </c>
      <c r="D85" s="15">
        <v>0</v>
      </c>
      <c r="E85" s="15">
        <v>3000</v>
      </c>
      <c r="F85" s="15">
        <v>0</v>
      </c>
      <c r="G85" s="15">
        <v>3000</v>
      </c>
      <c r="H85" s="15">
        <v>3000</v>
      </c>
      <c r="I85" s="15">
        <v>3000</v>
      </c>
      <c r="J85" s="15">
        <v>3000</v>
      </c>
      <c r="K85" s="15">
        <v>0</v>
      </c>
      <c r="L85" s="15">
        <v>3000</v>
      </c>
    </row>
    <row r="86" spans="1:12" x14ac:dyDescent="0.2">
      <c r="A86" s="23" t="s">
        <v>566</v>
      </c>
      <c r="B86" s="23" t="s">
        <v>1328</v>
      </c>
      <c r="C86" s="15">
        <v>2800</v>
      </c>
      <c r="D86" s="15">
        <v>0</v>
      </c>
      <c r="E86" s="15">
        <v>2800</v>
      </c>
      <c r="F86" s="15">
        <v>0</v>
      </c>
      <c r="G86" s="15">
        <v>2799.99</v>
      </c>
      <c r="H86" s="15">
        <v>2799.99</v>
      </c>
      <c r="I86" s="15">
        <v>2799.99</v>
      </c>
      <c r="J86" s="15">
        <v>2799.99</v>
      </c>
      <c r="K86" s="15">
        <v>0</v>
      </c>
      <c r="L86" s="15">
        <v>2799.99</v>
      </c>
    </row>
    <row r="87" spans="1:12" x14ac:dyDescent="0.2">
      <c r="A87" s="23" t="s">
        <v>567</v>
      </c>
      <c r="B87" s="23" t="s">
        <v>1329</v>
      </c>
      <c r="C87" s="15">
        <v>1000</v>
      </c>
      <c r="D87" s="15">
        <v>0</v>
      </c>
      <c r="E87" s="15">
        <v>1000</v>
      </c>
      <c r="F87" s="15">
        <v>0</v>
      </c>
      <c r="G87" s="15">
        <v>995.17</v>
      </c>
      <c r="H87" s="15">
        <v>995.17</v>
      </c>
      <c r="I87" s="15">
        <v>995.17</v>
      </c>
      <c r="J87" s="15">
        <v>995.17</v>
      </c>
      <c r="K87" s="15">
        <v>0</v>
      </c>
      <c r="L87" s="15">
        <v>995.17</v>
      </c>
    </row>
    <row r="88" spans="1:12" x14ac:dyDescent="0.2">
      <c r="A88" s="23" t="s">
        <v>568</v>
      </c>
      <c r="B88" s="23" t="s">
        <v>1330</v>
      </c>
      <c r="C88" s="15">
        <v>800</v>
      </c>
      <c r="D88" s="15">
        <v>0</v>
      </c>
      <c r="E88" s="15">
        <v>800</v>
      </c>
      <c r="F88" s="15">
        <v>0</v>
      </c>
      <c r="G88" s="15">
        <v>799.19</v>
      </c>
      <c r="H88" s="15">
        <v>799.19</v>
      </c>
      <c r="I88" s="15">
        <v>799.19</v>
      </c>
      <c r="J88" s="15">
        <v>799.19</v>
      </c>
      <c r="K88" s="15">
        <v>0</v>
      </c>
      <c r="L88" s="15">
        <v>799.19</v>
      </c>
    </row>
    <row r="89" spans="1:12" x14ac:dyDescent="0.2">
      <c r="A89" s="23" t="s">
        <v>569</v>
      </c>
      <c r="B89" s="23" t="s">
        <v>1331</v>
      </c>
      <c r="C89" s="15">
        <v>1000</v>
      </c>
      <c r="D89" s="15">
        <v>0</v>
      </c>
      <c r="E89" s="15">
        <v>1000</v>
      </c>
      <c r="F89" s="15">
        <v>0</v>
      </c>
      <c r="G89" s="15">
        <v>899.12</v>
      </c>
      <c r="H89" s="15">
        <v>899.12</v>
      </c>
      <c r="I89" s="15">
        <v>899.12</v>
      </c>
      <c r="J89" s="15">
        <v>899.12</v>
      </c>
      <c r="K89" s="15">
        <v>0</v>
      </c>
      <c r="L89" s="15">
        <v>899.12</v>
      </c>
    </row>
    <row r="90" spans="1:12" x14ac:dyDescent="0.2">
      <c r="A90" s="23" t="s">
        <v>570</v>
      </c>
      <c r="B90" s="23" t="s">
        <v>1332</v>
      </c>
      <c r="C90" s="15">
        <v>2500</v>
      </c>
      <c r="D90" s="15">
        <v>0</v>
      </c>
      <c r="E90" s="15">
        <v>2500</v>
      </c>
      <c r="F90" s="15">
        <v>0</v>
      </c>
      <c r="G90" s="15">
        <v>2396.3200000000002</v>
      </c>
      <c r="H90" s="15">
        <v>2396.3200000000002</v>
      </c>
      <c r="I90" s="15">
        <v>2396.3200000000002</v>
      </c>
      <c r="J90" s="15">
        <v>2396.3200000000002</v>
      </c>
      <c r="K90" s="15">
        <v>0</v>
      </c>
      <c r="L90" s="15">
        <v>2396.3200000000002</v>
      </c>
    </row>
    <row r="91" spans="1:12" x14ac:dyDescent="0.2">
      <c r="A91" s="23" t="s">
        <v>571</v>
      </c>
      <c r="B91" s="23" t="s">
        <v>1333</v>
      </c>
      <c r="C91" s="15">
        <v>500</v>
      </c>
      <c r="D91" s="15">
        <v>0</v>
      </c>
      <c r="E91" s="15">
        <v>500</v>
      </c>
      <c r="F91" s="15">
        <v>0</v>
      </c>
      <c r="G91" s="15">
        <v>498.5</v>
      </c>
      <c r="H91" s="15">
        <v>498.5</v>
      </c>
      <c r="I91" s="15">
        <v>498.5</v>
      </c>
      <c r="J91" s="15">
        <v>498.5</v>
      </c>
      <c r="K91" s="15">
        <v>0</v>
      </c>
      <c r="L91" s="15">
        <v>498.5</v>
      </c>
    </row>
    <row r="92" spans="1:12" x14ac:dyDescent="0.2">
      <c r="A92" s="23" t="s">
        <v>572</v>
      </c>
      <c r="B92" s="23" t="s">
        <v>1334</v>
      </c>
      <c r="C92" s="15">
        <v>1000</v>
      </c>
      <c r="D92" s="15">
        <v>0</v>
      </c>
      <c r="E92" s="15">
        <v>1000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 spans="1:12" x14ac:dyDescent="0.2">
      <c r="A93" s="23" t="s">
        <v>573</v>
      </c>
      <c r="B93" s="23" t="s">
        <v>1335</v>
      </c>
      <c r="C93" s="15">
        <v>1500</v>
      </c>
      <c r="D93" s="15">
        <v>0</v>
      </c>
      <c r="E93" s="15">
        <v>1500</v>
      </c>
      <c r="F93" s="15">
        <v>0</v>
      </c>
      <c r="G93" s="15">
        <v>1492.66</v>
      </c>
      <c r="H93" s="15">
        <v>1492.66</v>
      </c>
      <c r="I93" s="15">
        <v>1492.66</v>
      </c>
      <c r="J93" s="15">
        <v>1492.66</v>
      </c>
      <c r="K93" s="15">
        <v>0</v>
      </c>
      <c r="L93" s="15">
        <v>1492.66</v>
      </c>
    </row>
    <row r="94" spans="1:12" x14ac:dyDescent="0.2">
      <c r="A94" s="23" t="s">
        <v>574</v>
      </c>
      <c r="B94" s="23" t="s">
        <v>1336</v>
      </c>
      <c r="C94" s="15">
        <v>1000</v>
      </c>
      <c r="D94" s="15">
        <v>-146.24</v>
      </c>
      <c r="E94" s="15">
        <v>853.76</v>
      </c>
      <c r="F94" s="15">
        <v>0</v>
      </c>
      <c r="G94" s="15">
        <v>853.76</v>
      </c>
      <c r="H94" s="15">
        <v>853.76</v>
      </c>
      <c r="I94" s="15">
        <v>853.76</v>
      </c>
      <c r="J94" s="15">
        <v>853.76</v>
      </c>
      <c r="K94" s="15">
        <v>0</v>
      </c>
      <c r="L94" s="15">
        <v>853.76</v>
      </c>
    </row>
    <row r="95" spans="1:12" x14ac:dyDescent="0.2">
      <c r="A95" s="23" t="s">
        <v>575</v>
      </c>
      <c r="B95" s="23" t="s">
        <v>1337</v>
      </c>
      <c r="C95" s="15">
        <v>1150</v>
      </c>
      <c r="D95" s="15">
        <v>0</v>
      </c>
      <c r="E95" s="15">
        <v>1150</v>
      </c>
      <c r="F95" s="15">
        <v>0</v>
      </c>
      <c r="G95" s="15">
        <v>1138.8399999999999</v>
      </c>
      <c r="H95" s="15">
        <v>1138.8399999999999</v>
      </c>
      <c r="I95" s="15">
        <v>1138.8399999999999</v>
      </c>
      <c r="J95" s="15">
        <v>1138.8399999999999</v>
      </c>
      <c r="K95" s="15">
        <v>0</v>
      </c>
      <c r="L95" s="15">
        <v>1138.8399999999999</v>
      </c>
    </row>
    <row r="96" spans="1:12" x14ac:dyDescent="0.2">
      <c r="A96" s="23" t="s">
        <v>576</v>
      </c>
      <c r="B96" s="23" t="s">
        <v>1338</v>
      </c>
      <c r="C96" s="15">
        <v>3000</v>
      </c>
      <c r="D96" s="15">
        <v>0</v>
      </c>
      <c r="E96" s="15">
        <v>3000</v>
      </c>
      <c r="F96" s="15">
        <v>0</v>
      </c>
      <c r="G96" s="15">
        <v>2691.2</v>
      </c>
      <c r="H96" s="15">
        <v>2691.2</v>
      </c>
      <c r="I96" s="15">
        <v>2691.2</v>
      </c>
      <c r="J96" s="15">
        <v>2691.2</v>
      </c>
      <c r="K96" s="15">
        <v>0</v>
      </c>
      <c r="L96" s="15">
        <v>2691.2</v>
      </c>
    </row>
    <row r="97" spans="1:12" x14ac:dyDescent="0.2">
      <c r="A97" s="23" t="s">
        <v>577</v>
      </c>
      <c r="B97" s="23" t="s">
        <v>1339</v>
      </c>
      <c r="C97" s="15">
        <v>1500</v>
      </c>
      <c r="D97" s="15">
        <v>0</v>
      </c>
      <c r="E97" s="15">
        <v>1500</v>
      </c>
      <c r="F97" s="15">
        <v>0</v>
      </c>
      <c r="G97" s="15">
        <v>1499.64</v>
      </c>
      <c r="H97" s="15">
        <v>1499.64</v>
      </c>
      <c r="I97" s="15">
        <v>1499.64</v>
      </c>
      <c r="J97" s="15">
        <v>1499.64</v>
      </c>
      <c r="K97" s="15">
        <v>0</v>
      </c>
      <c r="L97" s="15">
        <v>1499.64</v>
      </c>
    </row>
    <row r="98" spans="1:12" x14ac:dyDescent="0.2">
      <c r="A98" s="23" t="s">
        <v>578</v>
      </c>
      <c r="B98" s="23" t="s">
        <v>872</v>
      </c>
      <c r="C98" s="15">
        <v>1000</v>
      </c>
      <c r="D98" s="15">
        <v>0</v>
      </c>
      <c r="E98" s="15">
        <v>1000</v>
      </c>
      <c r="F98" s="15">
        <v>0</v>
      </c>
      <c r="G98" s="15">
        <v>999.94</v>
      </c>
      <c r="H98" s="15">
        <v>999.94</v>
      </c>
      <c r="I98" s="15">
        <v>999.94</v>
      </c>
      <c r="J98" s="15">
        <v>999.94</v>
      </c>
      <c r="K98" s="15">
        <v>0</v>
      </c>
      <c r="L98" s="15">
        <v>999.94</v>
      </c>
    </row>
    <row r="99" spans="1:12" x14ac:dyDescent="0.2">
      <c r="A99" s="23" t="s">
        <v>579</v>
      </c>
      <c r="B99" s="23" t="s">
        <v>1340</v>
      </c>
      <c r="C99" s="15">
        <v>1000</v>
      </c>
      <c r="D99" s="15">
        <v>0</v>
      </c>
      <c r="E99" s="15">
        <v>1000</v>
      </c>
      <c r="F99" s="15">
        <v>0</v>
      </c>
      <c r="G99" s="15">
        <v>997.13</v>
      </c>
      <c r="H99" s="15">
        <v>997.13</v>
      </c>
      <c r="I99" s="15">
        <v>997.13</v>
      </c>
      <c r="J99" s="15">
        <v>997.13</v>
      </c>
      <c r="K99" s="15">
        <v>0</v>
      </c>
      <c r="L99" s="15">
        <v>997.13</v>
      </c>
    </row>
    <row r="100" spans="1:12" x14ac:dyDescent="0.2">
      <c r="A100" s="23" t="s">
        <v>580</v>
      </c>
      <c r="B100" s="23" t="s">
        <v>1341</v>
      </c>
      <c r="C100" s="15">
        <v>1000</v>
      </c>
      <c r="D100" s="15">
        <v>0</v>
      </c>
      <c r="E100" s="15">
        <v>1000</v>
      </c>
      <c r="F100" s="15">
        <v>0</v>
      </c>
      <c r="G100" s="15">
        <v>941.6</v>
      </c>
      <c r="H100" s="15">
        <v>941.6</v>
      </c>
      <c r="I100" s="15">
        <v>941.6</v>
      </c>
      <c r="J100" s="15">
        <v>941.6</v>
      </c>
      <c r="K100" s="15">
        <v>0</v>
      </c>
      <c r="L100" s="15">
        <v>941.6</v>
      </c>
    </row>
    <row r="101" spans="1:12" x14ac:dyDescent="0.2">
      <c r="A101" s="23" t="s">
        <v>1844</v>
      </c>
      <c r="B101" s="23" t="s">
        <v>1952</v>
      </c>
      <c r="C101" s="15">
        <v>500</v>
      </c>
      <c r="D101" s="15">
        <v>0</v>
      </c>
      <c r="E101" s="15">
        <v>500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</row>
    <row r="102" spans="1:12" x14ac:dyDescent="0.2">
      <c r="A102" s="23" t="s">
        <v>1845</v>
      </c>
      <c r="B102" s="23" t="s">
        <v>1953</v>
      </c>
      <c r="C102" s="15">
        <v>500</v>
      </c>
      <c r="D102" s="15">
        <v>0</v>
      </c>
      <c r="E102" s="15">
        <v>500</v>
      </c>
      <c r="F102" s="15">
        <v>0</v>
      </c>
      <c r="G102" s="15">
        <v>500</v>
      </c>
      <c r="H102" s="15">
        <v>500</v>
      </c>
      <c r="I102" s="15">
        <v>500</v>
      </c>
      <c r="J102" s="15">
        <v>500</v>
      </c>
      <c r="K102" s="15">
        <v>0</v>
      </c>
      <c r="L102" s="15">
        <v>500</v>
      </c>
    </row>
    <row r="103" spans="1:12" x14ac:dyDescent="0.2">
      <c r="A103" s="23" t="s">
        <v>1142</v>
      </c>
      <c r="B103" s="23" t="s">
        <v>1954</v>
      </c>
      <c r="C103" s="15">
        <v>403761</v>
      </c>
      <c r="D103" s="15">
        <v>104653.34</v>
      </c>
      <c r="E103" s="15">
        <v>508414.34</v>
      </c>
      <c r="F103" s="15">
        <v>0</v>
      </c>
      <c r="G103" s="15">
        <v>455042.08</v>
      </c>
      <c r="H103" s="15">
        <v>455042.08</v>
      </c>
      <c r="I103" s="15">
        <v>455042.08</v>
      </c>
      <c r="J103" s="15">
        <v>455042.07</v>
      </c>
      <c r="K103" s="15">
        <v>0</v>
      </c>
      <c r="L103" s="15">
        <v>455042.07</v>
      </c>
    </row>
    <row r="104" spans="1:12" x14ac:dyDescent="0.2">
      <c r="A104" s="23" t="s">
        <v>2561</v>
      </c>
      <c r="B104" s="23" t="s">
        <v>2698</v>
      </c>
      <c r="C104" s="15">
        <v>0</v>
      </c>
      <c r="D104" s="15">
        <v>481263.24</v>
      </c>
      <c r="E104" s="15">
        <v>481263.24</v>
      </c>
      <c r="F104" s="15">
        <v>0</v>
      </c>
      <c r="G104" s="15">
        <v>460597.3</v>
      </c>
      <c r="H104" s="15">
        <v>460597.3</v>
      </c>
      <c r="I104" s="15">
        <v>460597.3</v>
      </c>
      <c r="J104" s="15">
        <v>460597.3</v>
      </c>
      <c r="K104" s="15">
        <v>0</v>
      </c>
      <c r="L104" s="15">
        <v>460597.3</v>
      </c>
    </row>
    <row r="105" spans="1:12" x14ac:dyDescent="0.2">
      <c r="A105" s="23" t="s">
        <v>1143</v>
      </c>
      <c r="B105" s="23" t="s">
        <v>1359</v>
      </c>
      <c r="C105" s="15">
        <v>0</v>
      </c>
      <c r="D105" s="15">
        <v>115668.55</v>
      </c>
      <c r="E105" s="15">
        <v>115668.55</v>
      </c>
      <c r="F105" s="15">
        <v>0</v>
      </c>
      <c r="G105" s="15">
        <v>70674.59</v>
      </c>
      <c r="H105" s="15">
        <v>70674.59</v>
      </c>
      <c r="I105" s="15">
        <v>70674.59</v>
      </c>
      <c r="J105" s="15">
        <v>70674.59</v>
      </c>
      <c r="K105" s="15">
        <v>0</v>
      </c>
      <c r="L105" s="15">
        <v>70674.59</v>
      </c>
    </row>
    <row r="106" spans="1:12" x14ac:dyDescent="0.2">
      <c r="A106" s="23" t="s">
        <v>1509</v>
      </c>
      <c r="B106" s="23" t="s">
        <v>1510</v>
      </c>
      <c r="C106" s="15">
        <v>0</v>
      </c>
      <c r="D106" s="15">
        <v>357506.44</v>
      </c>
      <c r="E106" s="15">
        <v>357506.44</v>
      </c>
      <c r="F106" s="15">
        <v>0</v>
      </c>
      <c r="G106" s="15">
        <v>40519.74</v>
      </c>
      <c r="H106" s="15">
        <v>40519.74</v>
      </c>
      <c r="I106" s="15">
        <v>40519.74</v>
      </c>
      <c r="J106" s="15">
        <v>40519.74</v>
      </c>
      <c r="K106" s="15">
        <v>0</v>
      </c>
      <c r="L106" s="15">
        <v>40519.74</v>
      </c>
    </row>
    <row r="107" spans="1:12" x14ac:dyDescent="0.2">
      <c r="A107" s="23" t="s">
        <v>1511</v>
      </c>
      <c r="B107" s="23" t="s">
        <v>1512</v>
      </c>
      <c r="C107" s="15">
        <v>0</v>
      </c>
      <c r="D107" s="15">
        <v>82671.100000000006</v>
      </c>
      <c r="E107" s="15">
        <v>82671.100000000006</v>
      </c>
      <c r="F107" s="15">
        <v>0</v>
      </c>
      <c r="G107" s="15">
        <v>49190.76</v>
      </c>
      <c r="H107" s="15">
        <v>49190.76</v>
      </c>
      <c r="I107" s="15">
        <v>49190.76</v>
      </c>
      <c r="J107" s="15">
        <v>49190.76</v>
      </c>
      <c r="K107" s="15">
        <v>0</v>
      </c>
      <c r="L107" s="15">
        <v>49190.76</v>
      </c>
    </row>
    <row r="108" spans="1:12" x14ac:dyDescent="0.2">
      <c r="A108" s="23" t="s">
        <v>581</v>
      </c>
      <c r="B108" s="23" t="s">
        <v>1342</v>
      </c>
      <c r="C108" s="15">
        <v>0</v>
      </c>
      <c r="D108" s="15">
        <v>80059.520000000004</v>
      </c>
      <c r="E108" s="15">
        <v>80059.520000000004</v>
      </c>
      <c r="F108" s="15">
        <v>0</v>
      </c>
      <c r="G108" s="15">
        <v>79208.259999999995</v>
      </c>
      <c r="H108" s="15">
        <v>79208.259999999995</v>
      </c>
      <c r="I108" s="15">
        <v>79208.259999999995</v>
      </c>
      <c r="J108" s="15">
        <v>79208.259999999995</v>
      </c>
      <c r="K108" s="15">
        <v>0</v>
      </c>
      <c r="L108" s="15">
        <v>79208.259999999995</v>
      </c>
    </row>
    <row r="109" spans="1:12" x14ac:dyDescent="0.2">
      <c r="A109" s="23" t="s">
        <v>582</v>
      </c>
      <c r="B109" s="23" t="s">
        <v>1343</v>
      </c>
      <c r="C109" s="15">
        <v>0</v>
      </c>
      <c r="D109" s="15">
        <v>65105.74</v>
      </c>
      <c r="E109" s="15">
        <v>65105.74</v>
      </c>
      <c r="F109" s="15">
        <v>0</v>
      </c>
      <c r="G109" s="15">
        <v>61435.33</v>
      </c>
      <c r="H109" s="15">
        <v>61435.33</v>
      </c>
      <c r="I109" s="15">
        <v>61435.33</v>
      </c>
      <c r="J109" s="15">
        <v>61435.33</v>
      </c>
      <c r="K109" s="15">
        <v>0</v>
      </c>
      <c r="L109" s="15">
        <v>61435.33</v>
      </c>
    </row>
    <row r="110" spans="1:12" x14ac:dyDescent="0.2">
      <c r="A110" s="23" t="s">
        <v>583</v>
      </c>
      <c r="B110" s="23" t="s">
        <v>1344</v>
      </c>
      <c r="C110" s="15">
        <v>2127400</v>
      </c>
      <c r="D110" s="15">
        <v>-145165.26</v>
      </c>
      <c r="E110" s="15">
        <v>1982234.74</v>
      </c>
      <c r="F110" s="15">
        <v>0</v>
      </c>
      <c r="G110" s="15">
        <v>1950587.21</v>
      </c>
      <c r="H110" s="15">
        <v>1950587.21</v>
      </c>
      <c r="I110" s="15">
        <v>1950587.21</v>
      </c>
      <c r="J110" s="15">
        <v>1950340.8</v>
      </c>
      <c r="K110" s="15">
        <v>245.54</v>
      </c>
      <c r="L110" s="15">
        <v>1950586.34</v>
      </c>
    </row>
    <row r="111" spans="1:12" x14ac:dyDescent="0.2">
      <c r="A111" s="23" t="s">
        <v>584</v>
      </c>
      <c r="B111" s="23" t="s">
        <v>1345</v>
      </c>
      <c r="C111" s="15">
        <v>0</v>
      </c>
      <c r="D111" s="15">
        <v>39293.58</v>
      </c>
      <c r="E111" s="15">
        <v>39293.58</v>
      </c>
      <c r="F111" s="15">
        <v>0</v>
      </c>
      <c r="G111" s="15">
        <v>24831.53</v>
      </c>
      <c r="H111" s="15">
        <v>24831.53</v>
      </c>
      <c r="I111" s="15">
        <v>24831.53</v>
      </c>
      <c r="J111" s="15">
        <v>24831.53</v>
      </c>
      <c r="K111" s="15">
        <v>0</v>
      </c>
      <c r="L111" s="15">
        <v>24831.53</v>
      </c>
    </row>
    <row r="112" spans="1:12" x14ac:dyDescent="0.2">
      <c r="A112" s="23" t="s">
        <v>585</v>
      </c>
      <c r="B112" s="23" t="s">
        <v>880</v>
      </c>
      <c r="C112" s="15">
        <v>0</v>
      </c>
      <c r="D112" s="15">
        <v>46267.21</v>
      </c>
      <c r="E112" s="15">
        <v>46267.21</v>
      </c>
      <c r="F112" s="15">
        <v>0</v>
      </c>
      <c r="G112" s="15">
        <v>38819.760000000002</v>
      </c>
      <c r="H112" s="15">
        <v>38819.760000000002</v>
      </c>
      <c r="I112" s="15">
        <v>38819.760000000002</v>
      </c>
      <c r="J112" s="15">
        <v>38819.760000000002</v>
      </c>
      <c r="K112" s="15">
        <v>0</v>
      </c>
      <c r="L112" s="15">
        <v>38819.760000000002</v>
      </c>
    </row>
    <row r="113" spans="1:12" x14ac:dyDescent="0.2">
      <c r="A113" s="23" t="s">
        <v>586</v>
      </c>
      <c r="B113" s="23" t="s">
        <v>881</v>
      </c>
      <c r="C113" s="15">
        <v>0</v>
      </c>
      <c r="D113" s="15">
        <v>50259.95</v>
      </c>
      <c r="E113" s="15">
        <v>50259.95</v>
      </c>
      <c r="F113" s="15">
        <v>0</v>
      </c>
      <c r="G113" s="15">
        <v>49981.78</v>
      </c>
      <c r="H113" s="15">
        <v>49981.78</v>
      </c>
      <c r="I113" s="15">
        <v>49981.78</v>
      </c>
      <c r="J113" s="15">
        <v>49981.78</v>
      </c>
      <c r="K113" s="15">
        <v>0</v>
      </c>
      <c r="L113" s="15">
        <v>49981.78</v>
      </c>
    </row>
    <row r="114" spans="1:12" x14ac:dyDescent="0.2">
      <c r="A114" s="23" t="s">
        <v>587</v>
      </c>
      <c r="B114" s="23" t="s">
        <v>882</v>
      </c>
      <c r="C114" s="15">
        <v>0</v>
      </c>
      <c r="D114" s="15">
        <v>36485.919999999998</v>
      </c>
      <c r="E114" s="15">
        <v>36485.919999999998</v>
      </c>
      <c r="F114" s="15">
        <v>0</v>
      </c>
      <c r="G114" s="15">
        <v>34848.04</v>
      </c>
      <c r="H114" s="15">
        <v>34848.04</v>
      </c>
      <c r="I114" s="15">
        <v>34848.04</v>
      </c>
      <c r="J114" s="15">
        <v>34848.04</v>
      </c>
      <c r="K114" s="15">
        <v>0</v>
      </c>
      <c r="L114" s="15">
        <v>34848.04</v>
      </c>
    </row>
    <row r="115" spans="1:12" x14ac:dyDescent="0.2">
      <c r="A115" s="23" t="s">
        <v>588</v>
      </c>
      <c r="B115" s="23" t="s">
        <v>883</v>
      </c>
      <c r="C115" s="15">
        <v>0</v>
      </c>
      <c r="D115" s="15">
        <v>26965.26</v>
      </c>
      <c r="E115" s="15">
        <v>26965.26</v>
      </c>
      <c r="F115" s="15">
        <v>0</v>
      </c>
      <c r="G115" s="15">
        <v>17285.46</v>
      </c>
      <c r="H115" s="15">
        <v>17285.46</v>
      </c>
      <c r="I115" s="15">
        <v>17285.46</v>
      </c>
      <c r="J115" s="15">
        <v>17285.46</v>
      </c>
      <c r="K115" s="15">
        <v>0</v>
      </c>
      <c r="L115" s="15">
        <v>17285.46</v>
      </c>
    </row>
    <row r="116" spans="1:12" x14ac:dyDescent="0.2">
      <c r="A116" s="23" t="s">
        <v>589</v>
      </c>
      <c r="B116" s="23" t="s">
        <v>928</v>
      </c>
      <c r="C116" s="15">
        <v>0</v>
      </c>
      <c r="D116" s="15">
        <v>2953.48</v>
      </c>
      <c r="E116" s="15">
        <v>2953.48</v>
      </c>
      <c r="F116" s="15">
        <v>0</v>
      </c>
      <c r="G116" s="15">
        <v>0.89</v>
      </c>
      <c r="H116" s="15">
        <v>0.89</v>
      </c>
      <c r="I116" s="15">
        <v>0.89</v>
      </c>
      <c r="J116" s="15">
        <v>0.89</v>
      </c>
      <c r="K116" s="15">
        <v>0</v>
      </c>
      <c r="L116" s="15">
        <v>0.89</v>
      </c>
    </row>
    <row r="117" spans="1:12" x14ac:dyDescent="0.2">
      <c r="A117" s="23" t="s">
        <v>590</v>
      </c>
      <c r="B117" s="23" t="s">
        <v>929</v>
      </c>
      <c r="C117" s="15">
        <v>0</v>
      </c>
      <c r="D117" s="15">
        <v>186481.59</v>
      </c>
      <c r="E117" s="15">
        <v>186481.59</v>
      </c>
      <c r="F117" s="15">
        <v>0</v>
      </c>
      <c r="G117" s="15">
        <v>80120.179999999993</v>
      </c>
      <c r="H117" s="15">
        <v>80120.179999999993</v>
      </c>
      <c r="I117" s="15">
        <v>80120.179999999993</v>
      </c>
      <c r="J117" s="15">
        <v>80120.179999999993</v>
      </c>
      <c r="K117" s="15">
        <v>0</v>
      </c>
      <c r="L117" s="15">
        <v>80120.179999999993</v>
      </c>
    </row>
    <row r="118" spans="1:12" x14ac:dyDescent="0.2">
      <c r="A118" s="23" t="s">
        <v>591</v>
      </c>
      <c r="B118" s="23" t="s">
        <v>930</v>
      </c>
      <c r="C118" s="15">
        <v>0</v>
      </c>
      <c r="D118" s="15">
        <v>73648</v>
      </c>
      <c r="E118" s="15">
        <v>73648</v>
      </c>
      <c r="F118" s="15">
        <v>0</v>
      </c>
      <c r="G118" s="15">
        <v>73469.210000000006</v>
      </c>
      <c r="H118" s="15">
        <v>73469.210000000006</v>
      </c>
      <c r="I118" s="15">
        <v>73469.210000000006</v>
      </c>
      <c r="J118" s="15">
        <v>73469.210000000006</v>
      </c>
      <c r="K118" s="15">
        <v>0</v>
      </c>
      <c r="L118" s="15">
        <v>73469.210000000006</v>
      </c>
    </row>
    <row r="119" spans="1:12" x14ac:dyDescent="0.2">
      <c r="A119" s="23" t="s">
        <v>592</v>
      </c>
      <c r="B119" s="23" t="s">
        <v>931</v>
      </c>
      <c r="C119" s="15">
        <v>0</v>
      </c>
      <c r="D119" s="15">
        <v>79302.399999999994</v>
      </c>
      <c r="E119" s="15">
        <v>79302.399999999994</v>
      </c>
      <c r="F119" s="15">
        <v>0</v>
      </c>
      <c r="G119" s="15">
        <v>64462.41</v>
      </c>
      <c r="H119" s="15">
        <v>64462.41</v>
      </c>
      <c r="I119" s="15">
        <v>64462.41</v>
      </c>
      <c r="J119" s="15">
        <v>64462.41</v>
      </c>
      <c r="K119" s="15">
        <v>0</v>
      </c>
      <c r="L119" s="15">
        <v>64462.41</v>
      </c>
    </row>
    <row r="120" spans="1:12" x14ac:dyDescent="0.2">
      <c r="A120" s="23" t="s">
        <v>593</v>
      </c>
      <c r="B120" s="23" t="s">
        <v>932</v>
      </c>
      <c r="C120" s="15">
        <v>0</v>
      </c>
      <c r="D120" s="15">
        <v>147123.01999999999</v>
      </c>
      <c r="E120" s="15">
        <v>147123.01999999999</v>
      </c>
      <c r="F120" s="15">
        <v>0</v>
      </c>
      <c r="G120" s="15">
        <v>41916.17</v>
      </c>
      <c r="H120" s="15">
        <v>41916.17</v>
      </c>
      <c r="I120" s="15">
        <v>41916.17</v>
      </c>
      <c r="J120" s="15">
        <v>41916.17</v>
      </c>
      <c r="K120" s="15">
        <v>0</v>
      </c>
      <c r="L120" s="15">
        <v>41916.17</v>
      </c>
    </row>
    <row r="121" spans="1:12" x14ac:dyDescent="0.2">
      <c r="A121" s="23" t="s">
        <v>594</v>
      </c>
      <c r="B121" s="23" t="s">
        <v>933</v>
      </c>
      <c r="C121" s="15">
        <v>0</v>
      </c>
      <c r="D121" s="15">
        <v>17698.28</v>
      </c>
      <c r="E121" s="15">
        <v>17698.28</v>
      </c>
      <c r="F121" s="15">
        <v>0</v>
      </c>
      <c r="G121" s="15">
        <v>17649.13</v>
      </c>
      <c r="H121" s="15">
        <v>17649.13</v>
      </c>
      <c r="I121" s="15">
        <v>17649.13</v>
      </c>
      <c r="J121" s="15">
        <v>17649.13</v>
      </c>
      <c r="K121" s="15">
        <v>0</v>
      </c>
      <c r="L121" s="15">
        <v>17649.13</v>
      </c>
    </row>
    <row r="122" spans="1:12" x14ac:dyDescent="0.2">
      <c r="A122" s="23" t="s">
        <v>595</v>
      </c>
      <c r="B122" s="23" t="s">
        <v>934</v>
      </c>
      <c r="C122" s="15">
        <v>0</v>
      </c>
      <c r="D122" s="15">
        <v>16241.26</v>
      </c>
      <c r="E122" s="15">
        <v>16241.26</v>
      </c>
      <c r="F122" s="15">
        <v>0</v>
      </c>
      <c r="G122" s="15">
        <v>16241.26</v>
      </c>
      <c r="H122" s="15">
        <v>16241.26</v>
      </c>
      <c r="I122" s="15">
        <v>16241.26</v>
      </c>
      <c r="J122" s="15">
        <v>16241.26</v>
      </c>
      <c r="K122" s="15">
        <v>0</v>
      </c>
      <c r="L122" s="15">
        <v>16241.26</v>
      </c>
    </row>
    <row r="123" spans="1:12" x14ac:dyDescent="0.2">
      <c r="A123" s="23" t="s">
        <v>596</v>
      </c>
      <c r="B123" s="23" t="s">
        <v>935</v>
      </c>
      <c r="C123" s="15">
        <v>0</v>
      </c>
      <c r="D123" s="15">
        <v>66439.89</v>
      </c>
      <c r="E123" s="15">
        <v>66439.89</v>
      </c>
      <c r="F123" s="15">
        <v>0</v>
      </c>
      <c r="G123" s="15">
        <v>51060.24</v>
      </c>
      <c r="H123" s="15">
        <v>51060.24</v>
      </c>
      <c r="I123" s="15">
        <v>51060.24</v>
      </c>
      <c r="J123" s="15">
        <v>51060.24</v>
      </c>
      <c r="K123" s="15">
        <v>1200.81</v>
      </c>
      <c r="L123" s="15">
        <v>52261.05</v>
      </c>
    </row>
    <row r="124" spans="1:12" x14ac:dyDescent="0.2">
      <c r="A124" s="23" t="s">
        <v>597</v>
      </c>
      <c r="B124" s="23" t="s">
        <v>936</v>
      </c>
      <c r="C124" s="15">
        <v>0</v>
      </c>
      <c r="D124" s="15">
        <v>27.53</v>
      </c>
      <c r="E124" s="15">
        <v>27.53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</row>
    <row r="125" spans="1:12" x14ac:dyDescent="0.2">
      <c r="A125" s="23" t="s">
        <v>1144</v>
      </c>
      <c r="B125" s="23" t="s">
        <v>1434</v>
      </c>
      <c r="C125" s="15">
        <v>0</v>
      </c>
      <c r="D125" s="15">
        <v>986</v>
      </c>
      <c r="E125" s="15">
        <v>986</v>
      </c>
      <c r="F125" s="15">
        <v>0</v>
      </c>
      <c r="G125" s="15">
        <v>985.07</v>
      </c>
      <c r="H125" s="15">
        <v>985.07</v>
      </c>
      <c r="I125" s="15">
        <v>985.07</v>
      </c>
      <c r="J125" s="15">
        <v>985.07</v>
      </c>
      <c r="K125" s="15">
        <v>0</v>
      </c>
      <c r="L125" s="15">
        <v>985.07</v>
      </c>
    </row>
    <row r="126" spans="1:12" x14ac:dyDescent="0.2">
      <c r="A126" s="23" t="s">
        <v>1145</v>
      </c>
      <c r="B126" s="23" t="s">
        <v>1435</v>
      </c>
      <c r="C126" s="15">
        <v>0</v>
      </c>
      <c r="D126" s="15">
        <v>5410.1</v>
      </c>
      <c r="E126" s="15">
        <v>5410.1</v>
      </c>
      <c r="F126" s="15">
        <v>0</v>
      </c>
      <c r="G126" s="15">
        <v>5407.13</v>
      </c>
      <c r="H126" s="15">
        <v>5407.13</v>
      </c>
      <c r="I126" s="15">
        <v>5407.13</v>
      </c>
      <c r="J126" s="15">
        <v>5407.13</v>
      </c>
      <c r="K126" s="15">
        <v>0</v>
      </c>
      <c r="L126" s="15">
        <v>5407.13</v>
      </c>
    </row>
    <row r="127" spans="1:12" x14ac:dyDescent="0.2">
      <c r="A127" s="23" t="s">
        <v>1146</v>
      </c>
      <c r="B127" s="23" t="s">
        <v>1360</v>
      </c>
      <c r="C127" s="15">
        <v>0</v>
      </c>
      <c r="D127" s="15">
        <v>58278</v>
      </c>
      <c r="E127" s="15">
        <v>58278</v>
      </c>
      <c r="F127" s="15">
        <v>0</v>
      </c>
      <c r="G127" s="15">
        <v>52426.61</v>
      </c>
      <c r="H127" s="15">
        <v>52426.61</v>
      </c>
      <c r="I127" s="15">
        <v>52426.61</v>
      </c>
      <c r="J127" s="15">
        <v>52426.61</v>
      </c>
      <c r="K127" s="15">
        <v>0</v>
      </c>
      <c r="L127" s="15">
        <v>52426.61</v>
      </c>
    </row>
    <row r="128" spans="1:12" x14ac:dyDescent="0.2">
      <c r="A128" s="23" t="s">
        <v>1147</v>
      </c>
      <c r="B128" s="23" t="s">
        <v>1361</v>
      </c>
      <c r="C128" s="15">
        <v>0</v>
      </c>
      <c r="D128" s="15">
        <v>29166</v>
      </c>
      <c r="E128" s="15">
        <v>29166</v>
      </c>
      <c r="F128" s="15">
        <v>0</v>
      </c>
      <c r="G128" s="15">
        <v>28534.85</v>
      </c>
      <c r="H128" s="15">
        <v>28534.85</v>
      </c>
      <c r="I128" s="15">
        <v>28534.85</v>
      </c>
      <c r="J128" s="15">
        <v>28534.85</v>
      </c>
      <c r="K128" s="15">
        <v>0</v>
      </c>
      <c r="L128" s="15">
        <v>28534.85</v>
      </c>
    </row>
    <row r="129" spans="1:12" x14ac:dyDescent="0.2">
      <c r="A129" s="23" t="s">
        <v>1148</v>
      </c>
      <c r="B129" s="23" t="s">
        <v>1362</v>
      </c>
      <c r="C129" s="15">
        <v>0</v>
      </c>
      <c r="D129" s="15">
        <v>31678</v>
      </c>
      <c r="E129" s="15">
        <v>31678</v>
      </c>
      <c r="F129" s="15">
        <v>0</v>
      </c>
      <c r="G129" s="15">
        <v>31677.84</v>
      </c>
      <c r="H129" s="15">
        <v>31677.84</v>
      </c>
      <c r="I129" s="15">
        <v>31677.84</v>
      </c>
      <c r="J129" s="15">
        <v>31677.84</v>
      </c>
      <c r="K129" s="15">
        <v>0</v>
      </c>
      <c r="L129" s="15">
        <v>31677.84</v>
      </c>
    </row>
    <row r="130" spans="1:12" x14ac:dyDescent="0.2">
      <c r="A130" s="23" t="s">
        <v>1149</v>
      </c>
      <c r="B130" s="23" t="s">
        <v>1363</v>
      </c>
      <c r="C130" s="15">
        <v>0</v>
      </c>
      <c r="D130" s="15">
        <v>116545.84</v>
      </c>
      <c r="E130" s="15">
        <v>116545.84</v>
      </c>
      <c r="F130" s="15">
        <v>0</v>
      </c>
      <c r="G130" s="15">
        <v>66514.7</v>
      </c>
      <c r="H130" s="15">
        <v>66514.7</v>
      </c>
      <c r="I130" s="15">
        <v>66514.7</v>
      </c>
      <c r="J130" s="15">
        <v>66514.7</v>
      </c>
      <c r="K130" s="15">
        <v>0</v>
      </c>
      <c r="L130" s="15">
        <v>66514.7</v>
      </c>
    </row>
    <row r="131" spans="1:12" x14ac:dyDescent="0.2">
      <c r="A131" s="23" t="s">
        <v>1150</v>
      </c>
      <c r="B131" s="23" t="s">
        <v>1364</v>
      </c>
      <c r="C131" s="15">
        <v>0</v>
      </c>
      <c r="D131" s="15">
        <v>66786.95</v>
      </c>
      <c r="E131" s="15">
        <v>66786.95</v>
      </c>
      <c r="F131" s="15">
        <v>0</v>
      </c>
      <c r="G131" s="15">
        <v>27962.13</v>
      </c>
      <c r="H131" s="15">
        <v>27962.13</v>
      </c>
      <c r="I131" s="15">
        <v>27962.13</v>
      </c>
      <c r="J131" s="15">
        <v>27962.13</v>
      </c>
      <c r="K131" s="15">
        <v>0</v>
      </c>
      <c r="L131" s="15">
        <v>27962.13</v>
      </c>
    </row>
    <row r="132" spans="1:12" x14ac:dyDescent="0.2">
      <c r="A132" s="23" t="s">
        <v>1151</v>
      </c>
      <c r="B132" s="23" t="s">
        <v>1436</v>
      </c>
      <c r="C132" s="15">
        <v>0</v>
      </c>
      <c r="D132" s="15">
        <v>803221.22</v>
      </c>
      <c r="E132" s="15">
        <v>803221.22</v>
      </c>
      <c r="F132" s="15">
        <v>0</v>
      </c>
      <c r="G132" s="15">
        <v>385913.38</v>
      </c>
      <c r="H132" s="15">
        <v>385913.38</v>
      </c>
      <c r="I132" s="15">
        <v>385913.38</v>
      </c>
      <c r="J132" s="15">
        <v>385913.38</v>
      </c>
      <c r="K132" s="15">
        <v>0</v>
      </c>
      <c r="L132" s="15">
        <v>385913.38</v>
      </c>
    </row>
    <row r="133" spans="1:12" x14ac:dyDescent="0.2">
      <c r="A133" s="23" t="s">
        <v>1152</v>
      </c>
      <c r="B133" s="23" t="s">
        <v>1437</v>
      </c>
      <c r="C133" s="15">
        <v>0</v>
      </c>
      <c r="D133" s="15">
        <v>426749.24</v>
      </c>
      <c r="E133" s="15">
        <v>426749.24</v>
      </c>
      <c r="F133" s="15">
        <v>0</v>
      </c>
      <c r="G133" s="15">
        <v>311346.45</v>
      </c>
      <c r="H133" s="15">
        <v>311346.45</v>
      </c>
      <c r="I133" s="15">
        <v>311346.45</v>
      </c>
      <c r="J133" s="15">
        <v>311346.45</v>
      </c>
      <c r="K133" s="15">
        <v>2091.33</v>
      </c>
      <c r="L133" s="15">
        <v>313437.78000000003</v>
      </c>
    </row>
    <row r="134" spans="1:12" x14ac:dyDescent="0.2">
      <c r="A134" s="23" t="s">
        <v>1513</v>
      </c>
      <c r="B134" s="23" t="s">
        <v>1514</v>
      </c>
      <c r="C134" s="15">
        <v>0</v>
      </c>
      <c r="D134" s="15">
        <v>59403.03</v>
      </c>
      <c r="E134" s="15">
        <v>59403.03</v>
      </c>
      <c r="F134" s="15">
        <v>0</v>
      </c>
      <c r="G134" s="15">
        <v>59403.03</v>
      </c>
      <c r="H134" s="15">
        <v>59403.03</v>
      </c>
      <c r="I134" s="15">
        <v>59403.03</v>
      </c>
      <c r="J134" s="15">
        <v>59403.03</v>
      </c>
      <c r="K134" s="15">
        <v>0</v>
      </c>
      <c r="L134" s="15">
        <v>59403.03</v>
      </c>
    </row>
    <row r="135" spans="1:12" x14ac:dyDescent="0.2">
      <c r="A135" s="23" t="s">
        <v>1515</v>
      </c>
      <c r="B135" s="23" t="s">
        <v>1516</v>
      </c>
      <c r="C135" s="15">
        <v>0</v>
      </c>
      <c r="D135" s="15">
        <v>43115.39</v>
      </c>
      <c r="E135" s="15">
        <v>43115.39</v>
      </c>
      <c r="F135" s="15">
        <v>0</v>
      </c>
      <c r="G135" s="15">
        <v>40404.620000000003</v>
      </c>
      <c r="H135" s="15">
        <v>40404.620000000003</v>
      </c>
      <c r="I135" s="15">
        <v>40404.620000000003</v>
      </c>
      <c r="J135" s="15">
        <v>40404.620000000003</v>
      </c>
      <c r="K135" s="15">
        <v>0</v>
      </c>
      <c r="L135" s="15">
        <v>40404.620000000003</v>
      </c>
    </row>
    <row r="136" spans="1:12" x14ac:dyDescent="0.2">
      <c r="A136" s="23" t="s">
        <v>1517</v>
      </c>
      <c r="B136" s="23" t="s">
        <v>1518</v>
      </c>
      <c r="C136" s="15">
        <v>0</v>
      </c>
      <c r="D136" s="15">
        <v>71937.13</v>
      </c>
      <c r="E136" s="15">
        <v>71937.13</v>
      </c>
      <c r="F136" s="15">
        <v>0</v>
      </c>
      <c r="G136" s="15">
        <v>57344.13</v>
      </c>
      <c r="H136" s="15">
        <v>57344.13</v>
      </c>
      <c r="I136" s="15">
        <v>57344.13</v>
      </c>
      <c r="J136" s="15">
        <v>57344.13</v>
      </c>
      <c r="K136" s="15">
        <v>0</v>
      </c>
      <c r="L136" s="15">
        <v>57344.13</v>
      </c>
    </row>
    <row r="137" spans="1:12" x14ac:dyDescent="0.2">
      <c r="A137" s="23" t="s">
        <v>1519</v>
      </c>
      <c r="B137" s="23" t="s">
        <v>1520</v>
      </c>
      <c r="C137" s="15">
        <v>0</v>
      </c>
      <c r="D137" s="15">
        <v>62854.93</v>
      </c>
      <c r="E137" s="15">
        <v>62854.93</v>
      </c>
      <c r="F137" s="15">
        <v>0</v>
      </c>
      <c r="G137" s="15">
        <v>32462.05</v>
      </c>
      <c r="H137" s="15">
        <v>32462.05</v>
      </c>
      <c r="I137" s="15">
        <v>32462.05</v>
      </c>
      <c r="J137" s="15">
        <v>32462.05</v>
      </c>
      <c r="K137" s="15">
        <v>0</v>
      </c>
      <c r="L137" s="15">
        <v>32462.05</v>
      </c>
    </row>
    <row r="138" spans="1:12" x14ac:dyDescent="0.2">
      <c r="A138" s="23" t="s">
        <v>1846</v>
      </c>
      <c r="B138" s="23" t="s">
        <v>1955</v>
      </c>
      <c r="C138" s="15">
        <v>0</v>
      </c>
      <c r="D138" s="15">
        <v>20266.2</v>
      </c>
      <c r="E138" s="15">
        <v>20266.2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</row>
    <row r="139" spans="1:12" x14ac:dyDescent="0.2">
      <c r="A139" s="23" t="s">
        <v>1521</v>
      </c>
      <c r="B139" s="23" t="s">
        <v>1522</v>
      </c>
      <c r="C139" s="15">
        <v>0</v>
      </c>
      <c r="D139" s="15">
        <v>67742.69</v>
      </c>
      <c r="E139" s="15">
        <v>67742.69</v>
      </c>
      <c r="F139" s="15">
        <v>0</v>
      </c>
      <c r="G139" s="15">
        <v>55006.25</v>
      </c>
      <c r="H139" s="15">
        <v>55006.25</v>
      </c>
      <c r="I139" s="15">
        <v>55006.25</v>
      </c>
      <c r="J139" s="15">
        <v>55006.25</v>
      </c>
      <c r="K139" s="15">
        <v>0</v>
      </c>
      <c r="L139" s="15">
        <v>55006.25</v>
      </c>
    </row>
    <row r="140" spans="1:12" x14ac:dyDescent="0.2">
      <c r="A140" s="23" t="s">
        <v>1847</v>
      </c>
      <c r="B140" s="23" t="s">
        <v>1956</v>
      </c>
      <c r="C140" s="15">
        <v>0</v>
      </c>
      <c r="D140" s="15">
        <v>10598.64</v>
      </c>
      <c r="E140" s="15">
        <v>10598.64</v>
      </c>
      <c r="F140" s="15">
        <v>0</v>
      </c>
      <c r="G140" s="15">
        <v>1996</v>
      </c>
      <c r="H140" s="15">
        <v>1996</v>
      </c>
      <c r="I140" s="15">
        <v>1996</v>
      </c>
      <c r="J140" s="15">
        <v>1996</v>
      </c>
      <c r="K140" s="15">
        <v>0</v>
      </c>
      <c r="L140" s="15">
        <v>1996</v>
      </c>
    </row>
    <row r="141" spans="1:12" x14ac:dyDescent="0.2">
      <c r="A141" s="23" t="s">
        <v>1848</v>
      </c>
      <c r="B141" s="23" t="s">
        <v>1957</v>
      </c>
      <c r="C141" s="15">
        <v>0</v>
      </c>
      <c r="D141" s="15">
        <v>33241.199999999997</v>
      </c>
      <c r="E141" s="15">
        <v>33241.199999999997</v>
      </c>
      <c r="F141" s="15">
        <v>0</v>
      </c>
      <c r="G141" s="15">
        <v>5445.04</v>
      </c>
      <c r="H141" s="15">
        <v>5445.04</v>
      </c>
      <c r="I141" s="15">
        <v>5445.04</v>
      </c>
      <c r="J141" s="15">
        <v>5445.04</v>
      </c>
      <c r="K141" s="15">
        <v>0</v>
      </c>
      <c r="L141" s="15">
        <v>5445.04</v>
      </c>
    </row>
    <row r="142" spans="1:12" x14ac:dyDescent="0.2">
      <c r="A142" s="23" t="s">
        <v>1849</v>
      </c>
      <c r="B142" s="23" t="s">
        <v>1958</v>
      </c>
      <c r="C142" s="15">
        <v>0</v>
      </c>
      <c r="D142" s="15">
        <v>160720.39000000001</v>
      </c>
      <c r="E142" s="15">
        <v>160720.39000000001</v>
      </c>
      <c r="F142" s="15">
        <v>0</v>
      </c>
      <c r="G142" s="15">
        <v>47916.160000000003</v>
      </c>
      <c r="H142" s="15">
        <v>47916.160000000003</v>
      </c>
      <c r="I142" s="15">
        <v>47916.160000000003</v>
      </c>
      <c r="J142" s="15">
        <v>47916.160000000003</v>
      </c>
      <c r="K142" s="15">
        <v>0</v>
      </c>
      <c r="L142" s="15">
        <v>47916.160000000003</v>
      </c>
    </row>
    <row r="143" spans="1:12" x14ac:dyDescent="0.2">
      <c r="A143" s="23" t="s">
        <v>1850</v>
      </c>
      <c r="B143" s="23" t="s">
        <v>1959</v>
      </c>
      <c r="C143" s="15">
        <v>0</v>
      </c>
      <c r="D143" s="15">
        <v>42000</v>
      </c>
      <c r="E143" s="15">
        <v>42000</v>
      </c>
      <c r="F143" s="15">
        <v>0</v>
      </c>
      <c r="G143" s="15">
        <v>7416.8</v>
      </c>
      <c r="H143" s="15">
        <v>7416.8</v>
      </c>
      <c r="I143" s="15">
        <v>7416.8</v>
      </c>
      <c r="J143" s="15">
        <v>7416.8</v>
      </c>
      <c r="K143" s="15">
        <v>0</v>
      </c>
      <c r="L143" s="15">
        <v>7416.8</v>
      </c>
    </row>
    <row r="144" spans="1:12" x14ac:dyDescent="0.2">
      <c r="A144" s="23" t="s">
        <v>1851</v>
      </c>
      <c r="B144" s="23" t="s">
        <v>1960</v>
      </c>
      <c r="C144" s="15">
        <v>0</v>
      </c>
      <c r="D144" s="15">
        <v>30983.47</v>
      </c>
      <c r="E144" s="15">
        <v>30983.47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</row>
    <row r="145" spans="1:12" x14ac:dyDescent="0.2">
      <c r="A145" s="23" t="s">
        <v>1523</v>
      </c>
      <c r="B145" s="23" t="s">
        <v>1524</v>
      </c>
      <c r="C145" s="15">
        <v>0</v>
      </c>
      <c r="D145" s="15">
        <v>79527.62</v>
      </c>
      <c r="E145" s="15">
        <v>79527.62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</row>
    <row r="146" spans="1:12" x14ac:dyDescent="0.2">
      <c r="A146" s="23" t="s">
        <v>1525</v>
      </c>
      <c r="B146" s="23" t="s">
        <v>1526</v>
      </c>
      <c r="C146" s="15">
        <v>0</v>
      </c>
      <c r="D146" s="15">
        <v>125445.6</v>
      </c>
      <c r="E146" s="15">
        <v>125445.6</v>
      </c>
      <c r="F146" s="15">
        <v>0</v>
      </c>
      <c r="G146" s="15">
        <v>8288.23</v>
      </c>
      <c r="H146" s="15">
        <v>8288.23</v>
      </c>
      <c r="I146" s="15">
        <v>8288.23</v>
      </c>
      <c r="J146" s="15">
        <v>8288.23</v>
      </c>
      <c r="K146" s="15">
        <v>0</v>
      </c>
      <c r="L146" s="15">
        <v>8288.23</v>
      </c>
    </row>
    <row r="147" spans="1:12" x14ac:dyDescent="0.2">
      <c r="A147" s="23" t="s">
        <v>1527</v>
      </c>
      <c r="B147" s="23" t="s">
        <v>382</v>
      </c>
      <c r="C147" s="15">
        <v>0</v>
      </c>
      <c r="D147" s="15">
        <v>8333.33</v>
      </c>
      <c r="E147" s="15">
        <v>8333.33</v>
      </c>
      <c r="F147" s="15">
        <v>0</v>
      </c>
      <c r="G147" s="15">
        <v>8333.33</v>
      </c>
      <c r="H147" s="15">
        <v>8333.33</v>
      </c>
      <c r="I147" s="15">
        <v>8333.33</v>
      </c>
      <c r="J147" s="15">
        <v>8333.33</v>
      </c>
      <c r="K147" s="15">
        <v>0</v>
      </c>
      <c r="L147" s="15">
        <v>8333.33</v>
      </c>
    </row>
    <row r="148" spans="1:12" x14ac:dyDescent="0.2">
      <c r="A148" s="23" t="s">
        <v>1528</v>
      </c>
      <c r="B148" s="23" t="s">
        <v>1529</v>
      </c>
      <c r="C148" s="15">
        <v>0</v>
      </c>
      <c r="D148" s="15">
        <v>28926</v>
      </c>
      <c r="E148" s="15">
        <v>28926</v>
      </c>
      <c r="F148" s="15">
        <v>0</v>
      </c>
      <c r="G148" s="15">
        <v>28923.02</v>
      </c>
      <c r="H148" s="15">
        <v>28923.02</v>
      </c>
      <c r="I148" s="15">
        <v>28923.02</v>
      </c>
      <c r="J148" s="15">
        <v>28923.02</v>
      </c>
      <c r="K148" s="15">
        <v>0</v>
      </c>
      <c r="L148" s="15">
        <v>28923.02</v>
      </c>
    </row>
    <row r="149" spans="1:12" x14ac:dyDescent="0.2">
      <c r="A149" s="23" t="s">
        <v>1852</v>
      </c>
      <c r="B149" s="23" t="s">
        <v>1961</v>
      </c>
      <c r="C149" s="15">
        <v>0</v>
      </c>
      <c r="D149" s="15">
        <v>11000</v>
      </c>
      <c r="E149" s="15">
        <v>11000</v>
      </c>
      <c r="F149" s="15">
        <v>0</v>
      </c>
      <c r="G149" s="15">
        <v>11000</v>
      </c>
      <c r="H149" s="15">
        <v>11000</v>
      </c>
      <c r="I149" s="15">
        <v>11000</v>
      </c>
      <c r="J149" s="15">
        <v>11000</v>
      </c>
      <c r="K149" s="15">
        <v>0</v>
      </c>
      <c r="L149" s="15">
        <v>11000</v>
      </c>
    </row>
    <row r="150" spans="1:12" x14ac:dyDescent="0.2">
      <c r="A150" s="23" t="s">
        <v>1853</v>
      </c>
      <c r="B150" s="23" t="s">
        <v>1962</v>
      </c>
      <c r="C150" s="15">
        <v>0</v>
      </c>
      <c r="D150" s="15">
        <v>24000</v>
      </c>
      <c r="E150" s="15">
        <v>24000</v>
      </c>
      <c r="F150" s="15">
        <v>0</v>
      </c>
      <c r="G150" s="15">
        <v>23787</v>
      </c>
      <c r="H150" s="15">
        <v>23787</v>
      </c>
      <c r="I150" s="15">
        <v>23787</v>
      </c>
      <c r="J150" s="15">
        <v>23787</v>
      </c>
      <c r="K150" s="15">
        <v>0</v>
      </c>
      <c r="L150" s="15">
        <v>23787</v>
      </c>
    </row>
    <row r="151" spans="1:12" x14ac:dyDescent="0.2">
      <c r="A151" s="23" t="s">
        <v>2562</v>
      </c>
      <c r="B151" s="23" t="s">
        <v>2699</v>
      </c>
      <c r="C151" s="15">
        <v>0</v>
      </c>
      <c r="D151" s="15">
        <v>30000</v>
      </c>
      <c r="E151" s="15">
        <v>30000</v>
      </c>
      <c r="F151" s="15">
        <v>0</v>
      </c>
      <c r="G151" s="15">
        <v>19198.71</v>
      </c>
      <c r="H151" s="15">
        <v>19198.71</v>
      </c>
      <c r="I151" s="15">
        <v>19198.71</v>
      </c>
      <c r="J151" s="15">
        <v>19198.71</v>
      </c>
      <c r="K151" s="15">
        <v>0</v>
      </c>
      <c r="L151" s="15">
        <v>19198.71</v>
      </c>
    </row>
    <row r="152" spans="1:12" x14ac:dyDescent="0.2">
      <c r="A152" s="23" t="s">
        <v>2219</v>
      </c>
      <c r="B152" s="23" t="s">
        <v>2220</v>
      </c>
      <c r="C152" s="15">
        <v>0</v>
      </c>
      <c r="D152" s="15">
        <v>7400</v>
      </c>
      <c r="E152" s="15">
        <v>7400</v>
      </c>
      <c r="F152" s="15">
        <v>0</v>
      </c>
      <c r="G152" s="15">
        <v>3996.25</v>
      </c>
      <c r="H152" s="15">
        <v>3996.25</v>
      </c>
      <c r="I152" s="15">
        <v>3996.25</v>
      </c>
      <c r="J152" s="15">
        <v>3996.25</v>
      </c>
      <c r="K152" s="15">
        <v>0</v>
      </c>
      <c r="L152" s="15">
        <v>3996.25</v>
      </c>
    </row>
    <row r="153" spans="1:12" x14ac:dyDescent="0.2">
      <c r="A153" s="23" t="s">
        <v>2221</v>
      </c>
      <c r="B153" s="23" t="s">
        <v>2222</v>
      </c>
      <c r="C153" s="15">
        <v>0</v>
      </c>
      <c r="D153" s="15">
        <v>8141.69</v>
      </c>
      <c r="E153" s="15">
        <v>8141.69</v>
      </c>
      <c r="F153" s="15">
        <v>0</v>
      </c>
      <c r="G153" s="15">
        <v>8136.2</v>
      </c>
      <c r="H153" s="15">
        <v>8136.2</v>
      </c>
      <c r="I153" s="15">
        <v>8136.2</v>
      </c>
      <c r="J153" s="15">
        <v>8136.2</v>
      </c>
      <c r="K153" s="15">
        <v>0</v>
      </c>
      <c r="L153" s="15">
        <v>8136.2</v>
      </c>
    </row>
    <row r="154" spans="1:12" x14ac:dyDescent="0.2">
      <c r="A154" s="23" t="s">
        <v>2563</v>
      </c>
      <c r="B154" s="23" t="s">
        <v>2700</v>
      </c>
      <c r="C154" s="15">
        <v>0</v>
      </c>
      <c r="D154" s="15">
        <v>20000</v>
      </c>
      <c r="E154" s="15">
        <v>20000</v>
      </c>
      <c r="F154" s="15">
        <v>0</v>
      </c>
      <c r="G154" s="15">
        <v>14147.51</v>
      </c>
      <c r="H154" s="15">
        <v>14147.51</v>
      </c>
      <c r="I154" s="15">
        <v>14147.51</v>
      </c>
      <c r="J154" s="15">
        <v>14147.51</v>
      </c>
      <c r="K154" s="15">
        <v>0</v>
      </c>
      <c r="L154" s="15">
        <v>14147.51</v>
      </c>
    </row>
    <row r="155" spans="1:12" x14ac:dyDescent="0.2">
      <c r="A155" s="23" t="s">
        <v>2564</v>
      </c>
      <c r="B155" s="23" t="s">
        <v>2701</v>
      </c>
      <c r="C155" s="15">
        <v>0</v>
      </c>
      <c r="D155" s="15">
        <v>100531.55</v>
      </c>
      <c r="E155" s="15">
        <v>100531.55</v>
      </c>
      <c r="F155" s="15">
        <v>0</v>
      </c>
      <c r="G155" s="15">
        <v>23685.24</v>
      </c>
      <c r="H155" s="15">
        <v>23685.24</v>
      </c>
      <c r="I155" s="15">
        <v>23685.24</v>
      </c>
      <c r="J155" s="15">
        <v>23685.24</v>
      </c>
      <c r="K155" s="15">
        <v>0</v>
      </c>
      <c r="L155" s="15">
        <v>23685.24</v>
      </c>
    </row>
    <row r="156" spans="1:12" x14ac:dyDescent="0.2">
      <c r="A156" s="23" t="s">
        <v>2223</v>
      </c>
      <c r="B156" s="23" t="s">
        <v>2224</v>
      </c>
      <c r="C156" s="15">
        <v>0</v>
      </c>
      <c r="D156" s="15">
        <v>90000</v>
      </c>
      <c r="E156" s="15">
        <v>90000</v>
      </c>
      <c r="F156" s="15">
        <v>0</v>
      </c>
      <c r="G156" s="15">
        <v>26139.8</v>
      </c>
      <c r="H156" s="15">
        <v>26139.8</v>
      </c>
      <c r="I156" s="15">
        <v>26139.8</v>
      </c>
      <c r="J156" s="15">
        <v>26139.8</v>
      </c>
      <c r="K156" s="15">
        <v>0</v>
      </c>
      <c r="L156" s="15">
        <v>26139.8</v>
      </c>
    </row>
    <row r="157" spans="1:12" x14ac:dyDescent="0.2">
      <c r="A157" s="23" t="s">
        <v>2225</v>
      </c>
      <c r="B157" s="23" t="s">
        <v>2226</v>
      </c>
      <c r="C157" s="15">
        <v>0</v>
      </c>
      <c r="D157" s="15">
        <v>84505</v>
      </c>
      <c r="E157" s="15">
        <v>84505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</row>
    <row r="158" spans="1:12" x14ac:dyDescent="0.2">
      <c r="A158" s="23" t="s">
        <v>2227</v>
      </c>
      <c r="B158" s="23" t="s">
        <v>2228</v>
      </c>
      <c r="C158" s="15">
        <v>0</v>
      </c>
      <c r="D158" s="15">
        <v>66439.02</v>
      </c>
      <c r="E158" s="15">
        <v>66439.02</v>
      </c>
      <c r="F158" s="15">
        <v>0</v>
      </c>
      <c r="G158" s="15">
        <v>14626.52</v>
      </c>
      <c r="H158" s="15">
        <v>14626.52</v>
      </c>
      <c r="I158" s="15">
        <v>14626.52</v>
      </c>
      <c r="J158" s="15">
        <v>14626.52</v>
      </c>
      <c r="K158" s="15">
        <v>0</v>
      </c>
      <c r="L158" s="15">
        <v>14626.52</v>
      </c>
    </row>
    <row r="159" spans="1:12" x14ac:dyDescent="0.2">
      <c r="A159" s="23" t="s">
        <v>2565</v>
      </c>
      <c r="B159" s="23" t="s">
        <v>2702</v>
      </c>
      <c r="C159" s="15">
        <v>0</v>
      </c>
      <c r="D159" s="15">
        <v>6972.61</v>
      </c>
      <c r="E159" s="15">
        <v>6972.61</v>
      </c>
      <c r="F159" s="15">
        <v>0</v>
      </c>
      <c r="G159" s="15">
        <v>2369.54</v>
      </c>
      <c r="H159" s="15">
        <v>2369.54</v>
      </c>
      <c r="I159" s="15">
        <v>2369.54</v>
      </c>
      <c r="J159" s="15">
        <v>2369.54</v>
      </c>
      <c r="K159" s="15">
        <v>0</v>
      </c>
      <c r="L159" s="15">
        <v>2369.54</v>
      </c>
    </row>
    <row r="160" spans="1:12" x14ac:dyDescent="0.2">
      <c r="A160" s="23" t="s">
        <v>2566</v>
      </c>
      <c r="B160" s="23" t="s">
        <v>2703</v>
      </c>
      <c r="C160" s="15">
        <v>0</v>
      </c>
      <c r="D160" s="15">
        <v>13200</v>
      </c>
      <c r="E160" s="15">
        <v>13200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 spans="1:12" x14ac:dyDescent="0.2">
      <c r="A161" s="23" t="s">
        <v>2567</v>
      </c>
      <c r="B161" s="23" t="s">
        <v>2704</v>
      </c>
      <c r="C161" s="15">
        <v>0</v>
      </c>
      <c r="D161" s="15">
        <v>8400</v>
      </c>
      <c r="E161" s="15">
        <v>8400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</row>
    <row r="162" spans="1:12" x14ac:dyDescent="0.2">
      <c r="A162" s="23" t="s">
        <v>2229</v>
      </c>
      <c r="B162" s="23" t="s">
        <v>1613</v>
      </c>
      <c r="C162" s="15">
        <v>0</v>
      </c>
      <c r="D162" s="15">
        <v>12397</v>
      </c>
      <c r="E162" s="15">
        <v>12397</v>
      </c>
      <c r="F162" s="15">
        <v>0</v>
      </c>
      <c r="G162" s="15">
        <v>12379.99</v>
      </c>
      <c r="H162" s="15">
        <v>12379.99</v>
      </c>
      <c r="I162" s="15">
        <v>12379.99</v>
      </c>
      <c r="J162" s="15">
        <v>12379.99</v>
      </c>
      <c r="K162" s="15">
        <v>0</v>
      </c>
      <c r="L162" s="15">
        <v>12379.99</v>
      </c>
    </row>
    <row r="163" spans="1:12" x14ac:dyDescent="0.2">
      <c r="A163" s="23" t="s">
        <v>2230</v>
      </c>
      <c r="B163" s="23" t="s">
        <v>1613</v>
      </c>
      <c r="C163" s="15">
        <v>0</v>
      </c>
      <c r="D163" s="15">
        <v>12397</v>
      </c>
      <c r="E163" s="15">
        <v>12397</v>
      </c>
      <c r="F163" s="15">
        <v>0</v>
      </c>
      <c r="G163" s="15">
        <v>11788.16</v>
      </c>
      <c r="H163" s="15">
        <v>11788.16</v>
      </c>
      <c r="I163" s="15">
        <v>11788.16</v>
      </c>
      <c r="J163" s="15">
        <v>11788.16</v>
      </c>
      <c r="K163" s="15">
        <v>0</v>
      </c>
      <c r="L163" s="15">
        <v>11788.16</v>
      </c>
    </row>
    <row r="164" spans="1:12" x14ac:dyDescent="0.2">
      <c r="A164" s="23" t="s">
        <v>2568</v>
      </c>
      <c r="B164" s="23" t="s">
        <v>2705</v>
      </c>
      <c r="C164" s="15">
        <v>0</v>
      </c>
      <c r="D164" s="15">
        <v>82948</v>
      </c>
      <c r="E164" s="15">
        <v>82948</v>
      </c>
      <c r="F164" s="15">
        <v>0</v>
      </c>
      <c r="G164" s="15">
        <v>67371.8</v>
      </c>
      <c r="H164" s="15">
        <v>67371.8</v>
      </c>
      <c r="I164" s="15">
        <v>67371.8</v>
      </c>
      <c r="J164" s="15">
        <v>67371.8</v>
      </c>
      <c r="K164" s="15">
        <v>0</v>
      </c>
      <c r="L164" s="15">
        <v>67371.8</v>
      </c>
    </row>
    <row r="165" spans="1:12" x14ac:dyDescent="0.2">
      <c r="A165" s="23" t="s">
        <v>2569</v>
      </c>
      <c r="B165" s="23" t="s">
        <v>2706</v>
      </c>
      <c r="C165" s="15">
        <v>0</v>
      </c>
      <c r="D165" s="15">
        <v>7900</v>
      </c>
      <c r="E165" s="15">
        <v>7900</v>
      </c>
      <c r="F165" s="15">
        <v>0</v>
      </c>
      <c r="G165" s="15">
        <v>7846.33</v>
      </c>
      <c r="H165" s="15">
        <v>7846.33</v>
      </c>
      <c r="I165" s="15">
        <v>7846.33</v>
      </c>
      <c r="J165" s="15">
        <v>7846.33</v>
      </c>
      <c r="K165" s="15">
        <v>0</v>
      </c>
      <c r="L165" s="15">
        <v>7846.33</v>
      </c>
    </row>
    <row r="166" spans="1:12" x14ac:dyDescent="0.2">
      <c r="A166" s="23" t="s">
        <v>2570</v>
      </c>
      <c r="B166" s="23" t="s">
        <v>2707</v>
      </c>
      <c r="C166" s="15">
        <v>0</v>
      </c>
      <c r="D166" s="15">
        <v>7900</v>
      </c>
      <c r="E166" s="15">
        <v>7900</v>
      </c>
      <c r="F166" s="15">
        <v>0</v>
      </c>
      <c r="G166" s="15">
        <v>6745.94</v>
      </c>
      <c r="H166" s="15">
        <v>6745.94</v>
      </c>
      <c r="I166" s="15">
        <v>6745.94</v>
      </c>
      <c r="J166" s="15">
        <v>6745.94</v>
      </c>
      <c r="K166" s="15">
        <v>0</v>
      </c>
      <c r="L166" s="15">
        <v>6745.94</v>
      </c>
    </row>
    <row r="167" spans="1:12" x14ac:dyDescent="0.2">
      <c r="A167" s="23" t="s">
        <v>2571</v>
      </c>
      <c r="B167" s="23" t="s">
        <v>2708</v>
      </c>
      <c r="C167" s="15">
        <v>0</v>
      </c>
      <c r="D167" s="15">
        <v>43170</v>
      </c>
      <c r="E167" s="15">
        <v>43170</v>
      </c>
      <c r="F167" s="15">
        <v>0</v>
      </c>
      <c r="G167" s="15">
        <v>41999.98</v>
      </c>
      <c r="H167" s="15">
        <v>41999.98</v>
      </c>
      <c r="I167" s="15">
        <v>41999.98</v>
      </c>
      <c r="J167" s="15">
        <v>41999.98</v>
      </c>
      <c r="K167" s="15">
        <v>0</v>
      </c>
      <c r="L167" s="15">
        <v>41999.98</v>
      </c>
    </row>
    <row r="168" spans="1:12" x14ac:dyDescent="0.2">
      <c r="A168" s="23" t="s">
        <v>2231</v>
      </c>
      <c r="B168" s="23" t="s">
        <v>2232</v>
      </c>
      <c r="C168" s="15">
        <v>0</v>
      </c>
      <c r="D168" s="15">
        <v>130509</v>
      </c>
      <c r="E168" s="15">
        <v>130509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 spans="1:12" x14ac:dyDescent="0.2">
      <c r="A169" s="23" t="s">
        <v>601</v>
      </c>
      <c r="B169" s="23" t="s">
        <v>1347</v>
      </c>
      <c r="C169" s="15">
        <v>723840</v>
      </c>
      <c r="D169" s="15">
        <v>43879.78</v>
      </c>
      <c r="E169" s="15">
        <v>767719.78</v>
      </c>
      <c r="F169" s="15">
        <v>0</v>
      </c>
      <c r="G169" s="15">
        <v>757368.16</v>
      </c>
      <c r="H169" s="15">
        <v>757368.16</v>
      </c>
      <c r="I169" s="15">
        <v>757368.16</v>
      </c>
      <c r="J169" s="15">
        <v>753623.91</v>
      </c>
      <c r="K169" s="15">
        <v>0</v>
      </c>
      <c r="L169" s="15">
        <v>753623.91</v>
      </c>
    </row>
    <row r="170" spans="1:12" x14ac:dyDescent="0.2">
      <c r="A170" s="23" t="s">
        <v>602</v>
      </c>
      <c r="B170" s="23" t="s">
        <v>1348</v>
      </c>
      <c r="C170" s="15">
        <v>6700</v>
      </c>
      <c r="D170" s="15">
        <v>37744.65</v>
      </c>
      <c r="E170" s="15">
        <v>44444.65</v>
      </c>
      <c r="F170" s="15">
        <v>0</v>
      </c>
      <c r="G170" s="15">
        <v>41802.129999999997</v>
      </c>
      <c r="H170" s="15">
        <v>41802.129999999997</v>
      </c>
      <c r="I170" s="15">
        <v>41802.129999999997</v>
      </c>
      <c r="J170" s="15">
        <v>41802.129999999997</v>
      </c>
      <c r="K170" s="15">
        <v>66.849999999999994</v>
      </c>
      <c r="L170" s="15">
        <v>41868.980000000003</v>
      </c>
    </row>
    <row r="171" spans="1:12" x14ac:dyDescent="0.2">
      <c r="A171" s="23" t="s">
        <v>603</v>
      </c>
      <c r="B171" s="23" t="s">
        <v>1349</v>
      </c>
      <c r="C171" s="15">
        <v>3235</v>
      </c>
      <c r="D171" s="15">
        <v>8969.27</v>
      </c>
      <c r="E171" s="15">
        <v>12204.27</v>
      </c>
      <c r="F171" s="15">
        <v>0</v>
      </c>
      <c r="G171" s="15">
        <v>11703.46</v>
      </c>
      <c r="H171" s="15">
        <v>11703.46</v>
      </c>
      <c r="I171" s="15">
        <v>11703.46</v>
      </c>
      <c r="J171" s="15">
        <v>11683.62</v>
      </c>
      <c r="K171" s="15">
        <v>0</v>
      </c>
      <c r="L171" s="15">
        <v>11683.62</v>
      </c>
    </row>
    <row r="172" spans="1:12" x14ac:dyDescent="0.2">
      <c r="A172" s="23" t="s">
        <v>604</v>
      </c>
      <c r="B172" s="23" t="s">
        <v>1350</v>
      </c>
      <c r="C172" s="15">
        <v>992533</v>
      </c>
      <c r="D172" s="15">
        <v>-96874.01</v>
      </c>
      <c r="E172" s="15">
        <v>895658.99</v>
      </c>
      <c r="F172" s="15">
        <v>0</v>
      </c>
      <c r="G172" s="15">
        <v>872374.64</v>
      </c>
      <c r="H172" s="15">
        <v>872374.64</v>
      </c>
      <c r="I172" s="15">
        <v>872374.64</v>
      </c>
      <c r="J172" s="15">
        <v>863881.69</v>
      </c>
      <c r="K172" s="15">
        <v>9063.59</v>
      </c>
      <c r="L172" s="15">
        <v>872945.28</v>
      </c>
    </row>
    <row r="173" spans="1:12" x14ac:dyDescent="0.2">
      <c r="A173" s="23" t="s">
        <v>1854</v>
      </c>
      <c r="B173" s="23" t="s">
        <v>1963</v>
      </c>
      <c r="C173" s="15">
        <v>685385</v>
      </c>
      <c r="D173" s="15">
        <v>59064.76</v>
      </c>
      <c r="E173" s="15">
        <v>744449.76</v>
      </c>
      <c r="F173" s="15">
        <v>0</v>
      </c>
      <c r="G173" s="15">
        <v>619324.27</v>
      </c>
      <c r="H173" s="15">
        <v>619324.27</v>
      </c>
      <c r="I173" s="15">
        <v>619324.27</v>
      </c>
      <c r="J173" s="15">
        <v>615642.98</v>
      </c>
      <c r="K173" s="15">
        <v>219.6</v>
      </c>
      <c r="L173" s="15">
        <v>615862.57999999996</v>
      </c>
    </row>
    <row r="174" spans="1:12" x14ac:dyDescent="0.2">
      <c r="A174" s="23" t="s">
        <v>605</v>
      </c>
      <c r="B174" s="23" t="s">
        <v>1351</v>
      </c>
      <c r="C174" s="15">
        <v>64603</v>
      </c>
      <c r="D174" s="15">
        <v>18863.23</v>
      </c>
      <c r="E174" s="15">
        <v>83466.23</v>
      </c>
      <c r="F174" s="15">
        <v>0</v>
      </c>
      <c r="G174" s="15">
        <v>57373.22</v>
      </c>
      <c r="H174" s="15">
        <v>57373.22</v>
      </c>
      <c r="I174" s="15">
        <v>57373.22</v>
      </c>
      <c r="J174" s="15">
        <v>57020.38</v>
      </c>
      <c r="K174" s="15">
        <v>0</v>
      </c>
      <c r="L174" s="15">
        <v>57020.38</v>
      </c>
    </row>
    <row r="175" spans="1:12" x14ac:dyDescent="0.2">
      <c r="A175" s="23" t="s">
        <v>2572</v>
      </c>
      <c r="B175" s="23" t="s">
        <v>2709</v>
      </c>
      <c r="C175" s="15">
        <v>0</v>
      </c>
      <c r="D175" s="15">
        <v>3000</v>
      </c>
      <c r="E175" s="15">
        <v>3000</v>
      </c>
      <c r="F175" s="15">
        <v>0</v>
      </c>
      <c r="G175" s="15">
        <v>2984</v>
      </c>
      <c r="H175" s="15">
        <v>2984</v>
      </c>
      <c r="I175" s="15">
        <v>2984</v>
      </c>
      <c r="J175" s="15">
        <v>2984</v>
      </c>
      <c r="K175" s="15">
        <v>0</v>
      </c>
      <c r="L175" s="15">
        <v>2984</v>
      </c>
    </row>
    <row r="176" spans="1:12" x14ac:dyDescent="0.2">
      <c r="A176" s="23" t="s">
        <v>2573</v>
      </c>
      <c r="B176" s="23" t="s">
        <v>2710</v>
      </c>
      <c r="C176" s="15">
        <v>0</v>
      </c>
      <c r="D176" s="15">
        <v>3000</v>
      </c>
      <c r="E176" s="15">
        <v>3000</v>
      </c>
      <c r="F176" s="15">
        <v>0</v>
      </c>
      <c r="G176" s="15">
        <v>2999.73</v>
      </c>
      <c r="H176" s="15">
        <v>2999.73</v>
      </c>
      <c r="I176" s="15">
        <v>2999.73</v>
      </c>
      <c r="J176" s="15">
        <v>2999.73</v>
      </c>
      <c r="K176" s="15">
        <v>0</v>
      </c>
      <c r="L176" s="15">
        <v>2999.73</v>
      </c>
    </row>
    <row r="177" spans="1:12" x14ac:dyDescent="0.2">
      <c r="A177" s="23" t="s">
        <v>606</v>
      </c>
      <c r="B177" s="23" t="s">
        <v>1352</v>
      </c>
      <c r="C177" s="15">
        <v>10705</v>
      </c>
      <c r="D177" s="15">
        <v>23954.89</v>
      </c>
      <c r="E177" s="15">
        <v>34659.89</v>
      </c>
      <c r="F177" s="15">
        <v>0</v>
      </c>
      <c r="G177" s="15">
        <v>33715.72</v>
      </c>
      <c r="H177" s="15">
        <v>33715.72</v>
      </c>
      <c r="I177" s="15">
        <v>33715.72</v>
      </c>
      <c r="J177" s="15">
        <v>33715.72</v>
      </c>
      <c r="K177" s="15">
        <v>0</v>
      </c>
      <c r="L177" s="15">
        <v>33715.72</v>
      </c>
    </row>
    <row r="178" spans="1:12" x14ac:dyDescent="0.2">
      <c r="A178" s="23" t="s">
        <v>2233</v>
      </c>
      <c r="B178" s="23" t="s">
        <v>2234</v>
      </c>
      <c r="C178" s="15">
        <v>87000</v>
      </c>
      <c r="D178" s="15">
        <v>121972.85</v>
      </c>
      <c r="E178" s="15">
        <v>208972.85</v>
      </c>
      <c r="F178" s="15">
        <v>0</v>
      </c>
      <c r="G178" s="15">
        <v>200504.66</v>
      </c>
      <c r="H178" s="15">
        <v>200504.66</v>
      </c>
      <c r="I178" s="15">
        <v>200504.66</v>
      </c>
      <c r="J178" s="15">
        <v>200504.63</v>
      </c>
      <c r="K178" s="15">
        <v>453.16</v>
      </c>
      <c r="L178" s="15">
        <v>200957.79</v>
      </c>
    </row>
    <row r="179" spans="1:12" x14ac:dyDescent="0.2">
      <c r="A179" s="23" t="s">
        <v>607</v>
      </c>
      <c r="B179" s="23" t="s">
        <v>886</v>
      </c>
      <c r="C179" s="15">
        <v>0</v>
      </c>
      <c r="D179" s="15">
        <v>3.95</v>
      </c>
      <c r="E179" s="15">
        <v>3.95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 spans="1:12" x14ac:dyDescent="0.2">
      <c r="A180" s="23" t="s">
        <v>1530</v>
      </c>
      <c r="B180" s="23" t="s">
        <v>1531</v>
      </c>
      <c r="C180" s="15">
        <v>0</v>
      </c>
      <c r="D180" s="15">
        <v>19956.3</v>
      </c>
      <c r="E180" s="15">
        <v>19956.3</v>
      </c>
      <c r="F180" s="15">
        <v>0</v>
      </c>
      <c r="G180" s="15">
        <v>19856.53</v>
      </c>
      <c r="H180" s="15">
        <v>19856.53</v>
      </c>
      <c r="I180" s="15">
        <v>19856.53</v>
      </c>
      <c r="J180" s="15">
        <v>19856.53</v>
      </c>
      <c r="K180" s="15">
        <v>0</v>
      </c>
      <c r="L180" s="15">
        <v>19856.53</v>
      </c>
    </row>
    <row r="181" spans="1:12" x14ac:dyDescent="0.2">
      <c r="A181" s="23" t="s">
        <v>1532</v>
      </c>
      <c r="B181" s="23" t="s">
        <v>1533</v>
      </c>
      <c r="C181" s="15">
        <v>0</v>
      </c>
      <c r="D181" s="15">
        <v>17442</v>
      </c>
      <c r="E181" s="15">
        <v>17442</v>
      </c>
      <c r="F181" s="15">
        <v>0</v>
      </c>
      <c r="G181" s="15">
        <v>8661.51</v>
      </c>
      <c r="H181" s="15">
        <v>8661.51</v>
      </c>
      <c r="I181" s="15">
        <v>8661.51</v>
      </c>
      <c r="J181" s="15">
        <v>8661.51</v>
      </c>
      <c r="K181" s="15">
        <v>0</v>
      </c>
      <c r="L181" s="15">
        <v>8661.51</v>
      </c>
    </row>
    <row r="182" spans="1:12" x14ac:dyDescent="0.2">
      <c r="A182" s="23" t="s">
        <v>2574</v>
      </c>
      <c r="B182" s="23" t="s">
        <v>2711</v>
      </c>
      <c r="C182" s="15">
        <v>0</v>
      </c>
      <c r="D182" s="15">
        <v>10000</v>
      </c>
      <c r="E182" s="15">
        <v>10000</v>
      </c>
      <c r="F182" s="15">
        <v>0</v>
      </c>
      <c r="G182" s="15">
        <v>9993.24</v>
      </c>
      <c r="H182" s="15">
        <v>9993.24</v>
      </c>
      <c r="I182" s="15">
        <v>9993.24</v>
      </c>
      <c r="J182" s="15">
        <v>9993.24</v>
      </c>
      <c r="K182" s="15">
        <v>0</v>
      </c>
      <c r="L182" s="15">
        <v>9993.24</v>
      </c>
    </row>
    <row r="183" spans="1:12" x14ac:dyDescent="0.2">
      <c r="A183" s="23" t="s">
        <v>2235</v>
      </c>
      <c r="B183" s="23" t="s">
        <v>2236</v>
      </c>
      <c r="C183" s="15">
        <v>0</v>
      </c>
      <c r="D183" s="15">
        <v>6529</v>
      </c>
      <c r="E183" s="15">
        <v>6529</v>
      </c>
      <c r="F183" s="15">
        <v>0</v>
      </c>
      <c r="G183" s="15">
        <v>6498.84</v>
      </c>
      <c r="H183" s="15">
        <v>6498.84</v>
      </c>
      <c r="I183" s="15">
        <v>6498.84</v>
      </c>
      <c r="J183" s="15">
        <v>6498.84</v>
      </c>
      <c r="K183" s="15">
        <v>0</v>
      </c>
      <c r="L183" s="15">
        <v>6498.84</v>
      </c>
    </row>
    <row r="184" spans="1:12" x14ac:dyDescent="0.2">
      <c r="A184" s="23" t="s">
        <v>2575</v>
      </c>
      <c r="B184" s="23" t="s">
        <v>2712</v>
      </c>
      <c r="C184" s="15">
        <v>0</v>
      </c>
      <c r="D184" s="15">
        <v>3000</v>
      </c>
      <c r="E184" s="15">
        <v>3000</v>
      </c>
      <c r="F184" s="15">
        <v>0</v>
      </c>
      <c r="G184" s="15">
        <v>2799.91</v>
      </c>
      <c r="H184" s="15">
        <v>2799.91</v>
      </c>
      <c r="I184" s="15">
        <v>2799.91</v>
      </c>
      <c r="J184" s="15">
        <v>2799.91</v>
      </c>
      <c r="K184" s="15">
        <v>0</v>
      </c>
      <c r="L184" s="15">
        <v>2799.91</v>
      </c>
    </row>
    <row r="185" spans="1:12" x14ac:dyDescent="0.2">
      <c r="A185" s="23" t="s">
        <v>608</v>
      </c>
      <c r="B185" s="23" t="s">
        <v>1353</v>
      </c>
      <c r="C185" s="15">
        <v>0</v>
      </c>
      <c r="D185" s="15">
        <v>50845.9</v>
      </c>
      <c r="E185" s="15">
        <v>50845.9</v>
      </c>
      <c r="F185" s="15">
        <v>0</v>
      </c>
      <c r="G185" s="15">
        <v>18374.07</v>
      </c>
      <c r="H185" s="15">
        <v>18374.07</v>
      </c>
      <c r="I185" s="15">
        <v>18374.07</v>
      </c>
      <c r="J185" s="15">
        <v>18374.07</v>
      </c>
      <c r="K185" s="15">
        <v>0</v>
      </c>
      <c r="L185" s="15">
        <v>18374.07</v>
      </c>
    </row>
    <row r="186" spans="1:12" x14ac:dyDescent="0.2">
      <c r="A186" s="23" t="s">
        <v>609</v>
      </c>
      <c r="B186" s="23" t="s">
        <v>887</v>
      </c>
      <c r="C186" s="15">
        <v>0</v>
      </c>
      <c r="D186" s="15">
        <v>0.04</v>
      </c>
      <c r="E186" s="15">
        <v>0.04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</row>
    <row r="187" spans="1:12" x14ac:dyDescent="0.2">
      <c r="A187" s="23" t="s">
        <v>610</v>
      </c>
      <c r="B187" s="23" t="s">
        <v>888</v>
      </c>
      <c r="C187" s="15">
        <v>0</v>
      </c>
      <c r="D187" s="15">
        <v>5974.44</v>
      </c>
      <c r="E187" s="15">
        <v>5974.44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 spans="1:12" x14ac:dyDescent="0.2">
      <c r="A188" s="23" t="s">
        <v>611</v>
      </c>
      <c r="B188" s="23" t="s">
        <v>937</v>
      </c>
      <c r="C188" s="15">
        <v>0</v>
      </c>
      <c r="D188" s="15">
        <v>294255.92</v>
      </c>
      <c r="E188" s="15">
        <v>294255.92</v>
      </c>
      <c r="F188" s="15">
        <v>0</v>
      </c>
      <c r="G188" s="15">
        <v>163067.98000000001</v>
      </c>
      <c r="H188" s="15">
        <v>163067.98000000001</v>
      </c>
      <c r="I188" s="15">
        <v>163067.98000000001</v>
      </c>
      <c r="J188" s="15">
        <v>163067.98000000001</v>
      </c>
      <c r="K188" s="15">
        <v>0</v>
      </c>
      <c r="L188" s="15">
        <v>163067.98000000001</v>
      </c>
    </row>
    <row r="189" spans="1:12" x14ac:dyDescent="0.2">
      <c r="A189" s="23" t="s">
        <v>612</v>
      </c>
      <c r="B189" s="23" t="s">
        <v>938</v>
      </c>
      <c r="C189" s="15">
        <v>0</v>
      </c>
      <c r="D189" s="15">
        <v>129999.76</v>
      </c>
      <c r="E189" s="15">
        <v>129999.76</v>
      </c>
      <c r="F189" s="15">
        <v>0</v>
      </c>
      <c r="G189" s="15">
        <v>113651.86</v>
      </c>
      <c r="H189" s="15">
        <v>113651.86</v>
      </c>
      <c r="I189" s="15">
        <v>113651.86</v>
      </c>
      <c r="J189" s="15">
        <v>113651.86</v>
      </c>
      <c r="K189" s="15">
        <v>0</v>
      </c>
      <c r="L189" s="15">
        <v>113651.86</v>
      </c>
    </row>
    <row r="190" spans="1:12" x14ac:dyDescent="0.2">
      <c r="A190" s="23" t="s">
        <v>613</v>
      </c>
      <c r="B190" s="23" t="s">
        <v>939</v>
      </c>
      <c r="C190" s="15">
        <v>0</v>
      </c>
      <c r="D190" s="15">
        <v>27606</v>
      </c>
      <c r="E190" s="15">
        <v>27606</v>
      </c>
      <c r="F190" s="15">
        <v>0</v>
      </c>
      <c r="G190" s="15">
        <v>26553.73</v>
      </c>
      <c r="H190" s="15">
        <v>26553.73</v>
      </c>
      <c r="I190" s="15">
        <v>26553.73</v>
      </c>
      <c r="J190" s="15">
        <v>26553.73</v>
      </c>
      <c r="K190" s="15">
        <v>0</v>
      </c>
      <c r="L190" s="15">
        <v>26553.73</v>
      </c>
    </row>
    <row r="191" spans="1:12" x14ac:dyDescent="0.2">
      <c r="A191" s="23" t="s">
        <v>614</v>
      </c>
      <c r="B191" s="23" t="s">
        <v>940</v>
      </c>
      <c r="C191" s="15">
        <v>0</v>
      </c>
      <c r="D191" s="15">
        <v>38990.71</v>
      </c>
      <c r="E191" s="15">
        <v>38990.71</v>
      </c>
      <c r="F191" s="15">
        <v>0</v>
      </c>
      <c r="G191" s="15">
        <v>9884.61</v>
      </c>
      <c r="H191" s="15">
        <v>9884.61</v>
      </c>
      <c r="I191" s="15">
        <v>9884.61</v>
      </c>
      <c r="J191" s="15">
        <v>9884.61</v>
      </c>
      <c r="K191" s="15">
        <v>0</v>
      </c>
      <c r="L191" s="15">
        <v>9884.61</v>
      </c>
    </row>
    <row r="192" spans="1:12" x14ac:dyDescent="0.2">
      <c r="A192" s="23" t="s">
        <v>615</v>
      </c>
      <c r="B192" s="23" t="s">
        <v>941</v>
      </c>
      <c r="C192" s="15">
        <v>0</v>
      </c>
      <c r="D192" s="15">
        <v>10160.44</v>
      </c>
      <c r="E192" s="15">
        <v>10160.44</v>
      </c>
      <c r="F192" s="15">
        <v>0</v>
      </c>
      <c r="G192" s="15">
        <v>7596.71</v>
      </c>
      <c r="H192" s="15">
        <v>7596.71</v>
      </c>
      <c r="I192" s="15">
        <v>7596.71</v>
      </c>
      <c r="J192" s="15">
        <v>7596.71</v>
      </c>
      <c r="K192" s="15">
        <v>0</v>
      </c>
      <c r="L192" s="15">
        <v>7596.71</v>
      </c>
    </row>
    <row r="193" spans="1:12" x14ac:dyDescent="0.2">
      <c r="A193" s="23" t="s">
        <v>616</v>
      </c>
      <c r="B193" s="23" t="s">
        <v>942</v>
      </c>
      <c r="C193" s="15">
        <v>0</v>
      </c>
      <c r="D193" s="15">
        <v>27.97</v>
      </c>
      <c r="E193" s="15">
        <v>27.97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 spans="1:12" x14ac:dyDescent="0.2">
      <c r="A194" s="23" t="s">
        <v>617</v>
      </c>
      <c r="B194" s="23" t="s">
        <v>1354</v>
      </c>
      <c r="C194" s="15">
        <v>0</v>
      </c>
      <c r="D194" s="15">
        <v>31464.15</v>
      </c>
      <c r="E194" s="15">
        <v>31464.15</v>
      </c>
      <c r="F194" s="15">
        <v>0</v>
      </c>
      <c r="G194" s="15">
        <v>10014.18</v>
      </c>
      <c r="H194" s="15">
        <v>10014.18</v>
      </c>
      <c r="I194" s="15">
        <v>10014.18</v>
      </c>
      <c r="J194" s="15">
        <v>10014.18</v>
      </c>
      <c r="K194" s="15">
        <v>0</v>
      </c>
      <c r="L194" s="15">
        <v>10014.18</v>
      </c>
    </row>
    <row r="195" spans="1:12" x14ac:dyDescent="0.2">
      <c r="A195" s="23" t="s">
        <v>618</v>
      </c>
      <c r="B195" s="23" t="s">
        <v>943</v>
      </c>
      <c r="C195" s="15">
        <v>0</v>
      </c>
      <c r="D195" s="15">
        <v>102794.39</v>
      </c>
      <c r="E195" s="15">
        <v>102794.39</v>
      </c>
      <c r="F195" s="15">
        <v>0</v>
      </c>
      <c r="G195" s="15">
        <v>74612.509999999995</v>
      </c>
      <c r="H195" s="15">
        <v>74612.509999999995</v>
      </c>
      <c r="I195" s="15">
        <v>74612.509999999995</v>
      </c>
      <c r="J195" s="15">
        <v>74612.509999999995</v>
      </c>
      <c r="K195" s="15">
        <v>0</v>
      </c>
      <c r="L195" s="15">
        <v>74612.509999999995</v>
      </c>
    </row>
    <row r="196" spans="1:12" x14ac:dyDescent="0.2">
      <c r="A196" s="23" t="s">
        <v>1153</v>
      </c>
      <c r="B196" s="23" t="s">
        <v>1438</v>
      </c>
      <c r="C196" s="15">
        <v>0</v>
      </c>
      <c r="D196" s="15">
        <v>29277.25</v>
      </c>
      <c r="E196" s="15">
        <v>29277.25</v>
      </c>
      <c r="F196" s="15">
        <v>0</v>
      </c>
      <c r="G196" s="15">
        <v>1255.4100000000001</v>
      </c>
      <c r="H196" s="15">
        <v>1255.4100000000001</v>
      </c>
      <c r="I196" s="15">
        <v>1255.4100000000001</v>
      </c>
      <c r="J196" s="15">
        <v>1255.4100000000001</v>
      </c>
      <c r="K196" s="15">
        <v>0</v>
      </c>
      <c r="L196" s="15">
        <v>1255.4100000000001</v>
      </c>
    </row>
    <row r="197" spans="1:12" x14ac:dyDescent="0.2">
      <c r="A197" s="23" t="s">
        <v>1154</v>
      </c>
      <c r="B197" s="23" t="s">
        <v>1439</v>
      </c>
      <c r="C197" s="15">
        <v>0</v>
      </c>
      <c r="D197" s="15">
        <v>62451</v>
      </c>
      <c r="E197" s="15">
        <v>62451</v>
      </c>
      <c r="F197" s="15">
        <v>0</v>
      </c>
      <c r="G197" s="15">
        <v>61716.78</v>
      </c>
      <c r="H197" s="15">
        <v>61716.78</v>
      </c>
      <c r="I197" s="15">
        <v>61716.78</v>
      </c>
      <c r="J197" s="15">
        <v>61716.78</v>
      </c>
      <c r="K197" s="15">
        <v>0</v>
      </c>
      <c r="L197" s="15">
        <v>61716.78</v>
      </c>
    </row>
    <row r="198" spans="1:12" x14ac:dyDescent="0.2">
      <c r="A198" s="23" t="s">
        <v>1155</v>
      </c>
      <c r="B198" s="23" t="s">
        <v>1440</v>
      </c>
      <c r="C198" s="15">
        <v>0</v>
      </c>
      <c r="D198" s="15">
        <v>6666.67</v>
      </c>
      <c r="E198" s="15">
        <v>6666.67</v>
      </c>
      <c r="F198" s="15">
        <v>0</v>
      </c>
      <c r="G198" s="15">
        <v>1779.21</v>
      </c>
      <c r="H198" s="15">
        <v>1779.21</v>
      </c>
      <c r="I198" s="15">
        <v>1779.21</v>
      </c>
      <c r="J198" s="15">
        <v>1779.21</v>
      </c>
      <c r="K198" s="15">
        <v>0</v>
      </c>
      <c r="L198" s="15">
        <v>1779.21</v>
      </c>
    </row>
    <row r="199" spans="1:12" x14ac:dyDescent="0.2">
      <c r="A199" s="23" t="s">
        <v>1156</v>
      </c>
      <c r="B199" s="23" t="s">
        <v>1365</v>
      </c>
      <c r="C199" s="15">
        <v>0</v>
      </c>
      <c r="D199" s="15">
        <v>94806.29</v>
      </c>
      <c r="E199" s="15">
        <v>94806.29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</row>
    <row r="200" spans="1:12" x14ac:dyDescent="0.2">
      <c r="A200" s="23" t="s">
        <v>1157</v>
      </c>
      <c r="B200" s="23" t="s">
        <v>1366</v>
      </c>
      <c r="C200" s="15">
        <v>0</v>
      </c>
      <c r="D200" s="15">
        <v>41667</v>
      </c>
      <c r="E200" s="15">
        <v>41667</v>
      </c>
      <c r="F200" s="15">
        <v>0</v>
      </c>
      <c r="G200" s="15">
        <v>41667</v>
      </c>
      <c r="H200" s="15">
        <v>41667</v>
      </c>
      <c r="I200" s="15">
        <v>41667</v>
      </c>
      <c r="J200" s="15">
        <v>41667</v>
      </c>
      <c r="K200" s="15">
        <v>0</v>
      </c>
      <c r="L200" s="15">
        <v>41667</v>
      </c>
    </row>
    <row r="201" spans="1:12" x14ac:dyDescent="0.2">
      <c r="A201" s="23" t="s">
        <v>1158</v>
      </c>
      <c r="B201" s="23" t="s">
        <v>1367</v>
      </c>
      <c r="C201" s="15">
        <v>0</v>
      </c>
      <c r="D201" s="15">
        <v>65982</v>
      </c>
      <c r="E201" s="15">
        <v>65982</v>
      </c>
      <c r="F201" s="15">
        <v>0</v>
      </c>
      <c r="G201" s="15">
        <v>65294.52</v>
      </c>
      <c r="H201" s="15">
        <v>65294.52</v>
      </c>
      <c r="I201" s="15">
        <v>65294.52</v>
      </c>
      <c r="J201" s="15">
        <v>65294.52</v>
      </c>
      <c r="K201" s="15">
        <v>3612.66</v>
      </c>
      <c r="L201" s="15">
        <v>68907.179999999993</v>
      </c>
    </row>
    <row r="202" spans="1:12" x14ac:dyDescent="0.2">
      <c r="A202" s="23" t="s">
        <v>1159</v>
      </c>
      <c r="B202" s="23" t="s">
        <v>1368</v>
      </c>
      <c r="C202" s="15">
        <v>0</v>
      </c>
      <c r="D202" s="15">
        <v>29166</v>
      </c>
      <c r="E202" s="15">
        <v>29166</v>
      </c>
      <c r="F202" s="15">
        <v>0</v>
      </c>
      <c r="G202" s="15">
        <v>29165.98</v>
      </c>
      <c r="H202" s="15">
        <v>29165.98</v>
      </c>
      <c r="I202" s="15">
        <v>29165.98</v>
      </c>
      <c r="J202" s="15">
        <v>29165.98</v>
      </c>
      <c r="K202" s="15">
        <v>0</v>
      </c>
      <c r="L202" s="15">
        <v>29165.98</v>
      </c>
    </row>
    <row r="203" spans="1:12" x14ac:dyDescent="0.2">
      <c r="A203" s="23" t="s">
        <v>1160</v>
      </c>
      <c r="B203" s="23" t="s">
        <v>1369</v>
      </c>
      <c r="C203" s="15">
        <v>0</v>
      </c>
      <c r="D203" s="15">
        <v>29166</v>
      </c>
      <c r="E203" s="15">
        <v>29166</v>
      </c>
      <c r="F203" s="15">
        <v>0</v>
      </c>
      <c r="G203" s="15">
        <v>15173.43</v>
      </c>
      <c r="H203" s="15">
        <v>15173.43</v>
      </c>
      <c r="I203" s="15">
        <v>15173.43</v>
      </c>
      <c r="J203" s="15">
        <v>15173.43</v>
      </c>
      <c r="K203" s="15">
        <v>0</v>
      </c>
      <c r="L203" s="15">
        <v>15173.43</v>
      </c>
    </row>
    <row r="204" spans="1:12" x14ac:dyDescent="0.2">
      <c r="A204" s="23" t="s">
        <v>1161</v>
      </c>
      <c r="B204" s="23" t="s">
        <v>1370</v>
      </c>
      <c r="C204" s="15">
        <v>0</v>
      </c>
      <c r="D204" s="15">
        <v>20238.84</v>
      </c>
      <c r="E204" s="15">
        <v>20238.84</v>
      </c>
      <c r="F204" s="15">
        <v>0</v>
      </c>
      <c r="G204" s="15">
        <v>4895.01</v>
      </c>
      <c r="H204" s="15">
        <v>4895.01</v>
      </c>
      <c r="I204" s="15">
        <v>4895.01</v>
      </c>
      <c r="J204" s="15">
        <v>4895.01</v>
      </c>
      <c r="K204" s="15">
        <v>0</v>
      </c>
      <c r="L204" s="15">
        <v>4895.01</v>
      </c>
    </row>
    <row r="205" spans="1:12" x14ac:dyDescent="0.2">
      <c r="A205" s="23" t="s">
        <v>1534</v>
      </c>
      <c r="B205" s="23" t="s">
        <v>1535</v>
      </c>
      <c r="C205" s="15">
        <v>0</v>
      </c>
      <c r="D205" s="15">
        <v>85023.73</v>
      </c>
      <c r="E205" s="15">
        <v>85023.73</v>
      </c>
      <c r="F205" s="15">
        <v>0</v>
      </c>
      <c r="G205" s="15">
        <v>32330.69</v>
      </c>
      <c r="H205" s="15">
        <v>32330.69</v>
      </c>
      <c r="I205" s="15">
        <v>32330.69</v>
      </c>
      <c r="J205" s="15">
        <v>32330.69</v>
      </c>
      <c r="K205" s="15">
        <v>0</v>
      </c>
      <c r="L205" s="15">
        <v>32330.69</v>
      </c>
    </row>
    <row r="206" spans="1:12" x14ac:dyDescent="0.2">
      <c r="A206" s="23" t="s">
        <v>1536</v>
      </c>
      <c r="B206" s="23" t="s">
        <v>1537</v>
      </c>
      <c r="C206" s="15">
        <v>0</v>
      </c>
      <c r="D206" s="15">
        <v>93484.54</v>
      </c>
      <c r="E206" s="15">
        <v>93484.54</v>
      </c>
      <c r="F206" s="15">
        <v>0</v>
      </c>
      <c r="G206" s="15">
        <v>67371.55</v>
      </c>
      <c r="H206" s="15">
        <v>67371.55</v>
      </c>
      <c r="I206" s="15">
        <v>67371.55</v>
      </c>
      <c r="J206" s="15">
        <v>67371.55</v>
      </c>
      <c r="K206" s="15">
        <v>0</v>
      </c>
      <c r="L206" s="15">
        <v>67371.55</v>
      </c>
    </row>
    <row r="207" spans="1:12" x14ac:dyDescent="0.2">
      <c r="A207" s="23" t="s">
        <v>1538</v>
      </c>
      <c r="B207" s="23" t="s">
        <v>1539</v>
      </c>
      <c r="C207" s="15">
        <v>0</v>
      </c>
      <c r="D207" s="15">
        <v>24600</v>
      </c>
      <c r="E207" s="15">
        <v>24600</v>
      </c>
      <c r="F207" s="15">
        <v>0</v>
      </c>
      <c r="G207" s="15">
        <v>15443</v>
      </c>
      <c r="H207" s="15">
        <v>15443</v>
      </c>
      <c r="I207" s="15">
        <v>15443</v>
      </c>
      <c r="J207" s="15">
        <v>15443</v>
      </c>
      <c r="K207" s="15">
        <v>0</v>
      </c>
      <c r="L207" s="15">
        <v>15443</v>
      </c>
    </row>
    <row r="208" spans="1:12" x14ac:dyDescent="0.2">
      <c r="A208" s="23" t="s">
        <v>1540</v>
      </c>
      <c r="B208" s="23" t="s">
        <v>1541</v>
      </c>
      <c r="C208" s="15">
        <v>0</v>
      </c>
      <c r="D208" s="15">
        <v>124569.53</v>
      </c>
      <c r="E208" s="15">
        <v>124569.53</v>
      </c>
      <c r="F208" s="15">
        <v>0</v>
      </c>
      <c r="G208" s="15">
        <v>46274.01</v>
      </c>
      <c r="H208" s="15">
        <v>46274.01</v>
      </c>
      <c r="I208" s="15">
        <v>46274.01</v>
      </c>
      <c r="J208" s="15">
        <v>46274.01</v>
      </c>
      <c r="K208" s="15">
        <v>0</v>
      </c>
      <c r="L208" s="15">
        <v>46274.01</v>
      </c>
    </row>
    <row r="209" spans="1:12" x14ac:dyDescent="0.2">
      <c r="A209" s="23" t="s">
        <v>1855</v>
      </c>
      <c r="B209" s="23" t="s">
        <v>1964</v>
      </c>
      <c r="C209" s="15">
        <v>0</v>
      </c>
      <c r="D209" s="15">
        <v>164512.76</v>
      </c>
      <c r="E209" s="15">
        <v>164512.76</v>
      </c>
      <c r="F209" s="15">
        <v>0</v>
      </c>
      <c r="G209" s="15">
        <v>126732.82</v>
      </c>
      <c r="H209" s="15">
        <v>126732.82</v>
      </c>
      <c r="I209" s="15">
        <v>126732.82</v>
      </c>
      <c r="J209" s="15">
        <v>126732.82</v>
      </c>
      <c r="K209" s="15">
        <v>0</v>
      </c>
      <c r="L209" s="15">
        <v>126732.82</v>
      </c>
    </row>
    <row r="210" spans="1:12" x14ac:dyDescent="0.2">
      <c r="A210" s="23" t="s">
        <v>1856</v>
      </c>
      <c r="B210" s="23" t="s">
        <v>1965</v>
      </c>
      <c r="C210" s="15">
        <v>0</v>
      </c>
      <c r="D210" s="15">
        <v>30998.33</v>
      </c>
      <c r="E210" s="15">
        <v>30998.33</v>
      </c>
      <c r="F210" s="15">
        <v>0</v>
      </c>
      <c r="G210" s="15">
        <v>6867.28</v>
      </c>
      <c r="H210" s="15">
        <v>6867.28</v>
      </c>
      <c r="I210" s="15">
        <v>6867.28</v>
      </c>
      <c r="J210" s="15">
        <v>6867.28</v>
      </c>
      <c r="K210" s="15">
        <v>0</v>
      </c>
      <c r="L210" s="15">
        <v>6867.28</v>
      </c>
    </row>
    <row r="211" spans="1:12" x14ac:dyDescent="0.2">
      <c r="A211" s="23" t="s">
        <v>1857</v>
      </c>
      <c r="B211" s="23" t="s">
        <v>1966</v>
      </c>
      <c r="C211" s="15">
        <v>0</v>
      </c>
      <c r="D211" s="15">
        <v>1060.6600000000001</v>
      </c>
      <c r="E211" s="15">
        <v>1060.6600000000001</v>
      </c>
      <c r="F211" s="15">
        <v>0</v>
      </c>
      <c r="G211" s="15">
        <v>915.35</v>
      </c>
      <c r="H211" s="15">
        <v>915.35</v>
      </c>
      <c r="I211" s="15">
        <v>915.35</v>
      </c>
      <c r="J211" s="15">
        <v>915.35</v>
      </c>
      <c r="K211" s="15">
        <v>0</v>
      </c>
      <c r="L211" s="15">
        <v>915.35</v>
      </c>
    </row>
    <row r="212" spans="1:12" x14ac:dyDescent="0.2">
      <c r="A212" s="23" t="s">
        <v>1858</v>
      </c>
      <c r="B212" s="23" t="s">
        <v>1967</v>
      </c>
      <c r="C212" s="15">
        <v>0</v>
      </c>
      <c r="D212" s="15">
        <v>40337.9</v>
      </c>
      <c r="E212" s="15">
        <v>40337.9</v>
      </c>
      <c r="F212" s="15">
        <v>0</v>
      </c>
      <c r="G212" s="15">
        <v>1710</v>
      </c>
      <c r="H212" s="15">
        <v>1710</v>
      </c>
      <c r="I212" s="15">
        <v>1710</v>
      </c>
      <c r="J212" s="15">
        <v>1710</v>
      </c>
      <c r="K212" s="15">
        <v>0</v>
      </c>
      <c r="L212" s="15">
        <v>1710</v>
      </c>
    </row>
    <row r="213" spans="1:12" x14ac:dyDescent="0.2">
      <c r="A213" s="23" t="s">
        <v>1859</v>
      </c>
      <c r="B213" s="23" t="s">
        <v>1968</v>
      </c>
      <c r="C213" s="15">
        <v>0</v>
      </c>
      <c r="D213" s="15">
        <v>21184.37</v>
      </c>
      <c r="E213" s="15">
        <v>21184.37</v>
      </c>
      <c r="F213" s="15">
        <v>0</v>
      </c>
      <c r="G213" s="15">
        <v>21015.439999999999</v>
      </c>
      <c r="H213" s="15">
        <v>21015.439999999999</v>
      </c>
      <c r="I213" s="15">
        <v>21015.439999999999</v>
      </c>
      <c r="J213" s="15">
        <v>21015.439999999999</v>
      </c>
      <c r="K213" s="15">
        <v>0</v>
      </c>
      <c r="L213" s="15">
        <v>21015.439999999999</v>
      </c>
    </row>
    <row r="214" spans="1:12" x14ac:dyDescent="0.2">
      <c r="A214" s="23" t="s">
        <v>1860</v>
      </c>
      <c r="B214" s="23" t="s">
        <v>1969</v>
      </c>
      <c r="C214" s="15">
        <v>0</v>
      </c>
      <c r="D214" s="15">
        <v>92238.05</v>
      </c>
      <c r="E214" s="15">
        <v>92238.05</v>
      </c>
      <c r="F214" s="15">
        <v>0</v>
      </c>
      <c r="G214" s="15">
        <v>53318.47</v>
      </c>
      <c r="H214" s="15">
        <v>53318.47</v>
      </c>
      <c r="I214" s="15">
        <v>53318.47</v>
      </c>
      <c r="J214" s="15">
        <v>53318.47</v>
      </c>
      <c r="K214" s="15">
        <v>0</v>
      </c>
      <c r="L214" s="15">
        <v>53318.47</v>
      </c>
    </row>
    <row r="215" spans="1:12" x14ac:dyDescent="0.2">
      <c r="A215" s="23" t="s">
        <v>1861</v>
      </c>
      <c r="B215" s="23" t="s">
        <v>1970</v>
      </c>
      <c r="C215" s="15">
        <v>0</v>
      </c>
      <c r="D215" s="15">
        <v>36844.730000000003</v>
      </c>
      <c r="E215" s="15">
        <v>36844.730000000003</v>
      </c>
      <c r="F215" s="15">
        <v>0</v>
      </c>
      <c r="G215" s="15">
        <v>10892.47</v>
      </c>
      <c r="H215" s="15">
        <v>10892.47</v>
      </c>
      <c r="I215" s="15">
        <v>10892.47</v>
      </c>
      <c r="J215" s="15">
        <v>10892.47</v>
      </c>
      <c r="K215" s="15">
        <v>0</v>
      </c>
      <c r="L215" s="15">
        <v>10892.47</v>
      </c>
    </row>
    <row r="216" spans="1:12" x14ac:dyDescent="0.2">
      <c r="A216" s="23" t="s">
        <v>1542</v>
      </c>
      <c r="B216" s="23" t="s">
        <v>1543</v>
      </c>
      <c r="C216" s="15">
        <v>0</v>
      </c>
      <c r="D216" s="15">
        <v>107995.2</v>
      </c>
      <c r="E216" s="15">
        <v>107995.2</v>
      </c>
      <c r="F216" s="15">
        <v>0</v>
      </c>
      <c r="G216" s="15">
        <v>27268.73</v>
      </c>
      <c r="H216" s="15">
        <v>27268.73</v>
      </c>
      <c r="I216" s="15">
        <v>27268.73</v>
      </c>
      <c r="J216" s="15">
        <v>27268.73</v>
      </c>
      <c r="K216" s="15">
        <v>0</v>
      </c>
      <c r="L216" s="15">
        <v>27268.73</v>
      </c>
    </row>
    <row r="217" spans="1:12" x14ac:dyDescent="0.2">
      <c r="A217" s="23" t="s">
        <v>1544</v>
      </c>
      <c r="B217" s="23" t="s">
        <v>1545</v>
      </c>
      <c r="C217" s="15">
        <v>0</v>
      </c>
      <c r="D217" s="15">
        <v>44700</v>
      </c>
      <c r="E217" s="15">
        <v>44700</v>
      </c>
      <c r="F217" s="15">
        <v>0</v>
      </c>
      <c r="G217" s="15">
        <v>8643.81</v>
      </c>
      <c r="H217" s="15">
        <v>8643.81</v>
      </c>
      <c r="I217" s="15">
        <v>8643.81</v>
      </c>
      <c r="J217" s="15">
        <v>8643.81</v>
      </c>
      <c r="K217" s="15">
        <v>0</v>
      </c>
      <c r="L217" s="15">
        <v>8643.81</v>
      </c>
    </row>
    <row r="218" spans="1:12" x14ac:dyDescent="0.2">
      <c r="A218" s="23" t="s">
        <v>1546</v>
      </c>
      <c r="B218" s="23" t="s">
        <v>1547</v>
      </c>
      <c r="C218" s="15">
        <v>0</v>
      </c>
      <c r="D218" s="15">
        <v>8333.33</v>
      </c>
      <c r="E218" s="15">
        <v>8333.33</v>
      </c>
      <c r="F218" s="15">
        <v>0</v>
      </c>
      <c r="G218" s="15">
        <v>7278.33</v>
      </c>
      <c r="H218" s="15">
        <v>7278.33</v>
      </c>
      <c r="I218" s="15">
        <v>7278.33</v>
      </c>
      <c r="J218" s="15">
        <v>7278.33</v>
      </c>
      <c r="K218" s="15">
        <v>0</v>
      </c>
      <c r="L218" s="15">
        <v>7278.33</v>
      </c>
    </row>
    <row r="219" spans="1:12" x14ac:dyDescent="0.2">
      <c r="A219" s="23" t="s">
        <v>1548</v>
      </c>
      <c r="B219" s="23" t="s">
        <v>1549</v>
      </c>
      <c r="C219" s="15">
        <v>0</v>
      </c>
      <c r="D219" s="15">
        <v>28926</v>
      </c>
      <c r="E219" s="15">
        <v>28926</v>
      </c>
      <c r="F219" s="15">
        <v>0</v>
      </c>
      <c r="G219" s="15">
        <v>28925.68</v>
      </c>
      <c r="H219" s="15">
        <v>28925.68</v>
      </c>
      <c r="I219" s="15">
        <v>28925.68</v>
      </c>
      <c r="J219" s="15">
        <v>28925.68</v>
      </c>
      <c r="K219" s="15">
        <v>0</v>
      </c>
      <c r="L219" s="15">
        <v>28925.68</v>
      </c>
    </row>
    <row r="220" spans="1:12" x14ac:dyDescent="0.2">
      <c r="A220" s="23" t="s">
        <v>1550</v>
      </c>
      <c r="B220" s="23" t="s">
        <v>1551</v>
      </c>
      <c r="C220" s="15">
        <v>0</v>
      </c>
      <c r="D220" s="15">
        <v>47313</v>
      </c>
      <c r="E220" s="15">
        <v>47313</v>
      </c>
      <c r="F220" s="15">
        <v>0</v>
      </c>
      <c r="G220" s="15">
        <v>47120.41</v>
      </c>
      <c r="H220" s="15">
        <v>47120.41</v>
      </c>
      <c r="I220" s="15">
        <v>47120.41</v>
      </c>
      <c r="J220" s="15">
        <v>47120.41</v>
      </c>
      <c r="K220" s="15">
        <v>0</v>
      </c>
      <c r="L220" s="15">
        <v>47120.41</v>
      </c>
    </row>
    <row r="221" spans="1:12" x14ac:dyDescent="0.2">
      <c r="A221" s="23" t="s">
        <v>1862</v>
      </c>
      <c r="B221" s="23" t="s">
        <v>1971</v>
      </c>
      <c r="C221" s="15">
        <v>0</v>
      </c>
      <c r="D221" s="15">
        <v>21251.599999999999</v>
      </c>
      <c r="E221" s="15">
        <v>21251.599999999999</v>
      </c>
      <c r="F221" s="15">
        <v>0</v>
      </c>
      <c r="G221" s="15">
        <v>19096.72</v>
      </c>
      <c r="H221" s="15">
        <v>19096.72</v>
      </c>
      <c r="I221" s="15">
        <v>19096.72</v>
      </c>
      <c r="J221" s="15">
        <v>19096.72</v>
      </c>
      <c r="K221" s="15">
        <v>0</v>
      </c>
      <c r="L221" s="15">
        <v>19096.72</v>
      </c>
    </row>
    <row r="222" spans="1:12" x14ac:dyDescent="0.2">
      <c r="A222" s="23" t="s">
        <v>1863</v>
      </c>
      <c r="B222" s="23" t="s">
        <v>1972</v>
      </c>
      <c r="C222" s="15">
        <v>0</v>
      </c>
      <c r="D222" s="15">
        <v>44189.86</v>
      </c>
      <c r="E222" s="15">
        <v>44189.86</v>
      </c>
      <c r="F222" s="15">
        <v>0</v>
      </c>
      <c r="G222" s="15">
        <v>43382.74</v>
      </c>
      <c r="H222" s="15">
        <v>43382.74</v>
      </c>
      <c r="I222" s="15">
        <v>43382.74</v>
      </c>
      <c r="J222" s="15">
        <v>43382.74</v>
      </c>
      <c r="K222" s="15">
        <v>0</v>
      </c>
      <c r="L222" s="15">
        <v>43382.74</v>
      </c>
    </row>
    <row r="223" spans="1:12" x14ac:dyDescent="0.2">
      <c r="A223" s="23" t="s">
        <v>2576</v>
      </c>
      <c r="B223" s="23" t="s">
        <v>2713</v>
      </c>
      <c r="C223" s="15">
        <v>0</v>
      </c>
      <c r="D223" s="15">
        <v>19425.310000000001</v>
      </c>
      <c r="E223" s="15">
        <v>19425.310000000001</v>
      </c>
      <c r="F223" s="15">
        <v>0</v>
      </c>
      <c r="G223" s="15">
        <v>6278.65</v>
      </c>
      <c r="H223" s="15">
        <v>6278.65</v>
      </c>
      <c r="I223" s="15">
        <v>6278.65</v>
      </c>
      <c r="J223" s="15">
        <v>6278.65</v>
      </c>
      <c r="K223" s="15">
        <v>0</v>
      </c>
      <c r="L223" s="15">
        <v>6278.65</v>
      </c>
    </row>
    <row r="224" spans="1:12" x14ac:dyDescent="0.2">
      <c r="A224" s="23" t="s">
        <v>2237</v>
      </c>
      <c r="B224" s="23" t="s">
        <v>2238</v>
      </c>
      <c r="C224" s="15">
        <v>0</v>
      </c>
      <c r="D224" s="15">
        <v>60291.56</v>
      </c>
      <c r="E224" s="15">
        <v>60291.56</v>
      </c>
      <c r="F224" s="15">
        <v>0</v>
      </c>
      <c r="G224" s="15">
        <v>2184.19</v>
      </c>
      <c r="H224" s="15">
        <v>2184.19</v>
      </c>
      <c r="I224" s="15">
        <v>2184.19</v>
      </c>
      <c r="J224" s="15">
        <v>2184.19</v>
      </c>
      <c r="K224" s="15">
        <v>0</v>
      </c>
      <c r="L224" s="15">
        <v>2184.19</v>
      </c>
    </row>
    <row r="225" spans="1:12" x14ac:dyDescent="0.2">
      <c r="A225" s="23" t="s">
        <v>2239</v>
      </c>
      <c r="B225" s="23" t="s">
        <v>2240</v>
      </c>
      <c r="C225" s="15">
        <v>0</v>
      </c>
      <c r="D225" s="15">
        <v>26753.58</v>
      </c>
      <c r="E225" s="15">
        <v>26753.58</v>
      </c>
      <c r="F225" s="15">
        <v>0</v>
      </c>
      <c r="G225" s="15">
        <v>21836.09</v>
      </c>
      <c r="H225" s="15">
        <v>21836.09</v>
      </c>
      <c r="I225" s="15">
        <v>21836.09</v>
      </c>
      <c r="J225" s="15">
        <v>21836.09</v>
      </c>
      <c r="K225" s="15">
        <v>0</v>
      </c>
      <c r="L225" s="15">
        <v>21836.09</v>
      </c>
    </row>
    <row r="226" spans="1:12" x14ac:dyDescent="0.2">
      <c r="A226" s="23" t="s">
        <v>2577</v>
      </c>
      <c r="B226" s="23" t="s">
        <v>2714</v>
      </c>
      <c r="C226" s="15">
        <v>0</v>
      </c>
      <c r="D226" s="15">
        <v>20500</v>
      </c>
      <c r="E226" s="15">
        <v>20500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 spans="1:12" x14ac:dyDescent="0.2">
      <c r="A227" s="23" t="s">
        <v>2241</v>
      </c>
      <c r="B227" s="23" t="s">
        <v>2242</v>
      </c>
      <c r="C227" s="15">
        <v>0</v>
      </c>
      <c r="D227" s="15">
        <v>6643.02</v>
      </c>
      <c r="E227" s="15">
        <v>6643.02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 spans="1:12" x14ac:dyDescent="0.2">
      <c r="A228" s="23" t="s">
        <v>2578</v>
      </c>
      <c r="B228" s="23" t="s">
        <v>2715</v>
      </c>
      <c r="C228" s="15">
        <v>0</v>
      </c>
      <c r="D228" s="15">
        <v>16800</v>
      </c>
      <c r="E228" s="15">
        <v>16800</v>
      </c>
      <c r="F228" s="15">
        <v>0</v>
      </c>
      <c r="G228" s="15">
        <v>5376.86</v>
      </c>
      <c r="H228" s="15">
        <v>5376.86</v>
      </c>
      <c r="I228" s="15">
        <v>5376.86</v>
      </c>
      <c r="J228" s="15">
        <v>5376.86</v>
      </c>
      <c r="K228" s="15">
        <v>0</v>
      </c>
      <c r="L228" s="15">
        <v>5376.86</v>
      </c>
    </row>
    <row r="229" spans="1:12" x14ac:dyDescent="0.2">
      <c r="A229" s="23" t="s">
        <v>2243</v>
      </c>
      <c r="B229" s="23" t="s">
        <v>2244</v>
      </c>
      <c r="C229" s="15">
        <v>0</v>
      </c>
      <c r="D229" s="15">
        <v>69038.64</v>
      </c>
      <c r="E229" s="15">
        <v>69038.64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</row>
    <row r="230" spans="1:12" x14ac:dyDescent="0.2">
      <c r="A230" s="23" t="s">
        <v>2579</v>
      </c>
      <c r="B230" s="23" t="s">
        <v>2716</v>
      </c>
      <c r="C230" s="15">
        <v>0</v>
      </c>
      <c r="D230" s="15">
        <v>8000</v>
      </c>
      <c r="E230" s="15">
        <v>8000</v>
      </c>
      <c r="F230" s="15">
        <v>0</v>
      </c>
      <c r="G230" s="15">
        <v>7252.97</v>
      </c>
      <c r="H230" s="15">
        <v>7252.97</v>
      </c>
      <c r="I230" s="15">
        <v>7252.97</v>
      </c>
      <c r="J230" s="15">
        <v>7252.97</v>
      </c>
      <c r="K230" s="15">
        <v>0</v>
      </c>
      <c r="L230" s="15">
        <v>7252.97</v>
      </c>
    </row>
    <row r="231" spans="1:12" x14ac:dyDescent="0.2">
      <c r="A231" s="23" t="s">
        <v>2580</v>
      </c>
      <c r="B231" s="23" t="s">
        <v>2717</v>
      </c>
      <c r="C231" s="15">
        <v>0</v>
      </c>
      <c r="D231" s="15">
        <v>8000</v>
      </c>
      <c r="E231" s="15">
        <v>8000</v>
      </c>
      <c r="F231" s="15">
        <v>0</v>
      </c>
      <c r="G231" s="15">
        <v>8000</v>
      </c>
      <c r="H231" s="15">
        <v>8000</v>
      </c>
      <c r="I231" s="15">
        <v>8000</v>
      </c>
      <c r="J231" s="15">
        <v>8000</v>
      </c>
      <c r="K231" s="15">
        <v>0</v>
      </c>
      <c r="L231" s="15">
        <v>8000</v>
      </c>
    </row>
    <row r="232" spans="1:12" x14ac:dyDescent="0.2">
      <c r="A232" s="23" t="s">
        <v>621</v>
      </c>
      <c r="B232" s="23" t="s">
        <v>1251</v>
      </c>
      <c r="C232" s="15">
        <v>5237</v>
      </c>
      <c r="D232" s="15">
        <v>4837.4799999999996</v>
      </c>
      <c r="E232" s="15">
        <v>10074.48</v>
      </c>
      <c r="F232" s="15">
        <v>0</v>
      </c>
      <c r="G232" s="15">
        <v>10069.5</v>
      </c>
      <c r="H232" s="15">
        <v>10069.5</v>
      </c>
      <c r="I232" s="15">
        <v>10069.5</v>
      </c>
      <c r="J232" s="15">
        <v>10069.5</v>
      </c>
      <c r="K232" s="15">
        <v>0</v>
      </c>
      <c r="L232" s="15">
        <v>10069.5</v>
      </c>
    </row>
    <row r="233" spans="1:12" x14ac:dyDescent="0.2">
      <c r="A233" s="23" t="s">
        <v>622</v>
      </c>
      <c r="B233" s="23" t="s">
        <v>1252</v>
      </c>
      <c r="C233" s="15">
        <v>3389</v>
      </c>
      <c r="D233" s="15">
        <v>4232.05</v>
      </c>
      <c r="E233" s="15">
        <v>7621.05</v>
      </c>
      <c r="F233" s="15">
        <v>0</v>
      </c>
      <c r="G233" s="15">
        <v>7605.19</v>
      </c>
      <c r="H233" s="15">
        <v>7605.19</v>
      </c>
      <c r="I233" s="15">
        <v>7605.19</v>
      </c>
      <c r="J233" s="15">
        <v>7605.19</v>
      </c>
      <c r="K233" s="15">
        <v>0</v>
      </c>
      <c r="L233" s="15">
        <v>7605.19</v>
      </c>
    </row>
    <row r="234" spans="1:12" x14ac:dyDescent="0.2">
      <c r="A234" s="23" t="s">
        <v>2245</v>
      </c>
      <c r="B234" s="23" t="s">
        <v>2246</v>
      </c>
      <c r="C234" s="15">
        <v>10000</v>
      </c>
      <c r="D234" s="15">
        <v>37517</v>
      </c>
      <c r="E234" s="15">
        <v>47517</v>
      </c>
      <c r="F234" s="15">
        <v>0</v>
      </c>
      <c r="G234" s="15">
        <v>22172.43</v>
      </c>
      <c r="H234" s="15">
        <v>22172.43</v>
      </c>
      <c r="I234" s="15">
        <v>22172.43</v>
      </c>
      <c r="J234" s="15">
        <v>22172.43</v>
      </c>
      <c r="K234" s="15">
        <v>0</v>
      </c>
      <c r="L234" s="15">
        <v>22172.43</v>
      </c>
    </row>
    <row r="235" spans="1:12" x14ac:dyDescent="0.2">
      <c r="A235" s="23" t="s">
        <v>2581</v>
      </c>
      <c r="B235" s="23" t="s">
        <v>2718</v>
      </c>
      <c r="C235" s="15">
        <v>0</v>
      </c>
      <c r="D235" s="15">
        <v>13000</v>
      </c>
      <c r="E235" s="15">
        <v>13000</v>
      </c>
      <c r="F235" s="15">
        <v>0</v>
      </c>
      <c r="G235" s="15">
        <v>13000</v>
      </c>
      <c r="H235" s="15">
        <v>13000</v>
      </c>
      <c r="I235" s="15">
        <v>13000</v>
      </c>
      <c r="J235" s="15">
        <v>13000</v>
      </c>
      <c r="K235" s="15">
        <v>0</v>
      </c>
      <c r="L235" s="15">
        <v>13000</v>
      </c>
    </row>
    <row r="236" spans="1:12" x14ac:dyDescent="0.2">
      <c r="A236" s="23" t="s">
        <v>2582</v>
      </c>
      <c r="B236" s="23" t="s">
        <v>2719</v>
      </c>
      <c r="C236" s="15">
        <v>0</v>
      </c>
      <c r="D236" s="15">
        <v>3000</v>
      </c>
      <c r="E236" s="15">
        <v>3000</v>
      </c>
      <c r="F236" s="15">
        <v>0</v>
      </c>
      <c r="G236" s="15">
        <v>2574.09</v>
      </c>
      <c r="H236" s="15">
        <v>2574.09</v>
      </c>
      <c r="I236" s="15">
        <v>2574.09</v>
      </c>
      <c r="J236" s="15">
        <v>2574.09</v>
      </c>
      <c r="K236" s="15">
        <v>0</v>
      </c>
      <c r="L236" s="15">
        <v>2574.09</v>
      </c>
    </row>
    <row r="237" spans="1:12" x14ac:dyDescent="0.2">
      <c r="A237" s="23" t="s">
        <v>623</v>
      </c>
      <c r="B237" s="23" t="s">
        <v>1253</v>
      </c>
      <c r="C237" s="15">
        <v>7855</v>
      </c>
      <c r="D237" s="15">
        <v>25991.69</v>
      </c>
      <c r="E237" s="15">
        <v>33846.69</v>
      </c>
      <c r="F237" s="15">
        <v>0</v>
      </c>
      <c r="G237" s="15">
        <v>27635.42</v>
      </c>
      <c r="H237" s="15">
        <v>27635.42</v>
      </c>
      <c r="I237" s="15">
        <v>27635.42</v>
      </c>
      <c r="J237" s="15">
        <v>27635.42</v>
      </c>
      <c r="K237" s="15">
        <v>0</v>
      </c>
      <c r="L237" s="15">
        <v>27635.42</v>
      </c>
    </row>
    <row r="238" spans="1:12" x14ac:dyDescent="0.2">
      <c r="A238" s="23" t="s">
        <v>624</v>
      </c>
      <c r="B238" s="23" t="s">
        <v>1254</v>
      </c>
      <c r="C238" s="15">
        <v>7316</v>
      </c>
      <c r="D238" s="15">
        <v>11669.66</v>
      </c>
      <c r="E238" s="15">
        <v>18985.66</v>
      </c>
      <c r="F238" s="15">
        <v>0</v>
      </c>
      <c r="G238" s="15">
        <v>18835.439999999999</v>
      </c>
      <c r="H238" s="15">
        <v>18835.439999999999</v>
      </c>
      <c r="I238" s="15">
        <v>18835.439999999999</v>
      </c>
      <c r="J238" s="15">
        <v>18835.439999999999</v>
      </c>
      <c r="K238" s="15">
        <v>0</v>
      </c>
      <c r="L238" s="15">
        <v>18835.439999999999</v>
      </c>
    </row>
    <row r="239" spans="1:12" x14ac:dyDescent="0.2">
      <c r="A239" s="23" t="s">
        <v>625</v>
      </c>
      <c r="B239" s="23" t="s">
        <v>1255</v>
      </c>
      <c r="C239" s="15">
        <v>5391</v>
      </c>
      <c r="D239" s="15">
        <v>3442.48</v>
      </c>
      <c r="E239" s="15">
        <v>8833.48</v>
      </c>
      <c r="F239" s="15">
        <v>0</v>
      </c>
      <c r="G239" s="15">
        <v>6010.32</v>
      </c>
      <c r="H239" s="15">
        <v>6010.32</v>
      </c>
      <c r="I239" s="15">
        <v>6010.32</v>
      </c>
      <c r="J239" s="15">
        <v>6010.32</v>
      </c>
      <c r="K239" s="15">
        <v>0</v>
      </c>
      <c r="L239" s="15">
        <v>6010.32</v>
      </c>
    </row>
    <row r="240" spans="1:12" x14ac:dyDescent="0.2">
      <c r="A240" s="23" t="s">
        <v>626</v>
      </c>
      <c r="B240" s="23" t="s">
        <v>1256</v>
      </c>
      <c r="C240" s="15">
        <v>15402</v>
      </c>
      <c r="D240" s="15">
        <v>27865.82</v>
      </c>
      <c r="E240" s="15">
        <v>43267.82</v>
      </c>
      <c r="F240" s="15">
        <v>0</v>
      </c>
      <c r="G240" s="15">
        <v>43232.63</v>
      </c>
      <c r="H240" s="15">
        <v>43232.63</v>
      </c>
      <c r="I240" s="15">
        <v>43232.63</v>
      </c>
      <c r="J240" s="15">
        <v>43232.63</v>
      </c>
      <c r="K240" s="15">
        <v>0</v>
      </c>
      <c r="L240" s="15">
        <v>43232.63</v>
      </c>
    </row>
    <row r="241" spans="1:12" x14ac:dyDescent="0.2">
      <c r="A241" s="23" t="s">
        <v>627</v>
      </c>
      <c r="B241" s="23" t="s">
        <v>1257</v>
      </c>
      <c r="C241" s="15">
        <v>4544</v>
      </c>
      <c r="D241" s="15">
        <v>4981.2</v>
      </c>
      <c r="E241" s="15">
        <v>9525.2000000000007</v>
      </c>
      <c r="F241" s="15">
        <v>0</v>
      </c>
      <c r="G241" s="15">
        <v>5584.66</v>
      </c>
      <c r="H241" s="15">
        <v>5584.66</v>
      </c>
      <c r="I241" s="15">
        <v>5584.66</v>
      </c>
      <c r="J241" s="15">
        <v>5584.66</v>
      </c>
      <c r="K241" s="15">
        <v>125</v>
      </c>
      <c r="L241" s="15">
        <v>5709.66</v>
      </c>
    </row>
    <row r="242" spans="1:12" x14ac:dyDescent="0.2">
      <c r="A242" s="23" t="s">
        <v>628</v>
      </c>
      <c r="B242" s="23" t="s">
        <v>1258</v>
      </c>
      <c r="C242" s="15">
        <v>6469</v>
      </c>
      <c r="D242" s="15">
        <v>16094</v>
      </c>
      <c r="E242" s="15">
        <v>22563</v>
      </c>
      <c r="F242" s="15">
        <v>0</v>
      </c>
      <c r="G242" s="15">
        <v>22093.58</v>
      </c>
      <c r="H242" s="15">
        <v>22093.58</v>
      </c>
      <c r="I242" s="15">
        <v>22093.58</v>
      </c>
      <c r="J242" s="15">
        <v>22093.58</v>
      </c>
      <c r="K242" s="15">
        <v>0</v>
      </c>
      <c r="L242" s="15">
        <v>22093.58</v>
      </c>
    </row>
    <row r="243" spans="1:12" x14ac:dyDescent="0.2">
      <c r="A243" s="23" t="s">
        <v>629</v>
      </c>
      <c r="B243" s="23" t="s">
        <v>1259</v>
      </c>
      <c r="C243" s="15">
        <v>0</v>
      </c>
      <c r="D243" s="15">
        <v>22611.86</v>
      </c>
      <c r="E243" s="15">
        <v>22611.86</v>
      </c>
      <c r="F243" s="15">
        <v>0</v>
      </c>
      <c r="G243" s="15">
        <v>6638.61</v>
      </c>
      <c r="H243" s="15">
        <v>6638.61</v>
      </c>
      <c r="I243" s="15">
        <v>6638.61</v>
      </c>
      <c r="J243" s="15">
        <v>6638.61</v>
      </c>
      <c r="K243" s="15">
        <v>0</v>
      </c>
      <c r="L243" s="15">
        <v>6638.61</v>
      </c>
    </row>
    <row r="244" spans="1:12" x14ac:dyDescent="0.2">
      <c r="A244" s="23" t="s">
        <v>630</v>
      </c>
      <c r="B244" s="23" t="s">
        <v>944</v>
      </c>
      <c r="C244" s="15">
        <v>0</v>
      </c>
      <c r="D244" s="15">
        <v>20833</v>
      </c>
      <c r="E244" s="15">
        <v>20833</v>
      </c>
      <c r="F244" s="15">
        <v>0</v>
      </c>
      <c r="G244" s="15">
        <v>20679.46</v>
      </c>
      <c r="H244" s="15">
        <v>20679.46</v>
      </c>
      <c r="I244" s="15">
        <v>20679.46</v>
      </c>
      <c r="J244" s="15">
        <v>20679.46</v>
      </c>
      <c r="K244" s="15">
        <v>4134.63</v>
      </c>
      <c r="L244" s="15">
        <v>24814.09</v>
      </c>
    </row>
    <row r="245" spans="1:12" x14ac:dyDescent="0.2">
      <c r="A245" s="23" t="s">
        <v>631</v>
      </c>
      <c r="B245" s="23" t="s">
        <v>945</v>
      </c>
      <c r="C245" s="15">
        <v>0</v>
      </c>
      <c r="D245" s="15">
        <v>22067.08</v>
      </c>
      <c r="E245" s="15">
        <v>22067.08</v>
      </c>
      <c r="F245" s="15">
        <v>0</v>
      </c>
      <c r="G245" s="15">
        <v>436.82</v>
      </c>
      <c r="H245" s="15">
        <v>436.82</v>
      </c>
      <c r="I245" s="15">
        <v>436.82</v>
      </c>
      <c r="J245" s="15">
        <v>436.82</v>
      </c>
      <c r="K245" s="15">
        <v>0</v>
      </c>
      <c r="L245" s="15">
        <v>436.82</v>
      </c>
    </row>
    <row r="246" spans="1:12" x14ac:dyDescent="0.2">
      <c r="A246" s="23" t="s">
        <v>1162</v>
      </c>
      <c r="B246" s="23" t="s">
        <v>1441</v>
      </c>
      <c r="C246" s="15">
        <v>0</v>
      </c>
      <c r="D246" s="15">
        <v>6666.67</v>
      </c>
      <c r="E246" s="15">
        <v>6666.67</v>
      </c>
      <c r="F246" s="15">
        <v>0</v>
      </c>
      <c r="G246" s="15">
        <v>6427.9</v>
      </c>
      <c r="H246" s="15">
        <v>6427.9</v>
      </c>
      <c r="I246" s="15">
        <v>6427.9</v>
      </c>
      <c r="J246" s="15">
        <v>6427.9</v>
      </c>
      <c r="K246" s="15">
        <v>0</v>
      </c>
      <c r="L246" s="15">
        <v>6427.9</v>
      </c>
    </row>
    <row r="247" spans="1:12" x14ac:dyDescent="0.2">
      <c r="A247" s="23" t="s">
        <v>1163</v>
      </c>
      <c r="B247" s="23" t="s">
        <v>1371</v>
      </c>
      <c r="C247" s="15">
        <v>0</v>
      </c>
      <c r="D247" s="15">
        <v>34908</v>
      </c>
      <c r="E247" s="15">
        <v>34908</v>
      </c>
      <c r="F247" s="15">
        <v>0</v>
      </c>
      <c r="G247" s="15">
        <v>34800.730000000003</v>
      </c>
      <c r="H247" s="15">
        <v>34800.730000000003</v>
      </c>
      <c r="I247" s="15">
        <v>34800.730000000003</v>
      </c>
      <c r="J247" s="15">
        <v>34800.730000000003</v>
      </c>
      <c r="K247" s="15">
        <v>0</v>
      </c>
      <c r="L247" s="15">
        <v>34800.730000000003</v>
      </c>
    </row>
    <row r="248" spans="1:12" x14ac:dyDescent="0.2">
      <c r="A248" s="23" t="s">
        <v>1864</v>
      </c>
      <c r="B248" s="23" t="s">
        <v>1973</v>
      </c>
      <c r="C248" s="15">
        <v>0</v>
      </c>
      <c r="D248" s="15">
        <v>42394.42</v>
      </c>
      <c r="E248" s="15">
        <v>42394.42</v>
      </c>
      <c r="F248" s="15">
        <v>0</v>
      </c>
      <c r="G248" s="15">
        <v>3499.1</v>
      </c>
      <c r="H248" s="15">
        <v>3499.1</v>
      </c>
      <c r="I248" s="15">
        <v>3499.1</v>
      </c>
      <c r="J248" s="15">
        <v>3499.1</v>
      </c>
      <c r="K248" s="15">
        <v>0</v>
      </c>
      <c r="L248" s="15">
        <v>3499.1</v>
      </c>
    </row>
    <row r="249" spans="1:12" x14ac:dyDescent="0.2">
      <c r="A249" s="23" t="s">
        <v>1552</v>
      </c>
      <c r="B249" s="23" t="s">
        <v>1553</v>
      </c>
      <c r="C249" s="15">
        <v>0</v>
      </c>
      <c r="D249" s="15">
        <v>44700</v>
      </c>
      <c r="E249" s="15">
        <v>44700</v>
      </c>
      <c r="F249" s="15">
        <v>0</v>
      </c>
      <c r="G249" s="15">
        <v>2817.13</v>
      </c>
      <c r="H249" s="15">
        <v>2817.13</v>
      </c>
      <c r="I249" s="15">
        <v>2817.13</v>
      </c>
      <c r="J249" s="15">
        <v>2817.13</v>
      </c>
      <c r="K249" s="15">
        <v>0</v>
      </c>
      <c r="L249" s="15">
        <v>2817.13</v>
      </c>
    </row>
    <row r="250" spans="1:12" x14ac:dyDescent="0.2">
      <c r="A250" s="23" t="s">
        <v>1554</v>
      </c>
      <c r="B250" s="23" t="s">
        <v>1547</v>
      </c>
      <c r="C250" s="15">
        <v>0</v>
      </c>
      <c r="D250" s="15">
        <v>8333.33</v>
      </c>
      <c r="E250" s="15">
        <v>8333.33</v>
      </c>
      <c r="F250" s="15">
        <v>0</v>
      </c>
      <c r="G250" s="15">
        <v>8313.94</v>
      </c>
      <c r="H250" s="15">
        <v>8313.94</v>
      </c>
      <c r="I250" s="15">
        <v>8313.94</v>
      </c>
      <c r="J250" s="15">
        <v>8313.94</v>
      </c>
      <c r="K250" s="15">
        <v>0</v>
      </c>
      <c r="L250" s="15">
        <v>8313.94</v>
      </c>
    </row>
    <row r="251" spans="1:12" x14ac:dyDescent="0.2">
      <c r="A251" s="23" t="s">
        <v>2247</v>
      </c>
      <c r="B251" s="23" t="s">
        <v>2248</v>
      </c>
      <c r="C251" s="15">
        <v>0</v>
      </c>
      <c r="D251" s="15">
        <v>7400</v>
      </c>
      <c r="E251" s="15">
        <v>7400</v>
      </c>
      <c r="F251" s="15">
        <v>0</v>
      </c>
      <c r="G251" s="15">
        <v>3273.08</v>
      </c>
      <c r="H251" s="15">
        <v>3273.08</v>
      </c>
      <c r="I251" s="15">
        <v>3273.08</v>
      </c>
      <c r="J251" s="15">
        <v>3273.08</v>
      </c>
      <c r="K251" s="15">
        <v>0</v>
      </c>
      <c r="L251" s="15">
        <v>3273.08</v>
      </c>
    </row>
    <row r="252" spans="1:12" x14ac:dyDescent="0.2">
      <c r="A252" s="23" t="s">
        <v>2583</v>
      </c>
      <c r="B252" s="23" t="s">
        <v>2720</v>
      </c>
      <c r="C252" s="15">
        <v>0</v>
      </c>
      <c r="D252" s="15">
        <v>6555</v>
      </c>
      <c r="E252" s="15">
        <v>6555</v>
      </c>
      <c r="F252" s="15">
        <v>0</v>
      </c>
      <c r="G252" s="15">
        <v>5799.42</v>
      </c>
      <c r="H252" s="15">
        <v>5799.42</v>
      </c>
      <c r="I252" s="15">
        <v>5799.42</v>
      </c>
      <c r="J252" s="15">
        <v>5799.42</v>
      </c>
      <c r="K252" s="15">
        <v>0</v>
      </c>
      <c r="L252" s="15">
        <v>5799.42</v>
      </c>
    </row>
    <row r="253" spans="1:12" x14ac:dyDescent="0.2">
      <c r="A253" s="23" t="s">
        <v>2584</v>
      </c>
      <c r="B253" s="23" t="s">
        <v>2721</v>
      </c>
      <c r="C253" s="15">
        <v>0</v>
      </c>
      <c r="D253" s="15">
        <v>16528.919999999998</v>
      </c>
      <c r="E253" s="15">
        <v>16528.919999999998</v>
      </c>
      <c r="F253" s="15">
        <v>0</v>
      </c>
      <c r="G253" s="15">
        <v>16381.38</v>
      </c>
      <c r="H253" s="15">
        <v>16381.38</v>
      </c>
      <c r="I253" s="15">
        <v>16381.38</v>
      </c>
      <c r="J253" s="15">
        <v>16381.38</v>
      </c>
      <c r="K253" s="15">
        <v>0</v>
      </c>
      <c r="L253" s="15">
        <v>16381.38</v>
      </c>
    </row>
    <row r="254" spans="1:12" x14ac:dyDescent="0.2">
      <c r="A254" s="23" t="s">
        <v>632</v>
      </c>
      <c r="B254" s="23" t="s">
        <v>1260</v>
      </c>
      <c r="C254" s="15">
        <v>4698</v>
      </c>
      <c r="D254" s="15">
        <v>12994.07</v>
      </c>
      <c r="E254" s="15">
        <v>17692.07</v>
      </c>
      <c r="F254" s="15">
        <v>0</v>
      </c>
      <c r="G254" s="15">
        <v>17631.330000000002</v>
      </c>
      <c r="H254" s="15">
        <v>17631.330000000002</v>
      </c>
      <c r="I254" s="15">
        <v>17631.330000000002</v>
      </c>
      <c r="J254" s="15">
        <v>17578.43</v>
      </c>
      <c r="K254" s="15">
        <v>0</v>
      </c>
      <c r="L254" s="15">
        <v>17578.43</v>
      </c>
    </row>
    <row r="255" spans="1:12" x14ac:dyDescent="0.2">
      <c r="A255" s="23" t="s">
        <v>1866</v>
      </c>
      <c r="B255" s="23" t="s">
        <v>1975</v>
      </c>
      <c r="C255" s="15">
        <v>0</v>
      </c>
      <c r="D255" s="15">
        <v>5032.8999999999996</v>
      </c>
      <c r="E255" s="15">
        <v>5032.8999999999996</v>
      </c>
      <c r="F255" s="15">
        <v>0</v>
      </c>
      <c r="G255" s="15">
        <v>5032.8999999999996</v>
      </c>
      <c r="H255" s="15">
        <v>5032.8999999999996</v>
      </c>
      <c r="I255" s="15">
        <v>5032.8999999999996</v>
      </c>
      <c r="J255" s="15">
        <v>5032.8999999999996</v>
      </c>
      <c r="K255" s="15">
        <v>0</v>
      </c>
      <c r="L255" s="15">
        <v>5032.8999999999996</v>
      </c>
    </row>
    <row r="256" spans="1:12" x14ac:dyDescent="0.2">
      <c r="A256" s="23" t="s">
        <v>2585</v>
      </c>
      <c r="B256" s="23" t="s">
        <v>2722</v>
      </c>
      <c r="C256" s="15">
        <v>0</v>
      </c>
      <c r="D256" s="15">
        <v>3000</v>
      </c>
      <c r="E256" s="15">
        <v>3000</v>
      </c>
      <c r="F256" s="15">
        <v>0</v>
      </c>
      <c r="G256" s="15">
        <v>3000</v>
      </c>
      <c r="H256" s="15">
        <v>3000</v>
      </c>
      <c r="I256" s="15">
        <v>3000</v>
      </c>
      <c r="J256" s="15">
        <v>3000</v>
      </c>
      <c r="K256" s="15">
        <v>0</v>
      </c>
      <c r="L256" s="15">
        <v>3000</v>
      </c>
    </row>
    <row r="257" spans="1:12" x14ac:dyDescent="0.2">
      <c r="A257" s="23" t="s">
        <v>633</v>
      </c>
      <c r="B257" s="23" t="s">
        <v>891</v>
      </c>
      <c r="C257" s="15">
        <v>0</v>
      </c>
      <c r="D257" s="15">
        <v>17816.8</v>
      </c>
      <c r="E257" s="15">
        <v>17816.8</v>
      </c>
      <c r="F257" s="15">
        <v>0</v>
      </c>
      <c r="G257" s="15">
        <v>17494.14</v>
      </c>
      <c r="H257" s="15">
        <v>17494.14</v>
      </c>
      <c r="I257" s="15">
        <v>17494.14</v>
      </c>
      <c r="J257" s="15">
        <v>17494.14</v>
      </c>
      <c r="K257" s="15">
        <v>0</v>
      </c>
      <c r="L257" s="15">
        <v>17494.14</v>
      </c>
    </row>
    <row r="258" spans="1:12" x14ac:dyDescent="0.2">
      <c r="A258" s="23" t="s">
        <v>634</v>
      </c>
      <c r="B258" s="23" t="s">
        <v>946</v>
      </c>
      <c r="C258" s="15">
        <v>0</v>
      </c>
      <c r="D258" s="15">
        <v>41666</v>
      </c>
      <c r="E258" s="15">
        <v>41666</v>
      </c>
      <c r="F258" s="15">
        <v>0</v>
      </c>
      <c r="G258" s="15">
        <v>41664</v>
      </c>
      <c r="H258" s="15">
        <v>41664</v>
      </c>
      <c r="I258" s="15">
        <v>41664</v>
      </c>
      <c r="J258" s="15">
        <v>41664</v>
      </c>
      <c r="K258" s="15">
        <v>0</v>
      </c>
      <c r="L258" s="15">
        <v>41664</v>
      </c>
    </row>
    <row r="259" spans="1:12" x14ac:dyDescent="0.2">
      <c r="A259" s="23" t="s">
        <v>635</v>
      </c>
      <c r="B259" s="23" t="s">
        <v>947</v>
      </c>
      <c r="C259" s="15">
        <v>0</v>
      </c>
      <c r="D259" s="15">
        <v>17725.73</v>
      </c>
      <c r="E259" s="15">
        <v>17725.73</v>
      </c>
      <c r="F259" s="15">
        <v>0</v>
      </c>
      <c r="G259" s="15">
        <v>4407.74</v>
      </c>
      <c r="H259" s="15">
        <v>4407.74</v>
      </c>
      <c r="I259" s="15">
        <v>4407.74</v>
      </c>
      <c r="J259" s="15">
        <v>4407.74</v>
      </c>
      <c r="K259" s="15">
        <v>0</v>
      </c>
      <c r="L259" s="15">
        <v>4407.74</v>
      </c>
    </row>
    <row r="260" spans="1:12" x14ac:dyDescent="0.2">
      <c r="A260" s="23" t="s">
        <v>636</v>
      </c>
      <c r="B260" s="23" t="s">
        <v>948</v>
      </c>
      <c r="C260" s="15">
        <v>0</v>
      </c>
      <c r="D260" s="15">
        <v>21725.7</v>
      </c>
      <c r="E260" s="15">
        <v>21725.7</v>
      </c>
      <c r="F260" s="15">
        <v>0</v>
      </c>
      <c r="G260" s="15">
        <v>4284.9399999999996</v>
      </c>
      <c r="H260" s="15">
        <v>4284.9399999999996</v>
      </c>
      <c r="I260" s="15">
        <v>4284.9399999999996</v>
      </c>
      <c r="J260" s="15">
        <v>4284.9399999999996</v>
      </c>
      <c r="K260" s="15">
        <v>0</v>
      </c>
      <c r="L260" s="15">
        <v>4284.9399999999996</v>
      </c>
    </row>
    <row r="261" spans="1:12" x14ac:dyDescent="0.2">
      <c r="A261" s="23" t="s">
        <v>637</v>
      </c>
      <c r="B261" s="23" t="s">
        <v>949</v>
      </c>
      <c r="C261" s="15">
        <v>0</v>
      </c>
      <c r="D261" s="15">
        <v>1934.51</v>
      </c>
      <c r="E261" s="15">
        <v>1934.51</v>
      </c>
      <c r="F261" s="15">
        <v>0</v>
      </c>
      <c r="G261" s="15">
        <v>1934.51</v>
      </c>
      <c r="H261" s="15">
        <v>1934.51</v>
      </c>
      <c r="I261" s="15">
        <v>1934.51</v>
      </c>
      <c r="J261" s="15">
        <v>1934.51</v>
      </c>
      <c r="K261" s="15">
        <v>0</v>
      </c>
      <c r="L261" s="15">
        <v>1934.51</v>
      </c>
    </row>
    <row r="262" spans="1:12" x14ac:dyDescent="0.2">
      <c r="A262" s="23" t="s">
        <v>638</v>
      </c>
      <c r="B262" s="23" t="s">
        <v>950</v>
      </c>
      <c r="C262" s="15">
        <v>0</v>
      </c>
      <c r="D262" s="15">
        <v>26613.62</v>
      </c>
      <c r="E262" s="15">
        <v>26613.62</v>
      </c>
      <c r="F262" s="15">
        <v>0</v>
      </c>
      <c r="G262" s="15">
        <v>6616.06</v>
      </c>
      <c r="H262" s="15">
        <v>6616.06</v>
      </c>
      <c r="I262" s="15">
        <v>6616.06</v>
      </c>
      <c r="J262" s="15">
        <v>6616.06</v>
      </c>
      <c r="K262" s="15">
        <v>0</v>
      </c>
      <c r="L262" s="15">
        <v>6616.06</v>
      </c>
    </row>
    <row r="263" spans="1:12" x14ac:dyDescent="0.2">
      <c r="A263" s="23" t="s">
        <v>1164</v>
      </c>
      <c r="B263" s="23" t="s">
        <v>1372</v>
      </c>
      <c r="C263" s="15">
        <v>0</v>
      </c>
      <c r="D263" s="15">
        <v>8251.2199999999993</v>
      </c>
      <c r="E263" s="15">
        <v>8251.2199999999993</v>
      </c>
      <c r="F263" s="15">
        <v>0</v>
      </c>
      <c r="G263" s="15">
        <v>7927.19</v>
      </c>
      <c r="H263" s="15">
        <v>7927.19</v>
      </c>
      <c r="I263" s="15">
        <v>7927.19</v>
      </c>
      <c r="J263" s="15">
        <v>7927.19</v>
      </c>
      <c r="K263" s="15">
        <v>0</v>
      </c>
      <c r="L263" s="15">
        <v>7927.19</v>
      </c>
    </row>
    <row r="264" spans="1:12" x14ac:dyDescent="0.2">
      <c r="A264" s="23" t="s">
        <v>1555</v>
      </c>
      <c r="B264" s="23" t="s">
        <v>1556</v>
      </c>
      <c r="C264" s="15">
        <v>0</v>
      </c>
      <c r="D264" s="15">
        <v>51852</v>
      </c>
      <c r="E264" s="15">
        <v>51852</v>
      </c>
      <c r="F264" s="15">
        <v>0</v>
      </c>
      <c r="G264" s="15">
        <v>8633.77</v>
      </c>
      <c r="H264" s="15">
        <v>8633.77</v>
      </c>
      <c r="I264" s="15">
        <v>8633.77</v>
      </c>
      <c r="J264" s="15">
        <v>8633.77</v>
      </c>
      <c r="K264" s="15">
        <v>0</v>
      </c>
      <c r="L264" s="15">
        <v>8633.77</v>
      </c>
    </row>
    <row r="265" spans="1:12" x14ac:dyDescent="0.2">
      <c r="A265" s="23" t="s">
        <v>1557</v>
      </c>
      <c r="B265" s="23" t="s">
        <v>1558</v>
      </c>
      <c r="C265" s="15">
        <v>0</v>
      </c>
      <c r="D265" s="15">
        <v>21527.1</v>
      </c>
      <c r="E265" s="15">
        <v>21527.1</v>
      </c>
      <c r="F265" s="15">
        <v>0</v>
      </c>
      <c r="G265" s="15">
        <v>8495.7800000000007</v>
      </c>
      <c r="H265" s="15">
        <v>8495.7800000000007</v>
      </c>
      <c r="I265" s="15">
        <v>8495.7800000000007</v>
      </c>
      <c r="J265" s="15">
        <v>8495.7800000000007</v>
      </c>
      <c r="K265" s="15">
        <v>0</v>
      </c>
      <c r="L265" s="15">
        <v>8495.7800000000007</v>
      </c>
    </row>
    <row r="266" spans="1:12" x14ac:dyDescent="0.2">
      <c r="A266" s="23" t="s">
        <v>2586</v>
      </c>
      <c r="B266" s="23" t="s">
        <v>2723</v>
      </c>
      <c r="C266" s="15">
        <v>0</v>
      </c>
      <c r="D266" s="15">
        <v>11000</v>
      </c>
      <c r="E266" s="15">
        <v>11000</v>
      </c>
      <c r="F266" s="15">
        <v>0</v>
      </c>
      <c r="G266" s="15">
        <v>10857.68</v>
      </c>
      <c r="H266" s="15">
        <v>10857.68</v>
      </c>
      <c r="I266" s="15">
        <v>10857.68</v>
      </c>
      <c r="J266" s="15">
        <v>10857.68</v>
      </c>
      <c r="K266" s="15">
        <v>0</v>
      </c>
      <c r="L266" s="15">
        <v>10857.68</v>
      </c>
    </row>
    <row r="267" spans="1:12" x14ac:dyDescent="0.2">
      <c r="A267" s="23" t="s">
        <v>2587</v>
      </c>
      <c r="B267" s="23" t="s">
        <v>2724</v>
      </c>
      <c r="C267" s="15">
        <v>0</v>
      </c>
      <c r="D267" s="15">
        <v>30000</v>
      </c>
      <c r="E267" s="15">
        <v>30000</v>
      </c>
      <c r="F267" s="15">
        <v>0</v>
      </c>
      <c r="G267" s="15">
        <v>30000</v>
      </c>
      <c r="H267" s="15">
        <v>30000</v>
      </c>
      <c r="I267" s="15">
        <v>30000</v>
      </c>
      <c r="J267" s="15">
        <v>30000</v>
      </c>
      <c r="K267" s="15">
        <v>0</v>
      </c>
      <c r="L267" s="15">
        <v>30000</v>
      </c>
    </row>
    <row r="268" spans="1:12" x14ac:dyDescent="0.2">
      <c r="A268" s="23" t="s">
        <v>2249</v>
      </c>
      <c r="B268" s="23" t="s">
        <v>2250</v>
      </c>
      <c r="C268" s="15">
        <v>0</v>
      </c>
      <c r="D268" s="15">
        <v>11332</v>
      </c>
      <c r="E268" s="15">
        <v>11332</v>
      </c>
      <c r="F268" s="15">
        <v>0</v>
      </c>
      <c r="G268" s="15">
        <v>11317.35</v>
      </c>
      <c r="H268" s="15">
        <v>11317.35</v>
      </c>
      <c r="I268" s="15">
        <v>11317.35</v>
      </c>
      <c r="J268" s="15">
        <v>11317.35</v>
      </c>
      <c r="K268" s="15">
        <v>0</v>
      </c>
      <c r="L268" s="15">
        <v>11317.35</v>
      </c>
    </row>
    <row r="269" spans="1:12" x14ac:dyDescent="0.2">
      <c r="A269" s="23" t="s">
        <v>2251</v>
      </c>
      <c r="B269" s="23" t="s">
        <v>2252</v>
      </c>
      <c r="C269" s="15">
        <v>0</v>
      </c>
      <c r="D269" s="15">
        <v>15784.92</v>
      </c>
      <c r="E269" s="15">
        <v>15784.92</v>
      </c>
      <c r="F269" s="15">
        <v>0</v>
      </c>
      <c r="G269" s="15">
        <v>561.05999999999995</v>
      </c>
      <c r="H269" s="15">
        <v>561.05999999999995</v>
      </c>
      <c r="I269" s="15">
        <v>561.05999999999995</v>
      </c>
      <c r="J269" s="15">
        <v>561.05999999999995</v>
      </c>
      <c r="K269" s="15">
        <v>0</v>
      </c>
      <c r="L269" s="15">
        <v>561.05999999999995</v>
      </c>
    </row>
    <row r="270" spans="1:12" x14ac:dyDescent="0.2">
      <c r="A270" s="23" t="s">
        <v>2253</v>
      </c>
      <c r="B270" s="23" t="s">
        <v>2254</v>
      </c>
      <c r="C270" s="15">
        <v>0</v>
      </c>
      <c r="D270" s="15">
        <v>47822.22</v>
      </c>
      <c r="E270" s="15">
        <v>47822.22</v>
      </c>
      <c r="F270" s="15">
        <v>0</v>
      </c>
      <c r="G270" s="15">
        <v>1815.61</v>
      </c>
      <c r="H270" s="15">
        <v>1815.61</v>
      </c>
      <c r="I270" s="15">
        <v>1815.61</v>
      </c>
      <c r="J270" s="15">
        <v>1815.61</v>
      </c>
      <c r="K270" s="15">
        <v>0</v>
      </c>
      <c r="L270" s="15">
        <v>1815.61</v>
      </c>
    </row>
    <row r="271" spans="1:12" x14ac:dyDescent="0.2">
      <c r="A271" s="23" t="s">
        <v>2588</v>
      </c>
      <c r="B271" s="23" t="s">
        <v>2725</v>
      </c>
      <c r="C271" s="15">
        <v>0</v>
      </c>
      <c r="D271" s="15">
        <v>8000</v>
      </c>
      <c r="E271" s="15">
        <v>8000</v>
      </c>
      <c r="F271" s="15">
        <v>0</v>
      </c>
      <c r="G271" s="15">
        <v>7993.91</v>
      </c>
      <c r="H271" s="15">
        <v>7993.91</v>
      </c>
      <c r="I271" s="15">
        <v>7993.91</v>
      </c>
      <c r="J271" s="15">
        <v>7993.91</v>
      </c>
      <c r="K271" s="15">
        <v>0</v>
      </c>
      <c r="L271" s="15">
        <v>7993.91</v>
      </c>
    </row>
    <row r="272" spans="1:12" x14ac:dyDescent="0.2">
      <c r="A272" s="23" t="s">
        <v>639</v>
      </c>
      <c r="B272" s="23" t="s">
        <v>1261</v>
      </c>
      <c r="C272" s="15">
        <v>4313</v>
      </c>
      <c r="D272" s="15">
        <v>2656.35</v>
      </c>
      <c r="E272" s="15">
        <v>6969.35</v>
      </c>
      <c r="F272" s="15">
        <v>0</v>
      </c>
      <c r="G272" s="15">
        <v>6383.14</v>
      </c>
      <c r="H272" s="15">
        <v>6383.14</v>
      </c>
      <c r="I272" s="15">
        <v>6383.14</v>
      </c>
      <c r="J272" s="15">
        <v>6383.14</v>
      </c>
      <c r="K272" s="15">
        <v>0</v>
      </c>
      <c r="L272" s="15">
        <v>6383.14</v>
      </c>
    </row>
    <row r="273" spans="1:12" x14ac:dyDescent="0.2">
      <c r="A273" s="23" t="s">
        <v>640</v>
      </c>
      <c r="B273" s="23" t="s">
        <v>1262</v>
      </c>
      <c r="C273" s="15">
        <v>8394</v>
      </c>
      <c r="D273" s="15">
        <v>6841.14</v>
      </c>
      <c r="E273" s="15">
        <v>15235.14</v>
      </c>
      <c r="F273" s="15">
        <v>0</v>
      </c>
      <c r="G273" s="15">
        <v>12404.93</v>
      </c>
      <c r="H273" s="15">
        <v>12404.93</v>
      </c>
      <c r="I273" s="15">
        <v>12404.93</v>
      </c>
      <c r="J273" s="15">
        <v>12404.93</v>
      </c>
      <c r="K273" s="15">
        <v>0</v>
      </c>
      <c r="L273" s="15">
        <v>12404.93</v>
      </c>
    </row>
    <row r="274" spans="1:12" x14ac:dyDescent="0.2">
      <c r="A274" s="23" t="s">
        <v>641</v>
      </c>
      <c r="B274" s="23" t="s">
        <v>1263</v>
      </c>
      <c r="C274" s="15">
        <v>2233</v>
      </c>
      <c r="D274" s="15">
        <v>2794.51</v>
      </c>
      <c r="E274" s="15">
        <v>5027.51</v>
      </c>
      <c r="F274" s="15">
        <v>0</v>
      </c>
      <c r="G274" s="15">
        <v>3842.02</v>
      </c>
      <c r="H274" s="15">
        <v>3842.02</v>
      </c>
      <c r="I274" s="15">
        <v>3842.02</v>
      </c>
      <c r="J274" s="15">
        <v>3842.02</v>
      </c>
      <c r="K274" s="15">
        <v>0</v>
      </c>
      <c r="L274" s="15">
        <v>3842.02</v>
      </c>
    </row>
    <row r="275" spans="1:12" x14ac:dyDescent="0.2">
      <c r="A275" s="23" t="s">
        <v>642</v>
      </c>
      <c r="B275" s="23" t="s">
        <v>1264</v>
      </c>
      <c r="C275" s="15">
        <v>1848</v>
      </c>
      <c r="D275" s="15">
        <v>3016.63</v>
      </c>
      <c r="E275" s="15">
        <v>4864.63</v>
      </c>
      <c r="F275" s="15">
        <v>0</v>
      </c>
      <c r="G275" s="15">
        <v>4733.4799999999996</v>
      </c>
      <c r="H275" s="15">
        <v>4733.4799999999996</v>
      </c>
      <c r="I275" s="15">
        <v>4733.4799999999996</v>
      </c>
      <c r="J275" s="15">
        <v>4733.4799999999996</v>
      </c>
      <c r="K275" s="15">
        <v>0</v>
      </c>
      <c r="L275" s="15">
        <v>4733.4799999999996</v>
      </c>
    </row>
    <row r="276" spans="1:12" x14ac:dyDescent="0.2">
      <c r="A276" s="23" t="s">
        <v>643</v>
      </c>
      <c r="B276" s="23" t="s">
        <v>1265</v>
      </c>
      <c r="C276" s="15">
        <v>8394</v>
      </c>
      <c r="D276" s="15">
        <v>13128.38</v>
      </c>
      <c r="E276" s="15">
        <v>21522.38</v>
      </c>
      <c r="F276" s="15">
        <v>0</v>
      </c>
      <c r="G276" s="15">
        <v>21121.07</v>
      </c>
      <c r="H276" s="15">
        <v>21121.07</v>
      </c>
      <c r="I276" s="15">
        <v>21121.07</v>
      </c>
      <c r="J276" s="15">
        <v>21121.07</v>
      </c>
      <c r="K276" s="15">
        <v>0</v>
      </c>
      <c r="L276" s="15">
        <v>21121.07</v>
      </c>
    </row>
    <row r="277" spans="1:12" x14ac:dyDescent="0.2">
      <c r="A277" s="23" t="s">
        <v>2589</v>
      </c>
      <c r="B277" s="23" t="s">
        <v>2726</v>
      </c>
      <c r="C277" s="15">
        <v>0</v>
      </c>
      <c r="D277" s="15">
        <v>12170</v>
      </c>
      <c r="E277" s="15">
        <v>12170</v>
      </c>
      <c r="F277" s="15">
        <v>0</v>
      </c>
      <c r="G277" s="15">
        <v>12168.15</v>
      </c>
      <c r="H277" s="15">
        <v>12168.15</v>
      </c>
      <c r="I277" s="15">
        <v>12168.15</v>
      </c>
      <c r="J277" s="15">
        <v>12168.15</v>
      </c>
      <c r="K277" s="15">
        <v>0</v>
      </c>
      <c r="L277" s="15">
        <v>12168.15</v>
      </c>
    </row>
    <row r="278" spans="1:12" x14ac:dyDescent="0.2">
      <c r="A278" s="23" t="s">
        <v>2590</v>
      </c>
      <c r="B278" s="23" t="s">
        <v>2727</v>
      </c>
      <c r="C278" s="15">
        <v>0</v>
      </c>
      <c r="D278" s="15">
        <v>1755</v>
      </c>
      <c r="E278" s="15">
        <v>1755</v>
      </c>
      <c r="F278" s="15">
        <v>0</v>
      </c>
      <c r="G278" s="15">
        <v>1755</v>
      </c>
      <c r="H278" s="15">
        <v>1755</v>
      </c>
      <c r="I278" s="15">
        <v>1755</v>
      </c>
      <c r="J278" s="15">
        <v>1755</v>
      </c>
      <c r="K278" s="15">
        <v>0</v>
      </c>
      <c r="L278" s="15">
        <v>1755</v>
      </c>
    </row>
    <row r="279" spans="1:12" x14ac:dyDescent="0.2">
      <c r="A279" s="23" t="s">
        <v>2591</v>
      </c>
      <c r="B279" s="23" t="s">
        <v>2728</v>
      </c>
      <c r="C279" s="15">
        <v>0</v>
      </c>
      <c r="D279" s="15">
        <v>5040</v>
      </c>
      <c r="E279" s="15">
        <v>5040</v>
      </c>
      <c r="F279" s="15">
        <v>0</v>
      </c>
      <c r="G279" s="15">
        <v>4317.68</v>
      </c>
      <c r="H279" s="15">
        <v>4317.68</v>
      </c>
      <c r="I279" s="15">
        <v>4317.68</v>
      </c>
      <c r="J279" s="15">
        <v>4317.68</v>
      </c>
      <c r="K279" s="15">
        <v>0</v>
      </c>
      <c r="L279" s="15">
        <v>4317.68</v>
      </c>
    </row>
    <row r="280" spans="1:12" x14ac:dyDescent="0.2">
      <c r="A280" s="23" t="s">
        <v>2592</v>
      </c>
      <c r="B280" s="23" t="s">
        <v>2729</v>
      </c>
      <c r="C280" s="15">
        <v>0</v>
      </c>
      <c r="D280" s="15">
        <v>52010</v>
      </c>
      <c r="E280" s="15">
        <v>52010</v>
      </c>
      <c r="F280" s="15">
        <v>0</v>
      </c>
      <c r="G280" s="15">
        <v>52010</v>
      </c>
      <c r="H280" s="15">
        <v>52010</v>
      </c>
      <c r="I280" s="15">
        <v>52010</v>
      </c>
      <c r="J280" s="15">
        <v>45600.81</v>
      </c>
      <c r="K280" s="15">
        <v>0</v>
      </c>
      <c r="L280" s="15">
        <v>45600.81</v>
      </c>
    </row>
    <row r="281" spans="1:12" x14ac:dyDescent="0.2">
      <c r="A281" s="23" t="s">
        <v>2593</v>
      </c>
      <c r="B281" s="23" t="s">
        <v>2730</v>
      </c>
      <c r="C281" s="15">
        <v>0</v>
      </c>
      <c r="D281" s="15">
        <v>3085</v>
      </c>
      <c r="E281" s="15">
        <v>3085</v>
      </c>
      <c r="F281" s="15">
        <v>0</v>
      </c>
      <c r="G281" s="15">
        <v>3085</v>
      </c>
      <c r="H281" s="15">
        <v>3085</v>
      </c>
      <c r="I281" s="15">
        <v>3085</v>
      </c>
      <c r="J281" s="15">
        <v>3085</v>
      </c>
      <c r="K281" s="15">
        <v>0</v>
      </c>
      <c r="L281" s="15">
        <v>3085</v>
      </c>
    </row>
    <row r="282" spans="1:12" x14ac:dyDescent="0.2">
      <c r="A282" s="23" t="s">
        <v>644</v>
      </c>
      <c r="B282" s="23" t="s">
        <v>1266</v>
      </c>
      <c r="C282" s="15">
        <v>0</v>
      </c>
      <c r="D282" s="15">
        <v>9.23</v>
      </c>
      <c r="E282" s="15">
        <v>9.23</v>
      </c>
      <c r="F282" s="15">
        <v>0</v>
      </c>
      <c r="G282" s="15">
        <v>8.64</v>
      </c>
      <c r="H282" s="15">
        <v>8.64</v>
      </c>
      <c r="I282" s="15">
        <v>8.64</v>
      </c>
      <c r="J282" s="15">
        <v>8.64</v>
      </c>
      <c r="K282" s="15">
        <v>0</v>
      </c>
      <c r="L282" s="15">
        <v>8.64</v>
      </c>
    </row>
    <row r="283" spans="1:12" x14ac:dyDescent="0.2">
      <c r="A283" s="23" t="s">
        <v>645</v>
      </c>
      <c r="B283" s="23" t="s">
        <v>892</v>
      </c>
      <c r="C283" s="15">
        <v>0</v>
      </c>
      <c r="D283" s="15">
        <v>26740</v>
      </c>
      <c r="E283" s="15">
        <v>26740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</row>
    <row r="284" spans="1:12" x14ac:dyDescent="0.2">
      <c r="A284" s="23" t="s">
        <v>646</v>
      </c>
      <c r="B284" s="23" t="s">
        <v>893</v>
      </c>
      <c r="C284" s="15">
        <v>0</v>
      </c>
      <c r="D284" s="15">
        <v>14272</v>
      </c>
      <c r="E284" s="15">
        <v>14272</v>
      </c>
      <c r="F284" s="15">
        <v>0</v>
      </c>
      <c r="G284" s="15">
        <v>14267.11</v>
      </c>
      <c r="H284" s="15">
        <v>14267.11</v>
      </c>
      <c r="I284" s="15">
        <v>14267.11</v>
      </c>
      <c r="J284" s="15">
        <v>14267.11</v>
      </c>
      <c r="K284" s="15">
        <v>0</v>
      </c>
      <c r="L284" s="15">
        <v>14267.11</v>
      </c>
    </row>
    <row r="285" spans="1:12" x14ac:dyDescent="0.2">
      <c r="A285" s="23" t="s">
        <v>647</v>
      </c>
      <c r="B285" s="23" t="s">
        <v>894</v>
      </c>
      <c r="C285" s="15">
        <v>0</v>
      </c>
      <c r="D285" s="15">
        <v>17965.86</v>
      </c>
      <c r="E285" s="15">
        <v>17965.86</v>
      </c>
      <c r="F285" s="15">
        <v>0</v>
      </c>
      <c r="G285" s="15">
        <v>2.69</v>
      </c>
      <c r="H285" s="15">
        <v>2.69</v>
      </c>
      <c r="I285" s="15">
        <v>2.69</v>
      </c>
      <c r="J285" s="15">
        <v>2.69</v>
      </c>
      <c r="K285" s="15">
        <v>0</v>
      </c>
      <c r="L285" s="15">
        <v>2.69</v>
      </c>
    </row>
    <row r="286" spans="1:12" x14ac:dyDescent="0.2">
      <c r="A286" s="23" t="s">
        <v>648</v>
      </c>
      <c r="B286" s="23" t="s">
        <v>951</v>
      </c>
      <c r="C286" s="15">
        <v>0</v>
      </c>
      <c r="D286" s="15">
        <v>16396.84</v>
      </c>
      <c r="E286" s="15">
        <v>16396.84</v>
      </c>
      <c r="F286" s="15">
        <v>0</v>
      </c>
      <c r="G286" s="15">
        <v>14797.01</v>
      </c>
      <c r="H286" s="15">
        <v>14797.01</v>
      </c>
      <c r="I286" s="15">
        <v>14797.01</v>
      </c>
      <c r="J286" s="15">
        <v>14797.01</v>
      </c>
      <c r="K286" s="15">
        <v>0</v>
      </c>
      <c r="L286" s="15">
        <v>14797.01</v>
      </c>
    </row>
    <row r="287" spans="1:12" x14ac:dyDescent="0.2">
      <c r="A287" s="23" t="s">
        <v>649</v>
      </c>
      <c r="B287" s="23" t="s">
        <v>952</v>
      </c>
      <c r="C287" s="15">
        <v>0</v>
      </c>
      <c r="D287" s="15">
        <v>41666</v>
      </c>
      <c r="E287" s="15">
        <v>41666</v>
      </c>
      <c r="F287" s="15">
        <v>0</v>
      </c>
      <c r="G287" s="15">
        <v>41644.959999999999</v>
      </c>
      <c r="H287" s="15">
        <v>41644.959999999999</v>
      </c>
      <c r="I287" s="15">
        <v>41644.959999999999</v>
      </c>
      <c r="J287" s="15">
        <v>41644.959999999999</v>
      </c>
      <c r="K287" s="15">
        <v>0</v>
      </c>
      <c r="L287" s="15">
        <v>41644.959999999999</v>
      </c>
    </row>
    <row r="288" spans="1:12" x14ac:dyDescent="0.2">
      <c r="A288" s="23" t="s">
        <v>650</v>
      </c>
      <c r="B288" s="23" t="s">
        <v>953</v>
      </c>
      <c r="C288" s="15">
        <v>0</v>
      </c>
      <c r="D288" s="15">
        <v>20934</v>
      </c>
      <c r="E288" s="15">
        <v>20934</v>
      </c>
      <c r="F288" s="15">
        <v>0</v>
      </c>
      <c r="G288" s="15">
        <v>14598.89</v>
      </c>
      <c r="H288" s="15">
        <v>14598.89</v>
      </c>
      <c r="I288" s="15">
        <v>14598.89</v>
      </c>
      <c r="J288" s="15">
        <v>14598.89</v>
      </c>
      <c r="K288" s="15">
        <v>0</v>
      </c>
      <c r="L288" s="15">
        <v>14598.89</v>
      </c>
    </row>
    <row r="289" spans="1:12" x14ac:dyDescent="0.2">
      <c r="A289" s="23" t="s">
        <v>651</v>
      </c>
      <c r="B289" s="23" t="s">
        <v>954</v>
      </c>
      <c r="C289" s="15">
        <v>0</v>
      </c>
      <c r="D289" s="15">
        <v>63269.61</v>
      </c>
      <c r="E289" s="15">
        <v>63269.61</v>
      </c>
      <c r="F289" s="15">
        <v>0</v>
      </c>
      <c r="G289" s="15">
        <v>60954.82</v>
      </c>
      <c r="H289" s="15">
        <v>60954.82</v>
      </c>
      <c r="I289" s="15">
        <v>60954.82</v>
      </c>
      <c r="J289" s="15">
        <v>60954.82</v>
      </c>
      <c r="K289" s="15">
        <v>0</v>
      </c>
      <c r="L289" s="15">
        <v>60954.82</v>
      </c>
    </row>
    <row r="290" spans="1:12" x14ac:dyDescent="0.2">
      <c r="A290" s="23" t="s">
        <v>652</v>
      </c>
      <c r="B290" s="23" t="s">
        <v>955</v>
      </c>
      <c r="C290" s="15">
        <v>0</v>
      </c>
      <c r="D290" s="15">
        <v>38951.43</v>
      </c>
      <c r="E290" s="15">
        <v>38951.43</v>
      </c>
      <c r="F290" s="15">
        <v>0</v>
      </c>
      <c r="G290" s="15">
        <v>31555.09</v>
      </c>
      <c r="H290" s="15">
        <v>31555.09</v>
      </c>
      <c r="I290" s="15">
        <v>31555.09</v>
      </c>
      <c r="J290" s="15">
        <v>31555.09</v>
      </c>
      <c r="K290" s="15">
        <v>0</v>
      </c>
      <c r="L290" s="15">
        <v>31555.09</v>
      </c>
    </row>
    <row r="291" spans="1:12" x14ac:dyDescent="0.2">
      <c r="A291" s="23" t="s">
        <v>653</v>
      </c>
      <c r="B291" s="23" t="s">
        <v>956</v>
      </c>
      <c r="C291" s="15">
        <v>0</v>
      </c>
      <c r="D291" s="15">
        <v>25756.26</v>
      </c>
      <c r="E291" s="15">
        <v>25756.26</v>
      </c>
      <c r="F291" s="15">
        <v>0</v>
      </c>
      <c r="G291" s="15">
        <v>17111.21</v>
      </c>
      <c r="H291" s="15">
        <v>17111.21</v>
      </c>
      <c r="I291" s="15">
        <v>17111.21</v>
      </c>
      <c r="J291" s="15">
        <v>17111.21</v>
      </c>
      <c r="K291" s="15">
        <v>0</v>
      </c>
      <c r="L291" s="15">
        <v>17111.21</v>
      </c>
    </row>
    <row r="292" spans="1:12" x14ac:dyDescent="0.2">
      <c r="A292" s="23" t="s">
        <v>654</v>
      </c>
      <c r="B292" s="23" t="s">
        <v>957</v>
      </c>
      <c r="C292" s="15">
        <v>0</v>
      </c>
      <c r="D292" s="15">
        <v>103645.71</v>
      </c>
      <c r="E292" s="15">
        <v>103645.71</v>
      </c>
      <c r="F292" s="15">
        <v>0</v>
      </c>
      <c r="G292" s="15">
        <v>98718.74</v>
      </c>
      <c r="H292" s="15">
        <v>98718.74</v>
      </c>
      <c r="I292" s="15">
        <v>98718.74</v>
      </c>
      <c r="J292" s="15">
        <v>98718.74</v>
      </c>
      <c r="K292" s="15">
        <v>0</v>
      </c>
      <c r="L292" s="15">
        <v>98718.74</v>
      </c>
    </row>
    <row r="293" spans="1:12" x14ac:dyDescent="0.2">
      <c r="A293" s="23" t="s">
        <v>655</v>
      </c>
      <c r="B293" s="23" t="s">
        <v>958</v>
      </c>
      <c r="C293" s="15">
        <v>0</v>
      </c>
      <c r="D293" s="15">
        <v>44759.31</v>
      </c>
      <c r="E293" s="15">
        <v>44759.31</v>
      </c>
      <c r="F293" s="15">
        <v>0</v>
      </c>
      <c r="G293" s="15">
        <v>31559.71</v>
      </c>
      <c r="H293" s="15">
        <v>31559.71</v>
      </c>
      <c r="I293" s="15">
        <v>31559.71</v>
      </c>
      <c r="J293" s="15">
        <v>31559.71</v>
      </c>
      <c r="K293" s="15">
        <v>0</v>
      </c>
      <c r="L293" s="15">
        <v>31559.71</v>
      </c>
    </row>
    <row r="294" spans="1:12" x14ac:dyDescent="0.2">
      <c r="A294" s="23" t="s">
        <v>656</v>
      </c>
      <c r="B294" s="23" t="s">
        <v>959</v>
      </c>
      <c r="C294" s="15">
        <v>0</v>
      </c>
      <c r="D294" s="15">
        <v>59609.27</v>
      </c>
      <c r="E294" s="15">
        <v>59609.27</v>
      </c>
      <c r="F294" s="15">
        <v>0</v>
      </c>
      <c r="G294" s="15">
        <v>34062.120000000003</v>
      </c>
      <c r="H294" s="15">
        <v>34062.120000000003</v>
      </c>
      <c r="I294" s="15">
        <v>34062.120000000003</v>
      </c>
      <c r="J294" s="15">
        <v>34062.120000000003</v>
      </c>
      <c r="K294" s="15">
        <v>0</v>
      </c>
      <c r="L294" s="15">
        <v>34062.120000000003</v>
      </c>
    </row>
    <row r="295" spans="1:12" x14ac:dyDescent="0.2">
      <c r="A295" s="23" t="s">
        <v>657</v>
      </c>
      <c r="B295" s="23" t="s">
        <v>960</v>
      </c>
      <c r="C295" s="15">
        <v>0</v>
      </c>
      <c r="D295" s="15">
        <v>32517.87</v>
      </c>
      <c r="E295" s="15">
        <v>32517.87</v>
      </c>
      <c r="F295" s="15">
        <v>0</v>
      </c>
      <c r="G295" s="15">
        <v>32448.22</v>
      </c>
      <c r="H295" s="15">
        <v>32448.22</v>
      </c>
      <c r="I295" s="15">
        <v>32448.22</v>
      </c>
      <c r="J295" s="15">
        <v>32448.22</v>
      </c>
      <c r="K295" s="15">
        <v>0</v>
      </c>
      <c r="L295" s="15">
        <v>32448.22</v>
      </c>
    </row>
    <row r="296" spans="1:12" x14ac:dyDescent="0.2">
      <c r="A296" s="23" t="s">
        <v>658</v>
      </c>
      <c r="B296" s="23" t="s">
        <v>961</v>
      </c>
      <c r="C296" s="15">
        <v>0</v>
      </c>
      <c r="D296" s="15">
        <v>14540.17</v>
      </c>
      <c r="E296" s="15">
        <v>14540.17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 spans="1:12" x14ac:dyDescent="0.2">
      <c r="A297" s="23" t="s">
        <v>1165</v>
      </c>
      <c r="B297" s="23" t="s">
        <v>1442</v>
      </c>
      <c r="C297" s="15">
        <v>0</v>
      </c>
      <c r="D297" s="15">
        <v>171950.21</v>
      </c>
      <c r="E297" s="15">
        <v>171950.21</v>
      </c>
      <c r="F297" s="15">
        <v>0</v>
      </c>
      <c r="G297" s="15">
        <v>97497.68</v>
      </c>
      <c r="H297" s="15">
        <v>97497.68</v>
      </c>
      <c r="I297" s="15">
        <v>97497.68</v>
      </c>
      <c r="J297" s="15">
        <v>79498.679999999993</v>
      </c>
      <c r="K297" s="15">
        <v>0</v>
      </c>
      <c r="L297" s="15">
        <v>79498.679999999993</v>
      </c>
    </row>
    <row r="298" spans="1:12" x14ac:dyDescent="0.2">
      <c r="A298" s="23" t="s">
        <v>1166</v>
      </c>
      <c r="B298" s="23" t="s">
        <v>1373</v>
      </c>
      <c r="C298" s="15">
        <v>0</v>
      </c>
      <c r="D298" s="15">
        <v>14077.77</v>
      </c>
      <c r="E298" s="15">
        <v>14077.77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</row>
    <row r="299" spans="1:12" x14ac:dyDescent="0.2">
      <c r="A299" s="23" t="s">
        <v>1167</v>
      </c>
      <c r="B299" s="23" t="s">
        <v>1443</v>
      </c>
      <c r="C299" s="15">
        <v>0</v>
      </c>
      <c r="D299" s="15">
        <v>8142</v>
      </c>
      <c r="E299" s="15">
        <v>8142</v>
      </c>
      <c r="F299" s="15">
        <v>0</v>
      </c>
      <c r="G299" s="15">
        <v>8141.45</v>
      </c>
      <c r="H299" s="15">
        <v>8141.45</v>
      </c>
      <c r="I299" s="15">
        <v>8141.45</v>
      </c>
      <c r="J299" s="15">
        <v>8141.45</v>
      </c>
      <c r="K299" s="15">
        <v>0</v>
      </c>
      <c r="L299" s="15">
        <v>8141.45</v>
      </c>
    </row>
    <row r="300" spans="1:12" x14ac:dyDescent="0.2">
      <c r="A300" s="23" t="s">
        <v>1168</v>
      </c>
      <c r="B300" s="23" t="s">
        <v>1444</v>
      </c>
      <c r="C300" s="15">
        <v>0</v>
      </c>
      <c r="D300" s="15">
        <v>25474.09</v>
      </c>
      <c r="E300" s="15">
        <v>25474.09</v>
      </c>
      <c r="F300" s="15">
        <v>0</v>
      </c>
      <c r="G300" s="15">
        <v>25474.09</v>
      </c>
      <c r="H300" s="15">
        <v>25474.09</v>
      </c>
      <c r="I300" s="15">
        <v>25474.09</v>
      </c>
      <c r="J300" s="15">
        <v>25474.09</v>
      </c>
      <c r="K300" s="15">
        <v>0</v>
      </c>
      <c r="L300" s="15">
        <v>25474.09</v>
      </c>
    </row>
    <row r="301" spans="1:12" x14ac:dyDescent="0.2">
      <c r="A301" s="23" t="s">
        <v>1169</v>
      </c>
      <c r="B301" s="23" t="s">
        <v>1374</v>
      </c>
      <c r="C301" s="15">
        <v>0</v>
      </c>
      <c r="D301" s="15">
        <v>71900.92</v>
      </c>
      <c r="E301" s="15">
        <v>71900.92</v>
      </c>
      <c r="F301" s="15">
        <v>0</v>
      </c>
      <c r="G301" s="15">
        <v>43807.1</v>
      </c>
      <c r="H301" s="15">
        <v>43807.1</v>
      </c>
      <c r="I301" s="15">
        <v>43807.1</v>
      </c>
      <c r="J301" s="15">
        <v>43807.1</v>
      </c>
      <c r="K301" s="15">
        <v>0</v>
      </c>
      <c r="L301" s="15">
        <v>43807.1</v>
      </c>
    </row>
    <row r="302" spans="1:12" x14ac:dyDescent="0.2">
      <c r="A302" s="23" t="s">
        <v>1170</v>
      </c>
      <c r="B302" s="23" t="s">
        <v>1375</v>
      </c>
      <c r="C302" s="15">
        <v>0</v>
      </c>
      <c r="D302" s="15">
        <v>96016.13</v>
      </c>
      <c r="E302" s="15">
        <v>96016.13</v>
      </c>
      <c r="F302" s="15">
        <v>0</v>
      </c>
      <c r="G302" s="15">
        <v>49263.05</v>
      </c>
      <c r="H302" s="15">
        <v>49263.05</v>
      </c>
      <c r="I302" s="15">
        <v>49263.05</v>
      </c>
      <c r="J302" s="15">
        <v>49263.05</v>
      </c>
      <c r="K302" s="15">
        <v>0</v>
      </c>
      <c r="L302" s="15">
        <v>49263.05</v>
      </c>
    </row>
    <row r="303" spans="1:12" x14ac:dyDescent="0.2">
      <c r="A303" s="23" t="s">
        <v>1171</v>
      </c>
      <c r="B303" s="23" t="s">
        <v>1376</v>
      </c>
      <c r="C303" s="15">
        <v>0</v>
      </c>
      <c r="D303" s="15">
        <v>28694</v>
      </c>
      <c r="E303" s="15">
        <v>28694</v>
      </c>
      <c r="F303" s="15">
        <v>0</v>
      </c>
      <c r="G303" s="15">
        <v>28615.3</v>
      </c>
      <c r="H303" s="15">
        <v>28615.3</v>
      </c>
      <c r="I303" s="15">
        <v>28615.3</v>
      </c>
      <c r="J303" s="15">
        <v>28615.3</v>
      </c>
      <c r="K303" s="15">
        <v>0</v>
      </c>
      <c r="L303" s="15">
        <v>28615.3</v>
      </c>
    </row>
    <row r="304" spans="1:12" x14ac:dyDescent="0.2">
      <c r="A304" s="23" t="s">
        <v>1172</v>
      </c>
      <c r="B304" s="23" t="s">
        <v>1377</v>
      </c>
      <c r="C304" s="15">
        <v>0</v>
      </c>
      <c r="D304" s="15">
        <v>23762</v>
      </c>
      <c r="E304" s="15">
        <v>23762</v>
      </c>
      <c r="F304" s="15">
        <v>0</v>
      </c>
      <c r="G304" s="15">
        <v>23753.01</v>
      </c>
      <c r="H304" s="15">
        <v>23753.01</v>
      </c>
      <c r="I304" s="15">
        <v>23753.01</v>
      </c>
      <c r="J304" s="15">
        <v>23753.01</v>
      </c>
      <c r="K304" s="15">
        <v>0</v>
      </c>
      <c r="L304" s="15">
        <v>23753.01</v>
      </c>
    </row>
    <row r="305" spans="1:12" x14ac:dyDescent="0.2">
      <c r="A305" s="23" t="s">
        <v>1173</v>
      </c>
      <c r="B305" s="23" t="s">
        <v>1378</v>
      </c>
      <c r="C305" s="15">
        <v>0</v>
      </c>
      <c r="D305" s="15">
        <v>86619.78</v>
      </c>
      <c r="E305" s="15">
        <v>86619.78</v>
      </c>
      <c r="F305" s="15">
        <v>0</v>
      </c>
      <c r="G305" s="15">
        <v>26993.18</v>
      </c>
      <c r="H305" s="15">
        <v>26993.18</v>
      </c>
      <c r="I305" s="15">
        <v>26993.18</v>
      </c>
      <c r="J305" s="15">
        <v>26993.18</v>
      </c>
      <c r="K305" s="15">
        <v>0</v>
      </c>
      <c r="L305" s="15">
        <v>26993.18</v>
      </c>
    </row>
    <row r="306" spans="1:12" x14ac:dyDescent="0.2">
      <c r="A306" s="23" t="s">
        <v>1174</v>
      </c>
      <c r="B306" s="23" t="s">
        <v>1379</v>
      </c>
      <c r="C306" s="15">
        <v>0</v>
      </c>
      <c r="D306" s="15">
        <v>145835.84</v>
      </c>
      <c r="E306" s="15">
        <v>145835.84</v>
      </c>
      <c r="F306" s="15">
        <v>0</v>
      </c>
      <c r="G306" s="15">
        <v>89461.119999999995</v>
      </c>
      <c r="H306" s="15">
        <v>89461.119999999995</v>
      </c>
      <c r="I306" s="15">
        <v>89461.119999999995</v>
      </c>
      <c r="J306" s="15">
        <v>89461.119999999995</v>
      </c>
      <c r="K306" s="15">
        <v>0</v>
      </c>
      <c r="L306" s="15">
        <v>89461.119999999995</v>
      </c>
    </row>
    <row r="307" spans="1:12" x14ac:dyDescent="0.2">
      <c r="A307" s="23" t="s">
        <v>1175</v>
      </c>
      <c r="B307" s="23" t="s">
        <v>1380</v>
      </c>
      <c r="C307" s="15">
        <v>0</v>
      </c>
      <c r="D307" s="15">
        <v>77735.19</v>
      </c>
      <c r="E307" s="15">
        <v>77735.19</v>
      </c>
      <c r="F307" s="15">
        <v>0</v>
      </c>
      <c r="G307" s="15">
        <v>14490.64</v>
      </c>
      <c r="H307" s="15">
        <v>14490.64</v>
      </c>
      <c r="I307" s="15">
        <v>14490.64</v>
      </c>
      <c r="J307" s="15">
        <v>14490.64</v>
      </c>
      <c r="K307" s="15">
        <v>0</v>
      </c>
      <c r="L307" s="15">
        <v>14490.64</v>
      </c>
    </row>
    <row r="308" spans="1:12" x14ac:dyDescent="0.2">
      <c r="A308" s="23" t="s">
        <v>1176</v>
      </c>
      <c r="B308" s="23" t="s">
        <v>1381</v>
      </c>
      <c r="C308" s="15">
        <v>0</v>
      </c>
      <c r="D308" s="15">
        <v>95054.97</v>
      </c>
      <c r="E308" s="15">
        <v>95054.97</v>
      </c>
      <c r="F308" s="15">
        <v>0</v>
      </c>
      <c r="G308" s="15">
        <v>46202</v>
      </c>
      <c r="H308" s="15">
        <v>46202</v>
      </c>
      <c r="I308" s="15">
        <v>46202</v>
      </c>
      <c r="J308" s="15">
        <v>46202</v>
      </c>
      <c r="K308" s="15">
        <v>0</v>
      </c>
      <c r="L308" s="15">
        <v>46202</v>
      </c>
    </row>
    <row r="309" spans="1:12" x14ac:dyDescent="0.2">
      <c r="A309" s="23" t="s">
        <v>1177</v>
      </c>
      <c r="B309" s="23" t="s">
        <v>1382</v>
      </c>
      <c r="C309" s="15">
        <v>0</v>
      </c>
      <c r="D309" s="15">
        <v>55968.71</v>
      </c>
      <c r="E309" s="15">
        <v>55968.71</v>
      </c>
      <c r="F309" s="15">
        <v>0</v>
      </c>
      <c r="G309" s="15">
        <v>24512.78</v>
      </c>
      <c r="H309" s="15">
        <v>24512.78</v>
      </c>
      <c r="I309" s="15">
        <v>24512.78</v>
      </c>
      <c r="J309" s="15">
        <v>24512.78</v>
      </c>
      <c r="K309" s="15">
        <v>0</v>
      </c>
      <c r="L309" s="15">
        <v>24512.78</v>
      </c>
    </row>
    <row r="310" spans="1:12" x14ac:dyDescent="0.2">
      <c r="A310" s="23" t="s">
        <v>1178</v>
      </c>
      <c r="B310" s="23" t="s">
        <v>1383</v>
      </c>
      <c r="C310" s="15">
        <v>0</v>
      </c>
      <c r="D310" s="15">
        <v>14034.5</v>
      </c>
      <c r="E310" s="15">
        <v>14034.5</v>
      </c>
      <c r="F310" s="15">
        <v>0</v>
      </c>
      <c r="G310" s="15">
        <v>13646.51</v>
      </c>
      <c r="H310" s="15">
        <v>13646.51</v>
      </c>
      <c r="I310" s="15">
        <v>13646.51</v>
      </c>
      <c r="J310" s="15">
        <v>13646.51</v>
      </c>
      <c r="K310" s="15">
        <v>0</v>
      </c>
      <c r="L310" s="15">
        <v>13646.51</v>
      </c>
    </row>
    <row r="311" spans="1:12" x14ac:dyDescent="0.2">
      <c r="A311" s="23" t="s">
        <v>1179</v>
      </c>
      <c r="B311" s="23" t="s">
        <v>1384</v>
      </c>
      <c r="C311" s="15">
        <v>0</v>
      </c>
      <c r="D311" s="15">
        <v>94927.84</v>
      </c>
      <c r="E311" s="15">
        <v>94927.84</v>
      </c>
      <c r="F311" s="15">
        <v>0</v>
      </c>
      <c r="G311" s="15">
        <v>31618.37</v>
      </c>
      <c r="H311" s="15">
        <v>31618.37</v>
      </c>
      <c r="I311" s="15">
        <v>31618.37</v>
      </c>
      <c r="J311" s="15">
        <v>31618.37</v>
      </c>
      <c r="K311" s="15">
        <v>0</v>
      </c>
      <c r="L311" s="15">
        <v>31618.37</v>
      </c>
    </row>
    <row r="312" spans="1:12" x14ac:dyDescent="0.2">
      <c r="A312" s="23" t="s">
        <v>1180</v>
      </c>
      <c r="B312" s="23" t="s">
        <v>1385</v>
      </c>
      <c r="C312" s="15">
        <v>0</v>
      </c>
      <c r="D312" s="15">
        <v>25385.599999999999</v>
      </c>
      <c r="E312" s="15">
        <v>25385.599999999999</v>
      </c>
      <c r="F312" s="15">
        <v>0</v>
      </c>
      <c r="G312" s="15">
        <v>8947.0499999999993</v>
      </c>
      <c r="H312" s="15">
        <v>8947.0499999999993</v>
      </c>
      <c r="I312" s="15">
        <v>8947.0499999999993</v>
      </c>
      <c r="J312" s="15">
        <v>8947.0499999999993</v>
      </c>
      <c r="K312" s="15">
        <v>0</v>
      </c>
      <c r="L312" s="15">
        <v>8947.0499999999993</v>
      </c>
    </row>
    <row r="313" spans="1:12" x14ac:dyDescent="0.2">
      <c r="A313" s="23" t="s">
        <v>1181</v>
      </c>
      <c r="B313" s="23" t="s">
        <v>1386</v>
      </c>
      <c r="C313" s="15">
        <v>0</v>
      </c>
      <c r="D313" s="15">
        <v>67493.3</v>
      </c>
      <c r="E313" s="15">
        <v>67493.3</v>
      </c>
      <c r="F313" s="15">
        <v>0</v>
      </c>
      <c r="G313" s="15">
        <v>67493.3</v>
      </c>
      <c r="H313" s="15">
        <v>67493.3</v>
      </c>
      <c r="I313" s="15">
        <v>67493.3</v>
      </c>
      <c r="J313" s="15">
        <v>67493.3</v>
      </c>
      <c r="K313" s="15">
        <v>0</v>
      </c>
      <c r="L313" s="15">
        <v>67493.3</v>
      </c>
    </row>
    <row r="314" spans="1:12" x14ac:dyDescent="0.2">
      <c r="A314" s="23" t="s">
        <v>1182</v>
      </c>
      <c r="B314" s="23" t="s">
        <v>1387</v>
      </c>
      <c r="C314" s="15">
        <v>0</v>
      </c>
      <c r="D314" s="15">
        <v>47978.51</v>
      </c>
      <c r="E314" s="15">
        <v>47978.51</v>
      </c>
      <c r="F314" s="15">
        <v>0</v>
      </c>
      <c r="G314" s="15">
        <v>29814.38</v>
      </c>
      <c r="H314" s="15">
        <v>29814.38</v>
      </c>
      <c r="I314" s="15">
        <v>29814.38</v>
      </c>
      <c r="J314" s="15">
        <v>29814.38</v>
      </c>
      <c r="K314" s="15">
        <v>0</v>
      </c>
      <c r="L314" s="15">
        <v>29814.38</v>
      </c>
    </row>
    <row r="315" spans="1:12" x14ac:dyDescent="0.2">
      <c r="A315" s="23" t="s">
        <v>1559</v>
      </c>
      <c r="B315" s="23" t="s">
        <v>1560</v>
      </c>
      <c r="C315" s="15">
        <v>0</v>
      </c>
      <c r="D315" s="15">
        <v>102869.35</v>
      </c>
      <c r="E315" s="15">
        <v>102869.35</v>
      </c>
      <c r="F315" s="15">
        <v>0</v>
      </c>
      <c r="G315" s="15">
        <v>66035.97</v>
      </c>
      <c r="H315" s="15">
        <v>66035.97</v>
      </c>
      <c r="I315" s="15">
        <v>66035.97</v>
      </c>
      <c r="J315" s="15">
        <v>66035.97</v>
      </c>
      <c r="K315" s="15">
        <v>0</v>
      </c>
      <c r="L315" s="15">
        <v>66035.97</v>
      </c>
    </row>
    <row r="316" spans="1:12" x14ac:dyDescent="0.2">
      <c r="A316" s="23" t="s">
        <v>1561</v>
      </c>
      <c r="B316" s="23" t="s">
        <v>1562</v>
      </c>
      <c r="C316" s="15">
        <v>0</v>
      </c>
      <c r="D316" s="15">
        <v>74102.490000000005</v>
      </c>
      <c r="E316" s="15">
        <v>74102.490000000005</v>
      </c>
      <c r="F316" s="15">
        <v>0</v>
      </c>
      <c r="G316" s="15">
        <v>49025.89</v>
      </c>
      <c r="H316" s="15">
        <v>49025.89</v>
      </c>
      <c r="I316" s="15">
        <v>49025.89</v>
      </c>
      <c r="J316" s="15">
        <v>49025.89</v>
      </c>
      <c r="K316" s="15">
        <v>0</v>
      </c>
      <c r="L316" s="15">
        <v>49025.89</v>
      </c>
    </row>
    <row r="317" spans="1:12" x14ac:dyDescent="0.2">
      <c r="A317" s="23" t="s">
        <v>1563</v>
      </c>
      <c r="B317" s="23" t="s">
        <v>1564</v>
      </c>
      <c r="C317" s="15">
        <v>0</v>
      </c>
      <c r="D317" s="15">
        <v>76156.639999999999</v>
      </c>
      <c r="E317" s="15">
        <v>76156.639999999999</v>
      </c>
      <c r="F317" s="15">
        <v>0</v>
      </c>
      <c r="G317" s="15">
        <v>74022.649999999994</v>
      </c>
      <c r="H317" s="15">
        <v>74022.649999999994</v>
      </c>
      <c r="I317" s="15">
        <v>74022.649999999994</v>
      </c>
      <c r="J317" s="15">
        <v>74022.649999999994</v>
      </c>
      <c r="K317" s="15">
        <v>0</v>
      </c>
      <c r="L317" s="15">
        <v>74022.649999999994</v>
      </c>
    </row>
    <row r="318" spans="1:12" x14ac:dyDescent="0.2">
      <c r="A318" s="23" t="s">
        <v>1565</v>
      </c>
      <c r="B318" s="23" t="s">
        <v>1566</v>
      </c>
      <c r="C318" s="15">
        <v>0</v>
      </c>
      <c r="D318" s="15">
        <v>48810.76</v>
      </c>
      <c r="E318" s="15">
        <v>48810.76</v>
      </c>
      <c r="F318" s="15">
        <v>0</v>
      </c>
      <c r="G318" s="15">
        <v>42606.94</v>
      </c>
      <c r="H318" s="15">
        <v>42606.94</v>
      </c>
      <c r="I318" s="15">
        <v>42606.94</v>
      </c>
      <c r="J318" s="15">
        <v>42606.94</v>
      </c>
      <c r="K318" s="15">
        <v>0</v>
      </c>
      <c r="L318" s="15">
        <v>42606.94</v>
      </c>
    </row>
    <row r="319" spans="1:12" x14ac:dyDescent="0.2">
      <c r="A319" s="23" t="s">
        <v>1567</v>
      </c>
      <c r="B319" s="23" t="s">
        <v>1568</v>
      </c>
      <c r="C319" s="15">
        <v>0</v>
      </c>
      <c r="D319" s="15">
        <v>72243.42</v>
      </c>
      <c r="E319" s="15">
        <v>72243.42</v>
      </c>
      <c r="F319" s="15">
        <v>0</v>
      </c>
      <c r="G319" s="15">
        <v>31812.62</v>
      </c>
      <c r="H319" s="15">
        <v>31812.62</v>
      </c>
      <c r="I319" s="15">
        <v>31812.62</v>
      </c>
      <c r="J319" s="15">
        <v>31812.62</v>
      </c>
      <c r="K319" s="15">
        <v>0</v>
      </c>
      <c r="L319" s="15">
        <v>31812.62</v>
      </c>
    </row>
    <row r="320" spans="1:12" x14ac:dyDescent="0.2">
      <c r="A320" s="23" t="s">
        <v>1569</v>
      </c>
      <c r="B320" s="23" t="s">
        <v>1570</v>
      </c>
      <c r="C320" s="15">
        <v>0</v>
      </c>
      <c r="D320" s="15">
        <v>119672.52</v>
      </c>
      <c r="E320" s="15">
        <v>119672.52</v>
      </c>
      <c r="F320" s="15">
        <v>0</v>
      </c>
      <c r="G320" s="15">
        <v>31386.560000000001</v>
      </c>
      <c r="H320" s="15">
        <v>31386.560000000001</v>
      </c>
      <c r="I320" s="15">
        <v>31386.560000000001</v>
      </c>
      <c r="J320" s="15">
        <v>31386.560000000001</v>
      </c>
      <c r="K320" s="15">
        <v>0</v>
      </c>
      <c r="L320" s="15">
        <v>31386.560000000001</v>
      </c>
    </row>
    <row r="321" spans="1:12" x14ac:dyDescent="0.2">
      <c r="A321" s="23" t="s">
        <v>1571</v>
      </c>
      <c r="B321" s="23" t="s">
        <v>1572</v>
      </c>
      <c r="C321" s="15">
        <v>0</v>
      </c>
      <c r="D321" s="15">
        <v>129007.2</v>
      </c>
      <c r="E321" s="15">
        <v>129007.2</v>
      </c>
      <c r="F321" s="15">
        <v>0</v>
      </c>
      <c r="G321" s="15">
        <v>71824.27</v>
      </c>
      <c r="H321" s="15">
        <v>71824.27</v>
      </c>
      <c r="I321" s="15">
        <v>71824.27</v>
      </c>
      <c r="J321" s="15">
        <v>71824.27</v>
      </c>
      <c r="K321" s="15">
        <v>0</v>
      </c>
      <c r="L321" s="15">
        <v>71824.27</v>
      </c>
    </row>
    <row r="322" spans="1:12" x14ac:dyDescent="0.2">
      <c r="A322" s="23" t="s">
        <v>1573</v>
      </c>
      <c r="B322" s="23" t="s">
        <v>1574</v>
      </c>
      <c r="C322" s="15">
        <v>0</v>
      </c>
      <c r="D322" s="15">
        <v>54334.12</v>
      </c>
      <c r="E322" s="15">
        <v>54334.12</v>
      </c>
      <c r="F322" s="15">
        <v>0</v>
      </c>
      <c r="G322" s="15">
        <v>52768.86</v>
      </c>
      <c r="H322" s="15">
        <v>52768.86</v>
      </c>
      <c r="I322" s="15">
        <v>52768.86</v>
      </c>
      <c r="J322" s="15">
        <v>52768.86</v>
      </c>
      <c r="K322" s="15">
        <v>0</v>
      </c>
      <c r="L322" s="15">
        <v>52768.86</v>
      </c>
    </row>
    <row r="323" spans="1:12" x14ac:dyDescent="0.2">
      <c r="A323" s="23" t="s">
        <v>1576</v>
      </c>
      <c r="B323" s="23" t="s">
        <v>1577</v>
      </c>
      <c r="C323" s="15">
        <v>0</v>
      </c>
      <c r="D323" s="15">
        <v>62076.84</v>
      </c>
      <c r="E323" s="15">
        <v>62076.84</v>
      </c>
      <c r="F323" s="15">
        <v>0</v>
      </c>
      <c r="G323" s="15">
        <v>58839.6</v>
      </c>
      <c r="H323" s="15">
        <v>58839.6</v>
      </c>
      <c r="I323" s="15">
        <v>58839.6</v>
      </c>
      <c r="J323" s="15">
        <v>58839.6</v>
      </c>
      <c r="K323" s="15">
        <v>0</v>
      </c>
      <c r="L323" s="15">
        <v>58839.6</v>
      </c>
    </row>
    <row r="324" spans="1:12" x14ac:dyDescent="0.2">
      <c r="A324" s="23" t="s">
        <v>1578</v>
      </c>
      <c r="B324" s="23" t="s">
        <v>1579</v>
      </c>
      <c r="C324" s="15">
        <v>0</v>
      </c>
      <c r="D324" s="15">
        <v>117298.55</v>
      </c>
      <c r="E324" s="15">
        <v>117298.55</v>
      </c>
      <c r="F324" s="15">
        <v>0</v>
      </c>
      <c r="G324" s="15">
        <v>87335.06</v>
      </c>
      <c r="H324" s="15">
        <v>87335.06</v>
      </c>
      <c r="I324" s="15">
        <v>87335.06</v>
      </c>
      <c r="J324" s="15">
        <v>87335.06</v>
      </c>
      <c r="K324" s="15">
        <v>0</v>
      </c>
      <c r="L324" s="15">
        <v>87335.06</v>
      </c>
    </row>
    <row r="325" spans="1:12" x14ac:dyDescent="0.2">
      <c r="A325" s="23" t="s">
        <v>1580</v>
      </c>
      <c r="B325" s="23" t="s">
        <v>1581</v>
      </c>
      <c r="C325" s="15">
        <v>0</v>
      </c>
      <c r="D325" s="15">
        <v>98310.18</v>
      </c>
      <c r="E325" s="15">
        <v>98310.18</v>
      </c>
      <c r="F325" s="15">
        <v>0</v>
      </c>
      <c r="G325" s="15">
        <v>49973.02</v>
      </c>
      <c r="H325" s="15">
        <v>49973.02</v>
      </c>
      <c r="I325" s="15">
        <v>49973.02</v>
      </c>
      <c r="J325" s="15">
        <v>49973.02</v>
      </c>
      <c r="K325" s="15">
        <v>0</v>
      </c>
      <c r="L325" s="15">
        <v>49973.02</v>
      </c>
    </row>
    <row r="326" spans="1:12" x14ac:dyDescent="0.2">
      <c r="A326" s="23" t="s">
        <v>1582</v>
      </c>
      <c r="B326" s="23" t="s">
        <v>1583</v>
      </c>
      <c r="C326" s="15">
        <v>0</v>
      </c>
      <c r="D326" s="15">
        <v>18500</v>
      </c>
      <c r="E326" s="15">
        <v>18500</v>
      </c>
      <c r="F326" s="15">
        <v>0</v>
      </c>
      <c r="G326" s="15">
        <v>18498.2</v>
      </c>
      <c r="H326" s="15">
        <v>18498.2</v>
      </c>
      <c r="I326" s="15">
        <v>18498.2</v>
      </c>
      <c r="J326" s="15">
        <v>18498.2</v>
      </c>
      <c r="K326" s="15">
        <v>0</v>
      </c>
      <c r="L326" s="15">
        <v>18498.2</v>
      </c>
    </row>
    <row r="327" spans="1:12" x14ac:dyDescent="0.2">
      <c r="A327" s="23" t="s">
        <v>1388</v>
      </c>
      <c r="B327" s="23" t="s">
        <v>1584</v>
      </c>
      <c r="C327" s="15">
        <v>0</v>
      </c>
      <c r="D327" s="15">
        <v>58741.54</v>
      </c>
      <c r="E327" s="15">
        <v>58741.54</v>
      </c>
      <c r="F327" s="15">
        <v>0</v>
      </c>
      <c r="G327" s="15">
        <v>23390.02</v>
      </c>
      <c r="H327" s="15">
        <v>23390.02</v>
      </c>
      <c r="I327" s="15">
        <v>23390.02</v>
      </c>
      <c r="J327" s="15">
        <v>23390.02</v>
      </c>
      <c r="K327" s="15">
        <v>183.91</v>
      </c>
      <c r="L327" s="15">
        <v>23573.93</v>
      </c>
    </row>
    <row r="328" spans="1:12" x14ac:dyDescent="0.2">
      <c r="A328" s="23" t="s">
        <v>1585</v>
      </c>
      <c r="B328" s="23" t="s">
        <v>1586</v>
      </c>
      <c r="C328" s="15">
        <v>0</v>
      </c>
      <c r="D328" s="15">
        <v>299009.15000000002</v>
      </c>
      <c r="E328" s="15">
        <v>299009.15000000002</v>
      </c>
      <c r="F328" s="15">
        <v>0</v>
      </c>
      <c r="G328" s="15">
        <v>177010.1</v>
      </c>
      <c r="H328" s="15">
        <v>177010.1</v>
      </c>
      <c r="I328" s="15">
        <v>177010.1</v>
      </c>
      <c r="J328" s="15">
        <v>177010.1</v>
      </c>
      <c r="K328" s="15">
        <v>0</v>
      </c>
      <c r="L328" s="15">
        <v>177010.1</v>
      </c>
    </row>
    <row r="329" spans="1:12" x14ac:dyDescent="0.2">
      <c r="A329" s="23" t="s">
        <v>1587</v>
      </c>
      <c r="B329" s="23" t="s">
        <v>1588</v>
      </c>
      <c r="C329" s="15">
        <v>0</v>
      </c>
      <c r="D329" s="15">
        <v>95461.65</v>
      </c>
      <c r="E329" s="15">
        <v>95461.65</v>
      </c>
      <c r="F329" s="15">
        <v>0</v>
      </c>
      <c r="G329" s="15">
        <v>21625.51</v>
      </c>
      <c r="H329" s="15">
        <v>21625.51</v>
      </c>
      <c r="I329" s="15">
        <v>21625.51</v>
      </c>
      <c r="J329" s="15">
        <v>21625.51</v>
      </c>
      <c r="K329" s="15">
        <v>0</v>
      </c>
      <c r="L329" s="15">
        <v>21625.51</v>
      </c>
    </row>
    <row r="330" spans="1:12" x14ac:dyDescent="0.2">
      <c r="A330" s="23" t="s">
        <v>1867</v>
      </c>
      <c r="B330" s="23" t="s">
        <v>1976</v>
      </c>
      <c r="C330" s="15">
        <v>0</v>
      </c>
      <c r="D330" s="15">
        <v>65726.44</v>
      </c>
      <c r="E330" s="15">
        <v>65726.44</v>
      </c>
      <c r="F330" s="15">
        <v>0</v>
      </c>
      <c r="G330" s="15">
        <v>38301.56</v>
      </c>
      <c r="H330" s="15">
        <v>38301.56</v>
      </c>
      <c r="I330" s="15">
        <v>38301.56</v>
      </c>
      <c r="J330" s="15">
        <v>38301.56</v>
      </c>
      <c r="K330" s="15">
        <v>0</v>
      </c>
      <c r="L330" s="15">
        <v>38301.56</v>
      </c>
    </row>
    <row r="331" spans="1:12" x14ac:dyDescent="0.2">
      <c r="A331" s="23" t="s">
        <v>1868</v>
      </c>
      <c r="B331" s="23" t="s">
        <v>1977</v>
      </c>
      <c r="C331" s="15">
        <v>0</v>
      </c>
      <c r="D331" s="15">
        <v>63274.48</v>
      </c>
      <c r="E331" s="15">
        <v>63274.48</v>
      </c>
      <c r="F331" s="15">
        <v>0</v>
      </c>
      <c r="G331" s="15">
        <v>19143.990000000002</v>
      </c>
      <c r="H331" s="15">
        <v>19143.990000000002</v>
      </c>
      <c r="I331" s="15">
        <v>19143.990000000002</v>
      </c>
      <c r="J331" s="15">
        <v>19143.990000000002</v>
      </c>
      <c r="K331" s="15">
        <v>0</v>
      </c>
      <c r="L331" s="15">
        <v>19143.990000000002</v>
      </c>
    </row>
    <row r="332" spans="1:12" x14ac:dyDescent="0.2">
      <c r="A332" s="23" t="s">
        <v>1869</v>
      </c>
      <c r="B332" s="23" t="s">
        <v>1978</v>
      </c>
      <c r="C332" s="15">
        <v>0</v>
      </c>
      <c r="D332" s="15">
        <v>11591.97</v>
      </c>
      <c r="E332" s="15">
        <v>11591.97</v>
      </c>
      <c r="F332" s="15">
        <v>0</v>
      </c>
      <c r="G332" s="15">
        <v>2521.0500000000002</v>
      </c>
      <c r="H332" s="15">
        <v>2521.0500000000002</v>
      </c>
      <c r="I332" s="15">
        <v>2521.0500000000002</v>
      </c>
      <c r="J332" s="15">
        <v>2521.0500000000002</v>
      </c>
      <c r="K332" s="15">
        <v>0</v>
      </c>
      <c r="L332" s="15">
        <v>2521.0500000000002</v>
      </c>
    </row>
    <row r="333" spans="1:12" x14ac:dyDescent="0.2">
      <c r="A333" s="23" t="s">
        <v>1870</v>
      </c>
      <c r="B333" s="23" t="s">
        <v>1979</v>
      </c>
      <c r="C333" s="15">
        <v>0</v>
      </c>
      <c r="D333" s="15">
        <v>26262.81</v>
      </c>
      <c r="E333" s="15">
        <v>26262.81</v>
      </c>
      <c r="F333" s="15">
        <v>0</v>
      </c>
      <c r="G333" s="15">
        <v>9328.2199999999993</v>
      </c>
      <c r="H333" s="15">
        <v>9328.2199999999993</v>
      </c>
      <c r="I333" s="15">
        <v>9328.2199999999993</v>
      </c>
      <c r="J333" s="15">
        <v>9328.2199999999993</v>
      </c>
      <c r="K333" s="15">
        <v>0</v>
      </c>
      <c r="L333" s="15">
        <v>9328.2199999999993</v>
      </c>
    </row>
    <row r="334" spans="1:12" x14ac:dyDescent="0.2">
      <c r="A334" s="23" t="s">
        <v>1871</v>
      </c>
      <c r="B334" s="23" t="s">
        <v>1980</v>
      </c>
      <c r="C334" s="15">
        <v>0</v>
      </c>
      <c r="D334" s="15">
        <v>10773.69</v>
      </c>
      <c r="E334" s="15">
        <v>10773.69</v>
      </c>
      <c r="F334" s="15">
        <v>0</v>
      </c>
      <c r="G334" s="15">
        <v>2850.63</v>
      </c>
      <c r="H334" s="15">
        <v>2850.63</v>
      </c>
      <c r="I334" s="15">
        <v>2850.63</v>
      </c>
      <c r="J334" s="15">
        <v>2850.63</v>
      </c>
      <c r="K334" s="15">
        <v>0</v>
      </c>
      <c r="L334" s="15">
        <v>2850.63</v>
      </c>
    </row>
    <row r="335" spans="1:12" x14ac:dyDescent="0.2">
      <c r="A335" s="23" t="s">
        <v>1872</v>
      </c>
      <c r="B335" s="23" t="s">
        <v>1981</v>
      </c>
      <c r="C335" s="15">
        <v>0</v>
      </c>
      <c r="D335" s="15">
        <v>144925.66</v>
      </c>
      <c r="E335" s="15">
        <v>144925.66</v>
      </c>
      <c r="F335" s="15">
        <v>0</v>
      </c>
      <c r="G335" s="15">
        <v>54371.09</v>
      </c>
      <c r="H335" s="15">
        <v>54371.09</v>
      </c>
      <c r="I335" s="15">
        <v>54371.09</v>
      </c>
      <c r="J335" s="15">
        <v>54371.09</v>
      </c>
      <c r="K335" s="15">
        <v>0</v>
      </c>
      <c r="L335" s="15">
        <v>54371.09</v>
      </c>
    </row>
    <row r="336" spans="1:12" x14ac:dyDescent="0.2">
      <c r="A336" s="23" t="s">
        <v>1873</v>
      </c>
      <c r="B336" s="23" t="s">
        <v>1982</v>
      </c>
      <c r="C336" s="15">
        <v>0</v>
      </c>
      <c r="D336" s="15">
        <v>59072.51</v>
      </c>
      <c r="E336" s="15">
        <v>59072.51</v>
      </c>
      <c r="F336" s="15">
        <v>0</v>
      </c>
      <c r="G336" s="15">
        <v>23011.45</v>
      </c>
      <c r="H336" s="15">
        <v>23011.45</v>
      </c>
      <c r="I336" s="15">
        <v>23011.45</v>
      </c>
      <c r="J336" s="15">
        <v>23011.45</v>
      </c>
      <c r="K336" s="15">
        <v>0</v>
      </c>
      <c r="L336" s="15">
        <v>23011.45</v>
      </c>
    </row>
    <row r="337" spans="1:12" x14ac:dyDescent="0.2">
      <c r="A337" s="23" t="s">
        <v>1874</v>
      </c>
      <c r="B337" s="23" t="s">
        <v>1983</v>
      </c>
      <c r="C337" s="15">
        <v>0</v>
      </c>
      <c r="D337" s="15">
        <v>38091.81</v>
      </c>
      <c r="E337" s="15">
        <v>38091.81</v>
      </c>
      <c r="F337" s="15">
        <v>0</v>
      </c>
      <c r="G337" s="15">
        <v>5708.21</v>
      </c>
      <c r="H337" s="15">
        <v>5708.21</v>
      </c>
      <c r="I337" s="15">
        <v>5708.21</v>
      </c>
      <c r="J337" s="15">
        <v>5708.21</v>
      </c>
      <c r="K337" s="15">
        <v>0</v>
      </c>
      <c r="L337" s="15">
        <v>5708.21</v>
      </c>
    </row>
    <row r="338" spans="1:12" x14ac:dyDescent="0.2">
      <c r="A338" s="23" t="s">
        <v>1875</v>
      </c>
      <c r="B338" s="23" t="s">
        <v>1984</v>
      </c>
      <c r="C338" s="15">
        <v>0</v>
      </c>
      <c r="D338" s="15">
        <v>26317.56</v>
      </c>
      <c r="E338" s="15">
        <v>26317.56</v>
      </c>
      <c r="F338" s="15">
        <v>0</v>
      </c>
      <c r="G338" s="15">
        <v>8553.1</v>
      </c>
      <c r="H338" s="15">
        <v>8553.1</v>
      </c>
      <c r="I338" s="15">
        <v>8553.1</v>
      </c>
      <c r="J338" s="15">
        <v>8553.1</v>
      </c>
      <c r="K338" s="15">
        <v>0</v>
      </c>
      <c r="L338" s="15">
        <v>8553.1</v>
      </c>
    </row>
    <row r="339" spans="1:12" x14ac:dyDescent="0.2">
      <c r="A339" s="23" t="s">
        <v>1876</v>
      </c>
      <c r="B339" s="23" t="s">
        <v>1985</v>
      </c>
      <c r="C339" s="15">
        <v>0</v>
      </c>
      <c r="D339" s="15">
        <v>47600.75</v>
      </c>
      <c r="E339" s="15">
        <v>47600.75</v>
      </c>
      <c r="F339" s="15">
        <v>0</v>
      </c>
      <c r="G339" s="15">
        <v>7692.78</v>
      </c>
      <c r="H339" s="15">
        <v>7692.78</v>
      </c>
      <c r="I339" s="15">
        <v>7692.78</v>
      </c>
      <c r="J339" s="15">
        <v>7692.78</v>
      </c>
      <c r="K339" s="15">
        <v>0</v>
      </c>
      <c r="L339" s="15">
        <v>7692.78</v>
      </c>
    </row>
    <row r="340" spans="1:12" x14ac:dyDescent="0.2">
      <c r="A340" s="23" t="s">
        <v>1877</v>
      </c>
      <c r="B340" s="23" t="s">
        <v>1986</v>
      </c>
      <c r="C340" s="15">
        <v>0</v>
      </c>
      <c r="D340" s="15">
        <v>64085.64</v>
      </c>
      <c r="E340" s="15">
        <v>64085.64</v>
      </c>
      <c r="F340" s="15">
        <v>0</v>
      </c>
      <c r="G340" s="15">
        <v>27194.01</v>
      </c>
      <c r="H340" s="15">
        <v>27194.01</v>
      </c>
      <c r="I340" s="15">
        <v>27194.01</v>
      </c>
      <c r="J340" s="15">
        <v>27194.01</v>
      </c>
      <c r="K340" s="15">
        <v>0</v>
      </c>
      <c r="L340" s="15">
        <v>27194.01</v>
      </c>
    </row>
    <row r="341" spans="1:12" x14ac:dyDescent="0.2">
      <c r="A341" s="23" t="s">
        <v>1878</v>
      </c>
      <c r="B341" s="23" t="s">
        <v>1987</v>
      </c>
      <c r="C341" s="15">
        <v>0</v>
      </c>
      <c r="D341" s="15">
        <v>33043.08</v>
      </c>
      <c r="E341" s="15">
        <v>33043.08</v>
      </c>
      <c r="F341" s="15">
        <v>0</v>
      </c>
      <c r="G341" s="15">
        <v>13987.77</v>
      </c>
      <c r="H341" s="15">
        <v>13987.77</v>
      </c>
      <c r="I341" s="15">
        <v>13987.77</v>
      </c>
      <c r="J341" s="15">
        <v>13987.77</v>
      </c>
      <c r="K341" s="15">
        <v>0</v>
      </c>
      <c r="L341" s="15">
        <v>13987.77</v>
      </c>
    </row>
    <row r="342" spans="1:12" x14ac:dyDescent="0.2">
      <c r="A342" s="23" t="s">
        <v>1879</v>
      </c>
      <c r="B342" s="23" t="s">
        <v>1988</v>
      </c>
      <c r="C342" s="15">
        <v>0</v>
      </c>
      <c r="D342" s="15">
        <v>9890.44</v>
      </c>
      <c r="E342" s="15">
        <v>9890.44</v>
      </c>
      <c r="F342" s="15">
        <v>0</v>
      </c>
      <c r="G342" s="15">
        <v>4172.22</v>
      </c>
      <c r="H342" s="15">
        <v>4172.22</v>
      </c>
      <c r="I342" s="15">
        <v>4172.22</v>
      </c>
      <c r="J342" s="15">
        <v>4172.22</v>
      </c>
      <c r="K342" s="15">
        <v>0</v>
      </c>
      <c r="L342" s="15">
        <v>4172.22</v>
      </c>
    </row>
    <row r="343" spans="1:12" x14ac:dyDescent="0.2">
      <c r="A343" s="23" t="s">
        <v>1880</v>
      </c>
      <c r="B343" s="23" t="s">
        <v>1989</v>
      </c>
      <c r="C343" s="15">
        <v>0</v>
      </c>
      <c r="D343" s="15">
        <v>18195.52</v>
      </c>
      <c r="E343" s="15">
        <v>18195.52</v>
      </c>
      <c r="F343" s="15">
        <v>0</v>
      </c>
      <c r="G343" s="15">
        <v>3989.43</v>
      </c>
      <c r="H343" s="15">
        <v>3989.43</v>
      </c>
      <c r="I343" s="15">
        <v>3989.43</v>
      </c>
      <c r="J343" s="15">
        <v>3989.43</v>
      </c>
      <c r="K343" s="15">
        <v>0</v>
      </c>
      <c r="L343" s="15">
        <v>3989.43</v>
      </c>
    </row>
    <row r="344" spans="1:12" x14ac:dyDescent="0.2">
      <c r="A344" s="23" t="s">
        <v>1881</v>
      </c>
      <c r="B344" s="23" t="s">
        <v>1990</v>
      </c>
      <c r="C344" s="15">
        <v>0</v>
      </c>
      <c r="D344" s="15">
        <v>8078.95</v>
      </c>
      <c r="E344" s="15">
        <v>8078.95</v>
      </c>
      <c r="F344" s="15">
        <v>0</v>
      </c>
      <c r="G344" s="15">
        <v>1396.79</v>
      </c>
      <c r="H344" s="15">
        <v>1396.79</v>
      </c>
      <c r="I344" s="15">
        <v>1396.79</v>
      </c>
      <c r="J344" s="15">
        <v>1396.79</v>
      </c>
      <c r="K344" s="15">
        <v>0</v>
      </c>
      <c r="L344" s="15">
        <v>1396.79</v>
      </c>
    </row>
    <row r="345" spans="1:12" x14ac:dyDescent="0.2">
      <c r="A345" s="23" t="s">
        <v>1589</v>
      </c>
      <c r="B345" s="23" t="s">
        <v>1524</v>
      </c>
      <c r="C345" s="15">
        <v>0</v>
      </c>
      <c r="D345" s="15">
        <v>98100</v>
      </c>
      <c r="E345" s="15">
        <v>98100</v>
      </c>
      <c r="F345" s="15">
        <v>0</v>
      </c>
      <c r="G345" s="15">
        <v>19469.48</v>
      </c>
      <c r="H345" s="15">
        <v>19469.48</v>
      </c>
      <c r="I345" s="15">
        <v>19469.48</v>
      </c>
      <c r="J345" s="15">
        <v>19469.48</v>
      </c>
      <c r="K345" s="15">
        <v>0</v>
      </c>
      <c r="L345" s="15">
        <v>19469.48</v>
      </c>
    </row>
    <row r="346" spans="1:12" x14ac:dyDescent="0.2">
      <c r="A346" s="23" t="s">
        <v>1590</v>
      </c>
      <c r="B346" s="23" t="s">
        <v>1524</v>
      </c>
      <c r="C346" s="15">
        <v>0</v>
      </c>
      <c r="D346" s="15">
        <v>60000.5</v>
      </c>
      <c r="E346" s="15">
        <v>60000.5</v>
      </c>
      <c r="F346" s="15">
        <v>0</v>
      </c>
      <c r="G346" s="15">
        <v>27422.09</v>
      </c>
      <c r="H346" s="15">
        <v>27422.09</v>
      </c>
      <c r="I346" s="15">
        <v>27422.09</v>
      </c>
      <c r="J346" s="15">
        <v>27422.09</v>
      </c>
      <c r="K346" s="15">
        <v>0</v>
      </c>
      <c r="L346" s="15">
        <v>27422.09</v>
      </c>
    </row>
    <row r="347" spans="1:12" x14ac:dyDescent="0.2">
      <c r="A347" s="23" t="s">
        <v>1591</v>
      </c>
      <c r="B347" s="23" t="s">
        <v>1592</v>
      </c>
      <c r="C347" s="15">
        <v>0</v>
      </c>
      <c r="D347" s="15">
        <v>18100</v>
      </c>
      <c r="E347" s="15">
        <v>18100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</row>
    <row r="348" spans="1:12" x14ac:dyDescent="0.2">
      <c r="A348" s="23" t="s">
        <v>1593</v>
      </c>
      <c r="B348" s="23" t="s">
        <v>1594</v>
      </c>
      <c r="C348" s="15">
        <v>0</v>
      </c>
      <c r="D348" s="15">
        <v>101868</v>
      </c>
      <c r="E348" s="15">
        <v>101868</v>
      </c>
      <c r="F348" s="15">
        <v>0</v>
      </c>
      <c r="G348" s="15">
        <v>15756.59</v>
      </c>
      <c r="H348" s="15">
        <v>15756.59</v>
      </c>
      <c r="I348" s="15">
        <v>15756.59</v>
      </c>
      <c r="J348" s="15">
        <v>15756.59</v>
      </c>
      <c r="K348" s="15">
        <v>0</v>
      </c>
      <c r="L348" s="15">
        <v>15756.59</v>
      </c>
    </row>
    <row r="349" spans="1:12" x14ac:dyDescent="0.2">
      <c r="A349" s="23" t="s">
        <v>1595</v>
      </c>
      <c r="B349" s="23" t="s">
        <v>1596</v>
      </c>
      <c r="C349" s="15">
        <v>0</v>
      </c>
      <c r="D349" s="15">
        <v>132149.29999999999</v>
      </c>
      <c r="E349" s="15">
        <v>132149.29999999999</v>
      </c>
      <c r="F349" s="15">
        <v>0</v>
      </c>
      <c r="G349" s="15">
        <v>51238.98</v>
      </c>
      <c r="H349" s="15">
        <v>51238.98</v>
      </c>
      <c r="I349" s="15">
        <v>51238.98</v>
      </c>
      <c r="J349" s="15">
        <v>51238.98</v>
      </c>
      <c r="K349" s="15">
        <v>0</v>
      </c>
      <c r="L349" s="15">
        <v>51238.98</v>
      </c>
    </row>
    <row r="350" spans="1:12" x14ac:dyDescent="0.2">
      <c r="A350" s="23" t="s">
        <v>1597</v>
      </c>
      <c r="B350" s="23" t="s">
        <v>1598</v>
      </c>
      <c r="C350" s="15">
        <v>0</v>
      </c>
      <c r="D350" s="15">
        <v>101601.36</v>
      </c>
      <c r="E350" s="15">
        <v>101601.36</v>
      </c>
      <c r="F350" s="15">
        <v>0</v>
      </c>
      <c r="G350" s="15">
        <v>33437.589999999997</v>
      </c>
      <c r="H350" s="15">
        <v>33437.589999999997</v>
      </c>
      <c r="I350" s="15">
        <v>33437.589999999997</v>
      </c>
      <c r="J350" s="15">
        <v>33437.589999999997</v>
      </c>
      <c r="K350" s="15">
        <v>0</v>
      </c>
      <c r="L350" s="15">
        <v>33437.589999999997</v>
      </c>
    </row>
    <row r="351" spans="1:12" x14ac:dyDescent="0.2">
      <c r="A351" s="23" t="s">
        <v>1599</v>
      </c>
      <c r="B351" s="23" t="s">
        <v>1547</v>
      </c>
      <c r="C351" s="15">
        <v>0</v>
      </c>
      <c r="D351" s="15">
        <v>9783.8700000000008</v>
      </c>
      <c r="E351" s="15">
        <v>9783.8700000000008</v>
      </c>
      <c r="F351" s="15">
        <v>0</v>
      </c>
      <c r="G351" s="15">
        <v>9752.83</v>
      </c>
      <c r="H351" s="15">
        <v>9752.83</v>
      </c>
      <c r="I351" s="15">
        <v>9752.83</v>
      </c>
      <c r="J351" s="15">
        <v>9752.83</v>
      </c>
      <c r="K351" s="15">
        <v>0</v>
      </c>
      <c r="L351" s="15">
        <v>9752.83</v>
      </c>
    </row>
    <row r="352" spans="1:12" x14ac:dyDescent="0.2">
      <c r="A352" s="23" t="s">
        <v>1600</v>
      </c>
      <c r="B352" s="23" t="s">
        <v>1601</v>
      </c>
      <c r="C352" s="15">
        <v>0</v>
      </c>
      <c r="D352" s="15">
        <v>95760</v>
      </c>
      <c r="E352" s="15">
        <v>95760</v>
      </c>
      <c r="F352" s="15">
        <v>0</v>
      </c>
      <c r="G352" s="15">
        <v>57165.75</v>
      </c>
      <c r="H352" s="15">
        <v>57165.75</v>
      </c>
      <c r="I352" s="15">
        <v>57165.75</v>
      </c>
      <c r="J352" s="15">
        <v>57165.75</v>
      </c>
      <c r="K352" s="15">
        <v>0</v>
      </c>
      <c r="L352" s="15">
        <v>57165.75</v>
      </c>
    </row>
    <row r="353" spans="1:12" x14ac:dyDescent="0.2">
      <c r="A353" s="23" t="s">
        <v>1602</v>
      </c>
      <c r="B353" s="23" t="s">
        <v>1603</v>
      </c>
      <c r="C353" s="15">
        <v>0</v>
      </c>
      <c r="D353" s="15">
        <v>57850</v>
      </c>
      <c r="E353" s="15">
        <v>57850</v>
      </c>
      <c r="F353" s="15">
        <v>0</v>
      </c>
      <c r="G353" s="15">
        <v>57850</v>
      </c>
      <c r="H353" s="15">
        <v>57850</v>
      </c>
      <c r="I353" s="15">
        <v>57850</v>
      </c>
      <c r="J353" s="15">
        <v>57850</v>
      </c>
      <c r="K353" s="15">
        <v>0</v>
      </c>
      <c r="L353" s="15">
        <v>57850</v>
      </c>
    </row>
    <row r="354" spans="1:12" x14ac:dyDescent="0.2">
      <c r="A354" s="23" t="s">
        <v>1604</v>
      </c>
      <c r="B354" s="23" t="s">
        <v>1605</v>
      </c>
      <c r="C354" s="15">
        <v>0</v>
      </c>
      <c r="D354" s="15">
        <v>31726</v>
      </c>
      <c r="E354" s="15">
        <v>31726</v>
      </c>
      <c r="F354" s="15">
        <v>0</v>
      </c>
      <c r="G354" s="15">
        <v>31724.11</v>
      </c>
      <c r="H354" s="15">
        <v>31724.11</v>
      </c>
      <c r="I354" s="15">
        <v>31724.11</v>
      </c>
      <c r="J354" s="15">
        <v>31724.11</v>
      </c>
      <c r="K354" s="15">
        <v>0</v>
      </c>
      <c r="L354" s="15">
        <v>31724.11</v>
      </c>
    </row>
    <row r="355" spans="1:12" x14ac:dyDescent="0.2">
      <c r="A355" s="23" t="s">
        <v>1606</v>
      </c>
      <c r="B355" s="23" t="s">
        <v>1607</v>
      </c>
      <c r="C355" s="15">
        <v>0</v>
      </c>
      <c r="D355" s="15">
        <v>28926</v>
      </c>
      <c r="E355" s="15">
        <v>28926</v>
      </c>
      <c r="F355" s="15">
        <v>0</v>
      </c>
      <c r="G355" s="15">
        <v>26940.47</v>
      </c>
      <c r="H355" s="15">
        <v>26940.47</v>
      </c>
      <c r="I355" s="15">
        <v>26940.47</v>
      </c>
      <c r="J355" s="15">
        <v>26940.47</v>
      </c>
      <c r="K355" s="15">
        <v>0</v>
      </c>
      <c r="L355" s="15">
        <v>26940.47</v>
      </c>
    </row>
    <row r="356" spans="1:12" x14ac:dyDescent="0.2">
      <c r="A356" s="23" t="s">
        <v>1608</v>
      </c>
      <c r="B356" s="23" t="s">
        <v>1609</v>
      </c>
      <c r="C356" s="15">
        <v>0</v>
      </c>
      <c r="D356" s="15">
        <v>37190</v>
      </c>
      <c r="E356" s="15">
        <v>37190</v>
      </c>
      <c r="F356" s="15">
        <v>0</v>
      </c>
      <c r="G356" s="15">
        <v>37176.76</v>
      </c>
      <c r="H356" s="15">
        <v>37176.76</v>
      </c>
      <c r="I356" s="15">
        <v>37176.76</v>
      </c>
      <c r="J356" s="15">
        <v>37176.76</v>
      </c>
      <c r="K356" s="15">
        <v>0</v>
      </c>
      <c r="L356" s="15">
        <v>37176.76</v>
      </c>
    </row>
    <row r="357" spans="1:12" x14ac:dyDescent="0.2">
      <c r="A357" s="23" t="s">
        <v>1610</v>
      </c>
      <c r="B357" s="23" t="s">
        <v>1611</v>
      </c>
      <c r="C357" s="15">
        <v>0</v>
      </c>
      <c r="D357" s="15">
        <v>34112</v>
      </c>
      <c r="E357" s="15">
        <v>34112</v>
      </c>
      <c r="F357" s="15">
        <v>0</v>
      </c>
      <c r="G357" s="15">
        <v>34112</v>
      </c>
      <c r="H357" s="15">
        <v>34112</v>
      </c>
      <c r="I357" s="15">
        <v>34112</v>
      </c>
      <c r="J357" s="15">
        <v>34112</v>
      </c>
      <c r="K357" s="15">
        <v>0</v>
      </c>
      <c r="L357" s="15">
        <v>34112</v>
      </c>
    </row>
    <row r="358" spans="1:12" x14ac:dyDescent="0.2">
      <c r="A358" s="23" t="s">
        <v>1612</v>
      </c>
      <c r="B358" s="23" t="s">
        <v>1613</v>
      </c>
      <c r="C358" s="15">
        <v>0</v>
      </c>
      <c r="D358" s="15">
        <v>20661</v>
      </c>
      <c r="E358" s="15">
        <v>20661</v>
      </c>
      <c r="F358" s="15">
        <v>0</v>
      </c>
      <c r="G358" s="15">
        <v>20652.79</v>
      </c>
      <c r="H358" s="15">
        <v>20652.79</v>
      </c>
      <c r="I358" s="15">
        <v>20652.79</v>
      </c>
      <c r="J358" s="15">
        <v>20652.79</v>
      </c>
      <c r="K358" s="15">
        <v>0</v>
      </c>
      <c r="L358" s="15">
        <v>20652.79</v>
      </c>
    </row>
    <row r="359" spans="1:12" x14ac:dyDescent="0.2">
      <c r="A359" s="23" t="s">
        <v>1614</v>
      </c>
      <c r="B359" s="23" t="s">
        <v>1613</v>
      </c>
      <c r="C359" s="15">
        <v>0</v>
      </c>
      <c r="D359" s="15">
        <v>20661</v>
      </c>
      <c r="E359" s="15">
        <v>20661</v>
      </c>
      <c r="F359" s="15">
        <v>0</v>
      </c>
      <c r="G359" s="15">
        <v>20658.89</v>
      </c>
      <c r="H359" s="15">
        <v>20658.89</v>
      </c>
      <c r="I359" s="15">
        <v>20658.89</v>
      </c>
      <c r="J359" s="15">
        <v>20658.89</v>
      </c>
      <c r="K359" s="15">
        <v>0</v>
      </c>
      <c r="L359" s="15">
        <v>20658.89</v>
      </c>
    </row>
    <row r="360" spans="1:12" x14ac:dyDescent="0.2">
      <c r="A360" s="23" t="s">
        <v>1615</v>
      </c>
      <c r="B360" s="23" t="s">
        <v>1616</v>
      </c>
      <c r="C360" s="15">
        <v>0</v>
      </c>
      <c r="D360" s="15">
        <v>59004</v>
      </c>
      <c r="E360" s="15">
        <v>59004</v>
      </c>
      <c r="F360" s="15">
        <v>0</v>
      </c>
      <c r="G360" s="15">
        <v>679.42</v>
      </c>
      <c r="H360" s="15">
        <v>679.42</v>
      </c>
      <c r="I360" s="15">
        <v>679.42</v>
      </c>
      <c r="J360" s="15">
        <v>679.42</v>
      </c>
      <c r="K360" s="15">
        <v>0</v>
      </c>
      <c r="L360" s="15">
        <v>679.42</v>
      </c>
    </row>
    <row r="361" spans="1:12" x14ac:dyDescent="0.2">
      <c r="A361" s="23" t="s">
        <v>1882</v>
      </c>
      <c r="B361" s="23" t="s">
        <v>1991</v>
      </c>
      <c r="C361" s="15">
        <v>0</v>
      </c>
      <c r="D361" s="15">
        <v>66910.7</v>
      </c>
      <c r="E361" s="15">
        <v>66910.7</v>
      </c>
      <c r="F361" s="15">
        <v>0</v>
      </c>
      <c r="G361" s="15">
        <v>35777.550000000003</v>
      </c>
      <c r="H361" s="15">
        <v>35777.550000000003</v>
      </c>
      <c r="I361" s="15">
        <v>35777.550000000003</v>
      </c>
      <c r="J361" s="15">
        <v>35777.550000000003</v>
      </c>
      <c r="K361" s="15">
        <v>0</v>
      </c>
      <c r="L361" s="15">
        <v>35777.550000000003</v>
      </c>
    </row>
    <row r="362" spans="1:12" x14ac:dyDescent="0.2">
      <c r="A362" s="23" t="s">
        <v>1883</v>
      </c>
      <c r="B362" s="23" t="s">
        <v>1992</v>
      </c>
      <c r="C362" s="15">
        <v>0</v>
      </c>
      <c r="D362" s="15">
        <v>105590.48</v>
      </c>
      <c r="E362" s="15">
        <v>105590.48</v>
      </c>
      <c r="F362" s="15">
        <v>0</v>
      </c>
      <c r="G362" s="15">
        <v>98299.82</v>
      </c>
      <c r="H362" s="15">
        <v>98299.82</v>
      </c>
      <c r="I362" s="15">
        <v>98299.82</v>
      </c>
      <c r="J362" s="15">
        <v>98299.82</v>
      </c>
      <c r="K362" s="15">
        <v>0</v>
      </c>
      <c r="L362" s="15">
        <v>98299.82</v>
      </c>
    </row>
    <row r="363" spans="1:12" x14ac:dyDescent="0.2">
      <c r="A363" s="23" t="s">
        <v>1617</v>
      </c>
      <c r="B363" s="23" t="s">
        <v>1618</v>
      </c>
      <c r="C363" s="15">
        <v>0</v>
      </c>
      <c r="D363" s="15">
        <v>292062.5</v>
      </c>
      <c r="E363" s="15">
        <v>292062.5</v>
      </c>
      <c r="F363" s="15">
        <v>0</v>
      </c>
      <c r="G363" s="15">
        <v>201053.78</v>
      </c>
      <c r="H363" s="15">
        <v>201053.78</v>
      </c>
      <c r="I363" s="15">
        <v>201053.78</v>
      </c>
      <c r="J363" s="15">
        <v>201053.77</v>
      </c>
      <c r="K363" s="15">
        <v>0</v>
      </c>
      <c r="L363" s="15">
        <v>201053.77</v>
      </c>
    </row>
    <row r="364" spans="1:12" x14ac:dyDescent="0.2">
      <c r="A364" s="23" t="s">
        <v>2594</v>
      </c>
      <c r="B364" s="23" t="s">
        <v>2731</v>
      </c>
      <c r="C364" s="15">
        <v>0</v>
      </c>
      <c r="D364" s="15">
        <v>79994.070000000007</v>
      </c>
      <c r="E364" s="15">
        <v>79994.070000000007</v>
      </c>
      <c r="F364" s="15">
        <v>0</v>
      </c>
      <c r="G364" s="15">
        <v>40390.21</v>
      </c>
      <c r="H364" s="15">
        <v>40390.21</v>
      </c>
      <c r="I364" s="15">
        <v>40390.21</v>
      </c>
      <c r="J364" s="15">
        <v>40390.21</v>
      </c>
      <c r="K364" s="15">
        <v>0</v>
      </c>
      <c r="L364" s="15">
        <v>40390.21</v>
      </c>
    </row>
    <row r="365" spans="1:12" x14ac:dyDescent="0.2">
      <c r="A365" s="23" t="s">
        <v>2255</v>
      </c>
      <c r="B365" s="23" t="s">
        <v>2256</v>
      </c>
      <c r="C365" s="15">
        <v>0</v>
      </c>
      <c r="D365" s="15">
        <v>220848</v>
      </c>
      <c r="E365" s="15">
        <v>220848</v>
      </c>
      <c r="F365" s="15">
        <v>0</v>
      </c>
      <c r="G365" s="15">
        <v>162250.20000000001</v>
      </c>
      <c r="H365" s="15">
        <v>162250.20000000001</v>
      </c>
      <c r="I365" s="15">
        <v>162250.20000000001</v>
      </c>
      <c r="J365" s="15">
        <v>162250.20000000001</v>
      </c>
      <c r="K365" s="15">
        <v>0</v>
      </c>
      <c r="L365" s="15">
        <v>162250.20000000001</v>
      </c>
    </row>
    <row r="366" spans="1:12" x14ac:dyDescent="0.2">
      <c r="A366" s="23" t="s">
        <v>2595</v>
      </c>
      <c r="B366" s="23" t="s">
        <v>2732</v>
      </c>
      <c r="C366" s="15">
        <v>0</v>
      </c>
      <c r="D366" s="15">
        <v>20000</v>
      </c>
      <c r="E366" s="15">
        <v>20000</v>
      </c>
      <c r="F366" s="15">
        <v>0</v>
      </c>
      <c r="G366" s="15">
        <v>11562.4</v>
      </c>
      <c r="H366" s="15">
        <v>11562.4</v>
      </c>
      <c r="I366" s="15">
        <v>11562.4</v>
      </c>
      <c r="J366" s="15">
        <v>11562.4</v>
      </c>
      <c r="K366" s="15">
        <v>0</v>
      </c>
      <c r="L366" s="15">
        <v>11562.4</v>
      </c>
    </row>
    <row r="367" spans="1:12" x14ac:dyDescent="0.2">
      <c r="A367" s="23" t="s">
        <v>2596</v>
      </c>
      <c r="B367" s="23" t="s">
        <v>2733</v>
      </c>
      <c r="C367" s="15">
        <v>0</v>
      </c>
      <c r="D367" s="15">
        <v>30000</v>
      </c>
      <c r="E367" s="15">
        <v>30000</v>
      </c>
      <c r="F367" s="15">
        <v>0</v>
      </c>
      <c r="G367" s="15">
        <v>29501.15</v>
      </c>
      <c r="H367" s="15">
        <v>29501.15</v>
      </c>
      <c r="I367" s="15">
        <v>29501.15</v>
      </c>
      <c r="J367" s="15">
        <v>29501.15</v>
      </c>
      <c r="K367" s="15">
        <v>0</v>
      </c>
      <c r="L367" s="15">
        <v>29501.15</v>
      </c>
    </row>
    <row r="368" spans="1:12" x14ac:dyDescent="0.2">
      <c r="A368" s="23" t="s">
        <v>2597</v>
      </c>
      <c r="B368" s="23" t="s">
        <v>2734</v>
      </c>
      <c r="C368" s="15">
        <v>0</v>
      </c>
      <c r="D368" s="15">
        <v>30000</v>
      </c>
      <c r="E368" s="15">
        <v>30000</v>
      </c>
      <c r="F368" s="15">
        <v>0</v>
      </c>
      <c r="G368" s="15">
        <v>28571.15</v>
      </c>
      <c r="H368" s="15">
        <v>28571.15</v>
      </c>
      <c r="I368" s="15">
        <v>28571.15</v>
      </c>
      <c r="J368" s="15">
        <v>28571.15</v>
      </c>
      <c r="K368" s="15">
        <v>0</v>
      </c>
      <c r="L368" s="15">
        <v>28571.15</v>
      </c>
    </row>
    <row r="369" spans="1:12" x14ac:dyDescent="0.2">
      <c r="A369" s="23" t="s">
        <v>2598</v>
      </c>
      <c r="B369" s="23" t="s">
        <v>2735</v>
      </c>
      <c r="C369" s="15">
        <v>0</v>
      </c>
      <c r="D369" s="15">
        <v>10000</v>
      </c>
      <c r="E369" s="15">
        <v>10000</v>
      </c>
      <c r="F369" s="15">
        <v>0</v>
      </c>
      <c r="G369" s="15">
        <v>2593.39</v>
      </c>
      <c r="H369" s="15">
        <v>2593.39</v>
      </c>
      <c r="I369" s="15">
        <v>2593.39</v>
      </c>
      <c r="J369" s="15">
        <v>2593.39</v>
      </c>
      <c r="K369" s="15">
        <v>0</v>
      </c>
      <c r="L369" s="15">
        <v>2593.39</v>
      </c>
    </row>
    <row r="370" spans="1:12" x14ac:dyDescent="0.2">
      <c r="A370" s="23" t="s">
        <v>2257</v>
      </c>
      <c r="B370" s="23" t="s">
        <v>2258</v>
      </c>
      <c r="C370" s="15">
        <v>0</v>
      </c>
      <c r="D370" s="15">
        <v>110000</v>
      </c>
      <c r="E370" s="15">
        <v>110000</v>
      </c>
      <c r="F370" s="15">
        <v>0</v>
      </c>
      <c r="G370" s="15">
        <v>98660.82</v>
      </c>
      <c r="H370" s="15">
        <v>98660.82</v>
      </c>
      <c r="I370" s="15">
        <v>98660.82</v>
      </c>
      <c r="J370" s="15">
        <v>59760.82</v>
      </c>
      <c r="K370" s="15">
        <v>958.25</v>
      </c>
      <c r="L370" s="15">
        <v>60719.07</v>
      </c>
    </row>
    <row r="371" spans="1:12" x14ac:dyDescent="0.2">
      <c r="A371" s="23" t="s">
        <v>2259</v>
      </c>
      <c r="B371" s="23" t="s">
        <v>2260</v>
      </c>
      <c r="C371" s="15">
        <v>0</v>
      </c>
      <c r="D371" s="15">
        <v>121071</v>
      </c>
      <c r="E371" s="15">
        <v>121071</v>
      </c>
      <c r="F371" s="15">
        <v>0</v>
      </c>
      <c r="G371" s="15">
        <v>17238.91</v>
      </c>
      <c r="H371" s="15">
        <v>17238.91</v>
      </c>
      <c r="I371" s="15">
        <v>17238.91</v>
      </c>
      <c r="J371" s="15">
        <v>17238.91</v>
      </c>
      <c r="K371" s="15">
        <v>0</v>
      </c>
      <c r="L371" s="15">
        <v>17238.91</v>
      </c>
    </row>
    <row r="372" spans="1:12" x14ac:dyDescent="0.2">
      <c r="A372" s="23" t="s">
        <v>2599</v>
      </c>
      <c r="B372" s="23" t="s">
        <v>2736</v>
      </c>
      <c r="C372" s="15">
        <v>0</v>
      </c>
      <c r="D372" s="15">
        <v>228227</v>
      </c>
      <c r="E372" s="15">
        <v>228227</v>
      </c>
      <c r="F372" s="15">
        <v>0</v>
      </c>
      <c r="G372" s="15">
        <v>47748.63</v>
      </c>
      <c r="H372" s="15">
        <v>47748.63</v>
      </c>
      <c r="I372" s="15">
        <v>47748.63</v>
      </c>
      <c r="J372" s="15">
        <v>47748.63</v>
      </c>
      <c r="K372" s="15">
        <v>0</v>
      </c>
      <c r="L372" s="15">
        <v>47748.63</v>
      </c>
    </row>
    <row r="373" spans="1:12" x14ac:dyDescent="0.2">
      <c r="A373" s="23" t="s">
        <v>2600</v>
      </c>
      <c r="B373" s="23" t="s">
        <v>2737</v>
      </c>
      <c r="C373" s="15">
        <v>0</v>
      </c>
      <c r="D373" s="15">
        <v>79863</v>
      </c>
      <c r="E373" s="15">
        <v>79863</v>
      </c>
      <c r="F373" s="15">
        <v>0</v>
      </c>
      <c r="G373" s="15">
        <v>17830.48</v>
      </c>
      <c r="H373" s="15">
        <v>17830.48</v>
      </c>
      <c r="I373" s="15">
        <v>17830.48</v>
      </c>
      <c r="J373" s="15">
        <v>17830.48</v>
      </c>
      <c r="K373" s="15">
        <v>0</v>
      </c>
      <c r="L373" s="15">
        <v>17830.48</v>
      </c>
    </row>
    <row r="374" spans="1:12" x14ac:dyDescent="0.2">
      <c r="A374" s="23" t="s">
        <v>2261</v>
      </c>
      <c r="B374" s="23" t="s">
        <v>1547</v>
      </c>
      <c r="C374" s="15">
        <v>0</v>
      </c>
      <c r="D374" s="15">
        <v>4166.67</v>
      </c>
      <c r="E374" s="15">
        <v>4166.67</v>
      </c>
      <c r="F374" s="15">
        <v>0</v>
      </c>
      <c r="G374" s="15">
        <v>4166.67</v>
      </c>
      <c r="H374" s="15">
        <v>4166.67</v>
      </c>
      <c r="I374" s="15">
        <v>4166.67</v>
      </c>
      <c r="J374" s="15">
        <v>4166.67</v>
      </c>
      <c r="K374" s="15">
        <v>0</v>
      </c>
      <c r="L374" s="15">
        <v>4166.67</v>
      </c>
    </row>
    <row r="375" spans="1:12" x14ac:dyDescent="0.2">
      <c r="A375" s="23" t="s">
        <v>2601</v>
      </c>
      <c r="B375" s="23" t="s">
        <v>2738</v>
      </c>
      <c r="C375" s="15">
        <v>0</v>
      </c>
      <c r="D375" s="15">
        <v>21841.46</v>
      </c>
      <c r="E375" s="15">
        <v>21841.46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</row>
    <row r="376" spans="1:12" x14ac:dyDescent="0.2">
      <c r="A376" s="23" t="s">
        <v>2262</v>
      </c>
      <c r="B376" s="23" t="s">
        <v>2263</v>
      </c>
      <c r="C376" s="15">
        <v>0</v>
      </c>
      <c r="D376" s="15">
        <v>52645</v>
      </c>
      <c r="E376" s="15">
        <v>52645</v>
      </c>
      <c r="F376" s="15">
        <v>0</v>
      </c>
      <c r="G376" s="15">
        <v>52623</v>
      </c>
      <c r="H376" s="15">
        <v>52623</v>
      </c>
      <c r="I376" s="15">
        <v>52623</v>
      </c>
      <c r="J376" s="15">
        <v>52623</v>
      </c>
      <c r="K376" s="15">
        <v>0</v>
      </c>
      <c r="L376" s="15">
        <v>52623</v>
      </c>
    </row>
    <row r="377" spans="1:12" x14ac:dyDescent="0.2">
      <c r="A377" s="23" t="s">
        <v>2264</v>
      </c>
      <c r="B377" s="23" t="s">
        <v>2265</v>
      </c>
      <c r="C377" s="15">
        <v>0</v>
      </c>
      <c r="D377" s="15">
        <v>15999</v>
      </c>
      <c r="E377" s="15">
        <v>15999</v>
      </c>
      <c r="F377" s="15">
        <v>0</v>
      </c>
      <c r="G377" s="15">
        <v>15950.5</v>
      </c>
      <c r="H377" s="15">
        <v>15950.5</v>
      </c>
      <c r="I377" s="15">
        <v>15950.5</v>
      </c>
      <c r="J377" s="15">
        <v>15950.5</v>
      </c>
      <c r="K377" s="15">
        <v>0</v>
      </c>
      <c r="L377" s="15">
        <v>15950.5</v>
      </c>
    </row>
    <row r="378" spans="1:12" x14ac:dyDescent="0.2">
      <c r="A378" s="23" t="s">
        <v>2266</v>
      </c>
      <c r="B378" s="23" t="s">
        <v>2267</v>
      </c>
      <c r="C378" s="15">
        <v>0</v>
      </c>
      <c r="D378" s="15">
        <v>14793</v>
      </c>
      <c r="E378" s="15">
        <v>14793</v>
      </c>
      <c r="F378" s="15">
        <v>0</v>
      </c>
      <c r="G378" s="15">
        <v>14604.04</v>
      </c>
      <c r="H378" s="15">
        <v>14604.04</v>
      </c>
      <c r="I378" s="15">
        <v>14604.04</v>
      </c>
      <c r="J378" s="15">
        <v>14604.04</v>
      </c>
      <c r="K378" s="15">
        <v>0</v>
      </c>
      <c r="L378" s="15">
        <v>14604.04</v>
      </c>
    </row>
    <row r="379" spans="1:12" x14ac:dyDescent="0.2">
      <c r="A379" s="23" t="s">
        <v>2268</v>
      </c>
      <c r="B379" s="23" t="s">
        <v>1613</v>
      </c>
      <c r="C379" s="15">
        <v>0</v>
      </c>
      <c r="D379" s="15">
        <v>12397</v>
      </c>
      <c r="E379" s="15">
        <v>12397</v>
      </c>
      <c r="F379" s="15">
        <v>0</v>
      </c>
      <c r="G379" s="15">
        <v>12395.08</v>
      </c>
      <c r="H379" s="15">
        <v>12395.08</v>
      </c>
      <c r="I379" s="15">
        <v>12395.08</v>
      </c>
      <c r="J379" s="15">
        <v>12395.08</v>
      </c>
      <c r="K379" s="15">
        <v>0</v>
      </c>
      <c r="L379" s="15">
        <v>12395.08</v>
      </c>
    </row>
    <row r="380" spans="1:12" x14ac:dyDescent="0.2">
      <c r="A380" s="23" t="s">
        <v>2269</v>
      </c>
      <c r="B380" s="23" t="s">
        <v>1613</v>
      </c>
      <c r="C380" s="15">
        <v>0</v>
      </c>
      <c r="D380" s="15">
        <v>12397</v>
      </c>
      <c r="E380" s="15">
        <v>12397</v>
      </c>
      <c r="F380" s="15">
        <v>0</v>
      </c>
      <c r="G380" s="15">
        <v>12395.02</v>
      </c>
      <c r="H380" s="15">
        <v>12395.02</v>
      </c>
      <c r="I380" s="15">
        <v>12395.02</v>
      </c>
      <c r="J380" s="15">
        <v>12395.02</v>
      </c>
      <c r="K380" s="15">
        <v>0</v>
      </c>
      <c r="L380" s="15">
        <v>12395.02</v>
      </c>
    </row>
    <row r="381" spans="1:12" x14ac:dyDescent="0.2">
      <c r="A381" s="23" t="s">
        <v>2270</v>
      </c>
      <c r="B381" s="23" t="s">
        <v>2271</v>
      </c>
      <c r="C381" s="15">
        <v>0</v>
      </c>
      <c r="D381" s="15">
        <v>46409.58</v>
      </c>
      <c r="E381" s="15">
        <v>46409.58</v>
      </c>
      <c r="F381" s="15">
        <v>0</v>
      </c>
      <c r="G381" s="15">
        <v>14878.68</v>
      </c>
      <c r="H381" s="15">
        <v>14878.68</v>
      </c>
      <c r="I381" s="15">
        <v>14878.68</v>
      </c>
      <c r="J381" s="15">
        <v>14878.68</v>
      </c>
      <c r="K381" s="15">
        <v>265.36</v>
      </c>
      <c r="L381" s="15">
        <v>15144.04</v>
      </c>
    </row>
    <row r="382" spans="1:12" x14ac:dyDescent="0.2">
      <c r="A382" s="23" t="s">
        <v>2602</v>
      </c>
      <c r="B382" s="23" t="s">
        <v>2739</v>
      </c>
      <c r="C382" s="15">
        <v>0</v>
      </c>
      <c r="D382" s="15">
        <v>45640</v>
      </c>
      <c r="E382" s="15">
        <v>45640</v>
      </c>
      <c r="F382" s="15">
        <v>0</v>
      </c>
      <c r="G382" s="15">
        <v>600.47</v>
      </c>
      <c r="H382" s="15">
        <v>600.47</v>
      </c>
      <c r="I382" s="15">
        <v>600.47</v>
      </c>
      <c r="J382" s="15">
        <v>600.47</v>
      </c>
      <c r="K382" s="15">
        <v>0</v>
      </c>
      <c r="L382" s="15">
        <v>600.47</v>
      </c>
    </row>
    <row r="383" spans="1:12" x14ac:dyDescent="0.2">
      <c r="A383" s="23" t="s">
        <v>2272</v>
      </c>
      <c r="B383" s="23" t="s">
        <v>2273</v>
      </c>
      <c r="C383" s="15">
        <v>0</v>
      </c>
      <c r="D383" s="15">
        <v>142254</v>
      </c>
      <c r="E383" s="15">
        <v>142254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 spans="1:12" x14ac:dyDescent="0.2">
      <c r="A384" s="23" t="s">
        <v>2274</v>
      </c>
      <c r="B384" s="23" t="s">
        <v>2275</v>
      </c>
      <c r="C384" s="15">
        <v>0</v>
      </c>
      <c r="D384" s="15">
        <v>78794.100000000006</v>
      </c>
      <c r="E384" s="15">
        <v>78794.100000000006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 spans="1:12" x14ac:dyDescent="0.2">
      <c r="A385" s="23" t="s">
        <v>2276</v>
      </c>
      <c r="B385" s="23" t="s">
        <v>2277</v>
      </c>
      <c r="C385" s="15">
        <v>0</v>
      </c>
      <c r="D385" s="15">
        <v>178833.6</v>
      </c>
      <c r="E385" s="15">
        <v>178833.6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 spans="1:12" x14ac:dyDescent="0.2">
      <c r="A386" s="23" t="s">
        <v>2278</v>
      </c>
      <c r="B386" s="23" t="s">
        <v>2279</v>
      </c>
      <c r="C386" s="15">
        <v>0</v>
      </c>
      <c r="D386" s="15">
        <v>92165.22</v>
      </c>
      <c r="E386" s="15">
        <v>92165.22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</row>
    <row r="387" spans="1:12" x14ac:dyDescent="0.2">
      <c r="A387" s="23" t="s">
        <v>2280</v>
      </c>
      <c r="B387" s="23" t="s">
        <v>2281</v>
      </c>
      <c r="C387" s="15">
        <v>0</v>
      </c>
      <c r="D387" s="15">
        <v>40659.120000000003</v>
      </c>
      <c r="E387" s="15">
        <v>40659.120000000003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</row>
    <row r="388" spans="1:12" x14ac:dyDescent="0.2">
      <c r="A388" s="23" t="s">
        <v>2282</v>
      </c>
      <c r="B388" s="23" t="s">
        <v>2283</v>
      </c>
      <c r="C388" s="15">
        <v>0</v>
      </c>
      <c r="D388" s="15">
        <v>68220</v>
      </c>
      <c r="E388" s="15">
        <v>68220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</row>
    <row r="389" spans="1:12" x14ac:dyDescent="0.2">
      <c r="A389" s="23" t="s">
        <v>2603</v>
      </c>
      <c r="B389" s="23" t="s">
        <v>2732</v>
      </c>
      <c r="C389" s="15">
        <v>0</v>
      </c>
      <c r="D389" s="15">
        <v>8000</v>
      </c>
      <c r="E389" s="15">
        <v>8000</v>
      </c>
      <c r="F389" s="15">
        <v>0</v>
      </c>
      <c r="G389" s="15">
        <v>7995.12</v>
      </c>
      <c r="H389" s="15">
        <v>7995.12</v>
      </c>
      <c r="I389" s="15">
        <v>7995.12</v>
      </c>
      <c r="J389" s="15">
        <v>7995.12</v>
      </c>
      <c r="K389" s="15">
        <v>0</v>
      </c>
      <c r="L389" s="15">
        <v>7995.12</v>
      </c>
    </row>
    <row r="390" spans="1:12" x14ac:dyDescent="0.2">
      <c r="A390" s="23" t="s">
        <v>2604</v>
      </c>
      <c r="B390" s="23" t="s">
        <v>2740</v>
      </c>
      <c r="C390" s="15">
        <v>10000</v>
      </c>
      <c r="D390" s="15">
        <v>0</v>
      </c>
      <c r="E390" s="15">
        <v>10000</v>
      </c>
      <c r="F390" s="15">
        <v>0</v>
      </c>
      <c r="G390" s="15">
        <v>9656.09</v>
      </c>
      <c r="H390" s="15">
        <v>9656.09</v>
      </c>
      <c r="I390" s="15">
        <v>9656.09</v>
      </c>
      <c r="J390" s="15">
        <v>9656.09</v>
      </c>
      <c r="K390" s="15">
        <v>0</v>
      </c>
      <c r="L390" s="15">
        <v>9656.09</v>
      </c>
    </row>
    <row r="391" spans="1:12" x14ac:dyDescent="0.2">
      <c r="A391" s="23" t="s">
        <v>2605</v>
      </c>
      <c r="B391" s="23" t="s">
        <v>2741</v>
      </c>
      <c r="C391" s="15">
        <v>10000</v>
      </c>
      <c r="D391" s="15">
        <v>0</v>
      </c>
      <c r="E391" s="15">
        <v>10000</v>
      </c>
      <c r="F391" s="15">
        <v>0</v>
      </c>
      <c r="G391" s="15">
        <v>7492.86</v>
      </c>
      <c r="H391" s="15">
        <v>7492.86</v>
      </c>
      <c r="I391" s="15">
        <v>7492.86</v>
      </c>
      <c r="J391" s="15">
        <v>7492.86</v>
      </c>
      <c r="K391" s="15">
        <v>0</v>
      </c>
      <c r="L391" s="15">
        <v>7492.86</v>
      </c>
    </row>
    <row r="392" spans="1:12" x14ac:dyDescent="0.2">
      <c r="A392" s="23" t="s">
        <v>2606</v>
      </c>
      <c r="B392" s="23" t="s">
        <v>2742</v>
      </c>
      <c r="C392" s="15">
        <v>0</v>
      </c>
      <c r="D392" s="15">
        <v>59887.05</v>
      </c>
      <c r="E392" s="15">
        <v>59887.05</v>
      </c>
      <c r="F392" s="15">
        <v>0</v>
      </c>
      <c r="G392" s="15">
        <v>59887.05</v>
      </c>
      <c r="H392" s="15">
        <v>59887.05</v>
      </c>
      <c r="I392" s="15">
        <v>59887.05</v>
      </c>
      <c r="J392" s="15">
        <v>59887.05</v>
      </c>
      <c r="K392" s="15">
        <v>0</v>
      </c>
      <c r="L392" s="15">
        <v>59887.05</v>
      </c>
    </row>
    <row r="393" spans="1:12" x14ac:dyDescent="0.2">
      <c r="A393" s="23" t="s">
        <v>663</v>
      </c>
      <c r="B393" s="23" t="s">
        <v>1269</v>
      </c>
      <c r="C393" s="15">
        <v>5159</v>
      </c>
      <c r="D393" s="15">
        <v>8053.34</v>
      </c>
      <c r="E393" s="15">
        <v>13212.34</v>
      </c>
      <c r="F393" s="15">
        <v>0</v>
      </c>
      <c r="G393" s="15">
        <v>12804.25</v>
      </c>
      <c r="H393" s="15">
        <v>12804.25</v>
      </c>
      <c r="I393" s="15">
        <v>12804.25</v>
      </c>
      <c r="J393" s="15">
        <v>12804.24</v>
      </c>
      <c r="K393" s="15">
        <v>0</v>
      </c>
      <c r="L393" s="15">
        <v>12804.24</v>
      </c>
    </row>
    <row r="394" spans="1:12" x14ac:dyDescent="0.2">
      <c r="A394" s="23" t="s">
        <v>664</v>
      </c>
      <c r="B394" s="23" t="s">
        <v>1270</v>
      </c>
      <c r="C394" s="15">
        <v>4082</v>
      </c>
      <c r="D394" s="15">
        <v>4062.3</v>
      </c>
      <c r="E394" s="15">
        <v>8144.3</v>
      </c>
      <c r="F394" s="15">
        <v>0</v>
      </c>
      <c r="G394" s="15">
        <v>7957.65</v>
      </c>
      <c r="H394" s="15">
        <v>7957.65</v>
      </c>
      <c r="I394" s="15">
        <v>7957.65</v>
      </c>
      <c r="J394" s="15">
        <v>7957.65</v>
      </c>
      <c r="K394" s="15">
        <v>0</v>
      </c>
      <c r="L394" s="15">
        <v>7957.65</v>
      </c>
    </row>
    <row r="395" spans="1:12" x14ac:dyDescent="0.2">
      <c r="A395" s="23" t="s">
        <v>665</v>
      </c>
      <c r="B395" s="23" t="s">
        <v>1271</v>
      </c>
      <c r="C395" s="15">
        <v>9087</v>
      </c>
      <c r="D395" s="15">
        <v>7700.96</v>
      </c>
      <c r="E395" s="15">
        <v>16787.96</v>
      </c>
      <c r="F395" s="15">
        <v>0</v>
      </c>
      <c r="G395" s="15">
        <v>16695.68</v>
      </c>
      <c r="H395" s="15">
        <v>16695.68</v>
      </c>
      <c r="I395" s="15">
        <v>16695.68</v>
      </c>
      <c r="J395" s="15">
        <v>16695.68</v>
      </c>
      <c r="K395" s="15">
        <v>0</v>
      </c>
      <c r="L395" s="15">
        <v>16695.68</v>
      </c>
    </row>
    <row r="396" spans="1:12" x14ac:dyDescent="0.2">
      <c r="A396" s="23" t="s">
        <v>666</v>
      </c>
      <c r="B396" s="23" t="s">
        <v>1272</v>
      </c>
      <c r="C396" s="15">
        <v>7008</v>
      </c>
      <c r="D396" s="15">
        <v>21191.14</v>
      </c>
      <c r="E396" s="15">
        <v>28199.14</v>
      </c>
      <c r="F396" s="15">
        <v>0</v>
      </c>
      <c r="G396" s="15">
        <v>27548.06</v>
      </c>
      <c r="H396" s="15">
        <v>27548.06</v>
      </c>
      <c r="I396" s="15">
        <v>27548.06</v>
      </c>
      <c r="J396" s="15">
        <v>27548.06</v>
      </c>
      <c r="K396" s="15">
        <v>0</v>
      </c>
      <c r="L396" s="15">
        <v>27548.06</v>
      </c>
    </row>
    <row r="397" spans="1:12" x14ac:dyDescent="0.2">
      <c r="A397" s="23" t="s">
        <v>667</v>
      </c>
      <c r="B397" s="23" t="s">
        <v>1273</v>
      </c>
      <c r="C397" s="15">
        <v>5545</v>
      </c>
      <c r="D397" s="15">
        <v>7647.28</v>
      </c>
      <c r="E397" s="15">
        <v>13192.28</v>
      </c>
      <c r="F397" s="15">
        <v>0</v>
      </c>
      <c r="G397" s="15">
        <v>13112.4</v>
      </c>
      <c r="H397" s="15">
        <v>13112.4</v>
      </c>
      <c r="I397" s="15">
        <v>13112.4</v>
      </c>
      <c r="J397" s="15">
        <v>13112.4</v>
      </c>
      <c r="K397" s="15">
        <v>0</v>
      </c>
      <c r="L397" s="15">
        <v>13112.4</v>
      </c>
    </row>
    <row r="398" spans="1:12" x14ac:dyDescent="0.2">
      <c r="A398" s="23" t="s">
        <v>668</v>
      </c>
      <c r="B398" s="23" t="s">
        <v>1274</v>
      </c>
      <c r="C398" s="15">
        <v>3697</v>
      </c>
      <c r="D398" s="15">
        <v>7725.08</v>
      </c>
      <c r="E398" s="15">
        <v>11422.08</v>
      </c>
      <c r="F398" s="15">
        <v>0</v>
      </c>
      <c r="G398" s="15">
        <v>11281.49</v>
      </c>
      <c r="H398" s="15">
        <v>11281.49</v>
      </c>
      <c r="I398" s="15">
        <v>11281.49</v>
      </c>
      <c r="J398" s="15">
        <v>11281.49</v>
      </c>
      <c r="K398" s="15">
        <v>0</v>
      </c>
      <c r="L398" s="15">
        <v>11281.49</v>
      </c>
    </row>
    <row r="399" spans="1:12" x14ac:dyDescent="0.2">
      <c r="A399" s="23" t="s">
        <v>669</v>
      </c>
      <c r="B399" s="23" t="s">
        <v>1275</v>
      </c>
      <c r="C399" s="15">
        <v>5853</v>
      </c>
      <c r="D399" s="15">
        <v>0</v>
      </c>
      <c r="E399" s="15">
        <v>5853</v>
      </c>
      <c r="F399" s="15">
        <v>0</v>
      </c>
      <c r="G399" s="15">
        <v>5834.88</v>
      </c>
      <c r="H399" s="15">
        <v>5834.88</v>
      </c>
      <c r="I399" s="15">
        <v>5834.88</v>
      </c>
      <c r="J399" s="15">
        <v>5834.88</v>
      </c>
      <c r="K399" s="15">
        <v>0</v>
      </c>
      <c r="L399" s="15">
        <v>5834.88</v>
      </c>
    </row>
    <row r="400" spans="1:12" x14ac:dyDescent="0.2">
      <c r="A400" s="23" t="s">
        <v>2607</v>
      </c>
      <c r="B400" s="23" t="s">
        <v>2743</v>
      </c>
      <c r="C400" s="15">
        <v>10000</v>
      </c>
      <c r="D400" s="15">
        <v>0</v>
      </c>
      <c r="E400" s="15">
        <v>10000</v>
      </c>
      <c r="F400" s="15">
        <v>0</v>
      </c>
      <c r="G400" s="15">
        <v>9954.4500000000007</v>
      </c>
      <c r="H400" s="15">
        <v>9954.4500000000007</v>
      </c>
      <c r="I400" s="15">
        <v>9954.4500000000007</v>
      </c>
      <c r="J400" s="15">
        <v>9954.4500000000007</v>
      </c>
      <c r="K400" s="15">
        <v>0</v>
      </c>
      <c r="L400" s="15">
        <v>9954.4500000000007</v>
      </c>
    </row>
    <row r="401" spans="1:12" x14ac:dyDescent="0.2">
      <c r="A401" s="23" t="s">
        <v>670</v>
      </c>
      <c r="B401" s="23" t="s">
        <v>1276</v>
      </c>
      <c r="C401" s="15">
        <v>0</v>
      </c>
      <c r="D401" s="15">
        <v>25339.25</v>
      </c>
      <c r="E401" s="15">
        <v>25339.25</v>
      </c>
      <c r="F401" s="15">
        <v>0</v>
      </c>
      <c r="G401" s="15">
        <v>24793.43</v>
      </c>
      <c r="H401" s="15">
        <v>24793.43</v>
      </c>
      <c r="I401" s="15">
        <v>24793.43</v>
      </c>
      <c r="J401" s="15">
        <v>24793.43</v>
      </c>
      <c r="K401" s="15">
        <v>0</v>
      </c>
      <c r="L401" s="15">
        <v>24793.43</v>
      </c>
    </row>
    <row r="402" spans="1:12" x14ac:dyDescent="0.2">
      <c r="A402" s="23" t="s">
        <v>671</v>
      </c>
      <c r="B402" s="23" t="s">
        <v>1277</v>
      </c>
      <c r="C402" s="15">
        <v>0</v>
      </c>
      <c r="D402" s="15">
        <v>12711.32</v>
      </c>
      <c r="E402" s="15">
        <v>12711.32</v>
      </c>
      <c r="F402" s="15">
        <v>0</v>
      </c>
      <c r="G402" s="15">
        <v>8943.56</v>
      </c>
      <c r="H402" s="15">
        <v>8943.56</v>
      </c>
      <c r="I402" s="15">
        <v>8943.56</v>
      </c>
      <c r="J402" s="15">
        <v>8943.56</v>
      </c>
      <c r="K402" s="15">
        <v>0</v>
      </c>
      <c r="L402" s="15">
        <v>8943.56</v>
      </c>
    </row>
    <row r="403" spans="1:12" x14ac:dyDescent="0.2">
      <c r="A403" s="23" t="s">
        <v>672</v>
      </c>
      <c r="B403" s="23" t="s">
        <v>896</v>
      </c>
      <c r="C403" s="15">
        <v>0</v>
      </c>
      <c r="D403" s="15">
        <v>109776.22</v>
      </c>
      <c r="E403" s="15">
        <v>109776.22</v>
      </c>
      <c r="F403" s="15">
        <v>0</v>
      </c>
      <c r="G403" s="15">
        <v>81276.37</v>
      </c>
      <c r="H403" s="15">
        <v>81276.37</v>
      </c>
      <c r="I403" s="15">
        <v>81276.37</v>
      </c>
      <c r="J403" s="15">
        <v>81276.37</v>
      </c>
      <c r="K403" s="15">
        <v>0</v>
      </c>
      <c r="L403" s="15">
        <v>81276.37</v>
      </c>
    </row>
    <row r="404" spans="1:12" x14ac:dyDescent="0.2">
      <c r="A404" s="23" t="s">
        <v>673</v>
      </c>
      <c r="B404" s="23" t="s">
        <v>897</v>
      </c>
      <c r="C404" s="15">
        <v>0</v>
      </c>
      <c r="D404" s="15">
        <v>205502.19</v>
      </c>
      <c r="E404" s="15">
        <v>205502.19</v>
      </c>
      <c r="F404" s="15">
        <v>0</v>
      </c>
      <c r="G404" s="15">
        <v>174376.85</v>
      </c>
      <c r="H404" s="15">
        <v>174376.85</v>
      </c>
      <c r="I404" s="15">
        <v>174376.85</v>
      </c>
      <c r="J404" s="15">
        <v>174376.85</v>
      </c>
      <c r="K404" s="15">
        <v>0</v>
      </c>
      <c r="L404" s="15">
        <v>174376.85</v>
      </c>
    </row>
    <row r="405" spans="1:12" x14ac:dyDescent="0.2">
      <c r="A405" s="23" t="s">
        <v>674</v>
      </c>
      <c r="B405" s="23" t="s">
        <v>898</v>
      </c>
      <c r="C405" s="15">
        <v>0</v>
      </c>
      <c r="D405" s="15">
        <v>139.97</v>
      </c>
      <c r="E405" s="15">
        <v>139.97</v>
      </c>
      <c r="F405" s="15">
        <v>0</v>
      </c>
      <c r="G405" s="15">
        <v>28.51</v>
      </c>
      <c r="H405" s="15">
        <v>28.51</v>
      </c>
      <c r="I405" s="15">
        <v>28.51</v>
      </c>
      <c r="J405" s="15">
        <v>28.51</v>
      </c>
      <c r="K405" s="15">
        <v>0</v>
      </c>
      <c r="L405" s="15">
        <v>28.51</v>
      </c>
    </row>
    <row r="406" spans="1:12" x14ac:dyDescent="0.2">
      <c r="A406" s="23" t="s">
        <v>675</v>
      </c>
      <c r="B406" s="23" t="s">
        <v>899</v>
      </c>
      <c r="C406" s="15">
        <v>0</v>
      </c>
      <c r="D406" s="15">
        <v>17896</v>
      </c>
      <c r="E406" s="15">
        <v>17896</v>
      </c>
      <c r="F406" s="15">
        <v>0</v>
      </c>
      <c r="G406" s="15">
        <v>17875.48</v>
      </c>
      <c r="H406" s="15">
        <v>17875.48</v>
      </c>
      <c r="I406" s="15">
        <v>17875.48</v>
      </c>
      <c r="J406" s="15">
        <v>17875.48</v>
      </c>
      <c r="K406" s="15">
        <v>0</v>
      </c>
      <c r="L406" s="15">
        <v>17875.48</v>
      </c>
    </row>
    <row r="407" spans="1:12" x14ac:dyDescent="0.2">
      <c r="A407" s="23" t="s">
        <v>676</v>
      </c>
      <c r="B407" s="23" t="s">
        <v>900</v>
      </c>
      <c r="C407" s="15">
        <v>0</v>
      </c>
      <c r="D407" s="15">
        <v>17252</v>
      </c>
      <c r="E407" s="15">
        <v>17252</v>
      </c>
      <c r="F407" s="15">
        <v>0</v>
      </c>
      <c r="G407" s="15">
        <v>16678.23</v>
      </c>
      <c r="H407" s="15">
        <v>16678.23</v>
      </c>
      <c r="I407" s="15">
        <v>16678.23</v>
      </c>
      <c r="J407" s="15">
        <v>16678.23</v>
      </c>
      <c r="K407" s="15">
        <v>9.18</v>
      </c>
      <c r="L407" s="15">
        <v>16687.41</v>
      </c>
    </row>
    <row r="408" spans="1:12" x14ac:dyDescent="0.2">
      <c r="A408" s="23" t="s">
        <v>677</v>
      </c>
      <c r="B408" s="23" t="s">
        <v>901</v>
      </c>
      <c r="C408" s="15">
        <v>0</v>
      </c>
      <c r="D408" s="15">
        <v>20834</v>
      </c>
      <c r="E408" s="15">
        <v>20834</v>
      </c>
      <c r="F408" s="15">
        <v>0</v>
      </c>
      <c r="G408" s="15">
        <v>20580.61</v>
      </c>
      <c r="H408" s="15">
        <v>20580.61</v>
      </c>
      <c r="I408" s="15">
        <v>20580.61</v>
      </c>
      <c r="J408" s="15">
        <v>20580.61</v>
      </c>
      <c r="K408" s="15">
        <v>0</v>
      </c>
      <c r="L408" s="15">
        <v>20580.61</v>
      </c>
    </row>
    <row r="409" spans="1:12" x14ac:dyDescent="0.2">
      <c r="A409" s="23" t="s">
        <v>679</v>
      </c>
      <c r="B409" s="23" t="s">
        <v>962</v>
      </c>
      <c r="C409" s="15">
        <v>0</v>
      </c>
      <c r="D409" s="15">
        <v>58334</v>
      </c>
      <c r="E409" s="15">
        <v>58334</v>
      </c>
      <c r="F409" s="15">
        <v>0</v>
      </c>
      <c r="G409" s="15">
        <v>58009.16</v>
      </c>
      <c r="H409" s="15">
        <v>58009.16</v>
      </c>
      <c r="I409" s="15">
        <v>58009.16</v>
      </c>
      <c r="J409" s="15">
        <v>58009.16</v>
      </c>
      <c r="K409" s="15">
        <v>0</v>
      </c>
      <c r="L409" s="15">
        <v>58009.16</v>
      </c>
    </row>
    <row r="410" spans="1:12" x14ac:dyDescent="0.2">
      <c r="A410" s="23" t="s">
        <v>680</v>
      </c>
      <c r="B410" s="23" t="s">
        <v>963</v>
      </c>
      <c r="C410" s="15">
        <v>0</v>
      </c>
      <c r="D410" s="15">
        <v>58334</v>
      </c>
      <c r="E410" s="15">
        <v>58334</v>
      </c>
      <c r="F410" s="15">
        <v>0</v>
      </c>
      <c r="G410" s="15">
        <v>57527.53</v>
      </c>
      <c r="H410" s="15">
        <v>57527.53</v>
      </c>
      <c r="I410" s="15">
        <v>57527.53</v>
      </c>
      <c r="J410" s="15">
        <v>57527.53</v>
      </c>
      <c r="K410" s="15">
        <v>0</v>
      </c>
      <c r="L410" s="15">
        <v>57527.53</v>
      </c>
    </row>
    <row r="411" spans="1:12" x14ac:dyDescent="0.2">
      <c r="A411" s="23" t="s">
        <v>681</v>
      </c>
      <c r="B411" s="23" t="s">
        <v>1279</v>
      </c>
      <c r="C411" s="15">
        <v>0</v>
      </c>
      <c r="D411" s="15">
        <v>11.5</v>
      </c>
      <c r="E411" s="15">
        <v>11.5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</row>
    <row r="412" spans="1:12" x14ac:dyDescent="0.2">
      <c r="A412" s="23" t="s">
        <v>682</v>
      </c>
      <c r="B412" s="23" t="s">
        <v>1280</v>
      </c>
      <c r="C412" s="15">
        <v>0</v>
      </c>
      <c r="D412" s="15">
        <v>1.41</v>
      </c>
      <c r="E412" s="15">
        <v>1.41</v>
      </c>
      <c r="F412" s="15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</row>
    <row r="413" spans="1:12" x14ac:dyDescent="0.2">
      <c r="A413" s="23" t="s">
        <v>683</v>
      </c>
      <c r="B413" s="23" t="s">
        <v>964</v>
      </c>
      <c r="C413" s="15">
        <v>0</v>
      </c>
      <c r="D413" s="15">
        <v>87341.45</v>
      </c>
      <c r="E413" s="15">
        <v>87341.45</v>
      </c>
      <c r="F413" s="15">
        <v>0</v>
      </c>
      <c r="G413" s="15">
        <v>18930.53</v>
      </c>
      <c r="H413" s="15">
        <v>18930.53</v>
      </c>
      <c r="I413" s="15">
        <v>18930.53</v>
      </c>
      <c r="J413" s="15">
        <v>18930.53</v>
      </c>
      <c r="K413" s="15">
        <v>0</v>
      </c>
      <c r="L413" s="15">
        <v>18930.53</v>
      </c>
    </row>
    <row r="414" spans="1:12" x14ac:dyDescent="0.2">
      <c r="A414" s="23" t="s">
        <v>684</v>
      </c>
      <c r="B414" s="23" t="s">
        <v>965</v>
      </c>
      <c r="C414" s="15">
        <v>0</v>
      </c>
      <c r="D414" s="15">
        <v>29655.919999999998</v>
      </c>
      <c r="E414" s="15">
        <v>29655.919999999998</v>
      </c>
      <c r="F414" s="15">
        <v>0</v>
      </c>
      <c r="G414" s="15">
        <v>29655.919999999998</v>
      </c>
      <c r="H414" s="15">
        <v>29655.919999999998</v>
      </c>
      <c r="I414" s="15">
        <v>29655.919999999998</v>
      </c>
      <c r="J414" s="15">
        <v>29655.919999999998</v>
      </c>
      <c r="K414" s="15">
        <v>0</v>
      </c>
      <c r="L414" s="15">
        <v>29655.919999999998</v>
      </c>
    </row>
    <row r="415" spans="1:12" x14ac:dyDescent="0.2">
      <c r="A415" s="23" t="s">
        <v>685</v>
      </c>
      <c r="B415" s="23" t="s">
        <v>966</v>
      </c>
      <c r="C415" s="15">
        <v>0</v>
      </c>
      <c r="D415" s="15">
        <v>33267.5</v>
      </c>
      <c r="E415" s="15">
        <v>33267.5</v>
      </c>
      <c r="F415" s="15">
        <v>0</v>
      </c>
      <c r="G415" s="15">
        <v>33266.54</v>
      </c>
      <c r="H415" s="15">
        <v>33266.54</v>
      </c>
      <c r="I415" s="15">
        <v>33266.54</v>
      </c>
      <c r="J415" s="15">
        <v>33266.54</v>
      </c>
      <c r="K415" s="15">
        <v>0</v>
      </c>
      <c r="L415" s="15">
        <v>33266.54</v>
      </c>
    </row>
    <row r="416" spans="1:12" x14ac:dyDescent="0.2">
      <c r="A416" s="23" t="s">
        <v>686</v>
      </c>
      <c r="B416" s="23" t="s">
        <v>967</v>
      </c>
      <c r="C416" s="15">
        <v>0</v>
      </c>
      <c r="D416" s="15">
        <v>48739.76</v>
      </c>
      <c r="E416" s="15">
        <v>48739.76</v>
      </c>
      <c r="F416" s="15">
        <v>0</v>
      </c>
      <c r="G416" s="15">
        <v>16867.41</v>
      </c>
      <c r="H416" s="15">
        <v>16867.41</v>
      </c>
      <c r="I416" s="15">
        <v>16867.41</v>
      </c>
      <c r="J416" s="15">
        <v>16867.41</v>
      </c>
      <c r="K416" s="15">
        <v>1659.11</v>
      </c>
      <c r="L416" s="15">
        <v>18526.52</v>
      </c>
    </row>
    <row r="417" spans="1:12" x14ac:dyDescent="0.2">
      <c r="A417" s="23" t="s">
        <v>687</v>
      </c>
      <c r="B417" s="23" t="s">
        <v>968</v>
      </c>
      <c r="C417" s="15">
        <v>0</v>
      </c>
      <c r="D417" s="15">
        <v>115925.44</v>
      </c>
      <c r="E417" s="15">
        <v>115925.44</v>
      </c>
      <c r="F417" s="15">
        <v>0</v>
      </c>
      <c r="G417" s="15">
        <v>36791.769999999997</v>
      </c>
      <c r="H417" s="15">
        <v>36791.769999999997</v>
      </c>
      <c r="I417" s="15">
        <v>36791.769999999997</v>
      </c>
      <c r="J417" s="15">
        <v>36791.769999999997</v>
      </c>
      <c r="K417" s="15">
        <v>650</v>
      </c>
      <c r="L417" s="15">
        <v>37441.769999999997</v>
      </c>
    </row>
    <row r="418" spans="1:12" x14ac:dyDescent="0.2">
      <c r="A418" s="23" t="s">
        <v>688</v>
      </c>
      <c r="B418" s="23" t="s">
        <v>969</v>
      </c>
      <c r="C418" s="15">
        <v>0</v>
      </c>
      <c r="D418" s="15">
        <v>12941.66</v>
      </c>
      <c r="E418" s="15">
        <v>12941.66</v>
      </c>
      <c r="F418" s="15">
        <v>0</v>
      </c>
      <c r="G418" s="15">
        <v>9953.85</v>
      </c>
      <c r="H418" s="15">
        <v>9953.85</v>
      </c>
      <c r="I418" s="15">
        <v>9953.85</v>
      </c>
      <c r="J418" s="15">
        <v>9953.85</v>
      </c>
      <c r="K418" s="15">
        <v>0</v>
      </c>
      <c r="L418" s="15">
        <v>9953.85</v>
      </c>
    </row>
    <row r="419" spans="1:12" x14ac:dyDescent="0.2">
      <c r="A419" s="23" t="s">
        <v>689</v>
      </c>
      <c r="B419" s="23" t="s">
        <v>970</v>
      </c>
      <c r="C419" s="15">
        <v>0</v>
      </c>
      <c r="D419" s="15">
        <v>11103.19</v>
      </c>
      <c r="E419" s="15">
        <v>11103.19</v>
      </c>
      <c r="F419" s="15">
        <v>0</v>
      </c>
      <c r="G419" s="15">
        <v>7614.49</v>
      </c>
      <c r="H419" s="15">
        <v>7614.49</v>
      </c>
      <c r="I419" s="15">
        <v>7614.49</v>
      </c>
      <c r="J419" s="15">
        <v>7614.49</v>
      </c>
      <c r="K419" s="15">
        <v>0</v>
      </c>
      <c r="L419" s="15">
        <v>7614.49</v>
      </c>
    </row>
    <row r="420" spans="1:12" x14ac:dyDescent="0.2">
      <c r="A420" s="23" t="s">
        <v>1183</v>
      </c>
      <c r="B420" s="23" t="s">
        <v>1446</v>
      </c>
      <c r="C420" s="15">
        <v>0</v>
      </c>
      <c r="D420" s="15">
        <v>34763.99</v>
      </c>
      <c r="E420" s="15">
        <v>34763.99</v>
      </c>
      <c r="F420" s="15">
        <v>0</v>
      </c>
      <c r="G420" s="15">
        <v>17142.689999999999</v>
      </c>
      <c r="H420" s="15">
        <v>17142.689999999999</v>
      </c>
      <c r="I420" s="15">
        <v>17142.689999999999</v>
      </c>
      <c r="J420" s="15">
        <v>17142.689999999999</v>
      </c>
      <c r="K420" s="15">
        <v>0</v>
      </c>
      <c r="L420" s="15">
        <v>17142.689999999999</v>
      </c>
    </row>
    <row r="421" spans="1:12" x14ac:dyDescent="0.2">
      <c r="A421" s="23" t="s">
        <v>1184</v>
      </c>
      <c r="B421" s="23" t="s">
        <v>1447</v>
      </c>
      <c r="C421" s="15">
        <v>0</v>
      </c>
      <c r="D421" s="15">
        <v>38638.65</v>
      </c>
      <c r="E421" s="15">
        <v>38638.65</v>
      </c>
      <c r="F421" s="15">
        <v>0</v>
      </c>
      <c r="G421" s="15">
        <v>18968.54</v>
      </c>
      <c r="H421" s="15">
        <v>18968.54</v>
      </c>
      <c r="I421" s="15">
        <v>18968.54</v>
      </c>
      <c r="J421" s="15">
        <v>18968.54</v>
      </c>
      <c r="K421" s="15">
        <v>0</v>
      </c>
      <c r="L421" s="15">
        <v>18968.54</v>
      </c>
    </row>
    <row r="422" spans="1:12" x14ac:dyDescent="0.2">
      <c r="A422" s="23" t="s">
        <v>1185</v>
      </c>
      <c r="B422" s="23" t="s">
        <v>1448</v>
      </c>
      <c r="C422" s="15">
        <v>0</v>
      </c>
      <c r="D422" s="15">
        <v>6233.12</v>
      </c>
      <c r="E422" s="15">
        <v>6233.12</v>
      </c>
      <c r="F422" s="15">
        <v>0</v>
      </c>
      <c r="G422" s="15">
        <v>188.5</v>
      </c>
      <c r="H422" s="15">
        <v>188.5</v>
      </c>
      <c r="I422" s="15">
        <v>188.5</v>
      </c>
      <c r="J422" s="15">
        <v>188.5</v>
      </c>
      <c r="K422" s="15">
        <v>0</v>
      </c>
      <c r="L422" s="15">
        <v>188.5</v>
      </c>
    </row>
    <row r="423" spans="1:12" x14ac:dyDescent="0.2">
      <c r="A423" s="23" t="s">
        <v>1186</v>
      </c>
      <c r="B423" s="23" t="s">
        <v>1449</v>
      </c>
      <c r="C423" s="15">
        <v>0</v>
      </c>
      <c r="D423" s="15">
        <v>6300</v>
      </c>
      <c r="E423" s="15">
        <v>6300</v>
      </c>
      <c r="F423" s="15">
        <v>0</v>
      </c>
      <c r="G423" s="15">
        <v>3256.41</v>
      </c>
      <c r="H423" s="15">
        <v>3256.41</v>
      </c>
      <c r="I423" s="15">
        <v>3256.41</v>
      </c>
      <c r="J423" s="15">
        <v>3256.41</v>
      </c>
      <c r="K423" s="15">
        <v>0</v>
      </c>
      <c r="L423" s="15">
        <v>3256.41</v>
      </c>
    </row>
    <row r="424" spans="1:12" x14ac:dyDescent="0.2">
      <c r="A424" s="23" t="s">
        <v>1187</v>
      </c>
      <c r="B424" s="23" t="s">
        <v>1450</v>
      </c>
      <c r="C424" s="15">
        <v>0</v>
      </c>
      <c r="D424" s="15">
        <v>6666.67</v>
      </c>
      <c r="E424" s="15">
        <v>6666.67</v>
      </c>
      <c r="F424" s="15">
        <v>0</v>
      </c>
      <c r="G424" s="15">
        <v>6666.67</v>
      </c>
      <c r="H424" s="15">
        <v>6666.67</v>
      </c>
      <c r="I424" s="15">
        <v>6666.67</v>
      </c>
      <c r="J424" s="15">
        <v>6666.67</v>
      </c>
      <c r="K424" s="15">
        <v>0</v>
      </c>
      <c r="L424" s="15">
        <v>6666.67</v>
      </c>
    </row>
    <row r="425" spans="1:12" x14ac:dyDescent="0.2">
      <c r="A425" s="23" t="s">
        <v>1188</v>
      </c>
      <c r="B425" s="23" t="s">
        <v>1451</v>
      </c>
      <c r="C425" s="15">
        <v>0</v>
      </c>
      <c r="D425" s="15">
        <v>6666.67</v>
      </c>
      <c r="E425" s="15">
        <v>6666.67</v>
      </c>
      <c r="F425" s="15">
        <v>0</v>
      </c>
      <c r="G425" s="15">
        <v>6659.04</v>
      </c>
      <c r="H425" s="15">
        <v>6659.04</v>
      </c>
      <c r="I425" s="15">
        <v>6659.04</v>
      </c>
      <c r="J425" s="15">
        <v>6659.04</v>
      </c>
      <c r="K425" s="15">
        <v>0</v>
      </c>
      <c r="L425" s="15">
        <v>6659.04</v>
      </c>
    </row>
    <row r="426" spans="1:12" x14ac:dyDescent="0.2">
      <c r="A426" s="23" t="s">
        <v>1189</v>
      </c>
      <c r="B426" s="23" t="s">
        <v>1452</v>
      </c>
      <c r="C426" s="15">
        <v>0</v>
      </c>
      <c r="D426" s="15">
        <v>6666.67</v>
      </c>
      <c r="E426" s="15">
        <v>6666.67</v>
      </c>
      <c r="F426" s="15">
        <v>0</v>
      </c>
      <c r="G426" s="15">
        <v>5447.3</v>
      </c>
      <c r="H426" s="15">
        <v>5447.3</v>
      </c>
      <c r="I426" s="15">
        <v>5447.3</v>
      </c>
      <c r="J426" s="15">
        <v>5447.3</v>
      </c>
      <c r="K426" s="15">
        <v>0</v>
      </c>
      <c r="L426" s="15">
        <v>5447.3</v>
      </c>
    </row>
    <row r="427" spans="1:12" x14ac:dyDescent="0.2">
      <c r="A427" s="23" t="s">
        <v>1190</v>
      </c>
      <c r="B427" s="23" t="s">
        <v>1453</v>
      </c>
      <c r="C427" s="15">
        <v>0</v>
      </c>
      <c r="D427" s="15">
        <v>6464.76</v>
      </c>
      <c r="E427" s="15">
        <v>6464.76</v>
      </c>
      <c r="F427" s="15">
        <v>0</v>
      </c>
      <c r="G427" s="15">
        <v>3426.1</v>
      </c>
      <c r="H427" s="15">
        <v>3426.1</v>
      </c>
      <c r="I427" s="15">
        <v>3426.1</v>
      </c>
      <c r="J427" s="15">
        <v>3426.1</v>
      </c>
      <c r="K427" s="15">
        <v>0</v>
      </c>
      <c r="L427" s="15">
        <v>3426.1</v>
      </c>
    </row>
    <row r="428" spans="1:12" x14ac:dyDescent="0.2">
      <c r="A428" s="23" t="s">
        <v>1191</v>
      </c>
      <c r="B428" s="23" t="s">
        <v>1389</v>
      </c>
      <c r="C428" s="15">
        <v>0</v>
      </c>
      <c r="D428" s="15">
        <v>67646</v>
      </c>
      <c r="E428" s="15">
        <v>67646</v>
      </c>
      <c r="F428" s="15">
        <v>0</v>
      </c>
      <c r="G428" s="15">
        <v>66993.240000000005</v>
      </c>
      <c r="H428" s="15">
        <v>66993.240000000005</v>
      </c>
      <c r="I428" s="15">
        <v>66993.240000000005</v>
      </c>
      <c r="J428" s="15">
        <v>66993.240000000005</v>
      </c>
      <c r="K428" s="15">
        <v>0</v>
      </c>
      <c r="L428" s="15">
        <v>66993.240000000005</v>
      </c>
    </row>
    <row r="429" spans="1:12" x14ac:dyDescent="0.2">
      <c r="A429" s="23" t="s">
        <v>1192</v>
      </c>
      <c r="B429" s="23" t="s">
        <v>1390</v>
      </c>
      <c r="C429" s="15">
        <v>0</v>
      </c>
      <c r="D429" s="15">
        <v>40621</v>
      </c>
      <c r="E429" s="15">
        <v>40621</v>
      </c>
      <c r="F429" s="15">
        <v>0</v>
      </c>
      <c r="G429" s="15">
        <v>40010.239999999998</v>
      </c>
      <c r="H429" s="15">
        <v>40010.239999999998</v>
      </c>
      <c r="I429" s="15">
        <v>40010.239999999998</v>
      </c>
      <c r="J429" s="15">
        <v>40010.239999999998</v>
      </c>
      <c r="K429" s="15">
        <v>610.76</v>
      </c>
      <c r="L429" s="15">
        <v>40621</v>
      </c>
    </row>
    <row r="430" spans="1:12" x14ac:dyDescent="0.2">
      <c r="A430" s="23" t="s">
        <v>1193</v>
      </c>
      <c r="B430" s="23" t="s">
        <v>1391</v>
      </c>
      <c r="C430" s="15">
        <v>0</v>
      </c>
      <c r="D430" s="15">
        <v>47033</v>
      </c>
      <c r="E430" s="15">
        <v>47033</v>
      </c>
      <c r="F430" s="15">
        <v>0</v>
      </c>
      <c r="G430" s="15">
        <v>46045.72</v>
      </c>
      <c r="H430" s="15">
        <v>46045.72</v>
      </c>
      <c r="I430" s="15">
        <v>46045.72</v>
      </c>
      <c r="J430" s="15">
        <v>46045.72</v>
      </c>
      <c r="K430" s="15">
        <v>0</v>
      </c>
      <c r="L430" s="15">
        <v>46045.72</v>
      </c>
    </row>
    <row r="431" spans="1:12" x14ac:dyDescent="0.2">
      <c r="A431" s="23" t="s">
        <v>1194</v>
      </c>
      <c r="B431" s="23" t="s">
        <v>1392</v>
      </c>
      <c r="C431" s="15">
        <v>0</v>
      </c>
      <c r="D431" s="15">
        <v>18513</v>
      </c>
      <c r="E431" s="15">
        <v>18513</v>
      </c>
      <c r="F431" s="15">
        <v>0</v>
      </c>
      <c r="G431" s="15">
        <v>18305.43</v>
      </c>
      <c r="H431" s="15">
        <v>18305.43</v>
      </c>
      <c r="I431" s="15">
        <v>18305.43</v>
      </c>
      <c r="J431" s="15">
        <v>18305.43</v>
      </c>
      <c r="K431" s="15">
        <v>0</v>
      </c>
      <c r="L431" s="15">
        <v>18305.43</v>
      </c>
    </row>
    <row r="432" spans="1:12" x14ac:dyDescent="0.2">
      <c r="A432" s="23" t="s">
        <v>1195</v>
      </c>
      <c r="B432" s="23" t="s">
        <v>1393</v>
      </c>
      <c r="C432" s="15">
        <v>0</v>
      </c>
      <c r="D432" s="15">
        <v>20833</v>
      </c>
      <c r="E432" s="15">
        <v>20833</v>
      </c>
      <c r="F432" s="15">
        <v>0</v>
      </c>
      <c r="G432" s="15">
        <v>20832.650000000001</v>
      </c>
      <c r="H432" s="15">
        <v>20832.650000000001</v>
      </c>
      <c r="I432" s="15">
        <v>20832.650000000001</v>
      </c>
      <c r="J432" s="15">
        <v>20832.650000000001</v>
      </c>
      <c r="K432" s="15">
        <v>0</v>
      </c>
      <c r="L432" s="15">
        <v>20832.650000000001</v>
      </c>
    </row>
    <row r="433" spans="1:12" x14ac:dyDescent="0.2">
      <c r="A433" s="23" t="s">
        <v>1196</v>
      </c>
      <c r="B433" s="23" t="s">
        <v>1454</v>
      </c>
      <c r="C433" s="15">
        <v>0</v>
      </c>
      <c r="D433" s="15">
        <v>28100</v>
      </c>
      <c r="E433" s="15">
        <v>28100</v>
      </c>
      <c r="F433" s="15">
        <v>0</v>
      </c>
      <c r="G433" s="15">
        <v>25660.44</v>
      </c>
      <c r="H433" s="15">
        <v>25660.44</v>
      </c>
      <c r="I433" s="15">
        <v>25660.44</v>
      </c>
      <c r="J433" s="15">
        <v>25660.44</v>
      </c>
      <c r="K433" s="15">
        <v>0</v>
      </c>
      <c r="L433" s="15">
        <v>25660.44</v>
      </c>
    </row>
    <row r="434" spans="1:12" x14ac:dyDescent="0.2">
      <c r="A434" s="23" t="s">
        <v>1197</v>
      </c>
      <c r="B434" s="23" t="s">
        <v>1455</v>
      </c>
      <c r="C434" s="15">
        <v>0</v>
      </c>
      <c r="D434" s="15">
        <v>11356</v>
      </c>
      <c r="E434" s="15">
        <v>11356</v>
      </c>
      <c r="F434" s="15">
        <v>0</v>
      </c>
      <c r="G434" s="15">
        <v>11356</v>
      </c>
      <c r="H434" s="15">
        <v>11356</v>
      </c>
      <c r="I434" s="15">
        <v>11356</v>
      </c>
      <c r="J434" s="15">
        <v>11356</v>
      </c>
      <c r="K434" s="15">
        <v>0</v>
      </c>
      <c r="L434" s="15">
        <v>11356</v>
      </c>
    </row>
    <row r="435" spans="1:12" x14ac:dyDescent="0.2">
      <c r="A435" s="23" t="s">
        <v>1198</v>
      </c>
      <c r="B435" s="23" t="s">
        <v>1456</v>
      </c>
      <c r="C435" s="15">
        <v>0</v>
      </c>
      <c r="D435" s="15">
        <v>28266</v>
      </c>
      <c r="E435" s="15">
        <v>28266</v>
      </c>
      <c r="F435" s="15">
        <v>0</v>
      </c>
      <c r="G435" s="15">
        <v>28097.16</v>
      </c>
      <c r="H435" s="15">
        <v>28097.16</v>
      </c>
      <c r="I435" s="15">
        <v>28097.16</v>
      </c>
      <c r="J435" s="15">
        <v>28097.16</v>
      </c>
      <c r="K435" s="15">
        <v>0</v>
      </c>
      <c r="L435" s="15">
        <v>28097.16</v>
      </c>
    </row>
    <row r="436" spans="1:12" x14ac:dyDescent="0.2">
      <c r="A436" s="23" t="s">
        <v>1199</v>
      </c>
      <c r="B436" s="23" t="s">
        <v>1457</v>
      </c>
      <c r="C436" s="15">
        <v>0</v>
      </c>
      <c r="D436" s="15">
        <v>13556.36</v>
      </c>
      <c r="E436" s="15">
        <v>13556.36</v>
      </c>
      <c r="F436" s="15">
        <v>0</v>
      </c>
      <c r="G436" s="15">
        <v>13556.23</v>
      </c>
      <c r="H436" s="15">
        <v>13556.23</v>
      </c>
      <c r="I436" s="15">
        <v>13556.23</v>
      </c>
      <c r="J436" s="15">
        <v>13556.23</v>
      </c>
      <c r="K436" s="15">
        <v>0</v>
      </c>
      <c r="L436" s="15">
        <v>13556.23</v>
      </c>
    </row>
    <row r="437" spans="1:12" x14ac:dyDescent="0.2">
      <c r="A437" s="23" t="s">
        <v>1200</v>
      </c>
      <c r="B437" s="23" t="s">
        <v>1458</v>
      </c>
      <c r="C437" s="15">
        <v>0</v>
      </c>
      <c r="D437" s="15">
        <v>17600</v>
      </c>
      <c r="E437" s="15">
        <v>17600</v>
      </c>
      <c r="F437" s="15">
        <v>0</v>
      </c>
      <c r="G437" s="15">
        <v>16087.89</v>
      </c>
      <c r="H437" s="15">
        <v>16087.89</v>
      </c>
      <c r="I437" s="15">
        <v>16087.89</v>
      </c>
      <c r="J437" s="15">
        <v>16087.89</v>
      </c>
      <c r="K437" s="15">
        <v>0</v>
      </c>
      <c r="L437" s="15">
        <v>16087.89</v>
      </c>
    </row>
    <row r="438" spans="1:12" x14ac:dyDescent="0.2">
      <c r="A438" s="23" t="s">
        <v>1201</v>
      </c>
      <c r="B438" s="23" t="s">
        <v>1394</v>
      </c>
      <c r="C438" s="15">
        <v>0</v>
      </c>
      <c r="D438" s="15">
        <v>83373.289999999994</v>
      </c>
      <c r="E438" s="15">
        <v>83373.289999999994</v>
      </c>
      <c r="F438" s="15">
        <v>0</v>
      </c>
      <c r="G438" s="15">
        <v>42234.39</v>
      </c>
      <c r="H438" s="15">
        <v>42234.39</v>
      </c>
      <c r="I438" s="15">
        <v>42234.39</v>
      </c>
      <c r="J438" s="15">
        <v>42234.39</v>
      </c>
      <c r="K438" s="15">
        <v>0</v>
      </c>
      <c r="L438" s="15">
        <v>42234.39</v>
      </c>
    </row>
    <row r="439" spans="1:12" x14ac:dyDescent="0.2">
      <c r="A439" s="23" t="s">
        <v>1202</v>
      </c>
      <c r="B439" s="23" t="s">
        <v>1395</v>
      </c>
      <c r="C439" s="15">
        <v>0</v>
      </c>
      <c r="D439" s="15">
        <v>147172.47</v>
      </c>
      <c r="E439" s="15">
        <v>147172.47</v>
      </c>
      <c r="F439" s="15">
        <v>0</v>
      </c>
      <c r="G439" s="15">
        <v>57033.120000000003</v>
      </c>
      <c r="H439" s="15">
        <v>57033.120000000003</v>
      </c>
      <c r="I439" s="15">
        <v>57033.120000000003</v>
      </c>
      <c r="J439" s="15">
        <v>57033.120000000003</v>
      </c>
      <c r="K439" s="15">
        <v>0</v>
      </c>
      <c r="L439" s="15">
        <v>57033.120000000003</v>
      </c>
    </row>
    <row r="440" spans="1:12" x14ac:dyDescent="0.2">
      <c r="A440" s="23" t="s">
        <v>1203</v>
      </c>
      <c r="B440" s="23" t="s">
        <v>1396</v>
      </c>
      <c r="C440" s="15">
        <v>0</v>
      </c>
      <c r="D440" s="15">
        <v>77225.78</v>
      </c>
      <c r="E440" s="15">
        <v>77225.78</v>
      </c>
      <c r="F440" s="15">
        <v>0</v>
      </c>
      <c r="G440" s="15">
        <v>27471.63</v>
      </c>
      <c r="H440" s="15">
        <v>27471.63</v>
      </c>
      <c r="I440" s="15">
        <v>27471.63</v>
      </c>
      <c r="J440" s="15">
        <v>27471.63</v>
      </c>
      <c r="K440" s="15">
        <v>0</v>
      </c>
      <c r="L440" s="15">
        <v>27471.63</v>
      </c>
    </row>
    <row r="441" spans="1:12" x14ac:dyDescent="0.2">
      <c r="A441" s="23" t="s">
        <v>1204</v>
      </c>
      <c r="B441" s="23" t="s">
        <v>1397</v>
      </c>
      <c r="C441" s="15">
        <v>0</v>
      </c>
      <c r="D441" s="15">
        <v>47574.29</v>
      </c>
      <c r="E441" s="15">
        <v>47574.29</v>
      </c>
      <c r="F441" s="15">
        <v>0</v>
      </c>
      <c r="G441" s="15">
        <v>29243.41</v>
      </c>
      <c r="H441" s="15">
        <v>29243.41</v>
      </c>
      <c r="I441" s="15">
        <v>29243.41</v>
      </c>
      <c r="J441" s="15">
        <v>29243.41</v>
      </c>
      <c r="K441" s="15">
        <v>0</v>
      </c>
      <c r="L441" s="15">
        <v>29243.41</v>
      </c>
    </row>
    <row r="442" spans="1:12" x14ac:dyDescent="0.2">
      <c r="A442" s="23" t="s">
        <v>1205</v>
      </c>
      <c r="B442" s="23" t="s">
        <v>1398</v>
      </c>
      <c r="C442" s="15">
        <v>0</v>
      </c>
      <c r="D442" s="15">
        <v>101510.63</v>
      </c>
      <c r="E442" s="15">
        <v>101510.63</v>
      </c>
      <c r="F442" s="15">
        <v>0</v>
      </c>
      <c r="G442" s="15">
        <v>38388.04</v>
      </c>
      <c r="H442" s="15">
        <v>38388.04</v>
      </c>
      <c r="I442" s="15">
        <v>38388.04</v>
      </c>
      <c r="J442" s="15">
        <v>38388.04</v>
      </c>
      <c r="K442" s="15">
        <v>0</v>
      </c>
      <c r="L442" s="15">
        <v>38388.04</v>
      </c>
    </row>
    <row r="443" spans="1:12" x14ac:dyDescent="0.2">
      <c r="A443" s="23" t="s">
        <v>1619</v>
      </c>
      <c r="B443" s="23" t="s">
        <v>1620</v>
      </c>
      <c r="C443" s="15">
        <v>0</v>
      </c>
      <c r="D443" s="15">
        <v>91045.32</v>
      </c>
      <c r="E443" s="15">
        <v>91045.32</v>
      </c>
      <c r="F443" s="15">
        <v>0</v>
      </c>
      <c r="G443" s="15">
        <v>54453.24</v>
      </c>
      <c r="H443" s="15">
        <v>54453.24</v>
      </c>
      <c r="I443" s="15">
        <v>54453.24</v>
      </c>
      <c r="J443" s="15">
        <v>54453.24</v>
      </c>
      <c r="K443" s="15">
        <v>0</v>
      </c>
      <c r="L443" s="15">
        <v>54453.24</v>
      </c>
    </row>
    <row r="444" spans="1:12" x14ac:dyDescent="0.2">
      <c r="A444" s="23" t="s">
        <v>1621</v>
      </c>
      <c r="B444" s="23" t="s">
        <v>1622</v>
      </c>
      <c r="C444" s="15">
        <v>0</v>
      </c>
      <c r="D444" s="15">
        <v>53047.93</v>
      </c>
      <c r="E444" s="15">
        <v>53047.93</v>
      </c>
      <c r="F444" s="15">
        <v>0</v>
      </c>
      <c r="G444" s="15">
        <v>39770.230000000003</v>
      </c>
      <c r="H444" s="15">
        <v>39770.230000000003</v>
      </c>
      <c r="I444" s="15">
        <v>39770.230000000003</v>
      </c>
      <c r="J444" s="15">
        <v>39770.230000000003</v>
      </c>
      <c r="K444" s="15">
        <v>217.92</v>
      </c>
      <c r="L444" s="15">
        <v>39988.15</v>
      </c>
    </row>
    <row r="445" spans="1:12" x14ac:dyDescent="0.2">
      <c r="A445" s="23" t="s">
        <v>1623</v>
      </c>
      <c r="B445" s="23" t="s">
        <v>1624</v>
      </c>
      <c r="C445" s="15">
        <v>0</v>
      </c>
      <c r="D445" s="15">
        <v>114077.97</v>
      </c>
      <c r="E445" s="15">
        <v>114077.97</v>
      </c>
      <c r="F445" s="15">
        <v>0</v>
      </c>
      <c r="G445" s="15">
        <v>37356.79</v>
      </c>
      <c r="H445" s="15">
        <v>37356.79</v>
      </c>
      <c r="I445" s="15">
        <v>37356.79</v>
      </c>
      <c r="J445" s="15">
        <v>37356.79</v>
      </c>
      <c r="K445" s="15">
        <v>0</v>
      </c>
      <c r="L445" s="15">
        <v>37356.79</v>
      </c>
    </row>
    <row r="446" spans="1:12" x14ac:dyDescent="0.2">
      <c r="A446" s="23" t="s">
        <v>1625</v>
      </c>
      <c r="B446" s="23" t="s">
        <v>1626</v>
      </c>
      <c r="C446" s="15">
        <v>0</v>
      </c>
      <c r="D446" s="15">
        <v>154871.45000000001</v>
      </c>
      <c r="E446" s="15">
        <v>154871.45000000001</v>
      </c>
      <c r="F446" s="15">
        <v>0</v>
      </c>
      <c r="G446" s="15">
        <v>139559.47</v>
      </c>
      <c r="H446" s="15">
        <v>139559.47</v>
      </c>
      <c r="I446" s="15">
        <v>139559.47</v>
      </c>
      <c r="J446" s="15">
        <v>139559.47</v>
      </c>
      <c r="K446" s="15">
        <v>0</v>
      </c>
      <c r="L446" s="15">
        <v>139559.47</v>
      </c>
    </row>
    <row r="447" spans="1:12" x14ac:dyDescent="0.2">
      <c r="A447" s="23" t="s">
        <v>1627</v>
      </c>
      <c r="B447" s="23" t="s">
        <v>1628</v>
      </c>
      <c r="C447" s="15">
        <v>0</v>
      </c>
      <c r="D447" s="15">
        <v>35111.279999999999</v>
      </c>
      <c r="E447" s="15">
        <v>35111.279999999999</v>
      </c>
      <c r="F447" s="15">
        <v>0</v>
      </c>
      <c r="G447" s="15">
        <v>35111.279999999999</v>
      </c>
      <c r="H447" s="15">
        <v>35111.279999999999</v>
      </c>
      <c r="I447" s="15">
        <v>35111.279999999999</v>
      </c>
      <c r="J447" s="15">
        <v>35111.279999999999</v>
      </c>
      <c r="K447" s="15">
        <v>0</v>
      </c>
      <c r="L447" s="15">
        <v>35111.279999999999</v>
      </c>
    </row>
    <row r="448" spans="1:12" x14ac:dyDescent="0.2">
      <c r="A448" s="23" t="s">
        <v>1629</v>
      </c>
      <c r="B448" s="23" t="s">
        <v>1630</v>
      </c>
      <c r="C448" s="15">
        <v>0</v>
      </c>
      <c r="D448" s="15">
        <v>182830.07999999999</v>
      </c>
      <c r="E448" s="15">
        <v>182830.07999999999</v>
      </c>
      <c r="F448" s="15">
        <v>0</v>
      </c>
      <c r="G448" s="15">
        <v>152909.01</v>
      </c>
      <c r="H448" s="15">
        <v>152909.01</v>
      </c>
      <c r="I448" s="15">
        <v>152909.01</v>
      </c>
      <c r="J448" s="15">
        <v>152909.01</v>
      </c>
      <c r="K448" s="15">
        <v>0</v>
      </c>
      <c r="L448" s="15">
        <v>152909.01</v>
      </c>
    </row>
    <row r="449" spans="1:12" x14ac:dyDescent="0.2">
      <c r="A449" s="23" t="s">
        <v>1631</v>
      </c>
      <c r="B449" s="23" t="s">
        <v>1632</v>
      </c>
      <c r="C449" s="15">
        <v>0</v>
      </c>
      <c r="D449" s="15">
        <v>99649.02</v>
      </c>
      <c r="E449" s="15">
        <v>99649.02</v>
      </c>
      <c r="F449" s="15">
        <v>0</v>
      </c>
      <c r="G449" s="15">
        <v>47002.8</v>
      </c>
      <c r="H449" s="15">
        <v>47002.8</v>
      </c>
      <c r="I449" s="15">
        <v>47002.8</v>
      </c>
      <c r="J449" s="15">
        <v>47002.8</v>
      </c>
      <c r="K449" s="15">
        <v>0</v>
      </c>
      <c r="L449" s="15">
        <v>47002.8</v>
      </c>
    </row>
    <row r="450" spans="1:12" x14ac:dyDescent="0.2">
      <c r="A450" s="23" t="s">
        <v>1633</v>
      </c>
      <c r="B450" s="23" t="s">
        <v>1634</v>
      </c>
      <c r="C450" s="15">
        <v>0</v>
      </c>
      <c r="D450" s="15">
        <v>158992.78</v>
      </c>
      <c r="E450" s="15">
        <v>158992.78</v>
      </c>
      <c r="F450" s="15">
        <v>0</v>
      </c>
      <c r="G450" s="15">
        <v>86907.8</v>
      </c>
      <c r="H450" s="15">
        <v>86907.8</v>
      </c>
      <c r="I450" s="15">
        <v>86907.8</v>
      </c>
      <c r="J450" s="15">
        <v>86907.8</v>
      </c>
      <c r="K450" s="15">
        <v>0</v>
      </c>
      <c r="L450" s="15">
        <v>86907.8</v>
      </c>
    </row>
    <row r="451" spans="1:12" x14ac:dyDescent="0.2">
      <c r="A451" s="23" t="s">
        <v>1635</v>
      </c>
      <c r="B451" s="23" t="s">
        <v>1636</v>
      </c>
      <c r="C451" s="15">
        <v>0</v>
      </c>
      <c r="D451" s="15">
        <v>359498.52</v>
      </c>
      <c r="E451" s="15">
        <v>359498.52</v>
      </c>
      <c r="F451" s="15">
        <v>0</v>
      </c>
      <c r="G451" s="15">
        <v>94433.41</v>
      </c>
      <c r="H451" s="15">
        <v>94433.41</v>
      </c>
      <c r="I451" s="15">
        <v>94433.41</v>
      </c>
      <c r="J451" s="15">
        <v>94433.41</v>
      </c>
      <c r="K451" s="15">
        <v>0</v>
      </c>
      <c r="L451" s="15">
        <v>94433.41</v>
      </c>
    </row>
    <row r="452" spans="1:12" x14ac:dyDescent="0.2">
      <c r="A452" s="23" t="s">
        <v>1637</v>
      </c>
      <c r="B452" s="23" t="s">
        <v>1638</v>
      </c>
      <c r="C452" s="15">
        <v>0</v>
      </c>
      <c r="D452" s="15">
        <v>236413.9</v>
      </c>
      <c r="E452" s="15">
        <v>236413.9</v>
      </c>
      <c r="F452" s="15">
        <v>0</v>
      </c>
      <c r="G452" s="15">
        <v>140366.75</v>
      </c>
      <c r="H452" s="15">
        <v>140366.75</v>
      </c>
      <c r="I452" s="15">
        <v>140366.75</v>
      </c>
      <c r="J452" s="15">
        <v>140366.75</v>
      </c>
      <c r="K452" s="15">
        <v>0</v>
      </c>
      <c r="L452" s="15">
        <v>140366.75</v>
      </c>
    </row>
    <row r="453" spans="1:12" x14ac:dyDescent="0.2">
      <c r="A453" s="23" t="s">
        <v>1639</v>
      </c>
      <c r="B453" s="23" t="s">
        <v>1640</v>
      </c>
      <c r="C453" s="15">
        <v>0</v>
      </c>
      <c r="D453" s="15">
        <v>250101.92</v>
      </c>
      <c r="E453" s="15">
        <v>250101.92</v>
      </c>
      <c r="F453" s="15">
        <v>0</v>
      </c>
      <c r="G453" s="15">
        <v>28143.97</v>
      </c>
      <c r="H453" s="15">
        <v>28143.97</v>
      </c>
      <c r="I453" s="15">
        <v>28143.97</v>
      </c>
      <c r="J453" s="15">
        <v>28143.97</v>
      </c>
      <c r="K453" s="15">
        <v>0</v>
      </c>
      <c r="L453" s="15">
        <v>28143.97</v>
      </c>
    </row>
    <row r="454" spans="1:12" x14ac:dyDescent="0.2">
      <c r="A454" s="23" t="s">
        <v>2608</v>
      </c>
      <c r="B454" s="23" t="s">
        <v>2744</v>
      </c>
      <c r="C454" s="15">
        <v>0</v>
      </c>
      <c r="D454" s="15">
        <v>0</v>
      </c>
      <c r="E454" s="15">
        <v>0</v>
      </c>
      <c r="F454" s="15">
        <v>0</v>
      </c>
      <c r="G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</v>
      </c>
    </row>
    <row r="455" spans="1:12" x14ac:dyDescent="0.2">
      <c r="A455" s="23" t="s">
        <v>1884</v>
      </c>
      <c r="B455" s="23" t="s">
        <v>1993</v>
      </c>
      <c r="C455" s="15">
        <v>0</v>
      </c>
      <c r="D455" s="15">
        <v>52456.84</v>
      </c>
      <c r="E455" s="15">
        <v>52456.84</v>
      </c>
      <c r="F455" s="15">
        <v>0</v>
      </c>
      <c r="G455" s="15">
        <v>23172.17</v>
      </c>
      <c r="H455" s="15">
        <v>23172.17</v>
      </c>
      <c r="I455" s="15">
        <v>23172.17</v>
      </c>
      <c r="J455" s="15">
        <v>23172.17</v>
      </c>
      <c r="K455" s="15">
        <v>0</v>
      </c>
      <c r="L455" s="15">
        <v>23172.17</v>
      </c>
    </row>
    <row r="456" spans="1:12" x14ac:dyDescent="0.2">
      <c r="A456" s="23" t="s">
        <v>1885</v>
      </c>
      <c r="B456" s="23" t="s">
        <v>1994</v>
      </c>
      <c r="C456" s="15">
        <v>0</v>
      </c>
      <c r="D456" s="15">
        <v>128518.45</v>
      </c>
      <c r="E456" s="15">
        <v>128518.45</v>
      </c>
      <c r="F456" s="15">
        <v>0</v>
      </c>
      <c r="G456" s="15">
        <v>18892.05</v>
      </c>
      <c r="H456" s="15">
        <v>18892.05</v>
      </c>
      <c r="I456" s="15">
        <v>18892.05</v>
      </c>
      <c r="J456" s="15">
        <v>18892.05</v>
      </c>
      <c r="K456" s="15">
        <v>750</v>
      </c>
      <c r="L456" s="15">
        <v>19642.05</v>
      </c>
    </row>
    <row r="457" spans="1:12" x14ac:dyDescent="0.2">
      <c r="A457" s="23" t="s">
        <v>1886</v>
      </c>
      <c r="B457" s="23" t="s">
        <v>1995</v>
      </c>
      <c r="C457" s="15">
        <v>0</v>
      </c>
      <c r="D457" s="15">
        <v>34046.21</v>
      </c>
      <c r="E457" s="15">
        <v>34046.21</v>
      </c>
      <c r="F457" s="15">
        <v>0</v>
      </c>
      <c r="G457" s="15">
        <v>10199.74</v>
      </c>
      <c r="H457" s="15">
        <v>10199.74</v>
      </c>
      <c r="I457" s="15">
        <v>10199.74</v>
      </c>
      <c r="J457" s="15">
        <v>10199.74</v>
      </c>
      <c r="K457" s="15">
        <v>0</v>
      </c>
      <c r="L457" s="15">
        <v>10199.74</v>
      </c>
    </row>
    <row r="458" spans="1:12" x14ac:dyDescent="0.2">
      <c r="A458" s="23" t="s">
        <v>1887</v>
      </c>
      <c r="B458" s="23" t="s">
        <v>1996</v>
      </c>
      <c r="C458" s="15">
        <v>0</v>
      </c>
      <c r="D458" s="15">
        <v>87578.47</v>
      </c>
      <c r="E458" s="15">
        <v>87578.47</v>
      </c>
      <c r="F458" s="15">
        <v>0</v>
      </c>
      <c r="G458" s="15">
        <v>42850.66</v>
      </c>
      <c r="H458" s="15">
        <v>42850.66</v>
      </c>
      <c r="I458" s="15">
        <v>42850.66</v>
      </c>
      <c r="J458" s="15">
        <v>42850.66</v>
      </c>
      <c r="K458" s="15">
        <v>0</v>
      </c>
      <c r="L458" s="15">
        <v>42850.66</v>
      </c>
    </row>
    <row r="459" spans="1:12" x14ac:dyDescent="0.2">
      <c r="A459" s="23" t="s">
        <v>1888</v>
      </c>
      <c r="B459" s="23" t="s">
        <v>1997</v>
      </c>
      <c r="C459" s="15">
        <v>0</v>
      </c>
      <c r="D459" s="15">
        <v>36151.769999999997</v>
      </c>
      <c r="E459" s="15">
        <v>36151.769999999997</v>
      </c>
      <c r="F459" s="15">
        <v>0</v>
      </c>
      <c r="G459" s="15">
        <v>2579.69</v>
      </c>
      <c r="H459" s="15">
        <v>2579.69</v>
      </c>
      <c r="I459" s="15">
        <v>2579.69</v>
      </c>
      <c r="J459" s="15">
        <v>2579.69</v>
      </c>
      <c r="K459" s="15">
        <v>0</v>
      </c>
      <c r="L459" s="15">
        <v>2579.69</v>
      </c>
    </row>
    <row r="460" spans="1:12" x14ac:dyDescent="0.2">
      <c r="A460" s="23" t="s">
        <v>1889</v>
      </c>
      <c r="B460" s="23" t="s">
        <v>1998</v>
      </c>
      <c r="C460" s="15">
        <v>0</v>
      </c>
      <c r="D460" s="15">
        <v>36576.1</v>
      </c>
      <c r="E460" s="15">
        <v>36576.1</v>
      </c>
      <c r="F460" s="15">
        <v>0</v>
      </c>
      <c r="G460" s="15">
        <v>21383.13</v>
      </c>
      <c r="H460" s="15">
        <v>21383.13</v>
      </c>
      <c r="I460" s="15">
        <v>21383.13</v>
      </c>
      <c r="J460" s="15">
        <v>21383.13</v>
      </c>
      <c r="K460" s="15">
        <v>0</v>
      </c>
      <c r="L460" s="15">
        <v>21383.13</v>
      </c>
    </row>
    <row r="461" spans="1:12" x14ac:dyDescent="0.2">
      <c r="A461" s="23" t="s">
        <v>1890</v>
      </c>
      <c r="B461" s="23" t="s">
        <v>1999</v>
      </c>
      <c r="C461" s="15">
        <v>0</v>
      </c>
      <c r="D461" s="15">
        <v>36230.639999999999</v>
      </c>
      <c r="E461" s="15">
        <v>36230.639999999999</v>
      </c>
      <c r="F461" s="15">
        <v>0</v>
      </c>
      <c r="G461" s="15">
        <v>11185.51</v>
      </c>
      <c r="H461" s="15">
        <v>11185.51</v>
      </c>
      <c r="I461" s="15">
        <v>11185.51</v>
      </c>
      <c r="J461" s="15">
        <v>11185.51</v>
      </c>
      <c r="K461" s="15">
        <v>0</v>
      </c>
      <c r="L461" s="15">
        <v>11185.51</v>
      </c>
    </row>
    <row r="462" spans="1:12" x14ac:dyDescent="0.2">
      <c r="A462" s="23" t="s">
        <v>1891</v>
      </c>
      <c r="B462" s="23" t="s">
        <v>2000</v>
      </c>
      <c r="C462" s="15">
        <v>0</v>
      </c>
      <c r="D462" s="15">
        <v>2022.45</v>
      </c>
      <c r="E462" s="15">
        <v>2022.45</v>
      </c>
      <c r="F462" s="15">
        <v>0</v>
      </c>
      <c r="G462" s="15">
        <v>1967.99</v>
      </c>
      <c r="H462" s="15">
        <v>1967.99</v>
      </c>
      <c r="I462" s="15">
        <v>1967.99</v>
      </c>
      <c r="J462" s="15">
        <v>1967.99</v>
      </c>
      <c r="K462" s="15">
        <v>0</v>
      </c>
      <c r="L462" s="15">
        <v>1967.99</v>
      </c>
    </row>
    <row r="463" spans="1:12" x14ac:dyDescent="0.2">
      <c r="A463" s="23" t="s">
        <v>1892</v>
      </c>
      <c r="B463" s="23" t="s">
        <v>2001</v>
      </c>
      <c r="C463" s="15">
        <v>0</v>
      </c>
      <c r="D463" s="15">
        <v>4386.42</v>
      </c>
      <c r="E463" s="15">
        <v>4386.42</v>
      </c>
      <c r="F463" s="15">
        <v>0</v>
      </c>
      <c r="G463" s="15">
        <v>4386.41</v>
      </c>
      <c r="H463" s="15">
        <v>4386.41</v>
      </c>
      <c r="I463" s="15">
        <v>4386.41</v>
      </c>
      <c r="J463" s="15">
        <v>4386.41</v>
      </c>
      <c r="K463" s="15">
        <v>0</v>
      </c>
      <c r="L463" s="15">
        <v>4386.41</v>
      </c>
    </row>
    <row r="464" spans="1:12" x14ac:dyDescent="0.2">
      <c r="A464" s="23" t="s">
        <v>1893</v>
      </c>
      <c r="B464" s="23" t="s">
        <v>2002</v>
      </c>
      <c r="C464" s="15">
        <v>0</v>
      </c>
      <c r="D464" s="15">
        <v>6300</v>
      </c>
      <c r="E464" s="15">
        <v>6300</v>
      </c>
      <c r="F464" s="15">
        <v>0</v>
      </c>
      <c r="G464" s="15">
        <v>5443.19</v>
      </c>
      <c r="H464" s="15">
        <v>5443.19</v>
      </c>
      <c r="I464" s="15">
        <v>5443.19</v>
      </c>
      <c r="J464" s="15">
        <v>5443.19</v>
      </c>
      <c r="K464" s="15">
        <v>0</v>
      </c>
      <c r="L464" s="15">
        <v>5443.19</v>
      </c>
    </row>
    <row r="465" spans="1:12" x14ac:dyDescent="0.2">
      <c r="A465" s="23" t="s">
        <v>1894</v>
      </c>
      <c r="B465" s="23" t="s">
        <v>2003</v>
      </c>
      <c r="C465" s="15">
        <v>0</v>
      </c>
      <c r="D465" s="15">
        <v>6243.3</v>
      </c>
      <c r="E465" s="15">
        <v>6243.3</v>
      </c>
      <c r="F465" s="15">
        <v>0</v>
      </c>
      <c r="G465" s="15">
        <v>3258.05</v>
      </c>
      <c r="H465" s="15">
        <v>3258.05</v>
      </c>
      <c r="I465" s="15">
        <v>3258.05</v>
      </c>
      <c r="J465" s="15">
        <v>3258.05</v>
      </c>
      <c r="K465" s="15">
        <v>0</v>
      </c>
      <c r="L465" s="15">
        <v>3258.05</v>
      </c>
    </row>
    <row r="466" spans="1:12" x14ac:dyDescent="0.2">
      <c r="A466" s="23" t="s">
        <v>1895</v>
      </c>
      <c r="B466" s="23" t="s">
        <v>2004</v>
      </c>
      <c r="C466" s="15">
        <v>0</v>
      </c>
      <c r="D466" s="15">
        <v>8707.7999999999993</v>
      </c>
      <c r="E466" s="15">
        <v>8707.7999999999993</v>
      </c>
      <c r="F466" s="15">
        <v>0</v>
      </c>
      <c r="G466" s="15">
        <v>1322.84</v>
      </c>
      <c r="H466" s="15">
        <v>1322.84</v>
      </c>
      <c r="I466" s="15">
        <v>1322.84</v>
      </c>
      <c r="J466" s="15">
        <v>1322.84</v>
      </c>
      <c r="K466" s="15">
        <v>0</v>
      </c>
      <c r="L466" s="15">
        <v>1322.84</v>
      </c>
    </row>
    <row r="467" spans="1:12" x14ac:dyDescent="0.2">
      <c r="A467" s="23" t="s">
        <v>1641</v>
      </c>
      <c r="B467" s="23" t="s">
        <v>1642</v>
      </c>
      <c r="C467" s="15">
        <v>0</v>
      </c>
      <c r="D467" s="15">
        <v>62609.19</v>
      </c>
      <c r="E467" s="15">
        <v>62609.19</v>
      </c>
      <c r="F467" s="15">
        <v>0</v>
      </c>
      <c r="G467" s="15">
        <v>43001.77</v>
      </c>
      <c r="H467" s="15">
        <v>43001.77</v>
      </c>
      <c r="I467" s="15">
        <v>43001.77</v>
      </c>
      <c r="J467" s="15">
        <v>43001.77</v>
      </c>
      <c r="K467" s="15">
        <v>0</v>
      </c>
      <c r="L467" s="15">
        <v>43001.77</v>
      </c>
    </row>
    <row r="468" spans="1:12" x14ac:dyDescent="0.2">
      <c r="A468" s="23" t="s">
        <v>1896</v>
      </c>
      <c r="B468" s="23" t="s">
        <v>2005</v>
      </c>
      <c r="C468" s="15">
        <v>0</v>
      </c>
      <c r="D468" s="15">
        <v>32585.8</v>
      </c>
      <c r="E468" s="15">
        <v>32585.8</v>
      </c>
      <c r="F468" s="15">
        <v>0</v>
      </c>
      <c r="G468" s="15">
        <v>9812.76</v>
      </c>
      <c r="H468" s="15">
        <v>9812.76</v>
      </c>
      <c r="I468" s="15">
        <v>9812.76</v>
      </c>
      <c r="J468" s="15">
        <v>9812.76</v>
      </c>
      <c r="K468" s="15">
        <v>0</v>
      </c>
      <c r="L468" s="15">
        <v>9812.76</v>
      </c>
    </row>
    <row r="469" spans="1:12" x14ac:dyDescent="0.2">
      <c r="A469" s="23" t="s">
        <v>1643</v>
      </c>
      <c r="B469" s="23" t="s">
        <v>1524</v>
      </c>
      <c r="C469" s="15">
        <v>0</v>
      </c>
      <c r="D469" s="15">
        <v>21400</v>
      </c>
      <c r="E469" s="15">
        <v>21400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</row>
    <row r="470" spans="1:12" x14ac:dyDescent="0.2">
      <c r="A470" s="23" t="s">
        <v>1644</v>
      </c>
      <c r="B470" s="23" t="s">
        <v>1524</v>
      </c>
      <c r="C470" s="15">
        <v>0</v>
      </c>
      <c r="D470" s="15">
        <v>59765.5</v>
      </c>
      <c r="E470" s="15">
        <v>59765.5</v>
      </c>
      <c r="F470" s="15">
        <v>0</v>
      </c>
      <c r="G470" s="15">
        <v>26413.360000000001</v>
      </c>
      <c r="H470" s="15">
        <v>26413.360000000001</v>
      </c>
      <c r="I470" s="15">
        <v>26413.360000000001</v>
      </c>
      <c r="J470" s="15">
        <v>26413.360000000001</v>
      </c>
      <c r="K470" s="15">
        <v>0</v>
      </c>
      <c r="L470" s="15">
        <v>26413.360000000001</v>
      </c>
    </row>
    <row r="471" spans="1:12" x14ac:dyDescent="0.2">
      <c r="A471" s="23" t="s">
        <v>1645</v>
      </c>
      <c r="B471" s="23" t="s">
        <v>1524</v>
      </c>
      <c r="C471" s="15">
        <v>0</v>
      </c>
      <c r="D471" s="15">
        <v>110110.23</v>
      </c>
      <c r="E471" s="15">
        <v>110110.23</v>
      </c>
      <c r="F471" s="15">
        <v>0</v>
      </c>
      <c r="G471" s="15">
        <v>26637.15</v>
      </c>
      <c r="H471" s="15">
        <v>26637.15</v>
      </c>
      <c r="I471" s="15">
        <v>26637.15</v>
      </c>
      <c r="J471" s="15">
        <v>26637.15</v>
      </c>
      <c r="K471" s="15">
        <v>0</v>
      </c>
      <c r="L471" s="15">
        <v>26637.15</v>
      </c>
    </row>
    <row r="472" spans="1:12" x14ac:dyDescent="0.2">
      <c r="A472" s="23" t="s">
        <v>1646</v>
      </c>
      <c r="B472" s="23" t="s">
        <v>1647</v>
      </c>
      <c r="C472" s="15">
        <v>0</v>
      </c>
      <c r="D472" s="15">
        <v>86184</v>
      </c>
      <c r="E472" s="15">
        <v>86184</v>
      </c>
      <c r="F472" s="15">
        <v>0</v>
      </c>
      <c r="G472" s="15">
        <v>35451.54</v>
      </c>
      <c r="H472" s="15">
        <v>35451.54</v>
      </c>
      <c r="I472" s="15">
        <v>35451.54</v>
      </c>
      <c r="J472" s="15">
        <v>35451.54</v>
      </c>
      <c r="K472" s="15">
        <v>464.88</v>
      </c>
      <c r="L472" s="15">
        <v>35916.42</v>
      </c>
    </row>
    <row r="473" spans="1:12" x14ac:dyDescent="0.2">
      <c r="A473" s="23" t="s">
        <v>1648</v>
      </c>
      <c r="B473" s="23" t="s">
        <v>1649</v>
      </c>
      <c r="C473" s="15">
        <v>0</v>
      </c>
      <c r="D473" s="15">
        <v>150343.20000000001</v>
      </c>
      <c r="E473" s="15">
        <v>150343.20000000001</v>
      </c>
      <c r="F473" s="15">
        <v>0</v>
      </c>
      <c r="G473" s="15">
        <v>48405.36</v>
      </c>
      <c r="H473" s="15">
        <v>48405.36</v>
      </c>
      <c r="I473" s="15">
        <v>48405.36</v>
      </c>
      <c r="J473" s="15">
        <v>48405.36</v>
      </c>
      <c r="K473" s="15">
        <v>0</v>
      </c>
      <c r="L473" s="15">
        <v>48405.36</v>
      </c>
    </row>
    <row r="474" spans="1:12" x14ac:dyDescent="0.2">
      <c r="A474" s="23" t="s">
        <v>1650</v>
      </c>
      <c r="B474" s="23" t="s">
        <v>1651</v>
      </c>
      <c r="C474" s="15">
        <v>0</v>
      </c>
      <c r="D474" s="15">
        <v>138852</v>
      </c>
      <c r="E474" s="15">
        <v>138852</v>
      </c>
      <c r="F474" s="15">
        <v>0</v>
      </c>
      <c r="G474" s="15">
        <v>2529.8000000000002</v>
      </c>
      <c r="H474" s="15">
        <v>2529.8000000000002</v>
      </c>
      <c r="I474" s="15">
        <v>2529.8000000000002</v>
      </c>
      <c r="J474" s="15">
        <v>2529.8000000000002</v>
      </c>
      <c r="K474" s="15">
        <v>0</v>
      </c>
      <c r="L474" s="15">
        <v>2529.8000000000002</v>
      </c>
    </row>
    <row r="475" spans="1:12" x14ac:dyDescent="0.2">
      <c r="A475" s="23" t="s">
        <v>1652</v>
      </c>
      <c r="B475" s="23" t="s">
        <v>1613</v>
      </c>
      <c r="C475" s="15">
        <v>0</v>
      </c>
      <c r="D475" s="15">
        <v>20661</v>
      </c>
      <c r="E475" s="15">
        <v>20661</v>
      </c>
      <c r="F475" s="15">
        <v>0</v>
      </c>
      <c r="G475" s="15">
        <v>20564.54</v>
      </c>
      <c r="H475" s="15">
        <v>20564.54</v>
      </c>
      <c r="I475" s="15">
        <v>20564.54</v>
      </c>
      <c r="J475" s="15">
        <v>20564.54</v>
      </c>
      <c r="K475" s="15">
        <v>0</v>
      </c>
      <c r="L475" s="15">
        <v>20564.54</v>
      </c>
    </row>
    <row r="476" spans="1:12" x14ac:dyDescent="0.2">
      <c r="A476" s="23" t="s">
        <v>1897</v>
      </c>
      <c r="B476" s="23" t="s">
        <v>2006</v>
      </c>
      <c r="C476" s="15">
        <v>0</v>
      </c>
      <c r="D476" s="15">
        <v>7100</v>
      </c>
      <c r="E476" s="15">
        <v>7100</v>
      </c>
      <c r="F476" s="15">
        <v>0</v>
      </c>
      <c r="G476" s="15">
        <v>6444.84</v>
      </c>
      <c r="H476" s="15">
        <v>6444.84</v>
      </c>
      <c r="I476" s="15">
        <v>6444.84</v>
      </c>
      <c r="J476" s="15">
        <v>6444.84</v>
      </c>
      <c r="K476" s="15">
        <v>0</v>
      </c>
      <c r="L476" s="15">
        <v>6444.84</v>
      </c>
    </row>
    <row r="477" spans="1:12" x14ac:dyDescent="0.2">
      <c r="A477" s="23" t="s">
        <v>1898</v>
      </c>
      <c r="B477" s="23" t="s">
        <v>2007</v>
      </c>
      <c r="C477" s="15">
        <v>0</v>
      </c>
      <c r="D477" s="15">
        <v>63793.54</v>
      </c>
      <c r="E477" s="15">
        <v>63793.54</v>
      </c>
      <c r="F477" s="15">
        <v>0</v>
      </c>
      <c r="G477" s="15">
        <v>37946.25</v>
      </c>
      <c r="H477" s="15">
        <v>37946.25</v>
      </c>
      <c r="I477" s="15">
        <v>37946.25</v>
      </c>
      <c r="J477" s="15">
        <v>37946.25</v>
      </c>
      <c r="K477" s="15">
        <v>0</v>
      </c>
      <c r="L477" s="15">
        <v>37946.25</v>
      </c>
    </row>
    <row r="478" spans="1:12" x14ac:dyDescent="0.2">
      <c r="A478" s="23" t="s">
        <v>1899</v>
      </c>
      <c r="B478" s="23" t="s">
        <v>2008</v>
      </c>
      <c r="C478" s="15">
        <v>0</v>
      </c>
      <c r="D478" s="15">
        <v>118290.78</v>
      </c>
      <c r="E478" s="15">
        <v>118290.78</v>
      </c>
      <c r="F478" s="15">
        <v>0</v>
      </c>
      <c r="G478" s="15">
        <v>62873.65</v>
      </c>
      <c r="H478" s="15">
        <v>62873.65</v>
      </c>
      <c r="I478" s="15">
        <v>62873.65</v>
      </c>
      <c r="J478" s="15">
        <v>62873.65</v>
      </c>
      <c r="K478" s="15">
        <v>0</v>
      </c>
      <c r="L478" s="15">
        <v>62873.65</v>
      </c>
    </row>
    <row r="479" spans="1:12" x14ac:dyDescent="0.2">
      <c r="A479" s="23" t="s">
        <v>2609</v>
      </c>
      <c r="B479" s="23" t="s">
        <v>2745</v>
      </c>
      <c r="C479" s="15">
        <v>0</v>
      </c>
      <c r="D479" s="15">
        <v>73942.67</v>
      </c>
      <c r="E479" s="15">
        <v>73942.67</v>
      </c>
      <c r="F479" s="15">
        <v>0</v>
      </c>
      <c r="G479" s="15">
        <v>2038.15</v>
      </c>
      <c r="H479" s="15">
        <v>2038.15</v>
      </c>
      <c r="I479" s="15">
        <v>2038.15</v>
      </c>
      <c r="J479" s="15">
        <v>2038.15</v>
      </c>
      <c r="K479" s="15">
        <v>0</v>
      </c>
      <c r="L479" s="15">
        <v>2038.15</v>
      </c>
    </row>
    <row r="480" spans="1:12" x14ac:dyDescent="0.2">
      <c r="A480" s="23" t="s">
        <v>2610</v>
      </c>
      <c r="B480" s="23" t="s">
        <v>2746</v>
      </c>
      <c r="C480" s="15">
        <v>0</v>
      </c>
      <c r="D480" s="15">
        <v>30000</v>
      </c>
      <c r="E480" s="15">
        <v>30000</v>
      </c>
      <c r="F480" s="15">
        <v>0</v>
      </c>
      <c r="G480" s="15">
        <v>0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</row>
    <row r="481" spans="1:12" x14ac:dyDescent="0.2">
      <c r="A481" s="23" t="s">
        <v>2611</v>
      </c>
      <c r="B481" s="23" t="s">
        <v>2747</v>
      </c>
      <c r="C481" s="15">
        <v>0</v>
      </c>
      <c r="D481" s="15">
        <v>30000</v>
      </c>
      <c r="E481" s="15">
        <v>30000</v>
      </c>
      <c r="F481" s="15">
        <v>0</v>
      </c>
      <c r="G481" s="15">
        <v>2174.73</v>
      </c>
      <c r="H481" s="15">
        <v>2174.73</v>
      </c>
      <c r="I481" s="15">
        <v>2174.73</v>
      </c>
      <c r="J481" s="15">
        <v>2174.73</v>
      </c>
      <c r="K481" s="15">
        <v>0</v>
      </c>
      <c r="L481" s="15">
        <v>2174.73</v>
      </c>
    </row>
    <row r="482" spans="1:12" x14ac:dyDescent="0.2">
      <c r="A482" s="23" t="s">
        <v>2612</v>
      </c>
      <c r="B482" s="23" t="s">
        <v>2748</v>
      </c>
      <c r="C482" s="15">
        <v>0</v>
      </c>
      <c r="D482" s="15">
        <v>30000</v>
      </c>
      <c r="E482" s="15">
        <v>30000</v>
      </c>
      <c r="F482" s="15">
        <v>0</v>
      </c>
      <c r="G482" s="15">
        <v>28693.79</v>
      </c>
      <c r="H482" s="15">
        <v>28693.79</v>
      </c>
      <c r="I482" s="15">
        <v>28693.79</v>
      </c>
      <c r="J482" s="15">
        <v>28693.79</v>
      </c>
      <c r="K482" s="15">
        <v>0</v>
      </c>
      <c r="L482" s="15">
        <v>28693.79</v>
      </c>
    </row>
    <row r="483" spans="1:12" x14ac:dyDescent="0.2">
      <c r="A483" s="23" t="s">
        <v>2613</v>
      </c>
      <c r="B483" s="23" t="s">
        <v>2749</v>
      </c>
      <c r="C483" s="15">
        <v>0</v>
      </c>
      <c r="D483" s="15">
        <v>30000</v>
      </c>
      <c r="E483" s="15">
        <v>30000</v>
      </c>
      <c r="F483" s="15">
        <v>0</v>
      </c>
      <c r="G483" s="15">
        <v>367.74</v>
      </c>
      <c r="H483" s="15">
        <v>367.74</v>
      </c>
      <c r="I483" s="15">
        <v>367.74</v>
      </c>
      <c r="J483" s="15">
        <v>367.74</v>
      </c>
      <c r="K483" s="15">
        <v>0</v>
      </c>
      <c r="L483" s="15">
        <v>367.74</v>
      </c>
    </row>
    <row r="484" spans="1:12" x14ac:dyDescent="0.2">
      <c r="A484" s="23" t="s">
        <v>2284</v>
      </c>
      <c r="B484" s="23" t="s">
        <v>2285</v>
      </c>
      <c r="C484" s="15">
        <v>0</v>
      </c>
      <c r="D484" s="15">
        <v>8160.28</v>
      </c>
      <c r="E484" s="15">
        <v>8160.28</v>
      </c>
      <c r="F484" s="15">
        <v>0</v>
      </c>
      <c r="G484" s="15">
        <v>8126.53</v>
      </c>
      <c r="H484" s="15">
        <v>8126.53</v>
      </c>
      <c r="I484" s="15">
        <v>8126.53</v>
      </c>
      <c r="J484" s="15">
        <v>8126.53</v>
      </c>
      <c r="K484" s="15">
        <v>0</v>
      </c>
      <c r="L484" s="15">
        <v>8126.53</v>
      </c>
    </row>
    <row r="485" spans="1:12" x14ac:dyDescent="0.2">
      <c r="A485" s="23" t="s">
        <v>2286</v>
      </c>
      <c r="B485" s="23" t="s">
        <v>2287</v>
      </c>
      <c r="C485" s="15">
        <v>0</v>
      </c>
      <c r="D485" s="15">
        <v>8142.63</v>
      </c>
      <c r="E485" s="15">
        <v>8142.63</v>
      </c>
      <c r="F485" s="15">
        <v>0</v>
      </c>
      <c r="G485" s="15">
        <v>8142.08</v>
      </c>
      <c r="H485" s="15">
        <v>8142.08</v>
      </c>
      <c r="I485" s="15">
        <v>8142.08</v>
      </c>
      <c r="J485" s="15">
        <v>8142.08</v>
      </c>
      <c r="K485" s="15">
        <v>0</v>
      </c>
      <c r="L485" s="15">
        <v>8142.08</v>
      </c>
    </row>
    <row r="486" spans="1:12" x14ac:dyDescent="0.2">
      <c r="A486" s="23" t="s">
        <v>2614</v>
      </c>
      <c r="B486" s="23" t="s">
        <v>2750</v>
      </c>
      <c r="C486" s="15">
        <v>0</v>
      </c>
      <c r="D486" s="15">
        <v>28009.05</v>
      </c>
      <c r="E486" s="15">
        <v>28009.05</v>
      </c>
      <c r="F486" s="15">
        <v>0</v>
      </c>
      <c r="G486" s="15">
        <v>24513.599999999999</v>
      </c>
      <c r="H486" s="15">
        <v>24513.599999999999</v>
      </c>
      <c r="I486" s="15">
        <v>24513.599999999999</v>
      </c>
      <c r="J486" s="15">
        <v>24513.599999999999</v>
      </c>
      <c r="K486" s="15">
        <v>0</v>
      </c>
      <c r="L486" s="15">
        <v>24513.599999999999</v>
      </c>
    </row>
    <row r="487" spans="1:12" x14ac:dyDescent="0.2">
      <c r="A487" s="23" t="s">
        <v>2288</v>
      </c>
      <c r="B487" s="23" t="s">
        <v>2289</v>
      </c>
      <c r="C487" s="15">
        <v>0</v>
      </c>
      <c r="D487" s="15">
        <v>107641.88</v>
      </c>
      <c r="E487" s="15">
        <v>107641.88</v>
      </c>
      <c r="F487" s="15">
        <v>0</v>
      </c>
      <c r="G487" s="15">
        <v>51148.1</v>
      </c>
      <c r="H487" s="15">
        <v>51148.1</v>
      </c>
      <c r="I487" s="15">
        <v>51148.1</v>
      </c>
      <c r="J487" s="15">
        <v>51148.1</v>
      </c>
      <c r="K487" s="15">
        <v>0</v>
      </c>
      <c r="L487" s="15">
        <v>51148.1</v>
      </c>
    </row>
    <row r="488" spans="1:12" x14ac:dyDescent="0.2">
      <c r="A488" s="23" t="s">
        <v>2615</v>
      </c>
      <c r="B488" s="23" t="s">
        <v>2751</v>
      </c>
      <c r="C488" s="15">
        <v>0</v>
      </c>
      <c r="D488" s="15">
        <v>10000</v>
      </c>
      <c r="E488" s="15">
        <v>10000</v>
      </c>
      <c r="F488" s="15">
        <v>0</v>
      </c>
      <c r="G488" s="15">
        <v>10000</v>
      </c>
      <c r="H488" s="15">
        <v>10000</v>
      </c>
      <c r="I488" s="15">
        <v>10000</v>
      </c>
      <c r="J488" s="15">
        <v>10000</v>
      </c>
      <c r="K488" s="15">
        <v>0</v>
      </c>
      <c r="L488" s="15">
        <v>10000</v>
      </c>
    </row>
    <row r="489" spans="1:12" x14ac:dyDescent="0.2">
      <c r="A489" s="23" t="s">
        <v>2616</v>
      </c>
      <c r="B489" s="23" t="s">
        <v>2752</v>
      </c>
      <c r="C489" s="15">
        <v>0</v>
      </c>
      <c r="D489" s="15">
        <v>60046.879999999997</v>
      </c>
      <c r="E489" s="15">
        <v>60046.879999999997</v>
      </c>
      <c r="F489" s="15">
        <v>0</v>
      </c>
      <c r="G489" s="15">
        <v>6462.36</v>
      </c>
      <c r="H489" s="15">
        <v>6462.36</v>
      </c>
      <c r="I489" s="15">
        <v>6462.36</v>
      </c>
      <c r="J489" s="15">
        <v>6462.36</v>
      </c>
      <c r="K489" s="15">
        <v>0</v>
      </c>
      <c r="L489" s="15">
        <v>6462.36</v>
      </c>
    </row>
    <row r="490" spans="1:12" x14ac:dyDescent="0.2">
      <c r="A490" s="23" t="s">
        <v>2290</v>
      </c>
      <c r="B490" s="23" t="s">
        <v>2291</v>
      </c>
      <c r="C490" s="15">
        <v>0</v>
      </c>
      <c r="D490" s="15">
        <v>123900</v>
      </c>
      <c r="E490" s="15">
        <v>123900</v>
      </c>
      <c r="F490" s="15">
        <v>0</v>
      </c>
      <c r="G490" s="15">
        <v>1667.26</v>
      </c>
      <c r="H490" s="15">
        <v>1667.26</v>
      </c>
      <c r="I490" s="15">
        <v>1667.26</v>
      </c>
      <c r="J490" s="15">
        <v>1667.26</v>
      </c>
      <c r="K490" s="15">
        <v>0</v>
      </c>
      <c r="L490" s="15">
        <v>1667.26</v>
      </c>
    </row>
    <row r="491" spans="1:12" x14ac:dyDescent="0.2">
      <c r="A491" s="23" t="s">
        <v>2617</v>
      </c>
      <c r="B491" s="23" t="s">
        <v>2753</v>
      </c>
      <c r="C491" s="15">
        <v>0</v>
      </c>
      <c r="D491" s="15">
        <v>6555</v>
      </c>
      <c r="E491" s="15">
        <v>6555</v>
      </c>
      <c r="F491" s="15">
        <v>0</v>
      </c>
      <c r="G491" s="15">
        <v>6554.5</v>
      </c>
      <c r="H491" s="15">
        <v>6554.5</v>
      </c>
      <c r="I491" s="15">
        <v>6554.5</v>
      </c>
      <c r="J491" s="15">
        <v>6554.5</v>
      </c>
      <c r="K491" s="15">
        <v>0</v>
      </c>
      <c r="L491" s="15">
        <v>6554.5</v>
      </c>
    </row>
    <row r="492" spans="1:12" x14ac:dyDescent="0.2">
      <c r="A492" s="23" t="s">
        <v>2618</v>
      </c>
      <c r="B492" s="23" t="s">
        <v>2754</v>
      </c>
      <c r="C492" s="15">
        <v>0</v>
      </c>
      <c r="D492" s="15">
        <v>6555</v>
      </c>
      <c r="E492" s="15">
        <v>6555</v>
      </c>
      <c r="F492" s="15">
        <v>0</v>
      </c>
      <c r="G492" s="15">
        <v>6543.41</v>
      </c>
      <c r="H492" s="15">
        <v>6543.41</v>
      </c>
      <c r="I492" s="15">
        <v>6543.41</v>
      </c>
      <c r="J492" s="15">
        <v>6543.41</v>
      </c>
      <c r="K492" s="15">
        <v>0</v>
      </c>
      <c r="L492" s="15">
        <v>6543.41</v>
      </c>
    </row>
    <row r="493" spans="1:12" x14ac:dyDescent="0.2">
      <c r="A493" s="23" t="s">
        <v>2292</v>
      </c>
      <c r="B493" s="23" t="s">
        <v>2293</v>
      </c>
      <c r="C493" s="15">
        <v>0</v>
      </c>
      <c r="D493" s="15">
        <v>7400</v>
      </c>
      <c r="E493" s="15">
        <v>7400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</row>
    <row r="494" spans="1:12" x14ac:dyDescent="0.2">
      <c r="A494" s="23" t="s">
        <v>2294</v>
      </c>
      <c r="B494" s="23" t="s">
        <v>1547</v>
      </c>
      <c r="C494" s="15">
        <v>0</v>
      </c>
      <c r="D494" s="15">
        <v>4166.67</v>
      </c>
      <c r="E494" s="15">
        <v>4166.67</v>
      </c>
      <c r="F494" s="15">
        <v>0</v>
      </c>
      <c r="G494" s="15">
        <v>4166.66</v>
      </c>
      <c r="H494" s="15">
        <v>4166.66</v>
      </c>
      <c r="I494" s="15">
        <v>4166.66</v>
      </c>
      <c r="J494" s="15">
        <v>4166.66</v>
      </c>
      <c r="K494" s="15">
        <v>0</v>
      </c>
      <c r="L494" s="15">
        <v>4166.66</v>
      </c>
    </row>
    <row r="495" spans="1:12" x14ac:dyDescent="0.2">
      <c r="A495" s="23" t="s">
        <v>2295</v>
      </c>
      <c r="B495" s="23" t="s">
        <v>1547</v>
      </c>
      <c r="C495" s="15">
        <v>0</v>
      </c>
      <c r="D495" s="15">
        <v>4166.67</v>
      </c>
      <c r="E495" s="15">
        <v>4166.67</v>
      </c>
      <c r="F495" s="15">
        <v>0</v>
      </c>
      <c r="G495" s="15">
        <v>4158.5</v>
      </c>
      <c r="H495" s="15">
        <v>4158.5</v>
      </c>
      <c r="I495" s="15">
        <v>4158.5</v>
      </c>
      <c r="J495" s="15">
        <v>4158.5</v>
      </c>
      <c r="K495" s="15">
        <v>0</v>
      </c>
      <c r="L495" s="15">
        <v>4158.5</v>
      </c>
    </row>
    <row r="496" spans="1:12" x14ac:dyDescent="0.2">
      <c r="A496" s="23" t="s">
        <v>2296</v>
      </c>
      <c r="B496" s="23" t="s">
        <v>1547</v>
      </c>
      <c r="C496" s="15">
        <v>0</v>
      </c>
      <c r="D496" s="15">
        <v>4166.67</v>
      </c>
      <c r="E496" s="15">
        <v>4166.67</v>
      </c>
      <c r="F496" s="15">
        <v>0</v>
      </c>
      <c r="G496" s="15">
        <v>4166.66</v>
      </c>
      <c r="H496" s="15">
        <v>4166.66</v>
      </c>
      <c r="I496" s="15">
        <v>4166.66</v>
      </c>
      <c r="J496" s="15">
        <v>4166.66</v>
      </c>
      <c r="K496" s="15">
        <v>0</v>
      </c>
      <c r="L496" s="15">
        <v>4166.66</v>
      </c>
    </row>
    <row r="497" spans="1:12" x14ac:dyDescent="0.2">
      <c r="A497" s="23" t="s">
        <v>2297</v>
      </c>
      <c r="B497" s="23" t="s">
        <v>1547</v>
      </c>
      <c r="C497" s="15">
        <v>0</v>
      </c>
      <c r="D497" s="15">
        <v>4166.67</v>
      </c>
      <c r="E497" s="15">
        <v>4166.67</v>
      </c>
      <c r="F497" s="15">
        <v>0</v>
      </c>
      <c r="G497" s="15">
        <v>4166.66</v>
      </c>
      <c r="H497" s="15">
        <v>4166.66</v>
      </c>
      <c r="I497" s="15">
        <v>4166.66</v>
      </c>
      <c r="J497" s="15">
        <v>4166.66</v>
      </c>
      <c r="K497" s="15">
        <v>0</v>
      </c>
      <c r="L497" s="15">
        <v>4166.66</v>
      </c>
    </row>
    <row r="498" spans="1:12" x14ac:dyDescent="0.2">
      <c r="A498" s="23" t="s">
        <v>2298</v>
      </c>
      <c r="B498" s="23" t="s">
        <v>1547</v>
      </c>
      <c r="C498" s="15">
        <v>0</v>
      </c>
      <c r="D498" s="15">
        <v>4166.67</v>
      </c>
      <c r="E498" s="15">
        <v>4166.67</v>
      </c>
      <c r="F498" s="15">
        <v>0</v>
      </c>
      <c r="G498" s="15">
        <v>4160.25</v>
      </c>
      <c r="H498" s="15">
        <v>4160.25</v>
      </c>
      <c r="I498" s="15">
        <v>4160.25</v>
      </c>
      <c r="J498" s="15">
        <v>4160.25</v>
      </c>
      <c r="K498" s="15">
        <v>0</v>
      </c>
      <c r="L498" s="15">
        <v>4160.25</v>
      </c>
    </row>
    <row r="499" spans="1:12" x14ac:dyDescent="0.2">
      <c r="A499" s="23" t="s">
        <v>2299</v>
      </c>
      <c r="B499" s="23" t="s">
        <v>2300</v>
      </c>
      <c r="C499" s="15">
        <v>0</v>
      </c>
      <c r="D499" s="15">
        <v>31332</v>
      </c>
      <c r="E499" s="15">
        <v>31332</v>
      </c>
      <c r="F499" s="15">
        <v>0</v>
      </c>
      <c r="G499" s="15">
        <v>30453</v>
      </c>
      <c r="H499" s="15">
        <v>30453</v>
      </c>
      <c r="I499" s="15">
        <v>30453</v>
      </c>
      <c r="J499" s="15">
        <v>30453</v>
      </c>
      <c r="K499" s="15">
        <v>0</v>
      </c>
      <c r="L499" s="15">
        <v>30453</v>
      </c>
    </row>
    <row r="500" spans="1:12" x14ac:dyDescent="0.2">
      <c r="A500" s="23" t="s">
        <v>2301</v>
      </c>
      <c r="B500" s="23" t="s">
        <v>1613</v>
      </c>
      <c r="C500" s="15">
        <v>0</v>
      </c>
      <c r="D500" s="15">
        <v>12397</v>
      </c>
      <c r="E500" s="15">
        <v>12397</v>
      </c>
      <c r="F500" s="15">
        <v>0</v>
      </c>
      <c r="G500" s="15">
        <v>12082.03</v>
      </c>
      <c r="H500" s="15">
        <v>12082.03</v>
      </c>
      <c r="I500" s="15">
        <v>12082.03</v>
      </c>
      <c r="J500" s="15">
        <v>12082.03</v>
      </c>
      <c r="K500" s="15">
        <v>0</v>
      </c>
      <c r="L500" s="15">
        <v>12082.03</v>
      </c>
    </row>
    <row r="501" spans="1:12" x14ac:dyDescent="0.2">
      <c r="A501" s="23" t="s">
        <v>2302</v>
      </c>
      <c r="B501" s="23" t="s">
        <v>1613</v>
      </c>
      <c r="C501" s="15">
        <v>0</v>
      </c>
      <c r="D501" s="15">
        <v>12397</v>
      </c>
      <c r="E501" s="15">
        <v>12397</v>
      </c>
      <c r="F501" s="15">
        <v>0</v>
      </c>
      <c r="G501" s="15">
        <v>12397</v>
      </c>
      <c r="H501" s="15">
        <v>12397</v>
      </c>
      <c r="I501" s="15">
        <v>12397</v>
      </c>
      <c r="J501" s="15">
        <v>12397</v>
      </c>
      <c r="K501" s="15">
        <v>0</v>
      </c>
      <c r="L501" s="15">
        <v>12397</v>
      </c>
    </row>
    <row r="502" spans="1:12" x14ac:dyDescent="0.2">
      <c r="A502" s="23" t="s">
        <v>2303</v>
      </c>
      <c r="B502" s="23" t="s">
        <v>1613</v>
      </c>
      <c r="C502" s="15">
        <v>0</v>
      </c>
      <c r="D502" s="15">
        <v>15175</v>
      </c>
      <c r="E502" s="15">
        <v>15175</v>
      </c>
      <c r="F502" s="15">
        <v>0</v>
      </c>
      <c r="G502" s="15">
        <v>15174.93</v>
      </c>
      <c r="H502" s="15">
        <v>15174.93</v>
      </c>
      <c r="I502" s="15">
        <v>15174.93</v>
      </c>
      <c r="J502" s="15">
        <v>15174.93</v>
      </c>
      <c r="K502" s="15">
        <v>0</v>
      </c>
      <c r="L502" s="15">
        <v>15174.93</v>
      </c>
    </row>
    <row r="503" spans="1:12" x14ac:dyDescent="0.2">
      <c r="A503" s="23" t="s">
        <v>2304</v>
      </c>
      <c r="B503" s="23" t="s">
        <v>1613</v>
      </c>
      <c r="C503" s="15">
        <v>0</v>
      </c>
      <c r="D503" s="15">
        <v>12397</v>
      </c>
      <c r="E503" s="15">
        <v>12397</v>
      </c>
      <c r="F503" s="15">
        <v>0</v>
      </c>
      <c r="G503" s="15">
        <v>12396.36</v>
      </c>
      <c r="H503" s="15">
        <v>12396.36</v>
      </c>
      <c r="I503" s="15">
        <v>12396.36</v>
      </c>
      <c r="J503" s="15">
        <v>12396.36</v>
      </c>
      <c r="K503" s="15">
        <v>0</v>
      </c>
      <c r="L503" s="15">
        <v>12396.36</v>
      </c>
    </row>
    <row r="504" spans="1:12" x14ac:dyDescent="0.2">
      <c r="A504" s="23" t="s">
        <v>2305</v>
      </c>
      <c r="B504" s="23" t="s">
        <v>1613</v>
      </c>
      <c r="C504" s="15">
        <v>0</v>
      </c>
      <c r="D504" s="15">
        <v>12397</v>
      </c>
      <c r="E504" s="15">
        <v>12397</v>
      </c>
      <c r="F504" s="15">
        <v>0</v>
      </c>
      <c r="G504" s="15">
        <v>12377.65</v>
      </c>
      <c r="H504" s="15">
        <v>12377.65</v>
      </c>
      <c r="I504" s="15">
        <v>12377.65</v>
      </c>
      <c r="J504" s="15">
        <v>12377.65</v>
      </c>
      <c r="K504" s="15">
        <v>0</v>
      </c>
      <c r="L504" s="15">
        <v>12377.65</v>
      </c>
    </row>
    <row r="505" spans="1:12" x14ac:dyDescent="0.2">
      <c r="A505" s="23" t="s">
        <v>2619</v>
      </c>
      <c r="B505" s="23" t="s">
        <v>2755</v>
      </c>
      <c r="C505" s="15">
        <v>0</v>
      </c>
      <c r="D505" s="15">
        <v>121792</v>
      </c>
      <c r="E505" s="15">
        <v>121792</v>
      </c>
      <c r="F505" s="15">
        <v>0</v>
      </c>
      <c r="G505" s="15">
        <v>22433.16</v>
      </c>
      <c r="H505" s="15">
        <v>22433.16</v>
      </c>
      <c r="I505" s="15">
        <v>22433.16</v>
      </c>
      <c r="J505" s="15">
        <v>22433.16</v>
      </c>
      <c r="K505" s="15">
        <v>0</v>
      </c>
      <c r="L505" s="15">
        <v>22433.16</v>
      </c>
    </row>
    <row r="506" spans="1:12" x14ac:dyDescent="0.2">
      <c r="A506" s="23" t="s">
        <v>2306</v>
      </c>
      <c r="B506" s="23" t="s">
        <v>2307</v>
      </c>
      <c r="C506" s="15">
        <v>0</v>
      </c>
      <c r="D506" s="15">
        <v>138189.59</v>
      </c>
      <c r="E506" s="15">
        <v>138189.59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 spans="1:12" x14ac:dyDescent="0.2">
      <c r="A507" s="23" t="s">
        <v>2308</v>
      </c>
      <c r="B507" s="23" t="s">
        <v>2309</v>
      </c>
      <c r="C507" s="15">
        <v>0</v>
      </c>
      <c r="D507" s="15">
        <v>121932</v>
      </c>
      <c r="E507" s="15">
        <v>121932</v>
      </c>
      <c r="F507" s="15">
        <v>0</v>
      </c>
      <c r="G507" s="15">
        <v>234.51</v>
      </c>
      <c r="H507" s="15">
        <v>234.51</v>
      </c>
      <c r="I507" s="15">
        <v>234.51</v>
      </c>
      <c r="J507" s="15">
        <v>234.51</v>
      </c>
      <c r="K507" s="15">
        <v>0</v>
      </c>
      <c r="L507" s="15">
        <v>234.51</v>
      </c>
    </row>
    <row r="508" spans="1:12" x14ac:dyDescent="0.2">
      <c r="A508" s="23" t="s">
        <v>2620</v>
      </c>
      <c r="B508" s="23" t="s">
        <v>2756</v>
      </c>
      <c r="C508" s="15">
        <v>0</v>
      </c>
      <c r="D508" s="15">
        <v>5167</v>
      </c>
      <c r="E508" s="15">
        <v>5167</v>
      </c>
      <c r="F508" s="15">
        <v>0</v>
      </c>
      <c r="G508" s="15">
        <v>5167</v>
      </c>
      <c r="H508" s="15">
        <v>5167</v>
      </c>
      <c r="I508" s="15">
        <v>5167</v>
      </c>
      <c r="J508" s="15">
        <v>5167</v>
      </c>
      <c r="K508" s="15">
        <v>0</v>
      </c>
      <c r="L508" s="15">
        <v>5167</v>
      </c>
    </row>
    <row r="509" spans="1:12" x14ac:dyDescent="0.2">
      <c r="A509" s="23" t="s">
        <v>2621</v>
      </c>
      <c r="B509" s="23" t="s">
        <v>2757</v>
      </c>
      <c r="C509" s="15">
        <v>0</v>
      </c>
      <c r="D509" s="15">
        <v>622</v>
      </c>
      <c r="E509" s="15">
        <v>622</v>
      </c>
      <c r="F509" s="15">
        <v>0</v>
      </c>
      <c r="G509" s="15">
        <v>622</v>
      </c>
      <c r="H509" s="15">
        <v>622</v>
      </c>
      <c r="I509" s="15">
        <v>622</v>
      </c>
      <c r="J509" s="15">
        <v>622</v>
      </c>
      <c r="K509" s="15">
        <v>0</v>
      </c>
      <c r="L509" s="15">
        <v>622</v>
      </c>
    </row>
    <row r="510" spans="1:12" x14ac:dyDescent="0.2">
      <c r="A510" s="23" t="s">
        <v>2310</v>
      </c>
      <c r="B510" s="23" t="s">
        <v>2311</v>
      </c>
      <c r="C510" s="15">
        <v>0</v>
      </c>
      <c r="D510" s="15">
        <v>2526.1</v>
      </c>
      <c r="E510" s="15">
        <v>2526.1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</row>
    <row r="511" spans="1:12" x14ac:dyDescent="0.2">
      <c r="A511" s="23" t="s">
        <v>690</v>
      </c>
      <c r="B511" s="23" t="s">
        <v>2009</v>
      </c>
      <c r="C511" s="15">
        <v>0</v>
      </c>
      <c r="D511" s="15">
        <v>279938.8</v>
      </c>
      <c r="E511" s="15">
        <v>279938.8</v>
      </c>
      <c r="F511" s="15">
        <v>0</v>
      </c>
      <c r="G511" s="15">
        <v>164360.32000000001</v>
      </c>
      <c r="H511" s="15">
        <v>164360.32000000001</v>
      </c>
      <c r="I511" s="15">
        <v>164360.32000000001</v>
      </c>
      <c r="J511" s="15">
        <v>164360.32000000001</v>
      </c>
      <c r="K511" s="15">
        <v>0</v>
      </c>
      <c r="L511" s="15">
        <v>164360.32000000001</v>
      </c>
    </row>
    <row r="512" spans="1:12" x14ac:dyDescent="0.2">
      <c r="A512" s="23" t="s">
        <v>691</v>
      </c>
      <c r="B512" s="23" t="s">
        <v>1281</v>
      </c>
      <c r="C512" s="15">
        <v>0</v>
      </c>
      <c r="D512" s="15">
        <v>3284.5</v>
      </c>
      <c r="E512" s="15">
        <v>3284.5</v>
      </c>
      <c r="F512" s="15">
        <v>0</v>
      </c>
      <c r="G512" s="15">
        <v>3284.5</v>
      </c>
      <c r="H512" s="15">
        <v>3284.5</v>
      </c>
      <c r="I512" s="15">
        <v>3284.5</v>
      </c>
      <c r="J512" s="15">
        <v>3284.5</v>
      </c>
      <c r="K512" s="15">
        <v>0</v>
      </c>
      <c r="L512" s="15">
        <v>3284.5</v>
      </c>
    </row>
    <row r="513" spans="1:12" x14ac:dyDescent="0.2">
      <c r="A513" s="23" t="s">
        <v>2622</v>
      </c>
      <c r="B513" s="23" t="s">
        <v>2758</v>
      </c>
      <c r="C513" s="15">
        <v>0</v>
      </c>
      <c r="D513" s="15">
        <v>3000</v>
      </c>
      <c r="E513" s="15">
        <v>3000</v>
      </c>
      <c r="F513" s="15">
        <v>0</v>
      </c>
      <c r="G513" s="15">
        <v>3000</v>
      </c>
      <c r="H513" s="15">
        <v>3000</v>
      </c>
      <c r="I513" s="15">
        <v>3000</v>
      </c>
      <c r="J513" s="15">
        <v>3000</v>
      </c>
      <c r="K513" s="15">
        <v>0</v>
      </c>
      <c r="L513" s="15">
        <v>3000</v>
      </c>
    </row>
    <row r="514" spans="1:12" x14ac:dyDescent="0.2">
      <c r="A514" s="23" t="s">
        <v>2623</v>
      </c>
      <c r="B514" s="23" t="s">
        <v>2759</v>
      </c>
      <c r="C514" s="15">
        <v>0</v>
      </c>
      <c r="D514" s="15">
        <v>12990</v>
      </c>
      <c r="E514" s="15">
        <v>12990</v>
      </c>
      <c r="F514" s="15">
        <v>0</v>
      </c>
      <c r="G514" s="15">
        <v>12989.76</v>
      </c>
      <c r="H514" s="15">
        <v>12989.76</v>
      </c>
      <c r="I514" s="15">
        <v>12989.76</v>
      </c>
      <c r="J514" s="15">
        <v>12989.76</v>
      </c>
      <c r="K514" s="15">
        <v>0</v>
      </c>
      <c r="L514" s="15">
        <v>12989.76</v>
      </c>
    </row>
    <row r="515" spans="1:12" x14ac:dyDescent="0.2">
      <c r="A515" s="23" t="s">
        <v>692</v>
      </c>
      <c r="B515" s="23" t="s">
        <v>971</v>
      </c>
      <c r="C515" s="15">
        <v>0</v>
      </c>
      <c r="D515" s="15">
        <v>52713</v>
      </c>
      <c r="E515" s="15">
        <v>52713</v>
      </c>
      <c r="F515" s="15">
        <v>0</v>
      </c>
      <c r="G515" s="15">
        <v>41631.279999999999</v>
      </c>
      <c r="H515" s="15">
        <v>41631.279999999999</v>
      </c>
      <c r="I515" s="15">
        <v>41631.279999999999</v>
      </c>
      <c r="J515" s="15">
        <v>41631.279999999999</v>
      </c>
      <c r="K515" s="15">
        <v>0</v>
      </c>
      <c r="L515" s="15">
        <v>41631.279999999999</v>
      </c>
    </row>
    <row r="516" spans="1:12" x14ac:dyDescent="0.2">
      <c r="A516" s="23" t="s">
        <v>1900</v>
      </c>
      <c r="B516" s="23" t="s">
        <v>2010</v>
      </c>
      <c r="C516" s="15">
        <v>0</v>
      </c>
      <c r="D516" s="15">
        <v>161167.41</v>
      </c>
      <c r="E516" s="15">
        <v>161167.41</v>
      </c>
      <c r="F516" s="15">
        <v>0</v>
      </c>
      <c r="G516" s="15">
        <v>75595.61</v>
      </c>
      <c r="H516" s="15">
        <v>75595.61</v>
      </c>
      <c r="I516" s="15">
        <v>75595.61</v>
      </c>
      <c r="J516" s="15">
        <v>75595.61</v>
      </c>
      <c r="K516" s="15">
        <v>1748.1</v>
      </c>
      <c r="L516" s="15">
        <v>77343.710000000006</v>
      </c>
    </row>
    <row r="517" spans="1:12" x14ac:dyDescent="0.2">
      <c r="A517" s="23" t="s">
        <v>1653</v>
      </c>
      <c r="B517" s="23" t="s">
        <v>1654</v>
      </c>
      <c r="C517" s="15">
        <v>0</v>
      </c>
      <c r="D517" s="15">
        <v>21756.6</v>
      </c>
      <c r="E517" s="15">
        <v>21756.6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 spans="1:12" x14ac:dyDescent="0.2">
      <c r="A518" s="23" t="s">
        <v>1655</v>
      </c>
      <c r="B518" s="23" t="s">
        <v>1656</v>
      </c>
      <c r="C518" s="15">
        <v>0</v>
      </c>
      <c r="D518" s="15">
        <v>56232.6</v>
      </c>
      <c r="E518" s="15">
        <v>56232.6</v>
      </c>
      <c r="F518" s="15">
        <v>0</v>
      </c>
      <c r="G518" s="15">
        <v>3214.88</v>
      </c>
      <c r="H518" s="15">
        <v>3214.88</v>
      </c>
      <c r="I518" s="15">
        <v>3214.88</v>
      </c>
      <c r="J518" s="15">
        <v>3214.88</v>
      </c>
      <c r="K518" s="15">
        <v>0</v>
      </c>
      <c r="L518" s="15">
        <v>3214.88</v>
      </c>
    </row>
    <row r="519" spans="1:12" x14ac:dyDescent="0.2">
      <c r="A519" s="23" t="s">
        <v>1657</v>
      </c>
      <c r="B519" s="23" t="s">
        <v>1658</v>
      </c>
      <c r="C519" s="15">
        <v>0</v>
      </c>
      <c r="D519" s="15">
        <v>51350</v>
      </c>
      <c r="E519" s="15">
        <v>51350</v>
      </c>
      <c r="F519" s="15">
        <v>0</v>
      </c>
      <c r="G519" s="15">
        <v>44947.41</v>
      </c>
      <c r="H519" s="15">
        <v>44947.41</v>
      </c>
      <c r="I519" s="15">
        <v>44947.41</v>
      </c>
      <c r="J519" s="15">
        <v>44947.41</v>
      </c>
      <c r="K519" s="15">
        <v>0</v>
      </c>
      <c r="L519" s="15">
        <v>44947.41</v>
      </c>
    </row>
    <row r="520" spans="1:12" x14ac:dyDescent="0.2">
      <c r="A520" s="23" t="s">
        <v>2312</v>
      </c>
      <c r="B520" s="23" t="s">
        <v>2313</v>
      </c>
      <c r="C520" s="15">
        <v>0</v>
      </c>
      <c r="D520" s="15">
        <v>8141.69</v>
      </c>
      <c r="E520" s="15">
        <v>8141.69</v>
      </c>
      <c r="F520" s="15">
        <v>0</v>
      </c>
      <c r="G520" s="15">
        <v>8116.69</v>
      </c>
      <c r="H520" s="15">
        <v>8116.69</v>
      </c>
      <c r="I520" s="15">
        <v>8116.69</v>
      </c>
      <c r="J520" s="15">
        <v>8116.69</v>
      </c>
      <c r="K520" s="15">
        <v>0</v>
      </c>
      <c r="L520" s="15">
        <v>8116.69</v>
      </c>
    </row>
    <row r="521" spans="1:12" x14ac:dyDescent="0.2">
      <c r="A521" s="23" t="s">
        <v>693</v>
      </c>
      <c r="B521" s="23" t="s">
        <v>972</v>
      </c>
      <c r="C521" s="15">
        <v>0</v>
      </c>
      <c r="D521" s="15">
        <v>68917.03</v>
      </c>
      <c r="E521" s="15">
        <v>68917.03</v>
      </c>
      <c r="F521" s="15">
        <v>0</v>
      </c>
      <c r="G521" s="15">
        <v>66956.58</v>
      </c>
      <c r="H521" s="15">
        <v>66956.58</v>
      </c>
      <c r="I521" s="15">
        <v>66956.58</v>
      </c>
      <c r="J521" s="15">
        <v>66956.58</v>
      </c>
      <c r="K521" s="15">
        <v>0</v>
      </c>
      <c r="L521" s="15">
        <v>66956.58</v>
      </c>
    </row>
    <row r="522" spans="1:12" x14ac:dyDescent="0.2">
      <c r="A522" s="23" t="s">
        <v>694</v>
      </c>
      <c r="B522" s="23" t="s">
        <v>973</v>
      </c>
      <c r="C522" s="15">
        <v>0</v>
      </c>
      <c r="D522" s="15">
        <v>10853.67</v>
      </c>
      <c r="E522" s="15">
        <v>10853.67</v>
      </c>
      <c r="F522" s="15">
        <v>0</v>
      </c>
      <c r="G522" s="15">
        <v>7596.22</v>
      </c>
      <c r="H522" s="15">
        <v>7596.22</v>
      </c>
      <c r="I522" s="15">
        <v>7596.22</v>
      </c>
      <c r="J522" s="15">
        <v>7596.22</v>
      </c>
      <c r="K522" s="15">
        <v>0</v>
      </c>
      <c r="L522" s="15">
        <v>7596.22</v>
      </c>
    </row>
    <row r="523" spans="1:12" x14ac:dyDescent="0.2">
      <c r="A523" s="23" t="s">
        <v>695</v>
      </c>
      <c r="B523" s="23" t="s">
        <v>974</v>
      </c>
      <c r="C523" s="15">
        <v>0</v>
      </c>
      <c r="D523" s="15">
        <v>17589.78</v>
      </c>
      <c r="E523" s="15">
        <v>17589.78</v>
      </c>
      <c r="F523" s="15">
        <v>0</v>
      </c>
      <c r="G523" s="15">
        <v>14991.84</v>
      </c>
      <c r="H523" s="15">
        <v>14991.84</v>
      </c>
      <c r="I523" s="15">
        <v>14991.84</v>
      </c>
      <c r="J523" s="15">
        <v>14991.84</v>
      </c>
      <c r="K523" s="15">
        <v>0</v>
      </c>
      <c r="L523" s="15">
        <v>14991.84</v>
      </c>
    </row>
    <row r="524" spans="1:12" x14ac:dyDescent="0.2">
      <c r="A524" s="23" t="s">
        <v>1206</v>
      </c>
      <c r="B524" s="23" t="s">
        <v>1399</v>
      </c>
      <c r="C524" s="15">
        <v>0</v>
      </c>
      <c r="D524" s="15">
        <v>41667</v>
      </c>
      <c r="E524" s="15">
        <v>41667</v>
      </c>
      <c r="F524" s="15">
        <v>0</v>
      </c>
      <c r="G524" s="15">
        <v>41195.67</v>
      </c>
      <c r="H524" s="15">
        <v>41195.67</v>
      </c>
      <c r="I524" s="15">
        <v>41195.67</v>
      </c>
      <c r="J524" s="15">
        <v>41195.67</v>
      </c>
      <c r="K524" s="15">
        <v>2137.8200000000002</v>
      </c>
      <c r="L524" s="15">
        <v>43333.49</v>
      </c>
    </row>
    <row r="525" spans="1:12" x14ac:dyDescent="0.2">
      <c r="A525" s="23" t="s">
        <v>1207</v>
      </c>
      <c r="B525" s="23" t="s">
        <v>1400</v>
      </c>
      <c r="C525" s="15">
        <v>0</v>
      </c>
      <c r="D525" s="15">
        <v>6809.55</v>
      </c>
      <c r="E525" s="15">
        <v>6809.55</v>
      </c>
      <c r="F525" s="15">
        <v>0</v>
      </c>
      <c r="G525" s="15">
        <v>2733.77</v>
      </c>
      <c r="H525" s="15">
        <v>2733.77</v>
      </c>
      <c r="I525" s="15">
        <v>2733.77</v>
      </c>
      <c r="J525" s="15">
        <v>2733.77</v>
      </c>
      <c r="K525" s="15">
        <v>0</v>
      </c>
      <c r="L525" s="15">
        <v>2733.77</v>
      </c>
    </row>
    <row r="526" spans="1:12" x14ac:dyDescent="0.2">
      <c r="A526" s="23" t="s">
        <v>1659</v>
      </c>
      <c r="B526" s="23" t="s">
        <v>1660</v>
      </c>
      <c r="C526" s="15">
        <v>0</v>
      </c>
      <c r="D526" s="15">
        <v>111117.52</v>
      </c>
      <c r="E526" s="15">
        <v>111117.52</v>
      </c>
      <c r="F526" s="15">
        <v>0</v>
      </c>
      <c r="G526" s="15">
        <v>74831.039999999994</v>
      </c>
      <c r="H526" s="15">
        <v>74831.039999999994</v>
      </c>
      <c r="I526" s="15">
        <v>74831.039999999994</v>
      </c>
      <c r="J526" s="15">
        <v>74831.039999999994</v>
      </c>
      <c r="K526" s="15">
        <v>0</v>
      </c>
      <c r="L526" s="15">
        <v>74831.039999999994</v>
      </c>
    </row>
    <row r="527" spans="1:12" x14ac:dyDescent="0.2">
      <c r="A527" s="23" t="s">
        <v>1901</v>
      </c>
      <c r="B527" s="23" t="s">
        <v>2011</v>
      </c>
      <c r="C527" s="15">
        <v>0</v>
      </c>
      <c r="D527" s="15">
        <v>40005.040000000001</v>
      </c>
      <c r="E527" s="15">
        <v>40005.040000000001</v>
      </c>
      <c r="F527" s="15">
        <v>0</v>
      </c>
      <c r="G527" s="15">
        <v>13642.19</v>
      </c>
      <c r="H527" s="15">
        <v>13642.19</v>
      </c>
      <c r="I527" s="15">
        <v>13642.19</v>
      </c>
      <c r="J527" s="15">
        <v>13642.19</v>
      </c>
      <c r="K527" s="15">
        <v>0</v>
      </c>
      <c r="L527" s="15">
        <v>13642.19</v>
      </c>
    </row>
    <row r="528" spans="1:12" x14ac:dyDescent="0.2">
      <c r="A528" s="23" t="s">
        <v>2624</v>
      </c>
      <c r="B528" s="23" t="s">
        <v>2760</v>
      </c>
      <c r="C528" s="15">
        <v>0</v>
      </c>
      <c r="D528" s="15">
        <v>18670.82</v>
      </c>
      <c r="E528" s="15">
        <v>18670.82</v>
      </c>
      <c r="F528" s="15">
        <v>0</v>
      </c>
      <c r="G528" s="15">
        <v>5748.08</v>
      </c>
      <c r="H528" s="15">
        <v>5748.08</v>
      </c>
      <c r="I528" s="15">
        <v>5748.08</v>
      </c>
      <c r="J528" s="15">
        <v>5748.08</v>
      </c>
      <c r="K528" s="15">
        <v>0</v>
      </c>
      <c r="L528" s="15">
        <v>5748.08</v>
      </c>
    </row>
    <row r="529" spans="1:12" x14ac:dyDescent="0.2">
      <c r="A529" s="23" t="s">
        <v>1661</v>
      </c>
      <c r="B529" s="23" t="s">
        <v>1547</v>
      </c>
      <c r="C529" s="15">
        <v>0</v>
      </c>
      <c r="D529" s="15">
        <v>8333.33</v>
      </c>
      <c r="E529" s="15">
        <v>8333.33</v>
      </c>
      <c r="F529" s="15">
        <v>0</v>
      </c>
      <c r="G529" s="15">
        <v>8333.32</v>
      </c>
      <c r="H529" s="15">
        <v>8333.32</v>
      </c>
      <c r="I529" s="15">
        <v>8333.32</v>
      </c>
      <c r="J529" s="15">
        <v>8333.32</v>
      </c>
      <c r="K529" s="15">
        <v>0</v>
      </c>
      <c r="L529" s="15">
        <v>8333.32</v>
      </c>
    </row>
    <row r="530" spans="1:12" x14ac:dyDescent="0.2">
      <c r="A530" s="23" t="s">
        <v>2625</v>
      </c>
      <c r="B530" s="23" t="s">
        <v>2761</v>
      </c>
      <c r="C530" s="15">
        <v>0</v>
      </c>
      <c r="D530" s="15">
        <v>41871.22</v>
      </c>
      <c r="E530" s="15">
        <v>41871.22</v>
      </c>
      <c r="F530" s="15">
        <v>0</v>
      </c>
      <c r="G530" s="15">
        <v>32640</v>
      </c>
      <c r="H530" s="15">
        <v>32640</v>
      </c>
      <c r="I530" s="15">
        <v>32640</v>
      </c>
      <c r="J530" s="15">
        <v>32640</v>
      </c>
      <c r="K530" s="15">
        <v>0</v>
      </c>
      <c r="L530" s="15">
        <v>32640</v>
      </c>
    </row>
    <row r="531" spans="1:12" x14ac:dyDescent="0.2">
      <c r="A531" s="23" t="s">
        <v>2626</v>
      </c>
      <c r="B531" s="23" t="s">
        <v>2762</v>
      </c>
      <c r="C531" s="15">
        <v>0</v>
      </c>
      <c r="D531" s="15">
        <v>6555</v>
      </c>
      <c r="E531" s="15">
        <v>6555</v>
      </c>
      <c r="F531" s="15">
        <v>0</v>
      </c>
      <c r="G531" s="15">
        <v>4799.3599999999997</v>
      </c>
      <c r="H531" s="15">
        <v>4799.3599999999997</v>
      </c>
      <c r="I531" s="15">
        <v>4799.3599999999997</v>
      </c>
      <c r="J531" s="15">
        <v>4799.3599999999997</v>
      </c>
      <c r="K531" s="15">
        <v>0</v>
      </c>
      <c r="L531" s="15">
        <v>4799.3599999999997</v>
      </c>
    </row>
    <row r="532" spans="1:12" x14ac:dyDescent="0.2">
      <c r="A532" s="23" t="s">
        <v>2627</v>
      </c>
      <c r="B532" s="23" t="s">
        <v>2763</v>
      </c>
      <c r="C532" s="15">
        <v>0</v>
      </c>
      <c r="D532" s="15">
        <v>6555</v>
      </c>
      <c r="E532" s="15">
        <v>6555</v>
      </c>
      <c r="F532" s="15">
        <v>0</v>
      </c>
      <c r="G532" s="15">
        <v>5267.5</v>
      </c>
      <c r="H532" s="15">
        <v>5267.5</v>
      </c>
      <c r="I532" s="15">
        <v>5267.5</v>
      </c>
      <c r="J532" s="15">
        <v>5267.5</v>
      </c>
      <c r="K532" s="15">
        <v>0</v>
      </c>
      <c r="L532" s="15">
        <v>5267.5</v>
      </c>
    </row>
    <row r="533" spans="1:12" x14ac:dyDescent="0.2">
      <c r="A533" s="23" t="s">
        <v>2628</v>
      </c>
      <c r="B533" s="23" t="s">
        <v>2764</v>
      </c>
      <c r="C533" s="15">
        <v>0</v>
      </c>
      <c r="D533" s="15">
        <v>6555</v>
      </c>
      <c r="E533" s="15">
        <v>6555</v>
      </c>
      <c r="F533" s="15">
        <v>0</v>
      </c>
      <c r="G533" s="15">
        <v>6554.81</v>
      </c>
      <c r="H533" s="15">
        <v>6554.81</v>
      </c>
      <c r="I533" s="15">
        <v>6554.81</v>
      </c>
      <c r="J533" s="15">
        <v>6554.81</v>
      </c>
      <c r="K533" s="15">
        <v>0</v>
      </c>
      <c r="L533" s="15">
        <v>6554.81</v>
      </c>
    </row>
    <row r="534" spans="1:12" x14ac:dyDescent="0.2">
      <c r="A534" s="23" t="s">
        <v>2629</v>
      </c>
      <c r="B534" s="23" t="s">
        <v>2765</v>
      </c>
      <c r="C534" s="15">
        <v>0</v>
      </c>
      <c r="D534" s="15">
        <v>101956.95</v>
      </c>
      <c r="E534" s="15">
        <v>101956.95</v>
      </c>
      <c r="F534" s="15">
        <v>0</v>
      </c>
      <c r="G534" s="15">
        <v>46090</v>
      </c>
      <c r="H534" s="15">
        <v>46090</v>
      </c>
      <c r="I534" s="15">
        <v>46090</v>
      </c>
      <c r="J534" s="15">
        <v>46090</v>
      </c>
      <c r="K534" s="15">
        <v>0</v>
      </c>
      <c r="L534" s="15">
        <v>46090</v>
      </c>
    </row>
    <row r="535" spans="1:12" x14ac:dyDescent="0.2">
      <c r="A535" s="23" t="s">
        <v>2314</v>
      </c>
      <c r="B535" s="23" t="s">
        <v>2315</v>
      </c>
      <c r="C535" s="15">
        <v>0</v>
      </c>
      <c r="D535" s="15">
        <v>109738.8</v>
      </c>
      <c r="E535" s="15">
        <v>109738.8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 spans="1:12" x14ac:dyDescent="0.2">
      <c r="A536" s="23" t="s">
        <v>2316</v>
      </c>
      <c r="B536" s="23" t="s">
        <v>2317</v>
      </c>
      <c r="C536" s="15">
        <v>0</v>
      </c>
      <c r="D536" s="15">
        <v>97708.18</v>
      </c>
      <c r="E536" s="15">
        <v>97708.18</v>
      </c>
      <c r="F536" s="15">
        <v>0</v>
      </c>
      <c r="G536" s="15">
        <v>0</v>
      </c>
      <c r="H536" s="15">
        <v>0</v>
      </c>
      <c r="I536" s="15">
        <v>0</v>
      </c>
      <c r="J536" s="15">
        <v>0</v>
      </c>
      <c r="K536" s="15">
        <v>0</v>
      </c>
      <c r="L536" s="15">
        <v>0</v>
      </c>
    </row>
    <row r="537" spans="1:12" x14ac:dyDescent="0.2">
      <c r="A537" s="23" t="s">
        <v>697</v>
      </c>
      <c r="B537" s="23" t="s">
        <v>1282</v>
      </c>
      <c r="C537" s="15">
        <v>8625</v>
      </c>
      <c r="D537" s="15">
        <v>3573.62</v>
      </c>
      <c r="E537" s="15">
        <v>12198.62</v>
      </c>
      <c r="F537" s="15">
        <v>0</v>
      </c>
      <c r="G537" s="15">
        <v>12126.74</v>
      </c>
      <c r="H537" s="15">
        <v>12126.74</v>
      </c>
      <c r="I537" s="15">
        <v>12126.74</v>
      </c>
      <c r="J537" s="15">
        <v>12126.74</v>
      </c>
      <c r="K537" s="15">
        <v>0</v>
      </c>
      <c r="L537" s="15">
        <v>12126.74</v>
      </c>
    </row>
    <row r="538" spans="1:12" x14ac:dyDescent="0.2">
      <c r="A538" s="23" t="s">
        <v>698</v>
      </c>
      <c r="B538" s="23" t="s">
        <v>903</v>
      </c>
      <c r="C538" s="15">
        <v>0</v>
      </c>
      <c r="D538" s="15">
        <v>6504.31</v>
      </c>
      <c r="E538" s="15">
        <v>6504.31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</row>
    <row r="539" spans="1:12" x14ac:dyDescent="0.2">
      <c r="A539" s="23" t="s">
        <v>699</v>
      </c>
      <c r="B539" s="23" t="s">
        <v>975</v>
      </c>
      <c r="C539" s="15">
        <v>0</v>
      </c>
      <c r="D539" s="15">
        <v>2784.65</v>
      </c>
      <c r="E539" s="15">
        <v>2784.65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</row>
    <row r="540" spans="1:12" x14ac:dyDescent="0.2">
      <c r="A540" s="23" t="s">
        <v>1208</v>
      </c>
      <c r="B540" s="23" t="s">
        <v>1401</v>
      </c>
      <c r="C540" s="15">
        <v>0</v>
      </c>
      <c r="D540" s="15">
        <v>62664.92</v>
      </c>
      <c r="E540" s="15">
        <v>62664.92</v>
      </c>
      <c r="F540" s="15">
        <v>0</v>
      </c>
      <c r="G540" s="15">
        <v>25971.74</v>
      </c>
      <c r="H540" s="15">
        <v>25971.74</v>
      </c>
      <c r="I540" s="15">
        <v>25971.74</v>
      </c>
      <c r="J540" s="15">
        <v>25971.74</v>
      </c>
      <c r="K540" s="15">
        <v>0</v>
      </c>
      <c r="L540" s="15">
        <v>25971.74</v>
      </c>
    </row>
    <row r="541" spans="1:12" x14ac:dyDescent="0.2">
      <c r="A541" s="23" t="s">
        <v>1662</v>
      </c>
      <c r="B541" s="23" t="s">
        <v>1663</v>
      </c>
      <c r="C541" s="15">
        <v>0</v>
      </c>
      <c r="D541" s="15">
        <v>35802</v>
      </c>
      <c r="E541" s="15">
        <v>35802</v>
      </c>
      <c r="F541" s="15">
        <v>0</v>
      </c>
      <c r="G541" s="15">
        <v>11642.39</v>
      </c>
      <c r="H541" s="15">
        <v>11642.39</v>
      </c>
      <c r="I541" s="15">
        <v>11642.39</v>
      </c>
      <c r="J541" s="15">
        <v>11642.39</v>
      </c>
      <c r="K541" s="15">
        <v>0</v>
      </c>
      <c r="L541" s="15">
        <v>11642.39</v>
      </c>
    </row>
    <row r="542" spans="1:12" x14ac:dyDescent="0.2">
      <c r="A542" s="23" t="s">
        <v>2318</v>
      </c>
      <c r="B542" s="23" t="s">
        <v>2319</v>
      </c>
      <c r="C542" s="15">
        <v>0</v>
      </c>
      <c r="D542" s="15">
        <v>16529</v>
      </c>
      <c r="E542" s="15">
        <v>16529</v>
      </c>
      <c r="F542" s="15">
        <v>0</v>
      </c>
      <c r="G542" s="15">
        <v>7690.26</v>
      </c>
      <c r="H542" s="15">
        <v>7690.26</v>
      </c>
      <c r="I542" s="15">
        <v>7690.26</v>
      </c>
      <c r="J542" s="15">
        <v>7690.26</v>
      </c>
      <c r="K542" s="15">
        <v>0</v>
      </c>
      <c r="L542" s="15">
        <v>7690.26</v>
      </c>
    </row>
    <row r="543" spans="1:12" x14ac:dyDescent="0.2">
      <c r="A543" s="23" t="s">
        <v>2630</v>
      </c>
      <c r="B543" s="23" t="s">
        <v>2766</v>
      </c>
      <c r="C543" s="15">
        <v>0</v>
      </c>
      <c r="D543" s="15">
        <v>7900</v>
      </c>
      <c r="E543" s="15">
        <v>7900</v>
      </c>
      <c r="F543" s="15">
        <v>0</v>
      </c>
      <c r="G543" s="15">
        <v>7898.61</v>
      </c>
      <c r="H543" s="15">
        <v>7898.61</v>
      </c>
      <c r="I543" s="15">
        <v>7898.61</v>
      </c>
      <c r="J543" s="15">
        <v>7898.61</v>
      </c>
      <c r="K543" s="15">
        <v>0</v>
      </c>
      <c r="L543" s="15">
        <v>7898.61</v>
      </c>
    </row>
    <row r="544" spans="1:12" x14ac:dyDescent="0.2">
      <c r="A544" s="23" t="s">
        <v>2631</v>
      </c>
      <c r="B544" s="23" t="s">
        <v>2767</v>
      </c>
      <c r="C544" s="15">
        <v>0</v>
      </c>
      <c r="D544" s="15">
        <v>7900</v>
      </c>
      <c r="E544" s="15">
        <v>7900</v>
      </c>
      <c r="F544" s="15">
        <v>0</v>
      </c>
      <c r="G544" s="15">
        <v>4046.39</v>
      </c>
      <c r="H544" s="15">
        <v>4046.39</v>
      </c>
      <c r="I544" s="15">
        <v>4046.39</v>
      </c>
      <c r="J544" s="15">
        <v>4046.39</v>
      </c>
      <c r="K544" s="15">
        <v>0</v>
      </c>
      <c r="L544" s="15">
        <v>4046.39</v>
      </c>
    </row>
    <row r="545" spans="1:12" x14ac:dyDescent="0.2">
      <c r="A545" s="23" t="s">
        <v>2632</v>
      </c>
      <c r="B545" s="23" t="s">
        <v>2768</v>
      </c>
      <c r="C545" s="15">
        <v>0</v>
      </c>
      <c r="D545" s="15">
        <v>7900</v>
      </c>
      <c r="E545" s="15">
        <v>7900</v>
      </c>
      <c r="F545" s="15">
        <v>0</v>
      </c>
      <c r="G545" s="15">
        <v>7344.79</v>
      </c>
      <c r="H545" s="15">
        <v>7344.79</v>
      </c>
      <c r="I545" s="15">
        <v>7344.79</v>
      </c>
      <c r="J545" s="15">
        <v>7344.79</v>
      </c>
      <c r="K545" s="15">
        <v>0</v>
      </c>
      <c r="L545" s="15">
        <v>7344.79</v>
      </c>
    </row>
    <row r="546" spans="1:12" x14ac:dyDescent="0.2">
      <c r="A546" s="23" t="s">
        <v>2633</v>
      </c>
      <c r="B546" s="23" t="s">
        <v>2769</v>
      </c>
      <c r="C546" s="15">
        <v>0</v>
      </c>
      <c r="D546" s="15">
        <v>3000</v>
      </c>
      <c r="E546" s="15">
        <v>3000</v>
      </c>
      <c r="F546" s="15">
        <v>0</v>
      </c>
      <c r="G546" s="15">
        <v>3000</v>
      </c>
      <c r="H546" s="15">
        <v>3000</v>
      </c>
      <c r="I546" s="15">
        <v>3000</v>
      </c>
      <c r="J546" s="15">
        <v>3000</v>
      </c>
      <c r="K546" s="15">
        <v>0</v>
      </c>
      <c r="L546" s="15">
        <v>3000</v>
      </c>
    </row>
    <row r="547" spans="1:12" x14ac:dyDescent="0.2">
      <c r="A547" s="23" t="s">
        <v>2634</v>
      </c>
      <c r="B547" s="23" t="s">
        <v>2770</v>
      </c>
      <c r="C547" s="15">
        <v>0</v>
      </c>
      <c r="D547" s="15">
        <v>5860</v>
      </c>
      <c r="E547" s="15">
        <v>5860</v>
      </c>
      <c r="F547" s="15">
        <v>0</v>
      </c>
      <c r="G547" s="15">
        <v>4977.41</v>
      </c>
      <c r="H547" s="15">
        <v>4977.41</v>
      </c>
      <c r="I547" s="15">
        <v>4977.41</v>
      </c>
      <c r="J547" s="15">
        <v>4977.41</v>
      </c>
      <c r="K547" s="15">
        <v>0</v>
      </c>
      <c r="L547" s="15">
        <v>4977.41</v>
      </c>
    </row>
    <row r="548" spans="1:12" x14ac:dyDescent="0.2">
      <c r="A548" s="23" t="s">
        <v>700</v>
      </c>
      <c r="B548" s="23" t="s">
        <v>1283</v>
      </c>
      <c r="C548" s="15">
        <v>12404411</v>
      </c>
      <c r="D548" s="15">
        <v>-7909726.7800000003</v>
      </c>
      <c r="E548" s="15">
        <v>4494684.22</v>
      </c>
      <c r="F548" s="15">
        <v>0</v>
      </c>
      <c r="G548" s="15">
        <v>680014.81</v>
      </c>
      <c r="H548" s="15">
        <v>572372.93000000005</v>
      </c>
      <c r="I548" s="15">
        <v>572097.93000000005</v>
      </c>
      <c r="J548" s="15">
        <v>572097.93000000005</v>
      </c>
      <c r="K548" s="15">
        <v>162.54</v>
      </c>
      <c r="L548" s="15">
        <v>572260.47</v>
      </c>
    </row>
    <row r="549" spans="1:12" x14ac:dyDescent="0.2">
      <c r="A549" s="23" t="s">
        <v>701</v>
      </c>
      <c r="B549" s="23" t="s">
        <v>1284</v>
      </c>
      <c r="C549" s="15">
        <v>3267614</v>
      </c>
      <c r="D549" s="15">
        <v>264750</v>
      </c>
      <c r="E549" s="15">
        <v>3532364</v>
      </c>
      <c r="F549" s="15">
        <v>0</v>
      </c>
      <c r="G549" s="15">
        <v>3222830.95</v>
      </c>
      <c r="H549" s="15">
        <v>2742133.95</v>
      </c>
      <c r="I549" s="15">
        <v>2144517.9500000002</v>
      </c>
      <c r="J549" s="15">
        <v>1740542.35</v>
      </c>
      <c r="K549" s="15">
        <v>3080</v>
      </c>
      <c r="L549" s="15">
        <v>1743622.35</v>
      </c>
    </row>
    <row r="550" spans="1:12" x14ac:dyDescent="0.2">
      <c r="A550" s="23" t="s">
        <v>702</v>
      </c>
      <c r="B550" s="23" t="s">
        <v>1285</v>
      </c>
      <c r="C550" s="15">
        <v>1403215</v>
      </c>
      <c r="D550" s="15">
        <v>253802.2</v>
      </c>
      <c r="E550" s="15">
        <v>1657017.2</v>
      </c>
      <c r="F550" s="15">
        <v>0</v>
      </c>
      <c r="G550" s="15">
        <v>1573230.55</v>
      </c>
      <c r="H550" s="15">
        <v>1573230.55</v>
      </c>
      <c r="I550" s="15">
        <v>1573230.55</v>
      </c>
      <c r="J550" s="15">
        <v>1279732.05</v>
      </c>
      <c r="K550" s="15">
        <v>0</v>
      </c>
      <c r="L550" s="15">
        <v>1279732.05</v>
      </c>
    </row>
    <row r="551" spans="1:12" x14ac:dyDescent="0.2">
      <c r="A551" s="23" t="s">
        <v>703</v>
      </c>
      <c r="B551" s="23" t="s">
        <v>976</v>
      </c>
      <c r="C551" s="15">
        <v>0</v>
      </c>
      <c r="D551" s="15">
        <v>41666</v>
      </c>
      <c r="E551" s="15">
        <v>41666</v>
      </c>
      <c r="F551" s="15">
        <v>0</v>
      </c>
      <c r="G551" s="15">
        <v>41547.089999999997</v>
      </c>
      <c r="H551" s="15">
        <v>41547.089999999997</v>
      </c>
      <c r="I551" s="15">
        <v>41547.089999999997</v>
      </c>
      <c r="J551" s="15">
        <v>41547.089999999997</v>
      </c>
      <c r="K551" s="15">
        <v>0</v>
      </c>
      <c r="L551" s="15">
        <v>41547.089999999997</v>
      </c>
    </row>
    <row r="552" spans="1:12" x14ac:dyDescent="0.2">
      <c r="A552" s="23" t="s">
        <v>704</v>
      </c>
      <c r="B552" s="23" t="s">
        <v>1286</v>
      </c>
      <c r="C552" s="15">
        <v>3003</v>
      </c>
      <c r="D552" s="15">
        <v>221.58</v>
      </c>
      <c r="E552" s="15">
        <v>3224.58</v>
      </c>
      <c r="F552" s="15">
        <v>0</v>
      </c>
      <c r="G552" s="15">
        <v>3012.26</v>
      </c>
      <c r="H552" s="15">
        <v>3012.26</v>
      </c>
      <c r="I552" s="15">
        <v>3012.26</v>
      </c>
      <c r="J552" s="15">
        <v>3012.26</v>
      </c>
      <c r="K552" s="15">
        <v>0</v>
      </c>
      <c r="L552" s="15">
        <v>3012.26</v>
      </c>
    </row>
    <row r="553" spans="1:12" x14ac:dyDescent="0.2">
      <c r="A553" s="23" t="s">
        <v>705</v>
      </c>
      <c r="B553" s="23" t="s">
        <v>1287</v>
      </c>
      <c r="C553" s="15">
        <v>3235</v>
      </c>
      <c r="D553" s="15">
        <v>1590.88</v>
      </c>
      <c r="E553" s="15">
        <v>4825.88</v>
      </c>
      <c r="F553" s="15">
        <v>0</v>
      </c>
      <c r="G553" s="15">
        <v>4094.84</v>
      </c>
      <c r="H553" s="15">
        <v>4094.84</v>
      </c>
      <c r="I553" s="15">
        <v>4094.84</v>
      </c>
      <c r="J553" s="15">
        <v>4094.84</v>
      </c>
      <c r="K553" s="15">
        <v>0</v>
      </c>
      <c r="L553" s="15">
        <v>4094.84</v>
      </c>
    </row>
    <row r="554" spans="1:12" x14ac:dyDescent="0.2">
      <c r="A554" s="23" t="s">
        <v>706</v>
      </c>
      <c r="B554" s="23" t="s">
        <v>1288</v>
      </c>
      <c r="C554" s="15">
        <v>2695</v>
      </c>
      <c r="D554" s="15">
        <v>4333.1099999999997</v>
      </c>
      <c r="E554" s="15">
        <v>7028.11</v>
      </c>
      <c r="F554" s="15">
        <v>0</v>
      </c>
      <c r="G554" s="15">
        <v>6516.59</v>
      </c>
      <c r="H554" s="15">
        <v>6516.59</v>
      </c>
      <c r="I554" s="15">
        <v>6516.59</v>
      </c>
      <c r="J554" s="15">
        <v>6516.59</v>
      </c>
      <c r="K554" s="15">
        <v>0</v>
      </c>
      <c r="L554" s="15">
        <v>6516.59</v>
      </c>
    </row>
    <row r="555" spans="1:12" x14ac:dyDescent="0.2">
      <c r="A555" s="23" t="s">
        <v>707</v>
      </c>
      <c r="B555" s="23" t="s">
        <v>1289</v>
      </c>
      <c r="C555" s="15">
        <v>1057150</v>
      </c>
      <c r="D555" s="15">
        <v>395253.37</v>
      </c>
      <c r="E555" s="15">
        <v>1452403.37</v>
      </c>
      <c r="F555" s="15">
        <v>0</v>
      </c>
      <c r="G555" s="15">
        <v>1019773.61</v>
      </c>
      <c r="H555" s="15">
        <v>1009773.61</v>
      </c>
      <c r="I555" s="15">
        <v>1009773.61</v>
      </c>
      <c r="J555" s="15">
        <v>756454.65</v>
      </c>
      <c r="K555" s="15">
        <v>352.49</v>
      </c>
      <c r="L555" s="15">
        <v>756807.14</v>
      </c>
    </row>
    <row r="556" spans="1:12" x14ac:dyDescent="0.2">
      <c r="A556" s="23" t="s">
        <v>2635</v>
      </c>
      <c r="B556" s="23" t="s">
        <v>2771</v>
      </c>
      <c r="C556" s="15">
        <v>0</v>
      </c>
      <c r="D556" s="15">
        <v>4260</v>
      </c>
      <c r="E556" s="15">
        <v>4260</v>
      </c>
      <c r="F556" s="15">
        <v>0</v>
      </c>
      <c r="G556" s="15">
        <v>3748.2</v>
      </c>
      <c r="H556" s="15">
        <v>3748.2</v>
      </c>
      <c r="I556" s="15">
        <v>3748.2</v>
      </c>
      <c r="J556" s="15">
        <v>3748.2</v>
      </c>
      <c r="K556" s="15">
        <v>0</v>
      </c>
      <c r="L556" s="15">
        <v>3748.2</v>
      </c>
    </row>
    <row r="557" spans="1:12" x14ac:dyDescent="0.2">
      <c r="A557" s="23" t="s">
        <v>2636</v>
      </c>
      <c r="B557" s="23" t="s">
        <v>2772</v>
      </c>
      <c r="C557" s="15">
        <v>0</v>
      </c>
      <c r="D557" s="15">
        <v>5630</v>
      </c>
      <c r="E557" s="15">
        <v>5630</v>
      </c>
      <c r="F557" s="15">
        <v>0</v>
      </c>
      <c r="G557" s="15">
        <v>5135.6099999999997</v>
      </c>
      <c r="H557" s="15">
        <v>5135.6099999999997</v>
      </c>
      <c r="I557" s="15">
        <v>5135.6099999999997</v>
      </c>
      <c r="J557" s="15">
        <v>5135.6099999999997</v>
      </c>
      <c r="K557" s="15">
        <v>0</v>
      </c>
      <c r="L557" s="15">
        <v>5135.6099999999997</v>
      </c>
    </row>
    <row r="558" spans="1:12" x14ac:dyDescent="0.2">
      <c r="A558" s="23" t="s">
        <v>708</v>
      </c>
      <c r="B558" s="23" t="s">
        <v>1290</v>
      </c>
      <c r="C558" s="15">
        <v>0</v>
      </c>
      <c r="D558" s="15">
        <v>19310</v>
      </c>
      <c r="E558" s="15">
        <v>19310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</row>
    <row r="559" spans="1:12" x14ac:dyDescent="0.2">
      <c r="A559" s="23" t="s">
        <v>709</v>
      </c>
      <c r="B559" s="23" t="s">
        <v>904</v>
      </c>
      <c r="C559" s="15">
        <v>0</v>
      </c>
      <c r="D559" s="15">
        <v>625.46</v>
      </c>
      <c r="E559" s="15">
        <v>625.46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 spans="1:12" x14ac:dyDescent="0.2">
      <c r="A560" s="23" t="s">
        <v>1209</v>
      </c>
      <c r="B560" s="23" t="s">
        <v>1459</v>
      </c>
      <c r="C560" s="15">
        <v>0</v>
      </c>
      <c r="D560" s="15">
        <v>31.96</v>
      </c>
      <c r="E560" s="15">
        <v>31.96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 spans="1:12" x14ac:dyDescent="0.2">
      <c r="A561" s="23" t="s">
        <v>1210</v>
      </c>
      <c r="B561" s="23" t="s">
        <v>1402</v>
      </c>
      <c r="C561" s="15">
        <v>0</v>
      </c>
      <c r="D561" s="15">
        <v>49982.46</v>
      </c>
      <c r="E561" s="15">
        <v>49982.46</v>
      </c>
      <c r="F561" s="15">
        <v>0</v>
      </c>
      <c r="G561" s="15">
        <v>6372.11</v>
      </c>
      <c r="H561" s="15">
        <v>6372.11</v>
      </c>
      <c r="I561" s="15">
        <v>6372.11</v>
      </c>
      <c r="J561" s="15">
        <v>6372.11</v>
      </c>
      <c r="K561" s="15">
        <v>0</v>
      </c>
      <c r="L561" s="15">
        <v>6372.11</v>
      </c>
    </row>
    <row r="562" spans="1:12" x14ac:dyDescent="0.2">
      <c r="A562" s="23" t="s">
        <v>1902</v>
      </c>
      <c r="B562" s="23" t="s">
        <v>2012</v>
      </c>
      <c r="C562" s="15">
        <v>0</v>
      </c>
      <c r="D562" s="15">
        <v>15465.86</v>
      </c>
      <c r="E562" s="15">
        <v>15465.86</v>
      </c>
      <c r="F562" s="15">
        <v>0</v>
      </c>
      <c r="G562" s="15">
        <v>15095.97</v>
      </c>
      <c r="H562" s="15">
        <v>15095.97</v>
      </c>
      <c r="I562" s="15">
        <v>15095.97</v>
      </c>
      <c r="J562" s="15">
        <v>15095.97</v>
      </c>
      <c r="K562" s="15">
        <v>0</v>
      </c>
      <c r="L562" s="15">
        <v>15095.97</v>
      </c>
    </row>
    <row r="563" spans="1:12" x14ac:dyDescent="0.2">
      <c r="A563" s="23" t="s">
        <v>1903</v>
      </c>
      <c r="B563" s="23" t="s">
        <v>2013</v>
      </c>
      <c r="C563" s="15">
        <v>0</v>
      </c>
      <c r="D563" s="15">
        <v>10000</v>
      </c>
      <c r="E563" s="15">
        <v>10000</v>
      </c>
      <c r="F563" s="15">
        <v>0</v>
      </c>
      <c r="G563" s="15">
        <v>6924.37</v>
      </c>
      <c r="H563" s="15">
        <v>6924.37</v>
      </c>
      <c r="I563" s="15">
        <v>6924.37</v>
      </c>
      <c r="J563" s="15">
        <v>6924.37</v>
      </c>
      <c r="K563" s="15">
        <v>0</v>
      </c>
      <c r="L563" s="15">
        <v>6924.37</v>
      </c>
    </row>
    <row r="564" spans="1:12" x14ac:dyDescent="0.2">
      <c r="A564" s="23" t="s">
        <v>2637</v>
      </c>
      <c r="B564" s="23" t="s">
        <v>2773</v>
      </c>
      <c r="C564" s="15">
        <v>0</v>
      </c>
      <c r="D564" s="15">
        <v>7400</v>
      </c>
      <c r="E564" s="15">
        <v>7400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 spans="1:12" x14ac:dyDescent="0.2">
      <c r="A565" s="23" t="s">
        <v>2638</v>
      </c>
      <c r="B565" s="23" t="s">
        <v>2774</v>
      </c>
      <c r="C565" s="15">
        <v>0</v>
      </c>
      <c r="D565" s="15">
        <v>10800</v>
      </c>
      <c r="E565" s="15">
        <v>10800</v>
      </c>
      <c r="F565" s="15">
        <v>0</v>
      </c>
      <c r="G565" s="15">
        <v>5538.66</v>
      </c>
      <c r="H565" s="15">
        <v>5538.66</v>
      </c>
      <c r="I565" s="15">
        <v>5538.66</v>
      </c>
      <c r="J565" s="15">
        <v>5538.66</v>
      </c>
      <c r="K565" s="15">
        <v>0</v>
      </c>
      <c r="L565" s="15">
        <v>5538.66</v>
      </c>
    </row>
    <row r="566" spans="1:12" x14ac:dyDescent="0.2">
      <c r="A566" s="23" t="s">
        <v>2320</v>
      </c>
      <c r="B566" s="23" t="s">
        <v>2321</v>
      </c>
      <c r="C566" s="15">
        <v>0</v>
      </c>
      <c r="D566" s="15">
        <v>45114.84</v>
      </c>
      <c r="E566" s="15">
        <v>45114.84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 spans="1:12" x14ac:dyDescent="0.2">
      <c r="A567" s="23" t="s">
        <v>2322</v>
      </c>
      <c r="B567" s="23" t="s">
        <v>2323</v>
      </c>
      <c r="C567" s="15">
        <v>0</v>
      </c>
      <c r="D567" s="15">
        <v>23331.24</v>
      </c>
      <c r="E567" s="15">
        <v>23331.24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 spans="1:12" x14ac:dyDescent="0.2">
      <c r="A568" s="23" t="s">
        <v>2639</v>
      </c>
      <c r="B568" s="23" t="s">
        <v>2775</v>
      </c>
      <c r="C568" s="15">
        <v>0</v>
      </c>
      <c r="D568" s="15">
        <v>7900</v>
      </c>
      <c r="E568" s="15">
        <v>7900</v>
      </c>
      <c r="F568" s="15">
        <v>0</v>
      </c>
      <c r="G568" s="15">
        <v>3286.75</v>
      </c>
      <c r="H568" s="15">
        <v>3286.75</v>
      </c>
      <c r="I568" s="15">
        <v>3286.75</v>
      </c>
      <c r="J568" s="15">
        <v>3286.75</v>
      </c>
      <c r="K568" s="15">
        <v>0</v>
      </c>
      <c r="L568" s="15">
        <v>3286.75</v>
      </c>
    </row>
    <row r="569" spans="1:12" x14ac:dyDescent="0.2">
      <c r="A569" s="23" t="s">
        <v>2640</v>
      </c>
      <c r="B569" s="23" t="s">
        <v>2776</v>
      </c>
      <c r="C569" s="15">
        <v>0</v>
      </c>
      <c r="D569" s="15">
        <v>3000</v>
      </c>
      <c r="E569" s="15">
        <v>3000</v>
      </c>
      <c r="F569" s="15">
        <v>0</v>
      </c>
      <c r="G569" s="15">
        <v>2885.48</v>
      </c>
      <c r="H569" s="15">
        <v>2885.48</v>
      </c>
      <c r="I569" s="15">
        <v>2885.48</v>
      </c>
      <c r="J569" s="15">
        <v>2885.48</v>
      </c>
      <c r="K569" s="15">
        <v>0</v>
      </c>
      <c r="L569" s="15">
        <v>2885.48</v>
      </c>
    </row>
    <row r="570" spans="1:12" x14ac:dyDescent="0.2">
      <c r="A570" s="23" t="s">
        <v>710</v>
      </c>
      <c r="B570" s="23" t="s">
        <v>1291</v>
      </c>
      <c r="C570" s="15">
        <v>3774</v>
      </c>
      <c r="D570" s="15">
        <v>2398.3000000000002</v>
      </c>
      <c r="E570" s="15">
        <v>6172.3</v>
      </c>
      <c r="F570" s="15">
        <v>0</v>
      </c>
      <c r="G570" s="15">
        <v>6154.04</v>
      </c>
      <c r="H570" s="15">
        <v>6154.04</v>
      </c>
      <c r="I570" s="15">
        <v>6154.04</v>
      </c>
      <c r="J570" s="15">
        <v>6154.04</v>
      </c>
      <c r="K570" s="15">
        <v>0</v>
      </c>
      <c r="L570" s="15">
        <v>6154.04</v>
      </c>
    </row>
    <row r="571" spans="1:12" x14ac:dyDescent="0.2">
      <c r="A571" s="23" t="s">
        <v>711</v>
      </c>
      <c r="B571" s="23" t="s">
        <v>1292</v>
      </c>
      <c r="C571" s="15">
        <v>0</v>
      </c>
      <c r="D571" s="15">
        <v>58250</v>
      </c>
      <c r="E571" s="15">
        <v>58250</v>
      </c>
      <c r="F571" s="15">
        <v>0</v>
      </c>
      <c r="G571" s="15">
        <v>41199.01</v>
      </c>
      <c r="H571" s="15">
        <v>41199.01</v>
      </c>
      <c r="I571" s="15">
        <v>41199.01</v>
      </c>
      <c r="J571" s="15">
        <v>41199.01</v>
      </c>
      <c r="K571" s="15">
        <v>1850</v>
      </c>
      <c r="L571" s="15">
        <v>43049.01</v>
      </c>
    </row>
    <row r="572" spans="1:12" x14ac:dyDescent="0.2">
      <c r="A572" s="23" t="s">
        <v>712</v>
      </c>
      <c r="B572" s="23" t="s">
        <v>905</v>
      </c>
      <c r="C572" s="15">
        <v>0</v>
      </c>
      <c r="D572" s="15">
        <v>724.62</v>
      </c>
      <c r="E572" s="15">
        <v>724.62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 spans="1:12" x14ac:dyDescent="0.2">
      <c r="A573" s="23" t="s">
        <v>713</v>
      </c>
      <c r="B573" s="23" t="s">
        <v>906</v>
      </c>
      <c r="C573" s="15">
        <v>0</v>
      </c>
      <c r="D573" s="15">
        <v>5304.67</v>
      </c>
      <c r="E573" s="15">
        <v>5304.67</v>
      </c>
      <c r="F573" s="15">
        <v>0</v>
      </c>
      <c r="G573" s="15">
        <v>5074.18</v>
      </c>
      <c r="H573" s="15">
        <v>5074.18</v>
      </c>
      <c r="I573" s="15">
        <v>5074.18</v>
      </c>
      <c r="J573" s="15">
        <v>5074.18</v>
      </c>
      <c r="K573" s="15">
        <v>0</v>
      </c>
      <c r="L573" s="15">
        <v>5074.18</v>
      </c>
    </row>
    <row r="574" spans="1:12" x14ac:dyDescent="0.2">
      <c r="A574" s="23" t="s">
        <v>715</v>
      </c>
      <c r="B574" s="23" t="s">
        <v>977</v>
      </c>
      <c r="C574" s="15">
        <v>0</v>
      </c>
      <c r="D574" s="15">
        <v>58334</v>
      </c>
      <c r="E574" s="15">
        <v>58334</v>
      </c>
      <c r="F574" s="15">
        <v>0</v>
      </c>
      <c r="G574" s="15">
        <v>58334</v>
      </c>
      <c r="H574" s="15">
        <v>58334</v>
      </c>
      <c r="I574" s="15">
        <v>58334</v>
      </c>
      <c r="J574" s="15">
        <v>58334</v>
      </c>
      <c r="K574" s="15">
        <v>0</v>
      </c>
      <c r="L574" s="15">
        <v>58334</v>
      </c>
    </row>
    <row r="575" spans="1:12" x14ac:dyDescent="0.2">
      <c r="A575" s="23" t="s">
        <v>716</v>
      </c>
      <c r="B575" s="23" t="s">
        <v>978</v>
      </c>
      <c r="C575" s="15">
        <v>0</v>
      </c>
      <c r="D575" s="15">
        <v>5848.92</v>
      </c>
      <c r="E575" s="15">
        <v>5848.92</v>
      </c>
      <c r="F575" s="15">
        <v>0</v>
      </c>
      <c r="G575" s="15">
        <v>5848.92</v>
      </c>
      <c r="H575" s="15">
        <v>5848.92</v>
      </c>
      <c r="I575" s="15">
        <v>5848.92</v>
      </c>
      <c r="J575" s="15">
        <v>5848.92</v>
      </c>
      <c r="K575" s="15">
        <v>0</v>
      </c>
      <c r="L575" s="15">
        <v>5848.92</v>
      </c>
    </row>
    <row r="576" spans="1:12" x14ac:dyDescent="0.2">
      <c r="A576" s="23" t="s">
        <v>717</v>
      </c>
      <c r="B576" s="23" t="s">
        <v>979</v>
      </c>
      <c r="C576" s="15">
        <v>0</v>
      </c>
      <c r="D576" s="15">
        <v>1042.0999999999999</v>
      </c>
      <c r="E576" s="15">
        <v>1042.0999999999999</v>
      </c>
      <c r="F576" s="15">
        <v>0</v>
      </c>
      <c r="G576" s="15">
        <v>1042.0999999999999</v>
      </c>
      <c r="H576" s="15">
        <v>1042.0999999999999</v>
      </c>
      <c r="I576" s="15">
        <v>1042.0999999999999</v>
      </c>
      <c r="J576" s="15">
        <v>1042.0999999999999</v>
      </c>
      <c r="K576" s="15">
        <v>0</v>
      </c>
      <c r="L576" s="15">
        <v>1042.0999999999999</v>
      </c>
    </row>
    <row r="577" spans="1:12" x14ac:dyDescent="0.2">
      <c r="A577" s="23" t="s">
        <v>1211</v>
      </c>
      <c r="B577" s="23" t="s">
        <v>1403</v>
      </c>
      <c r="C577" s="15">
        <v>0</v>
      </c>
      <c r="D577" s="15">
        <v>37500</v>
      </c>
      <c r="E577" s="15">
        <v>37500</v>
      </c>
      <c r="F577" s="15">
        <v>0</v>
      </c>
      <c r="G577" s="15">
        <v>32278.18</v>
      </c>
      <c r="H577" s="15">
        <v>32278.18</v>
      </c>
      <c r="I577" s="15">
        <v>32278.18</v>
      </c>
      <c r="J577" s="15">
        <v>32278.18</v>
      </c>
      <c r="K577" s="15">
        <v>0</v>
      </c>
      <c r="L577" s="15">
        <v>32278.18</v>
      </c>
    </row>
    <row r="578" spans="1:12" x14ac:dyDescent="0.2">
      <c r="A578" s="23" t="s">
        <v>1212</v>
      </c>
      <c r="B578" s="23" t="s">
        <v>1404</v>
      </c>
      <c r="C578" s="15">
        <v>0</v>
      </c>
      <c r="D578" s="15">
        <v>105645.58</v>
      </c>
      <c r="E578" s="15">
        <v>105645.58</v>
      </c>
      <c r="F578" s="15">
        <v>0</v>
      </c>
      <c r="G578" s="15">
        <v>58965.760000000002</v>
      </c>
      <c r="H578" s="15">
        <v>58965.760000000002</v>
      </c>
      <c r="I578" s="15">
        <v>58965.760000000002</v>
      </c>
      <c r="J578" s="15">
        <v>58965.760000000002</v>
      </c>
      <c r="K578" s="15">
        <v>849.39</v>
      </c>
      <c r="L578" s="15">
        <v>59815.15</v>
      </c>
    </row>
    <row r="579" spans="1:12" x14ac:dyDescent="0.2">
      <c r="A579" s="23" t="s">
        <v>1664</v>
      </c>
      <c r="B579" s="23" t="s">
        <v>1665</v>
      </c>
      <c r="C579" s="15">
        <v>0</v>
      </c>
      <c r="D579" s="15">
        <v>66813.179999999993</v>
      </c>
      <c r="E579" s="15">
        <v>66813.179999999993</v>
      </c>
      <c r="F579" s="15">
        <v>0</v>
      </c>
      <c r="G579" s="15">
        <v>34439.699999999997</v>
      </c>
      <c r="H579" s="15">
        <v>34439.699999999997</v>
      </c>
      <c r="I579" s="15">
        <v>34439.699999999997</v>
      </c>
      <c r="J579" s="15">
        <v>34439.699999999997</v>
      </c>
      <c r="K579" s="15">
        <v>0</v>
      </c>
      <c r="L579" s="15">
        <v>34439.699999999997</v>
      </c>
    </row>
    <row r="580" spans="1:12" x14ac:dyDescent="0.2">
      <c r="A580" s="23" t="s">
        <v>1666</v>
      </c>
      <c r="B580" s="23" t="s">
        <v>1667</v>
      </c>
      <c r="C580" s="15">
        <v>0</v>
      </c>
      <c r="D580" s="15">
        <v>62255.69</v>
      </c>
      <c r="E580" s="15">
        <v>62255.69</v>
      </c>
      <c r="F580" s="15">
        <v>0</v>
      </c>
      <c r="G580" s="15">
        <v>51413.47</v>
      </c>
      <c r="H580" s="15">
        <v>51413.47</v>
      </c>
      <c r="I580" s="15">
        <v>51413.47</v>
      </c>
      <c r="J580" s="15">
        <v>51413.47</v>
      </c>
      <c r="K580" s="15">
        <v>0</v>
      </c>
      <c r="L580" s="15">
        <v>51413.47</v>
      </c>
    </row>
    <row r="581" spans="1:12" x14ac:dyDescent="0.2">
      <c r="A581" s="23" t="s">
        <v>1213</v>
      </c>
      <c r="B581" s="23" t="s">
        <v>1460</v>
      </c>
      <c r="C581" s="15">
        <v>0</v>
      </c>
      <c r="D581" s="15">
        <v>28879.11</v>
      </c>
      <c r="E581" s="15">
        <v>28879.11</v>
      </c>
      <c r="F581" s="15">
        <v>0</v>
      </c>
      <c r="G581" s="15">
        <v>28879.11</v>
      </c>
      <c r="H581" s="15">
        <v>28879.11</v>
      </c>
      <c r="I581" s="15">
        <v>28879.11</v>
      </c>
      <c r="J581" s="15">
        <v>28879.11</v>
      </c>
      <c r="K581" s="15">
        <v>0</v>
      </c>
      <c r="L581" s="15">
        <v>28879.11</v>
      </c>
    </row>
    <row r="582" spans="1:12" x14ac:dyDescent="0.2">
      <c r="A582" s="23" t="s">
        <v>1904</v>
      </c>
      <c r="B582" s="23" t="s">
        <v>2014</v>
      </c>
      <c r="C582" s="15">
        <v>0</v>
      </c>
      <c r="D582" s="15">
        <v>47750.19</v>
      </c>
      <c r="E582" s="15">
        <v>47750.19</v>
      </c>
      <c r="F582" s="15">
        <v>0</v>
      </c>
      <c r="G582" s="15">
        <v>34004.629999999997</v>
      </c>
      <c r="H582" s="15">
        <v>34004.629999999997</v>
      </c>
      <c r="I582" s="15">
        <v>34004.629999999997</v>
      </c>
      <c r="J582" s="15">
        <v>34004.629999999997</v>
      </c>
      <c r="K582" s="15">
        <v>0</v>
      </c>
      <c r="L582" s="15">
        <v>34004.629999999997</v>
      </c>
    </row>
    <row r="583" spans="1:12" x14ac:dyDescent="0.2">
      <c r="A583" s="23" t="s">
        <v>1668</v>
      </c>
      <c r="B583" s="23" t="s">
        <v>1669</v>
      </c>
      <c r="C583" s="15">
        <v>0</v>
      </c>
      <c r="D583" s="15">
        <v>118955.66</v>
      </c>
      <c r="E583" s="15">
        <v>118955.66</v>
      </c>
      <c r="F583" s="15">
        <v>0</v>
      </c>
      <c r="G583" s="15">
        <v>49690.12</v>
      </c>
      <c r="H583" s="15">
        <v>49690.12</v>
      </c>
      <c r="I583" s="15">
        <v>49690.12</v>
      </c>
      <c r="J583" s="15">
        <v>49690.12</v>
      </c>
      <c r="K583" s="15">
        <v>0</v>
      </c>
      <c r="L583" s="15">
        <v>49690.12</v>
      </c>
    </row>
    <row r="584" spans="1:12" x14ac:dyDescent="0.2">
      <c r="A584" s="23" t="s">
        <v>1670</v>
      </c>
      <c r="B584" s="23" t="s">
        <v>1671</v>
      </c>
      <c r="C584" s="15">
        <v>0</v>
      </c>
      <c r="D584" s="15">
        <v>159919.20000000001</v>
      </c>
      <c r="E584" s="15">
        <v>159919.20000000001</v>
      </c>
      <c r="F584" s="15">
        <v>0</v>
      </c>
      <c r="G584" s="15">
        <v>12037.79</v>
      </c>
      <c r="H584" s="15">
        <v>12037.79</v>
      </c>
      <c r="I584" s="15">
        <v>12037.79</v>
      </c>
      <c r="J584" s="15">
        <v>12037.79</v>
      </c>
      <c r="K584" s="15">
        <v>0</v>
      </c>
      <c r="L584" s="15">
        <v>12037.79</v>
      </c>
    </row>
    <row r="585" spans="1:12" x14ac:dyDescent="0.2">
      <c r="A585" s="23" t="s">
        <v>1905</v>
      </c>
      <c r="B585" s="23" t="s">
        <v>2015</v>
      </c>
      <c r="C585" s="15">
        <v>0</v>
      </c>
      <c r="D585" s="15">
        <v>87093.4</v>
      </c>
      <c r="E585" s="15">
        <v>87093.4</v>
      </c>
      <c r="F585" s="15">
        <v>0</v>
      </c>
      <c r="G585" s="15">
        <v>73813.429999999993</v>
      </c>
      <c r="H585" s="15">
        <v>73813.429999999993</v>
      </c>
      <c r="I585" s="15">
        <v>73813.429999999993</v>
      </c>
      <c r="J585" s="15">
        <v>73813.429999999993</v>
      </c>
      <c r="K585" s="15">
        <v>88.5</v>
      </c>
      <c r="L585" s="15">
        <v>73901.929999999993</v>
      </c>
    </row>
    <row r="586" spans="1:12" x14ac:dyDescent="0.2">
      <c r="A586" s="23" t="s">
        <v>1906</v>
      </c>
      <c r="B586" s="23" t="s">
        <v>2016</v>
      </c>
      <c r="C586" s="15">
        <v>0</v>
      </c>
      <c r="D586" s="15">
        <v>45000</v>
      </c>
      <c r="E586" s="15">
        <v>45000</v>
      </c>
      <c r="F586" s="15">
        <v>0</v>
      </c>
      <c r="G586" s="15">
        <v>42070.11</v>
      </c>
      <c r="H586" s="15">
        <v>42070.11</v>
      </c>
      <c r="I586" s="15">
        <v>42070.11</v>
      </c>
      <c r="J586" s="15">
        <v>42070.11</v>
      </c>
      <c r="K586" s="15">
        <v>0</v>
      </c>
      <c r="L586" s="15">
        <v>42070.11</v>
      </c>
    </row>
    <row r="587" spans="1:12" x14ac:dyDescent="0.2">
      <c r="A587" s="23" t="s">
        <v>2641</v>
      </c>
      <c r="B587" s="23" t="s">
        <v>2777</v>
      </c>
      <c r="C587" s="15">
        <v>0</v>
      </c>
      <c r="D587" s="15">
        <v>88005.55</v>
      </c>
      <c r="E587" s="15">
        <v>88005.55</v>
      </c>
      <c r="F587" s="15">
        <v>0</v>
      </c>
      <c r="G587" s="15">
        <v>64499.18</v>
      </c>
      <c r="H587" s="15">
        <v>64499.18</v>
      </c>
      <c r="I587" s="15">
        <v>64499.18</v>
      </c>
      <c r="J587" s="15">
        <v>64499.18</v>
      </c>
      <c r="K587" s="15">
        <v>0</v>
      </c>
      <c r="L587" s="15">
        <v>64499.18</v>
      </c>
    </row>
    <row r="588" spans="1:12" x14ac:dyDescent="0.2">
      <c r="A588" s="23" t="s">
        <v>2642</v>
      </c>
      <c r="B588" s="23" t="s">
        <v>2778</v>
      </c>
      <c r="C588" s="15">
        <v>0</v>
      </c>
      <c r="D588" s="15">
        <v>29413</v>
      </c>
      <c r="E588" s="15">
        <v>29413</v>
      </c>
      <c r="F588" s="15">
        <v>0</v>
      </c>
      <c r="G588" s="15">
        <v>28974.26</v>
      </c>
      <c r="H588" s="15">
        <v>28974.26</v>
      </c>
      <c r="I588" s="15">
        <v>28974.26</v>
      </c>
      <c r="J588" s="15">
        <v>28974.26</v>
      </c>
      <c r="K588" s="15">
        <v>0</v>
      </c>
      <c r="L588" s="15">
        <v>28974.26</v>
      </c>
    </row>
    <row r="589" spans="1:12" x14ac:dyDescent="0.2">
      <c r="A589" s="23" t="s">
        <v>2643</v>
      </c>
      <c r="B589" s="23" t="s">
        <v>2779</v>
      </c>
      <c r="C589" s="15">
        <v>0</v>
      </c>
      <c r="D589" s="15">
        <v>30000</v>
      </c>
      <c r="E589" s="15">
        <v>30000</v>
      </c>
      <c r="F589" s="15">
        <v>0</v>
      </c>
      <c r="G589" s="15">
        <v>30000</v>
      </c>
      <c r="H589" s="15">
        <v>30000</v>
      </c>
      <c r="I589" s="15">
        <v>30000</v>
      </c>
      <c r="J589" s="15">
        <v>30000</v>
      </c>
      <c r="K589" s="15">
        <v>0</v>
      </c>
      <c r="L589" s="15">
        <v>30000</v>
      </c>
    </row>
    <row r="590" spans="1:12" x14ac:dyDescent="0.2">
      <c r="A590" s="23" t="s">
        <v>2644</v>
      </c>
      <c r="B590" s="23" t="s">
        <v>2780</v>
      </c>
      <c r="C590" s="15">
        <v>0</v>
      </c>
      <c r="D590" s="15">
        <v>33000</v>
      </c>
      <c r="E590" s="15">
        <v>33000</v>
      </c>
      <c r="F590" s="15">
        <v>0</v>
      </c>
      <c r="G590" s="15">
        <v>33000</v>
      </c>
      <c r="H590" s="15">
        <v>33000</v>
      </c>
      <c r="I590" s="15">
        <v>33000</v>
      </c>
      <c r="J590" s="15">
        <v>33000</v>
      </c>
      <c r="K590" s="15">
        <v>0</v>
      </c>
      <c r="L590" s="15">
        <v>33000</v>
      </c>
    </row>
    <row r="591" spans="1:12" x14ac:dyDescent="0.2">
      <c r="A591" s="23" t="s">
        <v>2645</v>
      </c>
      <c r="B591" s="23" t="s">
        <v>2781</v>
      </c>
      <c r="C591" s="15">
        <v>0</v>
      </c>
      <c r="D591" s="15">
        <v>32636.95</v>
      </c>
      <c r="E591" s="15">
        <v>32636.95</v>
      </c>
      <c r="F591" s="15">
        <v>0</v>
      </c>
      <c r="G591" s="15">
        <v>30997.56</v>
      </c>
      <c r="H591" s="15">
        <v>30997.56</v>
      </c>
      <c r="I591" s="15">
        <v>30997.56</v>
      </c>
      <c r="J591" s="15">
        <v>30997.56</v>
      </c>
      <c r="K591" s="15">
        <v>0</v>
      </c>
      <c r="L591" s="15">
        <v>30997.56</v>
      </c>
    </row>
    <row r="592" spans="1:12" x14ac:dyDescent="0.2">
      <c r="A592" s="23" t="s">
        <v>2646</v>
      </c>
      <c r="B592" s="23" t="s">
        <v>2782</v>
      </c>
      <c r="C592" s="15">
        <v>0</v>
      </c>
      <c r="D592" s="15">
        <v>58148.5</v>
      </c>
      <c r="E592" s="15">
        <v>58148.5</v>
      </c>
      <c r="F592" s="15">
        <v>0</v>
      </c>
      <c r="G592" s="15">
        <v>9919.9500000000007</v>
      </c>
      <c r="H592" s="15">
        <v>9919.9500000000007</v>
      </c>
      <c r="I592" s="15">
        <v>9919.9500000000007</v>
      </c>
      <c r="J592" s="15">
        <v>9919.9500000000007</v>
      </c>
      <c r="K592" s="15">
        <v>0</v>
      </c>
      <c r="L592" s="15">
        <v>9919.9500000000007</v>
      </c>
    </row>
    <row r="593" spans="1:12" x14ac:dyDescent="0.2">
      <c r="A593" s="23" t="s">
        <v>2324</v>
      </c>
      <c r="B593" s="23" t="s">
        <v>2325</v>
      </c>
      <c r="C593" s="15">
        <v>0</v>
      </c>
      <c r="D593" s="15">
        <v>52645</v>
      </c>
      <c r="E593" s="15">
        <v>52645</v>
      </c>
      <c r="F593" s="15">
        <v>0</v>
      </c>
      <c r="G593" s="15">
        <v>52645</v>
      </c>
      <c r="H593" s="15">
        <v>52645</v>
      </c>
      <c r="I593" s="15">
        <v>52645</v>
      </c>
      <c r="J593" s="15">
        <v>52645</v>
      </c>
      <c r="K593" s="15">
        <v>0</v>
      </c>
      <c r="L593" s="15">
        <v>52645</v>
      </c>
    </row>
    <row r="594" spans="1:12" x14ac:dyDescent="0.2">
      <c r="A594" s="23" t="s">
        <v>2326</v>
      </c>
      <c r="B594" s="23" t="s">
        <v>2327</v>
      </c>
      <c r="C594" s="15">
        <v>0</v>
      </c>
      <c r="D594" s="15">
        <v>30988.799999999999</v>
      </c>
      <c r="E594" s="15">
        <v>30988.799999999999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 spans="1:12" x14ac:dyDescent="0.2">
      <c r="A595" s="23" t="s">
        <v>719</v>
      </c>
      <c r="B595" s="23" t="s">
        <v>908</v>
      </c>
      <c r="C595" s="15">
        <v>0</v>
      </c>
      <c r="D595" s="15">
        <v>4010.55</v>
      </c>
      <c r="E595" s="15">
        <v>4010.55</v>
      </c>
      <c r="F595" s="15">
        <v>0</v>
      </c>
      <c r="G595" s="15">
        <v>10.85</v>
      </c>
      <c r="H595" s="15">
        <v>10.85</v>
      </c>
      <c r="I595" s="15">
        <v>10.85</v>
      </c>
      <c r="J595" s="15">
        <v>10.85</v>
      </c>
      <c r="K595" s="15">
        <v>0</v>
      </c>
      <c r="L595" s="15">
        <v>10.85</v>
      </c>
    </row>
    <row r="596" spans="1:12" x14ac:dyDescent="0.2">
      <c r="A596" s="23" t="s">
        <v>720</v>
      </c>
      <c r="B596" s="23" t="s">
        <v>980</v>
      </c>
      <c r="C596" s="15">
        <v>0</v>
      </c>
      <c r="D596" s="15">
        <v>4091.56</v>
      </c>
      <c r="E596" s="15">
        <v>4091.56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 spans="1:12" x14ac:dyDescent="0.2">
      <c r="A597" s="23" t="s">
        <v>722</v>
      </c>
      <c r="B597" s="23" t="s">
        <v>982</v>
      </c>
      <c r="C597" s="15">
        <v>0</v>
      </c>
      <c r="D597" s="15">
        <v>168977.94</v>
      </c>
      <c r="E597" s="15">
        <v>168977.94</v>
      </c>
      <c r="F597" s="15">
        <v>0</v>
      </c>
      <c r="G597" s="15">
        <v>13838.88</v>
      </c>
      <c r="H597" s="15">
        <v>13838.88</v>
      </c>
      <c r="I597" s="15">
        <v>13838.88</v>
      </c>
      <c r="J597" s="15">
        <v>13838.88</v>
      </c>
      <c r="K597" s="15">
        <v>0</v>
      </c>
      <c r="L597" s="15">
        <v>13838.88</v>
      </c>
    </row>
    <row r="598" spans="1:12" x14ac:dyDescent="0.2">
      <c r="A598" s="23" t="s">
        <v>723</v>
      </c>
      <c r="B598" s="23" t="s">
        <v>983</v>
      </c>
      <c r="C598" s="15">
        <v>0</v>
      </c>
      <c r="D598" s="15">
        <v>50681.25</v>
      </c>
      <c r="E598" s="15">
        <v>50681.25</v>
      </c>
      <c r="F598" s="15">
        <v>0</v>
      </c>
      <c r="G598" s="15">
        <v>0</v>
      </c>
      <c r="H598" s="15">
        <v>0</v>
      </c>
      <c r="I598" s="15">
        <v>0</v>
      </c>
      <c r="J598" s="15">
        <v>0</v>
      </c>
      <c r="K598" s="15">
        <v>0</v>
      </c>
      <c r="L598" s="15">
        <v>0</v>
      </c>
    </row>
    <row r="599" spans="1:12" x14ac:dyDescent="0.2">
      <c r="A599" s="23" t="s">
        <v>724</v>
      </c>
      <c r="B599" s="23" t="s">
        <v>984</v>
      </c>
      <c r="C599" s="15">
        <v>0</v>
      </c>
      <c r="D599" s="15">
        <v>51861</v>
      </c>
      <c r="E599" s="15">
        <v>51861</v>
      </c>
      <c r="F599" s="15">
        <v>0</v>
      </c>
      <c r="G599" s="15">
        <v>51861</v>
      </c>
      <c r="H599" s="15">
        <v>51861</v>
      </c>
      <c r="I599" s="15">
        <v>51861</v>
      </c>
      <c r="J599" s="15">
        <v>51861</v>
      </c>
      <c r="K599" s="15">
        <v>0</v>
      </c>
      <c r="L599" s="15">
        <v>51861</v>
      </c>
    </row>
    <row r="600" spans="1:12" x14ac:dyDescent="0.2">
      <c r="A600" s="23" t="s">
        <v>725</v>
      </c>
      <c r="B600" s="23" t="s">
        <v>985</v>
      </c>
      <c r="C600" s="15">
        <v>0</v>
      </c>
      <c r="D600" s="15">
        <v>7762.75</v>
      </c>
      <c r="E600" s="15">
        <v>7762.75</v>
      </c>
      <c r="F600" s="15">
        <v>0</v>
      </c>
      <c r="G600" s="15">
        <v>2442</v>
      </c>
      <c r="H600" s="15">
        <v>2442</v>
      </c>
      <c r="I600" s="15">
        <v>2442</v>
      </c>
      <c r="J600" s="15">
        <v>2442</v>
      </c>
      <c r="K600" s="15">
        <v>0</v>
      </c>
      <c r="L600" s="15">
        <v>2442</v>
      </c>
    </row>
    <row r="601" spans="1:12" x14ac:dyDescent="0.2">
      <c r="A601" s="23" t="s">
        <v>726</v>
      </c>
      <c r="B601" s="23" t="s">
        <v>986</v>
      </c>
      <c r="C601" s="15">
        <v>0</v>
      </c>
      <c r="D601" s="15">
        <v>36469.86</v>
      </c>
      <c r="E601" s="15">
        <v>36469.86</v>
      </c>
      <c r="F601" s="15">
        <v>0</v>
      </c>
      <c r="G601" s="15">
        <v>36469.86</v>
      </c>
      <c r="H601" s="15">
        <v>36469.86</v>
      </c>
      <c r="I601" s="15">
        <v>36469.86</v>
      </c>
      <c r="J601" s="15">
        <v>36469.86</v>
      </c>
      <c r="K601" s="15">
        <v>2000</v>
      </c>
      <c r="L601" s="15">
        <v>38469.86</v>
      </c>
    </row>
    <row r="602" spans="1:12" x14ac:dyDescent="0.2">
      <c r="A602" s="23" t="s">
        <v>727</v>
      </c>
      <c r="B602" s="23" t="s">
        <v>987</v>
      </c>
      <c r="C602" s="15">
        <v>0</v>
      </c>
      <c r="D602" s="15">
        <v>33688.29</v>
      </c>
      <c r="E602" s="15">
        <v>33688.29</v>
      </c>
      <c r="F602" s="15">
        <v>0</v>
      </c>
      <c r="G602" s="15">
        <v>33484.21</v>
      </c>
      <c r="H602" s="15">
        <v>33484.21</v>
      </c>
      <c r="I602" s="15">
        <v>33484.21</v>
      </c>
      <c r="J602" s="15">
        <v>33484.21</v>
      </c>
      <c r="K602" s="15">
        <v>0</v>
      </c>
      <c r="L602" s="15">
        <v>33484.21</v>
      </c>
    </row>
    <row r="603" spans="1:12" x14ac:dyDescent="0.2">
      <c r="A603" s="23" t="s">
        <v>728</v>
      </c>
      <c r="B603" s="23" t="s">
        <v>988</v>
      </c>
      <c r="C603" s="15">
        <v>0</v>
      </c>
      <c r="D603" s="15">
        <v>6134.53</v>
      </c>
      <c r="E603" s="15">
        <v>6134.53</v>
      </c>
      <c r="F603" s="15">
        <v>0</v>
      </c>
      <c r="G603" s="15">
        <v>1960.35</v>
      </c>
      <c r="H603" s="15">
        <v>1960.35</v>
      </c>
      <c r="I603" s="15">
        <v>1960.35</v>
      </c>
      <c r="J603" s="15">
        <v>1960.35</v>
      </c>
      <c r="K603" s="15">
        <v>0</v>
      </c>
      <c r="L603" s="15">
        <v>1960.35</v>
      </c>
    </row>
    <row r="604" spans="1:12" x14ac:dyDescent="0.2">
      <c r="A604" s="23" t="s">
        <v>729</v>
      </c>
      <c r="B604" s="23" t="s">
        <v>989</v>
      </c>
      <c r="C604" s="15">
        <v>0</v>
      </c>
      <c r="D604" s="15">
        <v>58965.21</v>
      </c>
      <c r="E604" s="15">
        <v>58965.21</v>
      </c>
      <c r="F604" s="15">
        <v>0</v>
      </c>
      <c r="G604" s="15">
        <v>22501.25</v>
      </c>
      <c r="H604" s="15">
        <v>22501.25</v>
      </c>
      <c r="I604" s="15">
        <v>22501.25</v>
      </c>
      <c r="J604" s="15">
        <v>22501.25</v>
      </c>
      <c r="K604" s="15">
        <v>0</v>
      </c>
      <c r="L604" s="15">
        <v>22501.25</v>
      </c>
    </row>
    <row r="605" spans="1:12" x14ac:dyDescent="0.2">
      <c r="A605" s="23" t="s">
        <v>730</v>
      </c>
      <c r="B605" s="23" t="s">
        <v>990</v>
      </c>
      <c r="C605" s="15">
        <v>0</v>
      </c>
      <c r="D605" s="15">
        <v>51536.36</v>
      </c>
      <c r="E605" s="15">
        <v>51536.36</v>
      </c>
      <c r="F605" s="15">
        <v>0</v>
      </c>
      <c r="G605" s="15">
        <v>39664.230000000003</v>
      </c>
      <c r="H605" s="15">
        <v>39664.230000000003</v>
      </c>
      <c r="I605" s="15">
        <v>39664.230000000003</v>
      </c>
      <c r="J605" s="15">
        <v>39664.230000000003</v>
      </c>
      <c r="K605" s="15">
        <v>0</v>
      </c>
      <c r="L605" s="15">
        <v>39664.230000000003</v>
      </c>
    </row>
    <row r="606" spans="1:12" x14ac:dyDescent="0.2">
      <c r="A606" s="23" t="s">
        <v>731</v>
      </c>
      <c r="B606" s="23" t="s">
        <v>991</v>
      </c>
      <c r="C606" s="15">
        <v>0</v>
      </c>
      <c r="D606" s="15">
        <v>8057.24</v>
      </c>
      <c r="E606" s="15">
        <v>8057.24</v>
      </c>
      <c r="F606" s="15">
        <v>0</v>
      </c>
      <c r="G606" s="15">
        <v>6554.35</v>
      </c>
      <c r="H606" s="15">
        <v>6554.35</v>
      </c>
      <c r="I606" s="15">
        <v>6554.35</v>
      </c>
      <c r="J606" s="15">
        <v>6554.35</v>
      </c>
      <c r="K606" s="15">
        <v>2.4</v>
      </c>
      <c r="L606" s="15">
        <v>6556.75</v>
      </c>
    </row>
    <row r="607" spans="1:12" x14ac:dyDescent="0.2">
      <c r="A607" s="23" t="s">
        <v>732</v>
      </c>
      <c r="B607" s="23" t="s">
        <v>992</v>
      </c>
      <c r="C607" s="15">
        <v>0</v>
      </c>
      <c r="D607" s="15">
        <v>17644.97</v>
      </c>
      <c r="E607" s="15">
        <v>17644.97</v>
      </c>
      <c r="F607" s="15">
        <v>0</v>
      </c>
      <c r="G607" s="15">
        <v>17600</v>
      </c>
      <c r="H607" s="15">
        <v>17600</v>
      </c>
      <c r="I607" s="15">
        <v>17600</v>
      </c>
      <c r="J607" s="15">
        <v>17600</v>
      </c>
      <c r="K607" s="15">
        <v>0</v>
      </c>
      <c r="L607" s="15">
        <v>17600</v>
      </c>
    </row>
    <row r="608" spans="1:12" x14ac:dyDescent="0.2">
      <c r="A608" s="23" t="s">
        <v>733</v>
      </c>
      <c r="B608" s="23" t="s">
        <v>993</v>
      </c>
      <c r="C608" s="15">
        <v>0</v>
      </c>
      <c r="D608" s="15">
        <v>4294</v>
      </c>
      <c r="E608" s="15">
        <v>4294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</row>
    <row r="609" spans="1:12" x14ac:dyDescent="0.2">
      <c r="A609" s="23" t="s">
        <v>734</v>
      </c>
      <c r="B609" s="23" t="s">
        <v>994</v>
      </c>
      <c r="C609" s="15">
        <v>0</v>
      </c>
      <c r="D609" s="15">
        <v>7800.96</v>
      </c>
      <c r="E609" s="15">
        <v>7800.96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</row>
    <row r="610" spans="1:12" x14ac:dyDescent="0.2">
      <c r="A610" s="23" t="s">
        <v>1214</v>
      </c>
      <c r="B610" s="23" t="s">
        <v>1461</v>
      </c>
      <c r="C610" s="15">
        <v>0</v>
      </c>
      <c r="D610" s="15">
        <v>16896.36</v>
      </c>
      <c r="E610" s="15">
        <v>16896.36</v>
      </c>
      <c r="F610" s="15">
        <v>0</v>
      </c>
      <c r="G610" s="15">
        <v>16608.38</v>
      </c>
      <c r="H610" s="15">
        <v>16608.38</v>
      </c>
      <c r="I610" s="15">
        <v>16608.38</v>
      </c>
      <c r="J610" s="15">
        <v>16608.38</v>
      </c>
      <c r="K610" s="15">
        <v>0</v>
      </c>
      <c r="L610" s="15">
        <v>16608.38</v>
      </c>
    </row>
    <row r="611" spans="1:12" x14ac:dyDescent="0.2">
      <c r="A611" s="23" t="s">
        <v>1215</v>
      </c>
      <c r="B611" s="23" t="s">
        <v>1462</v>
      </c>
      <c r="C611" s="15">
        <v>0</v>
      </c>
      <c r="D611" s="15">
        <v>8142</v>
      </c>
      <c r="E611" s="15">
        <v>8142</v>
      </c>
      <c r="F611" s="15">
        <v>0</v>
      </c>
      <c r="G611" s="15">
        <v>8142</v>
      </c>
      <c r="H611" s="15">
        <v>8142</v>
      </c>
      <c r="I611" s="15">
        <v>8142</v>
      </c>
      <c r="J611" s="15">
        <v>8142</v>
      </c>
      <c r="K611" s="15">
        <v>0</v>
      </c>
      <c r="L611" s="15">
        <v>8142</v>
      </c>
    </row>
    <row r="612" spans="1:12" x14ac:dyDescent="0.2">
      <c r="A612" s="23" t="s">
        <v>1216</v>
      </c>
      <c r="B612" s="23" t="s">
        <v>1463</v>
      </c>
      <c r="C612" s="15">
        <v>0</v>
      </c>
      <c r="D612" s="15">
        <v>8142</v>
      </c>
      <c r="E612" s="15">
        <v>8142</v>
      </c>
      <c r="F612" s="15">
        <v>0</v>
      </c>
      <c r="G612" s="15">
        <v>8131.22</v>
      </c>
      <c r="H612" s="15">
        <v>8131.22</v>
      </c>
      <c r="I612" s="15">
        <v>8131.22</v>
      </c>
      <c r="J612" s="15">
        <v>8131.22</v>
      </c>
      <c r="K612" s="15">
        <v>0</v>
      </c>
      <c r="L612" s="15">
        <v>8131.22</v>
      </c>
    </row>
    <row r="613" spans="1:12" x14ac:dyDescent="0.2">
      <c r="A613" s="23" t="s">
        <v>1217</v>
      </c>
      <c r="B613" s="23" t="s">
        <v>1464</v>
      </c>
      <c r="C613" s="15">
        <v>0</v>
      </c>
      <c r="D613" s="15">
        <v>2923798.74</v>
      </c>
      <c r="E613" s="15">
        <v>2923798.74</v>
      </c>
      <c r="F613" s="15">
        <v>0</v>
      </c>
      <c r="G613" s="15">
        <v>1801149.34</v>
      </c>
      <c r="H613" s="15">
        <v>1801149.34</v>
      </c>
      <c r="I613" s="15">
        <v>1801149.34</v>
      </c>
      <c r="J613" s="15">
        <v>1647349.34</v>
      </c>
      <c r="K613" s="15">
        <v>0</v>
      </c>
      <c r="L613" s="15">
        <v>1647349.34</v>
      </c>
    </row>
    <row r="614" spans="1:12" x14ac:dyDescent="0.2">
      <c r="A614" s="23" t="s">
        <v>1218</v>
      </c>
      <c r="B614" s="23" t="s">
        <v>1465</v>
      </c>
      <c r="C614" s="15">
        <v>0</v>
      </c>
      <c r="D614" s="15">
        <v>973093.77</v>
      </c>
      <c r="E614" s="15">
        <v>973093.77</v>
      </c>
      <c r="F614" s="15">
        <v>0</v>
      </c>
      <c r="G614" s="15">
        <v>546386.16</v>
      </c>
      <c r="H614" s="15">
        <v>546386.16</v>
      </c>
      <c r="I614" s="15">
        <v>546386.16</v>
      </c>
      <c r="J614" s="15">
        <v>546386.16</v>
      </c>
      <c r="K614" s="15">
        <v>0</v>
      </c>
      <c r="L614" s="15">
        <v>546386.16</v>
      </c>
    </row>
    <row r="615" spans="1:12" x14ac:dyDescent="0.2">
      <c r="A615" s="23" t="s">
        <v>1219</v>
      </c>
      <c r="B615" s="23" t="s">
        <v>1405</v>
      </c>
      <c r="C615" s="15">
        <v>0</v>
      </c>
      <c r="D615" s="15">
        <v>190740.59</v>
      </c>
      <c r="E615" s="15">
        <v>190740.59</v>
      </c>
      <c r="F615" s="15">
        <v>0</v>
      </c>
      <c r="G615" s="15">
        <v>129812.98</v>
      </c>
      <c r="H615" s="15">
        <v>129812.98</v>
      </c>
      <c r="I615" s="15">
        <v>129812.98</v>
      </c>
      <c r="J615" s="15">
        <v>129812.98</v>
      </c>
      <c r="K615" s="15">
        <v>0</v>
      </c>
      <c r="L615" s="15">
        <v>129812.98</v>
      </c>
    </row>
    <row r="616" spans="1:12" x14ac:dyDescent="0.2">
      <c r="A616" s="23" t="s">
        <v>1220</v>
      </c>
      <c r="B616" s="23" t="s">
        <v>1406</v>
      </c>
      <c r="C616" s="15">
        <v>0</v>
      </c>
      <c r="D616" s="15">
        <v>304383.96999999997</v>
      </c>
      <c r="E616" s="15">
        <v>304383.96999999997</v>
      </c>
      <c r="F616" s="15">
        <v>0</v>
      </c>
      <c r="G616" s="15">
        <v>52029.06</v>
      </c>
      <c r="H616" s="15">
        <v>52029.06</v>
      </c>
      <c r="I616" s="15">
        <v>52029.06</v>
      </c>
      <c r="J616" s="15">
        <v>52029.06</v>
      </c>
      <c r="K616" s="15">
        <v>0</v>
      </c>
      <c r="L616" s="15">
        <v>52029.06</v>
      </c>
    </row>
    <row r="617" spans="1:12" x14ac:dyDescent="0.2">
      <c r="A617" s="23" t="s">
        <v>1221</v>
      </c>
      <c r="B617" s="23" t="s">
        <v>1407</v>
      </c>
      <c r="C617" s="15">
        <v>0</v>
      </c>
      <c r="D617" s="15">
        <v>88.3</v>
      </c>
      <c r="E617" s="15">
        <v>88.3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</row>
    <row r="618" spans="1:12" x14ac:dyDescent="0.2">
      <c r="A618" s="23" t="s">
        <v>1222</v>
      </c>
      <c r="B618" s="23" t="s">
        <v>1408</v>
      </c>
      <c r="C618" s="15">
        <v>0</v>
      </c>
      <c r="D618" s="15">
        <v>189878.19</v>
      </c>
      <c r="E618" s="15">
        <v>189878.19</v>
      </c>
      <c r="F618" s="15">
        <v>0</v>
      </c>
      <c r="G618" s="15">
        <v>148272.01</v>
      </c>
      <c r="H618" s="15">
        <v>148272.01</v>
      </c>
      <c r="I618" s="15">
        <v>148272.01</v>
      </c>
      <c r="J618" s="15">
        <v>148272.01</v>
      </c>
      <c r="K618" s="15">
        <v>0</v>
      </c>
      <c r="L618" s="15">
        <v>148272.01</v>
      </c>
    </row>
    <row r="619" spans="1:12" x14ac:dyDescent="0.2">
      <c r="A619" s="23" t="s">
        <v>1223</v>
      </c>
      <c r="B619" s="23" t="s">
        <v>1409</v>
      </c>
      <c r="C619" s="15">
        <v>0</v>
      </c>
      <c r="D619" s="15">
        <v>74922</v>
      </c>
      <c r="E619" s="15">
        <v>74922</v>
      </c>
      <c r="F619" s="15">
        <v>0</v>
      </c>
      <c r="G619" s="15">
        <v>74875.3</v>
      </c>
      <c r="H619" s="15">
        <v>74875.3</v>
      </c>
      <c r="I619" s="15">
        <v>74875.3</v>
      </c>
      <c r="J619" s="15">
        <v>74875.3</v>
      </c>
      <c r="K619" s="15">
        <v>0</v>
      </c>
      <c r="L619" s="15">
        <v>74875.3</v>
      </c>
    </row>
    <row r="620" spans="1:12" x14ac:dyDescent="0.2">
      <c r="A620" s="23" t="s">
        <v>1224</v>
      </c>
      <c r="B620" s="23" t="s">
        <v>1410</v>
      </c>
      <c r="C620" s="15">
        <v>0</v>
      </c>
      <c r="D620" s="15">
        <v>71032.539999999994</v>
      </c>
      <c r="E620" s="15">
        <v>71032.539999999994</v>
      </c>
      <c r="F620" s="15">
        <v>0</v>
      </c>
      <c r="G620" s="15">
        <v>33320.22</v>
      </c>
      <c r="H620" s="15">
        <v>33320.22</v>
      </c>
      <c r="I620" s="15">
        <v>33320.22</v>
      </c>
      <c r="J620" s="15">
        <v>33320.22</v>
      </c>
      <c r="K620" s="15">
        <v>0</v>
      </c>
      <c r="L620" s="15">
        <v>33320.22</v>
      </c>
    </row>
    <row r="621" spans="1:12" x14ac:dyDescent="0.2">
      <c r="A621" s="23" t="s">
        <v>1225</v>
      </c>
      <c r="B621" s="23" t="s">
        <v>1411</v>
      </c>
      <c r="C621" s="15">
        <v>0</v>
      </c>
      <c r="D621" s="15">
        <v>67161.69</v>
      </c>
      <c r="E621" s="15">
        <v>67161.69</v>
      </c>
      <c r="F621" s="15">
        <v>0</v>
      </c>
      <c r="G621" s="15">
        <v>1431.95</v>
      </c>
      <c r="H621" s="15">
        <v>1431.95</v>
      </c>
      <c r="I621" s="15">
        <v>1431.95</v>
      </c>
      <c r="J621" s="15">
        <v>1431.95</v>
      </c>
      <c r="K621" s="15">
        <v>0</v>
      </c>
      <c r="L621" s="15">
        <v>1431.95</v>
      </c>
    </row>
    <row r="622" spans="1:12" x14ac:dyDescent="0.2">
      <c r="A622" s="23" t="s">
        <v>1672</v>
      </c>
      <c r="B622" s="23" t="s">
        <v>1673</v>
      </c>
      <c r="C622" s="15">
        <v>0</v>
      </c>
      <c r="D622" s="15">
        <v>137337.19</v>
      </c>
      <c r="E622" s="15">
        <v>137337.19</v>
      </c>
      <c r="F622" s="15">
        <v>0</v>
      </c>
      <c r="G622" s="15">
        <v>72744.95</v>
      </c>
      <c r="H622" s="15">
        <v>72744.95</v>
      </c>
      <c r="I622" s="15">
        <v>72744.95</v>
      </c>
      <c r="J622" s="15">
        <v>72744.95</v>
      </c>
      <c r="K622" s="15">
        <v>0</v>
      </c>
      <c r="L622" s="15">
        <v>72744.95</v>
      </c>
    </row>
    <row r="623" spans="1:12" x14ac:dyDescent="0.2">
      <c r="A623" s="23" t="s">
        <v>1674</v>
      </c>
      <c r="B623" s="23" t="s">
        <v>1675</v>
      </c>
      <c r="C623" s="15">
        <v>0</v>
      </c>
      <c r="D623" s="15">
        <v>100388.1</v>
      </c>
      <c r="E623" s="15">
        <v>100388.1</v>
      </c>
      <c r="F623" s="15">
        <v>0</v>
      </c>
      <c r="G623" s="15">
        <v>93033.73</v>
      </c>
      <c r="H623" s="15">
        <v>93033.73</v>
      </c>
      <c r="I623" s="15">
        <v>93033.73</v>
      </c>
      <c r="J623" s="15">
        <v>93033.73</v>
      </c>
      <c r="K623" s="15">
        <v>0</v>
      </c>
      <c r="L623" s="15">
        <v>93033.73</v>
      </c>
    </row>
    <row r="624" spans="1:12" x14ac:dyDescent="0.2">
      <c r="A624" s="23" t="s">
        <v>1676</v>
      </c>
      <c r="B624" s="23" t="s">
        <v>1677</v>
      </c>
      <c r="C624" s="15">
        <v>0</v>
      </c>
      <c r="D624" s="15">
        <v>86735.89</v>
      </c>
      <c r="E624" s="15">
        <v>86735.89</v>
      </c>
      <c r="F624" s="15">
        <v>0</v>
      </c>
      <c r="G624" s="15">
        <v>67131.25</v>
      </c>
      <c r="H624" s="15">
        <v>67131.25</v>
      </c>
      <c r="I624" s="15">
        <v>67131.25</v>
      </c>
      <c r="J624" s="15">
        <v>67131.25</v>
      </c>
      <c r="K624" s="15">
        <v>0</v>
      </c>
      <c r="L624" s="15">
        <v>67131.25</v>
      </c>
    </row>
    <row r="625" spans="1:12" x14ac:dyDescent="0.2">
      <c r="A625" s="23" t="s">
        <v>1678</v>
      </c>
      <c r="B625" s="23" t="s">
        <v>1679</v>
      </c>
      <c r="C625" s="15">
        <v>0</v>
      </c>
      <c r="D625" s="15">
        <v>192208.66</v>
      </c>
      <c r="E625" s="15">
        <v>192208.66</v>
      </c>
      <c r="F625" s="15">
        <v>0</v>
      </c>
      <c r="G625" s="15">
        <v>166086.39999999999</v>
      </c>
      <c r="H625" s="15">
        <v>166086.39999999999</v>
      </c>
      <c r="I625" s="15">
        <v>166086.39999999999</v>
      </c>
      <c r="J625" s="15">
        <v>166086.39999999999</v>
      </c>
      <c r="K625" s="15">
        <v>0</v>
      </c>
      <c r="L625" s="15">
        <v>166086.39999999999</v>
      </c>
    </row>
    <row r="626" spans="1:12" x14ac:dyDescent="0.2">
      <c r="A626" s="23" t="s">
        <v>1680</v>
      </c>
      <c r="B626" s="23" t="s">
        <v>1681</v>
      </c>
      <c r="C626" s="15">
        <v>0</v>
      </c>
      <c r="D626" s="15">
        <v>182250.65</v>
      </c>
      <c r="E626" s="15">
        <v>182250.65</v>
      </c>
      <c r="F626" s="15">
        <v>0</v>
      </c>
      <c r="G626" s="15">
        <v>90950.399999999994</v>
      </c>
      <c r="H626" s="15">
        <v>90950.399999999994</v>
      </c>
      <c r="I626" s="15">
        <v>90950.399999999994</v>
      </c>
      <c r="J626" s="15">
        <v>90950.399999999994</v>
      </c>
      <c r="K626" s="15">
        <v>0</v>
      </c>
      <c r="L626" s="15">
        <v>90950.399999999994</v>
      </c>
    </row>
    <row r="627" spans="1:12" x14ac:dyDescent="0.2">
      <c r="A627" s="23" t="s">
        <v>1682</v>
      </c>
      <c r="B627" s="23" t="s">
        <v>1683</v>
      </c>
      <c r="C627" s="15">
        <v>0</v>
      </c>
      <c r="D627" s="15">
        <v>99042.34</v>
      </c>
      <c r="E627" s="15">
        <v>99042.34</v>
      </c>
      <c r="F627" s="15">
        <v>0</v>
      </c>
      <c r="G627" s="15">
        <v>55781.3</v>
      </c>
      <c r="H627" s="15">
        <v>55781.3</v>
      </c>
      <c r="I627" s="15">
        <v>55781.3</v>
      </c>
      <c r="J627" s="15">
        <v>55781.3</v>
      </c>
      <c r="K627" s="15">
        <v>0</v>
      </c>
      <c r="L627" s="15">
        <v>55781.3</v>
      </c>
    </row>
    <row r="628" spans="1:12" x14ac:dyDescent="0.2">
      <c r="A628" s="23" t="s">
        <v>1684</v>
      </c>
      <c r="B628" s="23" t="s">
        <v>1685</v>
      </c>
      <c r="C628" s="15">
        <v>0</v>
      </c>
      <c r="D628" s="15">
        <v>141583.76</v>
      </c>
      <c r="E628" s="15">
        <v>141583.76</v>
      </c>
      <c r="F628" s="15">
        <v>0</v>
      </c>
      <c r="G628" s="15">
        <v>33993.17</v>
      </c>
      <c r="H628" s="15">
        <v>33993.17</v>
      </c>
      <c r="I628" s="15">
        <v>33993.17</v>
      </c>
      <c r="J628" s="15">
        <v>33993.17</v>
      </c>
      <c r="K628" s="15">
        <v>0</v>
      </c>
      <c r="L628" s="15">
        <v>33993.17</v>
      </c>
    </row>
    <row r="629" spans="1:12" x14ac:dyDescent="0.2">
      <c r="A629" s="23" t="s">
        <v>1686</v>
      </c>
      <c r="B629" s="23" t="s">
        <v>1687</v>
      </c>
      <c r="C629" s="15">
        <v>0</v>
      </c>
      <c r="D629" s="15">
        <v>94801.73</v>
      </c>
      <c r="E629" s="15">
        <v>94801.73</v>
      </c>
      <c r="F629" s="15">
        <v>0</v>
      </c>
      <c r="G629" s="15">
        <v>56751.25</v>
      </c>
      <c r="H629" s="15">
        <v>56751.25</v>
      </c>
      <c r="I629" s="15">
        <v>56751.25</v>
      </c>
      <c r="J629" s="15">
        <v>56751.25</v>
      </c>
      <c r="K629" s="15">
        <v>0</v>
      </c>
      <c r="L629" s="15">
        <v>56751.25</v>
      </c>
    </row>
    <row r="630" spans="1:12" x14ac:dyDescent="0.2">
      <c r="A630" s="23" t="s">
        <v>1688</v>
      </c>
      <c r="B630" s="23" t="s">
        <v>1689</v>
      </c>
      <c r="C630" s="15">
        <v>0</v>
      </c>
      <c r="D630" s="15">
        <v>83073.039999999994</v>
      </c>
      <c r="E630" s="15">
        <v>83073.039999999994</v>
      </c>
      <c r="F630" s="15">
        <v>0</v>
      </c>
      <c r="G630" s="15">
        <v>68037.25</v>
      </c>
      <c r="H630" s="15">
        <v>68037.25</v>
      </c>
      <c r="I630" s="15">
        <v>68037.25</v>
      </c>
      <c r="J630" s="15">
        <v>68037.25</v>
      </c>
      <c r="K630" s="15">
        <v>0</v>
      </c>
      <c r="L630" s="15">
        <v>68037.25</v>
      </c>
    </row>
    <row r="631" spans="1:12" x14ac:dyDescent="0.2">
      <c r="A631" s="23" t="s">
        <v>1690</v>
      </c>
      <c r="B631" s="23" t="s">
        <v>1691</v>
      </c>
      <c r="C631" s="15">
        <v>0</v>
      </c>
      <c r="D631" s="15">
        <v>112045.45</v>
      </c>
      <c r="E631" s="15">
        <v>112045.45</v>
      </c>
      <c r="F631" s="15">
        <v>0</v>
      </c>
      <c r="G631" s="15">
        <v>111534.24</v>
      </c>
      <c r="H631" s="15">
        <v>111534.24</v>
      </c>
      <c r="I631" s="15">
        <v>111534.24</v>
      </c>
      <c r="J631" s="15">
        <v>111534.24</v>
      </c>
      <c r="K631" s="15">
        <v>0</v>
      </c>
      <c r="L631" s="15">
        <v>111534.24</v>
      </c>
    </row>
    <row r="632" spans="1:12" x14ac:dyDescent="0.2">
      <c r="A632" s="23" t="s">
        <v>1907</v>
      </c>
      <c r="B632" s="23" t="s">
        <v>2017</v>
      </c>
      <c r="C632" s="15">
        <v>0</v>
      </c>
      <c r="D632" s="15">
        <v>186872.79</v>
      </c>
      <c r="E632" s="15">
        <v>186872.79</v>
      </c>
      <c r="F632" s="15">
        <v>0</v>
      </c>
      <c r="G632" s="15">
        <v>6025.47</v>
      </c>
      <c r="H632" s="15">
        <v>6025.47</v>
      </c>
      <c r="I632" s="15">
        <v>6025.47</v>
      </c>
      <c r="J632" s="15">
        <v>6025.47</v>
      </c>
      <c r="K632" s="15">
        <v>11929.83</v>
      </c>
      <c r="L632" s="15">
        <v>17955.3</v>
      </c>
    </row>
    <row r="633" spans="1:12" x14ac:dyDescent="0.2">
      <c r="A633" s="23" t="s">
        <v>1908</v>
      </c>
      <c r="B633" s="23" t="s">
        <v>2018</v>
      </c>
      <c r="C633" s="15">
        <v>0</v>
      </c>
      <c r="D633" s="15">
        <v>39593.550000000003</v>
      </c>
      <c r="E633" s="15">
        <v>39593.550000000003</v>
      </c>
      <c r="F633" s="15">
        <v>0</v>
      </c>
      <c r="G633" s="15">
        <v>3486.07</v>
      </c>
      <c r="H633" s="15">
        <v>3486.07</v>
      </c>
      <c r="I633" s="15">
        <v>3486.07</v>
      </c>
      <c r="J633" s="15">
        <v>3486.07</v>
      </c>
      <c r="K633" s="15">
        <v>0</v>
      </c>
      <c r="L633" s="15">
        <v>3486.07</v>
      </c>
    </row>
    <row r="634" spans="1:12" x14ac:dyDescent="0.2">
      <c r="A634" s="23" t="s">
        <v>1909</v>
      </c>
      <c r="B634" s="23" t="s">
        <v>2019</v>
      </c>
      <c r="C634" s="15">
        <v>0</v>
      </c>
      <c r="D634" s="15">
        <v>111310.85</v>
      </c>
      <c r="E634" s="15">
        <v>111310.85</v>
      </c>
      <c r="F634" s="15">
        <v>0</v>
      </c>
      <c r="G634" s="15">
        <v>22174.17</v>
      </c>
      <c r="H634" s="15">
        <v>22174.17</v>
      </c>
      <c r="I634" s="15">
        <v>22174.17</v>
      </c>
      <c r="J634" s="15">
        <v>22174.17</v>
      </c>
      <c r="K634" s="15">
        <v>914</v>
      </c>
      <c r="L634" s="15">
        <v>23088.17</v>
      </c>
    </row>
    <row r="635" spans="1:12" x14ac:dyDescent="0.2">
      <c r="A635" s="23" t="s">
        <v>1910</v>
      </c>
      <c r="B635" s="23" t="s">
        <v>2020</v>
      </c>
      <c r="C635" s="15">
        <v>0</v>
      </c>
      <c r="D635" s="15">
        <v>165128.19</v>
      </c>
      <c r="E635" s="15">
        <v>165128.19</v>
      </c>
      <c r="F635" s="15">
        <v>0</v>
      </c>
      <c r="G635" s="15">
        <v>14335.56</v>
      </c>
      <c r="H635" s="15">
        <v>14335.56</v>
      </c>
      <c r="I635" s="15">
        <v>14335.56</v>
      </c>
      <c r="J635" s="15">
        <v>14335.56</v>
      </c>
      <c r="K635" s="15">
        <v>0</v>
      </c>
      <c r="L635" s="15">
        <v>14335.56</v>
      </c>
    </row>
    <row r="636" spans="1:12" x14ac:dyDescent="0.2">
      <c r="A636" s="23" t="s">
        <v>1911</v>
      </c>
      <c r="B636" s="23" t="s">
        <v>2021</v>
      </c>
      <c r="C636" s="15">
        <v>0</v>
      </c>
      <c r="D636" s="15">
        <v>241297.33</v>
      </c>
      <c r="E636" s="15">
        <v>241297.33</v>
      </c>
      <c r="F636" s="15">
        <v>0</v>
      </c>
      <c r="G636" s="15">
        <v>116499.86</v>
      </c>
      <c r="H636" s="15">
        <v>116499.86</v>
      </c>
      <c r="I636" s="15">
        <v>116499.86</v>
      </c>
      <c r="J636" s="15">
        <v>116499.86</v>
      </c>
      <c r="K636" s="15">
        <v>0</v>
      </c>
      <c r="L636" s="15">
        <v>116499.86</v>
      </c>
    </row>
    <row r="637" spans="1:12" x14ac:dyDescent="0.2">
      <c r="A637" s="23" t="s">
        <v>1912</v>
      </c>
      <c r="B637" s="23" t="s">
        <v>2022</v>
      </c>
      <c r="C637" s="15">
        <v>0</v>
      </c>
      <c r="D637" s="15">
        <v>42000</v>
      </c>
      <c r="E637" s="15">
        <v>42000</v>
      </c>
      <c r="F637" s="15">
        <v>0</v>
      </c>
      <c r="G637" s="15">
        <v>1649.22</v>
      </c>
      <c r="H637" s="15">
        <v>1649.22</v>
      </c>
      <c r="I637" s="15">
        <v>1649.22</v>
      </c>
      <c r="J637" s="15">
        <v>1649.22</v>
      </c>
      <c r="K637" s="15">
        <v>0</v>
      </c>
      <c r="L637" s="15">
        <v>1649.22</v>
      </c>
    </row>
    <row r="638" spans="1:12" x14ac:dyDescent="0.2">
      <c r="A638" s="23" t="s">
        <v>1913</v>
      </c>
      <c r="B638" s="23" t="s">
        <v>2023</v>
      </c>
      <c r="C638" s="15">
        <v>0</v>
      </c>
      <c r="D638" s="15">
        <v>72546.22</v>
      </c>
      <c r="E638" s="15">
        <v>72546.22</v>
      </c>
      <c r="F638" s="15">
        <v>0</v>
      </c>
      <c r="G638" s="15">
        <v>27886.73</v>
      </c>
      <c r="H638" s="15">
        <v>27886.73</v>
      </c>
      <c r="I638" s="15">
        <v>27886.73</v>
      </c>
      <c r="J638" s="15">
        <v>27886.73</v>
      </c>
      <c r="K638" s="15">
        <v>0</v>
      </c>
      <c r="L638" s="15">
        <v>27886.73</v>
      </c>
    </row>
    <row r="639" spans="1:12" x14ac:dyDescent="0.2">
      <c r="A639" s="23" t="s">
        <v>1914</v>
      </c>
      <c r="B639" s="23" t="s">
        <v>2024</v>
      </c>
      <c r="C639" s="15">
        <v>0</v>
      </c>
      <c r="D639" s="15">
        <v>82713.59</v>
      </c>
      <c r="E639" s="15">
        <v>82713.59</v>
      </c>
      <c r="F639" s="15">
        <v>0</v>
      </c>
      <c r="G639" s="15">
        <v>40308.879999999997</v>
      </c>
      <c r="H639" s="15">
        <v>40308.879999999997</v>
      </c>
      <c r="I639" s="15">
        <v>40308.879999999997</v>
      </c>
      <c r="J639" s="15">
        <v>40308.879999999997</v>
      </c>
      <c r="K639" s="15">
        <v>0</v>
      </c>
      <c r="L639" s="15">
        <v>40308.879999999997</v>
      </c>
    </row>
    <row r="640" spans="1:12" x14ac:dyDescent="0.2">
      <c r="A640" s="23" t="s">
        <v>1692</v>
      </c>
      <c r="B640" s="23" t="s">
        <v>1693</v>
      </c>
      <c r="C640" s="15">
        <v>0</v>
      </c>
      <c r="D640" s="15">
        <v>141629.04</v>
      </c>
      <c r="E640" s="15">
        <v>141629.04</v>
      </c>
      <c r="F640" s="15">
        <v>0</v>
      </c>
      <c r="G640" s="15">
        <v>22629.33</v>
      </c>
      <c r="H640" s="15">
        <v>22629.33</v>
      </c>
      <c r="I640" s="15">
        <v>22629.33</v>
      </c>
      <c r="J640" s="15">
        <v>22629.33</v>
      </c>
      <c r="K640" s="15">
        <v>0</v>
      </c>
      <c r="L640" s="15">
        <v>22629.33</v>
      </c>
    </row>
    <row r="641" spans="1:12" x14ac:dyDescent="0.2">
      <c r="A641" s="23" t="s">
        <v>1694</v>
      </c>
      <c r="B641" s="23" t="s">
        <v>1695</v>
      </c>
      <c r="C641" s="15">
        <v>0</v>
      </c>
      <c r="D641" s="15">
        <v>1024989</v>
      </c>
      <c r="E641" s="15">
        <v>1024989</v>
      </c>
      <c r="F641" s="15">
        <v>0</v>
      </c>
      <c r="G641" s="15">
        <v>1019000</v>
      </c>
      <c r="H641" s="15">
        <v>1019000</v>
      </c>
      <c r="I641" s="15">
        <v>1019000</v>
      </c>
      <c r="J641" s="15">
        <v>1019000</v>
      </c>
      <c r="K641" s="15">
        <v>0</v>
      </c>
      <c r="L641" s="15">
        <v>1019000</v>
      </c>
    </row>
    <row r="642" spans="1:12" x14ac:dyDescent="0.2">
      <c r="A642" s="23" t="s">
        <v>1696</v>
      </c>
      <c r="B642" s="23" t="s">
        <v>1697</v>
      </c>
      <c r="C642" s="15">
        <v>0</v>
      </c>
      <c r="D642" s="15">
        <v>1936546.12</v>
      </c>
      <c r="E642" s="15">
        <v>1936546.12</v>
      </c>
      <c r="F642" s="15">
        <v>0</v>
      </c>
      <c r="G642" s="15">
        <v>70312.42</v>
      </c>
      <c r="H642" s="15">
        <v>70312.42</v>
      </c>
      <c r="I642" s="15">
        <v>70312.42</v>
      </c>
      <c r="J642" s="15">
        <v>70312.42</v>
      </c>
      <c r="K642" s="15">
        <v>4145.0600000000004</v>
      </c>
      <c r="L642" s="15">
        <v>74457.48</v>
      </c>
    </row>
    <row r="643" spans="1:12" x14ac:dyDescent="0.2">
      <c r="A643" s="23" t="s">
        <v>1698</v>
      </c>
      <c r="B643" s="23" t="s">
        <v>1699</v>
      </c>
      <c r="C643" s="15">
        <v>0</v>
      </c>
      <c r="D643" s="15">
        <v>1742276</v>
      </c>
      <c r="E643" s="15">
        <v>1742276</v>
      </c>
      <c r="F643" s="15">
        <v>0</v>
      </c>
      <c r="G643" s="15">
        <v>1639496.93</v>
      </c>
      <c r="H643" s="15">
        <v>1639496.93</v>
      </c>
      <c r="I643" s="15">
        <v>1639496.93</v>
      </c>
      <c r="J643" s="15">
        <v>1639496.93</v>
      </c>
      <c r="K643" s="15">
        <v>0</v>
      </c>
      <c r="L643" s="15">
        <v>1639496.93</v>
      </c>
    </row>
    <row r="644" spans="1:12" x14ac:dyDescent="0.2">
      <c r="A644" s="23" t="s">
        <v>1700</v>
      </c>
      <c r="B644" s="23" t="s">
        <v>1701</v>
      </c>
      <c r="C644" s="15">
        <v>0</v>
      </c>
      <c r="D644" s="15">
        <v>91747</v>
      </c>
      <c r="E644" s="15">
        <v>91747</v>
      </c>
      <c r="F644" s="15">
        <v>0</v>
      </c>
      <c r="G644" s="15">
        <v>91747</v>
      </c>
      <c r="H644" s="15">
        <v>91747</v>
      </c>
      <c r="I644" s="15">
        <v>91747</v>
      </c>
      <c r="J644" s="15">
        <v>91747</v>
      </c>
      <c r="K644" s="15">
        <v>0</v>
      </c>
      <c r="L644" s="15">
        <v>91747</v>
      </c>
    </row>
    <row r="645" spans="1:12" x14ac:dyDescent="0.2">
      <c r="A645" s="23" t="s">
        <v>1702</v>
      </c>
      <c r="B645" s="23" t="s">
        <v>1703</v>
      </c>
      <c r="C645" s="15">
        <v>0</v>
      </c>
      <c r="D645" s="15">
        <v>28926</v>
      </c>
      <c r="E645" s="15">
        <v>28926</v>
      </c>
      <c r="F645" s="15">
        <v>0</v>
      </c>
      <c r="G645" s="15">
        <v>28920.16</v>
      </c>
      <c r="H645" s="15">
        <v>28920.16</v>
      </c>
      <c r="I645" s="15">
        <v>28920.16</v>
      </c>
      <c r="J645" s="15">
        <v>28920.16</v>
      </c>
      <c r="K645" s="15">
        <v>0</v>
      </c>
      <c r="L645" s="15">
        <v>28920.16</v>
      </c>
    </row>
    <row r="646" spans="1:12" x14ac:dyDescent="0.2">
      <c r="A646" s="23" t="s">
        <v>1704</v>
      </c>
      <c r="B646" s="23" t="s">
        <v>1705</v>
      </c>
      <c r="C646" s="15">
        <v>0</v>
      </c>
      <c r="D646" s="15">
        <v>37118</v>
      </c>
      <c r="E646" s="15">
        <v>37118</v>
      </c>
      <c r="F646" s="15">
        <v>0</v>
      </c>
      <c r="G646" s="15">
        <v>35190.730000000003</v>
      </c>
      <c r="H646" s="15">
        <v>35190.730000000003</v>
      </c>
      <c r="I646" s="15">
        <v>35190.730000000003</v>
      </c>
      <c r="J646" s="15">
        <v>35190.730000000003</v>
      </c>
      <c r="K646" s="15">
        <v>0</v>
      </c>
      <c r="L646" s="15">
        <v>35190.730000000003</v>
      </c>
    </row>
    <row r="647" spans="1:12" x14ac:dyDescent="0.2">
      <c r="A647" s="23" t="s">
        <v>1706</v>
      </c>
      <c r="B647" s="23" t="s">
        <v>1707</v>
      </c>
      <c r="C647" s="15">
        <v>0</v>
      </c>
      <c r="D647" s="15">
        <v>10000</v>
      </c>
      <c r="E647" s="15">
        <v>10000</v>
      </c>
      <c r="F647" s="15">
        <v>0</v>
      </c>
      <c r="G647" s="15">
        <v>9998.0400000000009</v>
      </c>
      <c r="H647" s="15">
        <v>9998.0400000000009</v>
      </c>
      <c r="I647" s="15">
        <v>9998.0400000000009</v>
      </c>
      <c r="J647" s="15">
        <v>9998.0400000000009</v>
      </c>
      <c r="K647" s="15">
        <v>0</v>
      </c>
      <c r="L647" s="15">
        <v>9998.0400000000009</v>
      </c>
    </row>
    <row r="648" spans="1:12" x14ac:dyDescent="0.2">
      <c r="A648" s="23" t="s">
        <v>2647</v>
      </c>
      <c r="B648" s="23" t="s">
        <v>2783</v>
      </c>
      <c r="C648" s="15">
        <v>0</v>
      </c>
      <c r="D648" s="15">
        <v>168892.79999999999</v>
      </c>
      <c r="E648" s="15">
        <v>168892.79999999999</v>
      </c>
      <c r="F648" s="15">
        <v>0</v>
      </c>
      <c r="G648" s="15">
        <v>32898.69</v>
      </c>
      <c r="H648" s="15">
        <v>32898.69</v>
      </c>
      <c r="I648" s="15">
        <v>32898.69</v>
      </c>
      <c r="J648" s="15">
        <v>32898.69</v>
      </c>
      <c r="K648" s="15">
        <v>0</v>
      </c>
      <c r="L648" s="15">
        <v>32898.69</v>
      </c>
    </row>
    <row r="649" spans="1:12" x14ac:dyDescent="0.2">
      <c r="A649" s="23" t="s">
        <v>1708</v>
      </c>
      <c r="B649" s="23" t="s">
        <v>2332</v>
      </c>
      <c r="C649" s="15">
        <v>0</v>
      </c>
      <c r="D649" s="15">
        <v>222500</v>
      </c>
      <c r="E649" s="15">
        <v>222500</v>
      </c>
      <c r="F649" s="15">
        <v>0</v>
      </c>
      <c r="G649" s="15">
        <v>155171.94</v>
      </c>
      <c r="H649" s="15">
        <v>155171.94</v>
      </c>
      <c r="I649" s="15">
        <v>155171.94</v>
      </c>
      <c r="J649" s="15">
        <v>155171.94</v>
      </c>
      <c r="K649" s="15">
        <v>830</v>
      </c>
      <c r="L649" s="15">
        <v>156001.94</v>
      </c>
    </row>
    <row r="650" spans="1:12" x14ac:dyDescent="0.2">
      <c r="A650" s="23" t="s">
        <v>2333</v>
      </c>
      <c r="B650" s="23" t="s">
        <v>2334</v>
      </c>
      <c r="C650" s="15">
        <v>0</v>
      </c>
      <c r="D650" s="15">
        <v>189809.09</v>
      </c>
      <c r="E650" s="15">
        <v>189809.09</v>
      </c>
      <c r="F650" s="15">
        <v>0</v>
      </c>
      <c r="G650" s="15">
        <v>131607.15</v>
      </c>
      <c r="H650" s="15">
        <v>131607.15</v>
      </c>
      <c r="I650" s="15">
        <v>131607.15</v>
      </c>
      <c r="J650" s="15">
        <v>131607.15</v>
      </c>
      <c r="K650" s="15">
        <v>0</v>
      </c>
      <c r="L650" s="15">
        <v>131607.15</v>
      </c>
    </row>
    <row r="651" spans="1:12" x14ac:dyDescent="0.2">
      <c r="A651" s="23" t="s">
        <v>2335</v>
      </c>
      <c r="B651" s="23" t="s">
        <v>2336</v>
      </c>
      <c r="C651" s="15">
        <v>0</v>
      </c>
      <c r="D651" s="15">
        <v>58500</v>
      </c>
      <c r="E651" s="15">
        <v>58500</v>
      </c>
      <c r="F651" s="15">
        <v>0</v>
      </c>
      <c r="G651" s="15">
        <v>10161.16</v>
      </c>
      <c r="H651" s="15">
        <v>10161.16</v>
      </c>
      <c r="I651" s="15">
        <v>10161.16</v>
      </c>
      <c r="J651" s="15">
        <v>10161.16</v>
      </c>
      <c r="K651" s="15">
        <v>0</v>
      </c>
      <c r="L651" s="15">
        <v>10161.16</v>
      </c>
    </row>
    <row r="652" spans="1:12" x14ac:dyDescent="0.2">
      <c r="A652" s="23" t="s">
        <v>2337</v>
      </c>
      <c r="B652" s="23" t="s">
        <v>2338</v>
      </c>
      <c r="C652" s="15">
        <v>0</v>
      </c>
      <c r="D652" s="15">
        <v>8160.28</v>
      </c>
      <c r="E652" s="15">
        <v>8160.28</v>
      </c>
      <c r="F652" s="15">
        <v>0</v>
      </c>
      <c r="G652" s="15">
        <v>7506.78</v>
      </c>
      <c r="H652" s="15">
        <v>7506.78</v>
      </c>
      <c r="I652" s="15">
        <v>7506.78</v>
      </c>
      <c r="J652" s="15">
        <v>7506.78</v>
      </c>
      <c r="K652" s="15">
        <v>0</v>
      </c>
      <c r="L652" s="15">
        <v>7506.78</v>
      </c>
    </row>
    <row r="653" spans="1:12" x14ac:dyDescent="0.2">
      <c r="A653" s="23" t="s">
        <v>2648</v>
      </c>
      <c r="B653" s="23" t="s">
        <v>2784</v>
      </c>
      <c r="C653" s="15">
        <v>0</v>
      </c>
      <c r="D653" s="15">
        <v>20000</v>
      </c>
      <c r="E653" s="15">
        <v>20000</v>
      </c>
      <c r="F653" s="15">
        <v>0</v>
      </c>
      <c r="G653" s="15">
        <v>19862.23</v>
      </c>
      <c r="H653" s="15">
        <v>19862.23</v>
      </c>
      <c r="I653" s="15">
        <v>19862.23</v>
      </c>
      <c r="J653" s="15">
        <v>19862.23</v>
      </c>
      <c r="K653" s="15">
        <v>0</v>
      </c>
      <c r="L653" s="15">
        <v>19862.23</v>
      </c>
    </row>
    <row r="654" spans="1:12" x14ac:dyDescent="0.2">
      <c r="A654" s="23" t="s">
        <v>2649</v>
      </c>
      <c r="B654" s="23" t="s">
        <v>2785</v>
      </c>
      <c r="C654" s="15">
        <v>0</v>
      </c>
      <c r="D654" s="15">
        <v>20000</v>
      </c>
      <c r="E654" s="15">
        <v>20000</v>
      </c>
      <c r="F654" s="15">
        <v>0</v>
      </c>
      <c r="G654" s="15">
        <v>19999.43</v>
      </c>
      <c r="H654" s="15">
        <v>19999.43</v>
      </c>
      <c r="I654" s="15">
        <v>19999.43</v>
      </c>
      <c r="J654" s="15">
        <v>19999.43</v>
      </c>
      <c r="K654" s="15">
        <v>0</v>
      </c>
      <c r="L654" s="15">
        <v>19999.43</v>
      </c>
    </row>
    <row r="655" spans="1:12" x14ac:dyDescent="0.2">
      <c r="A655" s="23" t="s">
        <v>2650</v>
      </c>
      <c r="B655" s="23" t="s">
        <v>2786</v>
      </c>
      <c r="C655" s="15">
        <v>0</v>
      </c>
      <c r="D655" s="15">
        <v>10000</v>
      </c>
      <c r="E655" s="15">
        <v>10000</v>
      </c>
      <c r="F655" s="15">
        <v>0</v>
      </c>
      <c r="G655" s="15">
        <v>9991.2099999999991</v>
      </c>
      <c r="H655" s="15">
        <v>9991.2099999999991</v>
      </c>
      <c r="I655" s="15">
        <v>9991.2099999999991</v>
      </c>
      <c r="J655" s="15">
        <v>9991.2099999999991</v>
      </c>
      <c r="K655" s="15">
        <v>0</v>
      </c>
      <c r="L655" s="15">
        <v>9991.2099999999991</v>
      </c>
    </row>
    <row r="656" spans="1:12" x14ac:dyDescent="0.2">
      <c r="A656" s="23" t="s">
        <v>2339</v>
      </c>
      <c r="B656" s="23" t="s">
        <v>2340</v>
      </c>
      <c r="C656" s="15">
        <v>0</v>
      </c>
      <c r="D656" s="15">
        <v>1000000</v>
      </c>
      <c r="E656" s="15">
        <v>1000000</v>
      </c>
      <c r="F656" s="15">
        <v>0</v>
      </c>
      <c r="G656" s="15">
        <v>130524.19</v>
      </c>
      <c r="H656" s="15">
        <v>130524.19</v>
      </c>
      <c r="I656" s="15">
        <v>130524.19</v>
      </c>
      <c r="J656" s="15">
        <v>130524.19</v>
      </c>
      <c r="K656" s="15">
        <v>0</v>
      </c>
      <c r="L656" s="15">
        <v>130524.19</v>
      </c>
    </row>
    <row r="657" spans="1:12" x14ac:dyDescent="0.2">
      <c r="A657" s="23" t="s">
        <v>2341</v>
      </c>
      <c r="B657" s="23" t="s">
        <v>2342</v>
      </c>
      <c r="C657" s="15">
        <v>0</v>
      </c>
      <c r="D657" s="15">
        <v>1459986</v>
      </c>
      <c r="E657" s="15">
        <v>1459986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 spans="1:12" x14ac:dyDescent="0.2">
      <c r="A658" s="23" t="s">
        <v>2343</v>
      </c>
      <c r="B658" s="23" t="s">
        <v>2344</v>
      </c>
      <c r="C658" s="15">
        <v>0</v>
      </c>
      <c r="D658" s="15">
        <v>1127752</v>
      </c>
      <c r="E658" s="15">
        <v>1127752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5">
        <v>0</v>
      </c>
      <c r="L658" s="15">
        <v>0</v>
      </c>
    </row>
    <row r="659" spans="1:12" x14ac:dyDescent="0.2">
      <c r="A659" s="23" t="s">
        <v>2345</v>
      </c>
      <c r="B659" s="23" t="s">
        <v>2346</v>
      </c>
      <c r="C659" s="15">
        <v>0</v>
      </c>
      <c r="D659" s="15">
        <v>1997888</v>
      </c>
      <c r="E659" s="15">
        <v>1997888</v>
      </c>
      <c r="F659" s="15">
        <v>0</v>
      </c>
      <c r="G659" s="15">
        <v>11691.52</v>
      </c>
      <c r="H659" s="15">
        <v>11691.52</v>
      </c>
      <c r="I659" s="15">
        <v>11691.52</v>
      </c>
      <c r="J659" s="15">
        <v>11691.52</v>
      </c>
      <c r="K659" s="15">
        <v>0</v>
      </c>
      <c r="L659" s="15">
        <v>11691.52</v>
      </c>
    </row>
    <row r="660" spans="1:12" x14ac:dyDescent="0.2">
      <c r="A660" s="23" t="s">
        <v>2347</v>
      </c>
      <c r="B660" s="23" t="s">
        <v>2348</v>
      </c>
      <c r="C660" s="15">
        <v>0</v>
      </c>
      <c r="D660" s="15">
        <v>249000</v>
      </c>
      <c r="E660" s="15">
        <v>249000</v>
      </c>
      <c r="F660" s="15">
        <v>0</v>
      </c>
      <c r="G660" s="15">
        <v>13494.62</v>
      </c>
      <c r="H660" s="15">
        <v>13494.62</v>
      </c>
      <c r="I660" s="15">
        <v>13494.62</v>
      </c>
      <c r="J660" s="15">
        <v>13494.62</v>
      </c>
      <c r="K660" s="15">
        <v>0</v>
      </c>
      <c r="L660" s="15">
        <v>13494.62</v>
      </c>
    </row>
    <row r="661" spans="1:12" x14ac:dyDescent="0.2">
      <c r="A661" s="23" t="s">
        <v>2349</v>
      </c>
      <c r="B661" s="23" t="s">
        <v>2350</v>
      </c>
      <c r="C661" s="15">
        <v>0</v>
      </c>
      <c r="D661" s="15">
        <v>21250</v>
      </c>
      <c r="E661" s="15">
        <v>21250</v>
      </c>
      <c r="F661" s="15">
        <v>0</v>
      </c>
      <c r="G661" s="15">
        <v>4713.04</v>
      </c>
      <c r="H661" s="15">
        <v>4713.04</v>
      </c>
      <c r="I661" s="15">
        <v>4713.04</v>
      </c>
      <c r="J661" s="15">
        <v>4713.04</v>
      </c>
      <c r="K661" s="15">
        <v>0</v>
      </c>
      <c r="L661" s="15">
        <v>4713.04</v>
      </c>
    </row>
    <row r="662" spans="1:12" x14ac:dyDescent="0.2">
      <c r="A662" s="23" t="s">
        <v>2351</v>
      </c>
      <c r="B662" s="23" t="s">
        <v>1547</v>
      </c>
      <c r="C662" s="15">
        <v>0</v>
      </c>
      <c r="D662" s="15">
        <v>4166.67</v>
      </c>
      <c r="E662" s="15">
        <v>4166.67</v>
      </c>
      <c r="F662" s="15">
        <v>0</v>
      </c>
      <c r="G662" s="15">
        <v>4165.91</v>
      </c>
      <c r="H662" s="15">
        <v>4165.91</v>
      </c>
      <c r="I662" s="15">
        <v>4165.91</v>
      </c>
      <c r="J662" s="15">
        <v>4165.91</v>
      </c>
      <c r="K662" s="15">
        <v>0</v>
      </c>
      <c r="L662" s="15">
        <v>4165.91</v>
      </c>
    </row>
    <row r="663" spans="1:12" x14ac:dyDescent="0.2">
      <c r="A663" s="23" t="s">
        <v>2352</v>
      </c>
      <c r="B663" s="23" t="s">
        <v>2353</v>
      </c>
      <c r="C663" s="15">
        <v>0</v>
      </c>
      <c r="D663" s="15">
        <v>38756.67</v>
      </c>
      <c r="E663" s="15">
        <v>38756.67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 spans="1:12" x14ac:dyDescent="0.2">
      <c r="A664" s="23" t="s">
        <v>2354</v>
      </c>
      <c r="B664" s="23" t="s">
        <v>2355</v>
      </c>
      <c r="C664" s="15">
        <v>0</v>
      </c>
      <c r="D664" s="15">
        <v>14793</v>
      </c>
      <c r="E664" s="15">
        <v>14793</v>
      </c>
      <c r="F664" s="15">
        <v>0</v>
      </c>
      <c r="G664" s="15">
        <v>14785</v>
      </c>
      <c r="H664" s="15">
        <v>14785</v>
      </c>
      <c r="I664" s="15">
        <v>14785</v>
      </c>
      <c r="J664" s="15">
        <v>14785</v>
      </c>
      <c r="K664" s="15">
        <v>0</v>
      </c>
      <c r="L664" s="15">
        <v>14785</v>
      </c>
    </row>
    <row r="665" spans="1:12" x14ac:dyDescent="0.2">
      <c r="A665" s="23" t="s">
        <v>2356</v>
      </c>
      <c r="B665" s="23" t="s">
        <v>2357</v>
      </c>
      <c r="C665" s="15">
        <v>0</v>
      </c>
      <c r="D665" s="15">
        <v>57851</v>
      </c>
      <c r="E665" s="15">
        <v>57851</v>
      </c>
      <c r="F665" s="15">
        <v>0</v>
      </c>
      <c r="G665" s="15">
        <v>57849.84</v>
      </c>
      <c r="H665" s="15">
        <v>57849.84</v>
      </c>
      <c r="I665" s="15">
        <v>57849.84</v>
      </c>
      <c r="J665" s="15">
        <v>57849.84</v>
      </c>
      <c r="K665" s="15">
        <v>0</v>
      </c>
      <c r="L665" s="15">
        <v>57849.84</v>
      </c>
    </row>
    <row r="666" spans="1:12" x14ac:dyDescent="0.2">
      <c r="A666" s="23" t="s">
        <v>2358</v>
      </c>
      <c r="B666" s="23" t="s">
        <v>2359</v>
      </c>
      <c r="C666" s="15">
        <v>0</v>
      </c>
      <c r="D666" s="15">
        <v>24793</v>
      </c>
      <c r="E666" s="15">
        <v>24793</v>
      </c>
      <c r="F666" s="15">
        <v>0</v>
      </c>
      <c r="G666" s="15">
        <v>24792.32</v>
      </c>
      <c r="H666" s="15">
        <v>24792.32</v>
      </c>
      <c r="I666" s="15">
        <v>24792.32</v>
      </c>
      <c r="J666" s="15">
        <v>24792.32</v>
      </c>
      <c r="K666" s="15">
        <v>0</v>
      </c>
      <c r="L666" s="15">
        <v>24792.32</v>
      </c>
    </row>
    <row r="667" spans="1:12" x14ac:dyDescent="0.2">
      <c r="A667" s="23" t="s">
        <v>2360</v>
      </c>
      <c r="B667" s="23" t="s">
        <v>2361</v>
      </c>
      <c r="C667" s="15">
        <v>0</v>
      </c>
      <c r="D667" s="15">
        <v>16529</v>
      </c>
      <c r="E667" s="15">
        <v>16529</v>
      </c>
      <c r="F667" s="15">
        <v>0</v>
      </c>
      <c r="G667" s="15">
        <v>16529</v>
      </c>
      <c r="H667" s="15">
        <v>16529</v>
      </c>
      <c r="I667" s="15">
        <v>16529</v>
      </c>
      <c r="J667" s="15">
        <v>16529</v>
      </c>
      <c r="K667" s="15">
        <v>0</v>
      </c>
      <c r="L667" s="15">
        <v>16529</v>
      </c>
    </row>
    <row r="668" spans="1:12" x14ac:dyDescent="0.2">
      <c r="A668" s="23" t="s">
        <v>2362</v>
      </c>
      <c r="B668" s="23" t="s">
        <v>2363</v>
      </c>
      <c r="C668" s="15">
        <v>0</v>
      </c>
      <c r="D668" s="15">
        <v>55289.09</v>
      </c>
      <c r="E668" s="15">
        <v>55289.09</v>
      </c>
      <c r="F668" s="15">
        <v>0</v>
      </c>
      <c r="G668" s="15">
        <v>14075.98</v>
      </c>
      <c r="H668" s="15">
        <v>14075.98</v>
      </c>
      <c r="I668" s="15">
        <v>14075.98</v>
      </c>
      <c r="J668" s="15">
        <v>14075.98</v>
      </c>
      <c r="K668" s="15">
        <v>0</v>
      </c>
      <c r="L668" s="15">
        <v>14075.98</v>
      </c>
    </row>
    <row r="669" spans="1:12" x14ac:dyDescent="0.2">
      <c r="A669" s="23" t="s">
        <v>2364</v>
      </c>
      <c r="B669" s="23" t="s">
        <v>2365</v>
      </c>
      <c r="C669" s="15">
        <v>0</v>
      </c>
      <c r="D669" s="15">
        <v>93481.2</v>
      </c>
      <c r="E669" s="15">
        <v>93481.2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 spans="1:12" x14ac:dyDescent="0.2">
      <c r="A670" s="23" t="s">
        <v>2366</v>
      </c>
      <c r="B670" s="23" t="s">
        <v>2367</v>
      </c>
      <c r="C670" s="15">
        <v>0</v>
      </c>
      <c r="D670" s="15">
        <v>123151.32</v>
      </c>
      <c r="E670" s="15">
        <v>123151.32</v>
      </c>
      <c r="F670" s="15">
        <v>0</v>
      </c>
      <c r="G670" s="15">
        <v>0</v>
      </c>
      <c r="H670" s="15">
        <v>0</v>
      </c>
      <c r="I670" s="15">
        <v>0</v>
      </c>
      <c r="J670" s="15">
        <v>0</v>
      </c>
      <c r="K670" s="15">
        <v>0</v>
      </c>
      <c r="L670" s="15">
        <v>0</v>
      </c>
    </row>
    <row r="671" spans="1:12" x14ac:dyDescent="0.2">
      <c r="A671" s="23" t="s">
        <v>2368</v>
      </c>
      <c r="B671" s="23" t="s">
        <v>2369</v>
      </c>
      <c r="C671" s="15">
        <v>0</v>
      </c>
      <c r="D671" s="15">
        <v>119493.36</v>
      </c>
      <c r="E671" s="15">
        <v>119493.36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 spans="1:12" x14ac:dyDescent="0.2">
      <c r="A672" s="23" t="s">
        <v>2370</v>
      </c>
      <c r="B672" s="23" t="s">
        <v>2371</v>
      </c>
      <c r="C672" s="15">
        <v>0</v>
      </c>
      <c r="D672" s="15">
        <v>92018.02</v>
      </c>
      <c r="E672" s="15">
        <v>92018.02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5">
        <v>0</v>
      </c>
    </row>
    <row r="673" spans="1:12" x14ac:dyDescent="0.2">
      <c r="A673" s="23" t="s">
        <v>2372</v>
      </c>
      <c r="B673" s="23" t="s">
        <v>2373</v>
      </c>
      <c r="C673" s="15">
        <v>0</v>
      </c>
      <c r="D673" s="15">
        <v>105024.1</v>
      </c>
      <c r="E673" s="15">
        <v>105024.1</v>
      </c>
      <c r="F673" s="15">
        <v>0</v>
      </c>
      <c r="G673" s="15">
        <v>0</v>
      </c>
      <c r="H673" s="15">
        <v>0</v>
      </c>
      <c r="I673" s="15">
        <v>0</v>
      </c>
      <c r="J673" s="15">
        <v>0</v>
      </c>
      <c r="K673" s="15">
        <v>0</v>
      </c>
      <c r="L673" s="15">
        <v>0</v>
      </c>
    </row>
    <row r="674" spans="1:12" x14ac:dyDescent="0.2">
      <c r="A674" s="23" t="s">
        <v>2374</v>
      </c>
      <c r="B674" s="23" t="s">
        <v>2375</v>
      </c>
      <c r="C674" s="15">
        <v>0</v>
      </c>
      <c r="D674" s="15">
        <v>44708.4</v>
      </c>
      <c r="E674" s="15">
        <v>44708.4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</row>
    <row r="675" spans="1:12" x14ac:dyDescent="0.2">
      <c r="A675" s="23" t="s">
        <v>2651</v>
      </c>
      <c r="B675" s="23" t="s">
        <v>2787</v>
      </c>
      <c r="C675" s="15">
        <v>0</v>
      </c>
      <c r="D675" s="15">
        <v>7900</v>
      </c>
      <c r="E675" s="15">
        <v>7900</v>
      </c>
      <c r="F675" s="15">
        <v>0</v>
      </c>
      <c r="G675" s="15">
        <v>3551.79</v>
      </c>
      <c r="H675" s="15">
        <v>3551.79</v>
      </c>
      <c r="I675" s="15">
        <v>3551.79</v>
      </c>
      <c r="J675" s="15">
        <v>3551.79</v>
      </c>
      <c r="K675" s="15">
        <v>0</v>
      </c>
      <c r="L675" s="15">
        <v>3551.79</v>
      </c>
    </row>
    <row r="676" spans="1:12" x14ac:dyDescent="0.2">
      <c r="A676" s="23" t="s">
        <v>2652</v>
      </c>
      <c r="B676" s="23" t="s">
        <v>2788</v>
      </c>
      <c r="C676" s="15">
        <v>0</v>
      </c>
      <c r="D676" s="15">
        <v>50</v>
      </c>
      <c r="E676" s="15">
        <v>50</v>
      </c>
      <c r="F676" s="15">
        <v>0</v>
      </c>
      <c r="G676" s="15">
        <v>27.55</v>
      </c>
      <c r="H676" s="15">
        <v>27.55</v>
      </c>
      <c r="I676" s="15">
        <v>27.55</v>
      </c>
      <c r="J676" s="15">
        <v>27.55</v>
      </c>
      <c r="K676" s="15">
        <v>0</v>
      </c>
      <c r="L676" s="15">
        <v>27.55</v>
      </c>
    </row>
    <row r="677" spans="1:12" x14ac:dyDescent="0.2">
      <c r="A677" s="23" t="s">
        <v>2653</v>
      </c>
      <c r="B677" s="23" t="s">
        <v>2789</v>
      </c>
      <c r="C677" s="15">
        <v>0</v>
      </c>
      <c r="D677" s="15">
        <v>114463</v>
      </c>
      <c r="E677" s="15">
        <v>114463</v>
      </c>
      <c r="F677" s="15">
        <v>0</v>
      </c>
      <c r="G677" s="15">
        <v>0</v>
      </c>
      <c r="H677" s="15">
        <v>0</v>
      </c>
      <c r="I677" s="15">
        <v>0</v>
      </c>
      <c r="J677" s="15">
        <v>0</v>
      </c>
      <c r="K677" s="15">
        <v>0</v>
      </c>
      <c r="L677" s="15">
        <v>0</v>
      </c>
    </row>
    <row r="678" spans="1:12" x14ac:dyDescent="0.2">
      <c r="A678" s="23" t="s">
        <v>2654</v>
      </c>
      <c r="B678" s="23" t="s">
        <v>2790</v>
      </c>
      <c r="C678" s="15">
        <v>0</v>
      </c>
      <c r="D678" s="15">
        <v>62609</v>
      </c>
      <c r="E678" s="15">
        <v>62609</v>
      </c>
      <c r="F678" s="15">
        <v>0</v>
      </c>
      <c r="G678" s="15">
        <v>10359.94</v>
      </c>
      <c r="H678" s="15">
        <v>10359.94</v>
      </c>
      <c r="I678" s="15">
        <v>10359.94</v>
      </c>
      <c r="J678" s="15">
        <v>10359.94</v>
      </c>
      <c r="K678" s="15">
        <v>0</v>
      </c>
      <c r="L678" s="15">
        <v>10359.94</v>
      </c>
    </row>
    <row r="679" spans="1:12" x14ac:dyDescent="0.2">
      <c r="A679" s="23" t="s">
        <v>2655</v>
      </c>
      <c r="B679" s="23" t="s">
        <v>2791</v>
      </c>
      <c r="C679" s="15">
        <v>0</v>
      </c>
      <c r="D679" s="15">
        <v>242706</v>
      </c>
      <c r="E679" s="15">
        <v>242706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</row>
    <row r="680" spans="1:12" x14ac:dyDescent="0.2">
      <c r="A680" s="23" t="s">
        <v>735</v>
      </c>
      <c r="B680" s="23" t="s">
        <v>909</v>
      </c>
      <c r="C680" s="15">
        <v>0</v>
      </c>
      <c r="D680" s="15">
        <v>0</v>
      </c>
      <c r="E680" s="15">
        <v>0</v>
      </c>
      <c r="F680" s="15">
        <v>0</v>
      </c>
      <c r="G680" s="15">
        <v>0</v>
      </c>
      <c r="H680" s="15">
        <v>0</v>
      </c>
      <c r="I680" s="15">
        <v>0</v>
      </c>
      <c r="J680" s="15">
        <v>0</v>
      </c>
      <c r="K680" s="15">
        <v>0</v>
      </c>
      <c r="L680" s="15">
        <v>0</v>
      </c>
    </row>
    <row r="681" spans="1:12" x14ac:dyDescent="0.2">
      <c r="A681" s="23" t="s">
        <v>2656</v>
      </c>
      <c r="B681" s="23" t="s">
        <v>2792</v>
      </c>
      <c r="C681" s="15">
        <v>0</v>
      </c>
      <c r="D681" s="15">
        <v>20608.82</v>
      </c>
      <c r="E681" s="15">
        <v>20608.82</v>
      </c>
      <c r="F681" s="15">
        <v>0</v>
      </c>
      <c r="G681" s="15">
        <v>20608.52</v>
      </c>
      <c r="H681" s="15">
        <v>20608.52</v>
      </c>
      <c r="I681" s="15">
        <v>20608.52</v>
      </c>
      <c r="J681" s="15">
        <v>20608.52</v>
      </c>
      <c r="K681" s="15">
        <v>0</v>
      </c>
      <c r="L681" s="15">
        <v>20608.52</v>
      </c>
    </row>
    <row r="682" spans="1:12" x14ac:dyDescent="0.2">
      <c r="A682" s="23" t="s">
        <v>2657</v>
      </c>
      <c r="B682" s="23" t="s">
        <v>2793</v>
      </c>
      <c r="C682" s="15">
        <v>0</v>
      </c>
      <c r="D682" s="15">
        <v>22373.34</v>
      </c>
      <c r="E682" s="15">
        <v>22373.34</v>
      </c>
      <c r="F682" s="15">
        <v>0</v>
      </c>
      <c r="G682" s="15">
        <v>21695.59</v>
      </c>
      <c r="H682" s="15">
        <v>21695.59</v>
      </c>
      <c r="I682" s="15">
        <v>21695.59</v>
      </c>
      <c r="J682" s="15">
        <v>21695.59</v>
      </c>
      <c r="K682" s="15">
        <v>0</v>
      </c>
      <c r="L682" s="15">
        <v>21695.59</v>
      </c>
    </row>
    <row r="683" spans="1:12" x14ac:dyDescent="0.2">
      <c r="A683" s="23" t="s">
        <v>738</v>
      </c>
      <c r="B683" s="23" t="s">
        <v>1295</v>
      </c>
      <c r="C683" s="15">
        <v>6700</v>
      </c>
      <c r="D683" s="15">
        <v>-3993.88</v>
      </c>
      <c r="E683" s="15">
        <v>2706.12</v>
      </c>
      <c r="F683" s="15">
        <v>0</v>
      </c>
      <c r="G683" s="15">
        <v>2706.11</v>
      </c>
      <c r="H683" s="15">
        <v>2706.11</v>
      </c>
      <c r="I683" s="15">
        <v>2706.11</v>
      </c>
      <c r="J683" s="15">
        <v>2706.11</v>
      </c>
      <c r="K683" s="15">
        <v>0</v>
      </c>
      <c r="L683" s="15">
        <v>2706.11</v>
      </c>
    </row>
    <row r="684" spans="1:12" x14ac:dyDescent="0.2">
      <c r="A684" s="23" t="s">
        <v>739</v>
      </c>
      <c r="B684" s="23" t="s">
        <v>1296</v>
      </c>
      <c r="C684" s="15">
        <v>9703</v>
      </c>
      <c r="D684" s="15">
        <v>663.91</v>
      </c>
      <c r="E684" s="15">
        <v>10366.91</v>
      </c>
      <c r="F684" s="15">
        <v>0</v>
      </c>
      <c r="G684" s="15">
        <v>4126</v>
      </c>
      <c r="H684" s="15">
        <v>4126</v>
      </c>
      <c r="I684" s="15">
        <v>4126</v>
      </c>
      <c r="J684" s="15">
        <v>4126</v>
      </c>
      <c r="K684" s="15">
        <v>0</v>
      </c>
      <c r="L684" s="15">
        <v>4126</v>
      </c>
    </row>
    <row r="685" spans="1:12" x14ac:dyDescent="0.2">
      <c r="A685" s="23" t="s">
        <v>740</v>
      </c>
      <c r="B685" s="23" t="s">
        <v>1297</v>
      </c>
      <c r="C685" s="15">
        <v>3465</v>
      </c>
      <c r="D685" s="15">
        <v>6294.23</v>
      </c>
      <c r="E685" s="15">
        <v>9759.23</v>
      </c>
      <c r="F685" s="15">
        <v>0</v>
      </c>
      <c r="G685" s="15">
        <v>6931.8</v>
      </c>
      <c r="H685" s="15">
        <v>6931.8</v>
      </c>
      <c r="I685" s="15">
        <v>6931.8</v>
      </c>
      <c r="J685" s="15">
        <v>6581.8</v>
      </c>
      <c r="K685" s="15">
        <v>0</v>
      </c>
      <c r="L685" s="15">
        <v>6581.8</v>
      </c>
    </row>
    <row r="686" spans="1:12" x14ac:dyDescent="0.2">
      <c r="A686" s="23" t="s">
        <v>741</v>
      </c>
      <c r="B686" s="23" t="s">
        <v>1298</v>
      </c>
      <c r="C686" s="15">
        <v>3465</v>
      </c>
      <c r="D686" s="15">
        <v>8116.14</v>
      </c>
      <c r="E686" s="15">
        <v>11581.14</v>
      </c>
      <c r="F686" s="15">
        <v>0</v>
      </c>
      <c r="G686" s="15">
        <v>11338.87</v>
      </c>
      <c r="H686" s="15">
        <v>11338.87</v>
      </c>
      <c r="I686" s="15">
        <v>11338.87</v>
      </c>
      <c r="J686" s="15">
        <v>11338.87</v>
      </c>
      <c r="K686" s="15">
        <v>0</v>
      </c>
      <c r="L686" s="15">
        <v>11338.87</v>
      </c>
    </row>
    <row r="687" spans="1:12" x14ac:dyDescent="0.2">
      <c r="A687" s="23" t="s">
        <v>742</v>
      </c>
      <c r="B687" s="23" t="s">
        <v>1299</v>
      </c>
      <c r="C687" s="15">
        <v>0</v>
      </c>
      <c r="D687" s="15">
        <v>13721.51</v>
      </c>
      <c r="E687" s="15">
        <v>13721.51</v>
      </c>
      <c r="F687" s="15">
        <v>0</v>
      </c>
      <c r="G687" s="15">
        <v>6509.78</v>
      </c>
      <c r="H687" s="15">
        <v>6509.78</v>
      </c>
      <c r="I687" s="15">
        <v>6509.78</v>
      </c>
      <c r="J687" s="15">
        <v>6509.78</v>
      </c>
      <c r="K687" s="15">
        <v>0</v>
      </c>
      <c r="L687" s="15">
        <v>6509.78</v>
      </c>
    </row>
    <row r="688" spans="1:12" x14ac:dyDescent="0.2">
      <c r="A688" s="23" t="s">
        <v>743</v>
      </c>
      <c r="B688" s="23" t="s">
        <v>911</v>
      </c>
      <c r="C688" s="15">
        <v>0</v>
      </c>
      <c r="D688" s="15">
        <v>136682.23999999999</v>
      </c>
      <c r="E688" s="15">
        <v>136682.23999999999</v>
      </c>
      <c r="F688" s="15">
        <v>0</v>
      </c>
      <c r="G688" s="15">
        <v>114154.74</v>
      </c>
      <c r="H688" s="15">
        <v>114154.74</v>
      </c>
      <c r="I688" s="15">
        <v>114154.74</v>
      </c>
      <c r="J688" s="15">
        <v>105726.38</v>
      </c>
      <c r="K688" s="15">
        <v>0</v>
      </c>
      <c r="L688" s="15">
        <v>105726.38</v>
      </c>
    </row>
    <row r="689" spans="1:12" x14ac:dyDescent="0.2">
      <c r="A689" s="23" t="s">
        <v>744</v>
      </c>
      <c r="B689" s="23" t="s">
        <v>912</v>
      </c>
      <c r="C689" s="15">
        <v>0</v>
      </c>
      <c r="D689" s="15">
        <v>5542.96</v>
      </c>
      <c r="E689" s="15">
        <v>5542.96</v>
      </c>
      <c r="F689" s="15">
        <v>0</v>
      </c>
      <c r="G689" s="15">
        <v>5537</v>
      </c>
      <c r="H689" s="15">
        <v>5537</v>
      </c>
      <c r="I689" s="15">
        <v>5537</v>
      </c>
      <c r="J689" s="15">
        <v>5537</v>
      </c>
      <c r="K689" s="15">
        <v>0</v>
      </c>
      <c r="L689" s="15">
        <v>5537</v>
      </c>
    </row>
    <row r="690" spans="1:12" x14ac:dyDescent="0.2">
      <c r="A690" s="23" t="s">
        <v>745</v>
      </c>
      <c r="B690" s="23" t="s">
        <v>913</v>
      </c>
      <c r="C690" s="15">
        <v>0</v>
      </c>
      <c r="D690" s="15">
        <v>9256.34</v>
      </c>
      <c r="E690" s="15">
        <v>9256.34</v>
      </c>
      <c r="F690" s="15">
        <v>0</v>
      </c>
      <c r="G690" s="15">
        <v>0</v>
      </c>
      <c r="H690" s="15">
        <v>0</v>
      </c>
      <c r="I690" s="15">
        <v>0</v>
      </c>
      <c r="J690" s="15">
        <v>0</v>
      </c>
      <c r="K690" s="15">
        <v>0</v>
      </c>
      <c r="L690" s="15">
        <v>0</v>
      </c>
    </row>
    <row r="691" spans="1:12" x14ac:dyDescent="0.2">
      <c r="A691" s="23" t="s">
        <v>746</v>
      </c>
      <c r="B691" s="23" t="s">
        <v>914</v>
      </c>
      <c r="C691" s="15">
        <v>0</v>
      </c>
      <c r="D691" s="15">
        <v>30.48</v>
      </c>
      <c r="E691" s="15">
        <v>30.48</v>
      </c>
      <c r="F691" s="15">
        <v>0</v>
      </c>
      <c r="G691" s="15">
        <v>3.78</v>
      </c>
      <c r="H691" s="15">
        <v>3.78</v>
      </c>
      <c r="I691" s="15">
        <v>3.78</v>
      </c>
      <c r="J691" s="15">
        <v>3.78</v>
      </c>
      <c r="K691" s="15">
        <v>0</v>
      </c>
      <c r="L691" s="15">
        <v>3.78</v>
      </c>
    </row>
    <row r="692" spans="1:12" x14ac:dyDescent="0.2">
      <c r="A692" s="23" t="s">
        <v>747</v>
      </c>
      <c r="B692" s="23" t="s">
        <v>915</v>
      </c>
      <c r="C692" s="15">
        <v>0</v>
      </c>
      <c r="D692" s="15">
        <v>995.65</v>
      </c>
      <c r="E692" s="15">
        <v>995.65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5">
        <v>0</v>
      </c>
    </row>
    <row r="693" spans="1:12" x14ac:dyDescent="0.2">
      <c r="A693" s="23" t="s">
        <v>748</v>
      </c>
      <c r="B693" s="23" t="s">
        <v>1300</v>
      </c>
      <c r="C693" s="15">
        <v>0</v>
      </c>
      <c r="D693" s="15">
        <v>569722.04</v>
      </c>
      <c r="E693" s="15">
        <v>569722.04</v>
      </c>
      <c r="F693" s="15">
        <v>0</v>
      </c>
      <c r="G693" s="15">
        <v>257005.83</v>
      </c>
      <c r="H693" s="15">
        <v>257005.83</v>
      </c>
      <c r="I693" s="15">
        <v>257005.83</v>
      </c>
      <c r="J693" s="15">
        <v>257005.83</v>
      </c>
      <c r="K693" s="15">
        <v>0</v>
      </c>
      <c r="L693" s="15">
        <v>257005.83</v>
      </c>
    </row>
    <row r="694" spans="1:12" x14ac:dyDescent="0.2">
      <c r="A694" s="23" t="s">
        <v>749</v>
      </c>
      <c r="B694" s="23" t="s">
        <v>995</v>
      </c>
      <c r="C694" s="15">
        <v>0</v>
      </c>
      <c r="D694" s="15">
        <v>99028.67</v>
      </c>
      <c r="E694" s="15">
        <v>99028.67</v>
      </c>
      <c r="F694" s="15">
        <v>0</v>
      </c>
      <c r="G694" s="15">
        <v>72732.490000000005</v>
      </c>
      <c r="H694" s="15">
        <v>72732.490000000005</v>
      </c>
      <c r="I694" s="15">
        <v>72732.490000000005</v>
      </c>
      <c r="J694" s="15">
        <v>72732.490000000005</v>
      </c>
      <c r="K694" s="15">
        <v>0</v>
      </c>
      <c r="L694" s="15">
        <v>72732.490000000005</v>
      </c>
    </row>
    <row r="695" spans="1:12" x14ac:dyDescent="0.2">
      <c r="A695" s="23" t="s">
        <v>750</v>
      </c>
      <c r="B695" s="23" t="s">
        <v>1301</v>
      </c>
      <c r="C695" s="15">
        <v>0</v>
      </c>
      <c r="D695" s="15">
        <v>16666</v>
      </c>
      <c r="E695" s="15">
        <v>16666</v>
      </c>
      <c r="F695" s="15">
        <v>0</v>
      </c>
      <c r="G695" s="15">
        <v>16652.830000000002</v>
      </c>
      <c r="H695" s="15">
        <v>16652.830000000002</v>
      </c>
      <c r="I695" s="15">
        <v>16652.830000000002</v>
      </c>
      <c r="J695" s="15">
        <v>16652.830000000002</v>
      </c>
      <c r="K695" s="15">
        <v>0</v>
      </c>
      <c r="L695" s="15">
        <v>16652.830000000002</v>
      </c>
    </row>
    <row r="696" spans="1:12" x14ac:dyDescent="0.2">
      <c r="A696" s="23" t="s">
        <v>751</v>
      </c>
      <c r="B696" s="23" t="s">
        <v>1302</v>
      </c>
      <c r="C696" s="15">
        <v>0</v>
      </c>
      <c r="D696" s="15">
        <v>1300.8</v>
      </c>
      <c r="E696" s="15">
        <v>1300.8</v>
      </c>
      <c r="F696" s="15">
        <v>0</v>
      </c>
      <c r="G696" s="15">
        <v>464.46</v>
      </c>
      <c r="H696" s="15">
        <v>464.46</v>
      </c>
      <c r="I696" s="15">
        <v>464.46</v>
      </c>
      <c r="J696" s="15">
        <v>464.46</v>
      </c>
      <c r="K696" s="15">
        <v>0</v>
      </c>
      <c r="L696" s="15">
        <v>464.46</v>
      </c>
    </row>
    <row r="697" spans="1:12" x14ac:dyDescent="0.2">
      <c r="A697" s="23" t="s">
        <v>752</v>
      </c>
      <c r="B697" s="23" t="s">
        <v>996</v>
      </c>
      <c r="C697" s="15">
        <v>0</v>
      </c>
      <c r="D697" s="15">
        <v>21158</v>
      </c>
      <c r="E697" s="15">
        <v>21158</v>
      </c>
      <c r="F697" s="15">
        <v>0</v>
      </c>
      <c r="G697" s="15">
        <v>21158</v>
      </c>
      <c r="H697" s="15">
        <v>21158</v>
      </c>
      <c r="I697" s="15">
        <v>21158</v>
      </c>
      <c r="J697" s="15">
        <v>21158</v>
      </c>
      <c r="K697" s="15">
        <v>0</v>
      </c>
      <c r="L697" s="15">
        <v>21158</v>
      </c>
    </row>
    <row r="698" spans="1:12" x14ac:dyDescent="0.2">
      <c r="A698" s="23" t="s">
        <v>753</v>
      </c>
      <c r="B698" s="23" t="s">
        <v>997</v>
      </c>
      <c r="C698" s="15">
        <v>0</v>
      </c>
      <c r="D698" s="15">
        <v>85729.47</v>
      </c>
      <c r="E698" s="15">
        <v>85729.47</v>
      </c>
      <c r="F698" s="15">
        <v>0</v>
      </c>
      <c r="G698" s="15">
        <v>57883.5</v>
      </c>
      <c r="H698" s="15">
        <v>57883.5</v>
      </c>
      <c r="I698" s="15">
        <v>57883.5</v>
      </c>
      <c r="J698" s="15">
        <v>57883.5</v>
      </c>
      <c r="K698" s="15">
        <v>0</v>
      </c>
      <c r="L698" s="15">
        <v>57883.5</v>
      </c>
    </row>
    <row r="699" spans="1:12" x14ac:dyDescent="0.2">
      <c r="A699" s="23" t="s">
        <v>754</v>
      </c>
      <c r="B699" s="23" t="s">
        <v>998</v>
      </c>
      <c r="C699" s="15">
        <v>0</v>
      </c>
      <c r="D699" s="15">
        <v>78834.64</v>
      </c>
      <c r="E699" s="15">
        <v>78834.64</v>
      </c>
      <c r="F699" s="15">
        <v>0</v>
      </c>
      <c r="G699" s="15">
        <v>29583.78</v>
      </c>
      <c r="H699" s="15">
        <v>29583.78</v>
      </c>
      <c r="I699" s="15">
        <v>29583.78</v>
      </c>
      <c r="J699" s="15">
        <v>29583.78</v>
      </c>
      <c r="K699" s="15">
        <v>5058.33</v>
      </c>
      <c r="L699" s="15">
        <v>34642.11</v>
      </c>
    </row>
    <row r="700" spans="1:12" x14ac:dyDescent="0.2">
      <c r="A700" s="23" t="s">
        <v>755</v>
      </c>
      <c r="B700" s="23" t="s">
        <v>1303</v>
      </c>
      <c r="C700" s="15">
        <v>0</v>
      </c>
      <c r="D700" s="15">
        <v>36642.5</v>
      </c>
      <c r="E700" s="15">
        <v>36642.5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 spans="1:12" x14ac:dyDescent="0.2">
      <c r="A701" s="23" t="s">
        <v>756</v>
      </c>
      <c r="B701" s="23" t="s">
        <v>999</v>
      </c>
      <c r="C701" s="15">
        <v>0</v>
      </c>
      <c r="D701" s="15">
        <v>33197.11</v>
      </c>
      <c r="E701" s="15">
        <v>33197.11</v>
      </c>
      <c r="F701" s="15">
        <v>0</v>
      </c>
      <c r="G701" s="15">
        <v>31272.04</v>
      </c>
      <c r="H701" s="15">
        <v>31272.04</v>
      </c>
      <c r="I701" s="15">
        <v>31272.04</v>
      </c>
      <c r="J701" s="15">
        <v>31272.04</v>
      </c>
      <c r="K701" s="15">
        <v>0</v>
      </c>
      <c r="L701" s="15">
        <v>31272.04</v>
      </c>
    </row>
    <row r="702" spans="1:12" x14ac:dyDescent="0.2">
      <c r="A702" s="23" t="s">
        <v>757</v>
      </c>
      <c r="B702" s="23" t="s">
        <v>1412</v>
      </c>
      <c r="C702" s="15">
        <v>0</v>
      </c>
      <c r="D702" s="15">
        <v>108055.23</v>
      </c>
      <c r="E702" s="15">
        <v>108055.23</v>
      </c>
      <c r="F702" s="15">
        <v>0</v>
      </c>
      <c r="G702" s="15">
        <v>49016.65</v>
      </c>
      <c r="H702" s="15">
        <v>49016.65</v>
      </c>
      <c r="I702" s="15">
        <v>49016.65</v>
      </c>
      <c r="J702" s="15">
        <v>49016.65</v>
      </c>
      <c r="K702" s="15">
        <v>0</v>
      </c>
      <c r="L702" s="15">
        <v>49016.65</v>
      </c>
    </row>
    <row r="703" spans="1:12" x14ac:dyDescent="0.2">
      <c r="A703" s="23" t="s">
        <v>1226</v>
      </c>
      <c r="B703" s="23" t="s">
        <v>1413</v>
      </c>
      <c r="C703" s="15">
        <v>0</v>
      </c>
      <c r="D703" s="15">
        <v>1810.74</v>
      </c>
      <c r="E703" s="15">
        <v>1810.74</v>
      </c>
      <c r="F703" s="15">
        <v>0</v>
      </c>
      <c r="G703" s="15">
        <v>0.57999999999999996</v>
      </c>
      <c r="H703" s="15">
        <v>0.57999999999999996</v>
      </c>
      <c r="I703" s="15">
        <v>0.57999999999999996</v>
      </c>
      <c r="J703" s="15">
        <v>0.57999999999999996</v>
      </c>
      <c r="K703" s="15">
        <v>0</v>
      </c>
      <c r="L703" s="15">
        <v>0.57999999999999996</v>
      </c>
    </row>
    <row r="704" spans="1:12" x14ac:dyDescent="0.2">
      <c r="A704" s="23" t="s">
        <v>1227</v>
      </c>
      <c r="B704" s="23" t="s">
        <v>1466</v>
      </c>
      <c r="C704" s="15">
        <v>0</v>
      </c>
      <c r="D704" s="15">
        <v>50012</v>
      </c>
      <c r="E704" s="15">
        <v>50012</v>
      </c>
      <c r="F704" s="15">
        <v>0</v>
      </c>
      <c r="G704" s="15">
        <v>49002.89</v>
      </c>
      <c r="H704" s="15">
        <v>49002.89</v>
      </c>
      <c r="I704" s="15">
        <v>49002.89</v>
      </c>
      <c r="J704" s="15">
        <v>49002.89</v>
      </c>
      <c r="K704" s="15">
        <v>0</v>
      </c>
      <c r="L704" s="15">
        <v>49002.89</v>
      </c>
    </row>
    <row r="705" spans="1:12" x14ac:dyDescent="0.2">
      <c r="A705" s="23" t="s">
        <v>1228</v>
      </c>
      <c r="B705" s="23" t="s">
        <v>1467</v>
      </c>
      <c r="C705" s="15">
        <v>0</v>
      </c>
      <c r="D705" s="15">
        <v>63854.42</v>
      </c>
      <c r="E705" s="15">
        <v>63854.42</v>
      </c>
      <c r="F705" s="15">
        <v>0</v>
      </c>
      <c r="G705" s="15">
        <v>0</v>
      </c>
      <c r="H705" s="15">
        <v>0</v>
      </c>
      <c r="I705" s="15">
        <v>0</v>
      </c>
      <c r="J705" s="15">
        <v>0</v>
      </c>
      <c r="K705" s="15">
        <v>0</v>
      </c>
      <c r="L705" s="15">
        <v>0</v>
      </c>
    </row>
    <row r="706" spans="1:12" x14ac:dyDescent="0.2">
      <c r="A706" s="23" t="s">
        <v>1229</v>
      </c>
      <c r="B706" s="23" t="s">
        <v>1414</v>
      </c>
      <c r="C706" s="15">
        <v>0</v>
      </c>
      <c r="D706" s="15">
        <v>47680.93</v>
      </c>
      <c r="E706" s="15">
        <v>47680.93</v>
      </c>
      <c r="F706" s="15">
        <v>0</v>
      </c>
      <c r="G706" s="15">
        <v>34576.22</v>
      </c>
      <c r="H706" s="15">
        <v>34576.22</v>
      </c>
      <c r="I706" s="15">
        <v>34576.22</v>
      </c>
      <c r="J706" s="15">
        <v>34576.22</v>
      </c>
      <c r="K706" s="15">
        <v>0</v>
      </c>
      <c r="L706" s="15">
        <v>34576.22</v>
      </c>
    </row>
    <row r="707" spans="1:12" x14ac:dyDescent="0.2">
      <c r="A707" s="23" t="s">
        <v>1230</v>
      </c>
      <c r="B707" s="23" t="s">
        <v>1415</v>
      </c>
      <c r="C707" s="15">
        <v>0</v>
      </c>
      <c r="D707" s="15">
        <v>83648</v>
      </c>
      <c r="E707" s="15">
        <v>83648</v>
      </c>
      <c r="F707" s="15">
        <v>0</v>
      </c>
      <c r="G707" s="15">
        <v>83358.25</v>
      </c>
      <c r="H707" s="15">
        <v>83358.25</v>
      </c>
      <c r="I707" s="15">
        <v>83358.25</v>
      </c>
      <c r="J707" s="15">
        <v>83358.25</v>
      </c>
      <c r="K707" s="15">
        <v>0</v>
      </c>
      <c r="L707" s="15">
        <v>83358.25</v>
      </c>
    </row>
    <row r="708" spans="1:12" x14ac:dyDescent="0.2">
      <c r="A708" s="23" t="s">
        <v>1231</v>
      </c>
      <c r="B708" s="23" t="s">
        <v>1416</v>
      </c>
      <c r="C708" s="15">
        <v>0</v>
      </c>
      <c r="D708" s="15">
        <v>37500</v>
      </c>
      <c r="E708" s="15">
        <v>37500</v>
      </c>
      <c r="F708" s="15">
        <v>0</v>
      </c>
      <c r="G708" s="15">
        <v>37500</v>
      </c>
      <c r="H708" s="15">
        <v>37500</v>
      </c>
      <c r="I708" s="15">
        <v>37500</v>
      </c>
      <c r="J708" s="15">
        <v>37500</v>
      </c>
      <c r="K708" s="15">
        <v>0</v>
      </c>
      <c r="L708" s="15">
        <v>37500</v>
      </c>
    </row>
    <row r="709" spans="1:12" x14ac:dyDescent="0.2">
      <c r="A709" s="23" t="s">
        <v>1232</v>
      </c>
      <c r="B709" s="23" t="s">
        <v>1417</v>
      </c>
      <c r="C709" s="15">
        <v>0</v>
      </c>
      <c r="D709" s="15">
        <v>20833</v>
      </c>
      <c r="E709" s="15">
        <v>20833</v>
      </c>
      <c r="F709" s="15">
        <v>0</v>
      </c>
      <c r="G709" s="15">
        <v>19923.27</v>
      </c>
      <c r="H709" s="15">
        <v>19923.27</v>
      </c>
      <c r="I709" s="15">
        <v>19923.27</v>
      </c>
      <c r="J709" s="15">
        <v>19923.27</v>
      </c>
      <c r="K709" s="15">
        <v>0</v>
      </c>
      <c r="L709" s="15">
        <v>19923.27</v>
      </c>
    </row>
    <row r="710" spans="1:12" x14ac:dyDescent="0.2">
      <c r="A710" s="23" t="s">
        <v>1233</v>
      </c>
      <c r="B710" s="23" t="s">
        <v>1418</v>
      </c>
      <c r="C710" s="15">
        <v>0</v>
      </c>
      <c r="D710" s="15">
        <v>28189.59</v>
      </c>
      <c r="E710" s="15">
        <v>28189.59</v>
      </c>
      <c r="F710" s="15">
        <v>0</v>
      </c>
      <c r="G710" s="15">
        <v>24171.13</v>
      </c>
      <c r="H710" s="15">
        <v>24171.13</v>
      </c>
      <c r="I710" s="15">
        <v>24171.13</v>
      </c>
      <c r="J710" s="15">
        <v>24171.13</v>
      </c>
      <c r="K710" s="15">
        <v>0</v>
      </c>
      <c r="L710" s="15">
        <v>24171.13</v>
      </c>
    </row>
    <row r="711" spans="1:12" x14ac:dyDescent="0.2">
      <c r="A711" s="23" t="s">
        <v>1234</v>
      </c>
      <c r="B711" s="23" t="s">
        <v>1419</v>
      </c>
      <c r="C711" s="15">
        <v>0</v>
      </c>
      <c r="D711" s="15">
        <v>52816.67</v>
      </c>
      <c r="E711" s="15">
        <v>52816.67</v>
      </c>
      <c r="F711" s="15">
        <v>0</v>
      </c>
      <c r="G711" s="15">
        <v>17545.419999999998</v>
      </c>
      <c r="H711" s="15">
        <v>17545.419999999998</v>
      </c>
      <c r="I711" s="15">
        <v>17545.419999999998</v>
      </c>
      <c r="J711" s="15">
        <v>17545.419999999998</v>
      </c>
      <c r="K711" s="15">
        <v>0</v>
      </c>
      <c r="L711" s="15">
        <v>17545.419999999998</v>
      </c>
    </row>
    <row r="712" spans="1:12" x14ac:dyDescent="0.2">
      <c r="A712" s="23" t="s">
        <v>1235</v>
      </c>
      <c r="B712" s="23" t="s">
        <v>1420</v>
      </c>
      <c r="C712" s="15">
        <v>0</v>
      </c>
      <c r="D712" s="15">
        <v>36741.57</v>
      </c>
      <c r="E712" s="15">
        <v>36741.57</v>
      </c>
      <c r="F712" s="15">
        <v>0</v>
      </c>
      <c r="G712" s="15">
        <v>11906.47</v>
      </c>
      <c r="H712" s="15">
        <v>11906.47</v>
      </c>
      <c r="I712" s="15">
        <v>11906.47</v>
      </c>
      <c r="J712" s="15">
        <v>11906.47</v>
      </c>
      <c r="K712" s="15">
        <v>0</v>
      </c>
      <c r="L712" s="15">
        <v>11906.47</v>
      </c>
    </row>
    <row r="713" spans="1:12" x14ac:dyDescent="0.2">
      <c r="A713" s="23" t="s">
        <v>1709</v>
      </c>
      <c r="B713" s="23" t="s">
        <v>1710</v>
      </c>
      <c r="C713" s="15">
        <v>0</v>
      </c>
      <c r="D713" s="15">
        <v>63897.9</v>
      </c>
      <c r="E713" s="15">
        <v>63897.9</v>
      </c>
      <c r="F713" s="15">
        <v>0</v>
      </c>
      <c r="G713" s="15">
        <v>60695.65</v>
      </c>
      <c r="H713" s="15">
        <v>60695.65</v>
      </c>
      <c r="I713" s="15">
        <v>60695.65</v>
      </c>
      <c r="J713" s="15">
        <v>60695.65</v>
      </c>
      <c r="K713" s="15">
        <v>0</v>
      </c>
      <c r="L713" s="15">
        <v>60695.65</v>
      </c>
    </row>
    <row r="714" spans="1:12" x14ac:dyDescent="0.2">
      <c r="A714" s="23" t="s">
        <v>1711</v>
      </c>
      <c r="B714" s="23" t="s">
        <v>1712</v>
      </c>
      <c r="C714" s="15">
        <v>0</v>
      </c>
      <c r="D714" s="15">
        <v>67584.350000000006</v>
      </c>
      <c r="E714" s="15">
        <v>67584.350000000006</v>
      </c>
      <c r="F714" s="15">
        <v>0</v>
      </c>
      <c r="G714" s="15">
        <v>66333.94</v>
      </c>
      <c r="H714" s="15">
        <v>66333.94</v>
      </c>
      <c r="I714" s="15">
        <v>66333.94</v>
      </c>
      <c r="J714" s="15">
        <v>66333.94</v>
      </c>
      <c r="K714" s="15">
        <v>0</v>
      </c>
      <c r="L714" s="15">
        <v>66333.94</v>
      </c>
    </row>
    <row r="715" spans="1:12" x14ac:dyDescent="0.2">
      <c r="A715" s="23" t="s">
        <v>1713</v>
      </c>
      <c r="B715" s="23" t="s">
        <v>1714</v>
      </c>
      <c r="C715" s="15">
        <v>0</v>
      </c>
      <c r="D715" s="15">
        <v>50236</v>
      </c>
      <c r="E715" s="15">
        <v>50236</v>
      </c>
      <c r="F715" s="15">
        <v>0</v>
      </c>
      <c r="G715" s="15">
        <v>49817.38</v>
      </c>
      <c r="H715" s="15">
        <v>49817.38</v>
      </c>
      <c r="I715" s="15">
        <v>49817.38</v>
      </c>
      <c r="J715" s="15">
        <v>49817.38</v>
      </c>
      <c r="K715" s="15">
        <v>0</v>
      </c>
      <c r="L715" s="15">
        <v>49817.38</v>
      </c>
    </row>
    <row r="716" spans="1:12" x14ac:dyDescent="0.2">
      <c r="A716" s="23" t="s">
        <v>1915</v>
      </c>
      <c r="B716" s="23" t="s">
        <v>2025</v>
      </c>
      <c r="C716" s="15">
        <v>0</v>
      </c>
      <c r="D716" s="15">
        <v>53529.89</v>
      </c>
      <c r="E716" s="15">
        <v>53529.89</v>
      </c>
      <c r="F716" s="15">
        <v>0</v>
      </c>
      <c r="G716" s="15">
        <v>23607.599999999999</v>
      </c>
      <c r="H716" s="15">
        <v>23607.599999999999</v>
      </c>
      <c r="I716" s="15">
        <v>23607.599999999999</v>
      </c>
      <c r="J716" s="15">
        <v>23607.599999999999</v>
      </c>
      <c r="K716" s="15">
        <v>0</v>
      </c>
      <c r="L716" s="15">
        <v>23607.599999999999</v>
      </c>
    </row>
    <row r="717" spans="1:12" x14ac:dyDescent="0.2">
      <c r="A717" s="23" t="s">
        <v>1916</v>
      </c>
      <c r="B717" s="23" t="s">
        <v>2026</v>
      </c>
      <c r="C717" s="15">
        <v>0</v>
      </c>
      <c r="D717" s="15">
        <v>168354.93</v>
      </c>
      <c r="E717" s="15">
        <v>168354.93</v>
      </c>
      <c r="F717" s="15">
        <v>0</v>
      </c>
      <c r="G717" s="15">
        <v>80657.25</v>
      </c>
      <c r="H717" s="15">
        <v>80657.25</v>
      </c>
      <c r="I717" s="15">
        <v>80657.25</v>
      </c>
      <c r="J717" s="15">
        <v>80657.25</v>
      </c>
      <c r="K717" s="15">
        <v>0</v>
      </c>
      <c r="L717" s="15">
        <v>80657.25</v>
      </c>
    </row>
    <row r="718" spans="1:12" x14ac:dyDescent="0.2">
      <c r="A718" s="23" t="s">
        <v>1917</v>
      </c>
      <c r="B718" s="23" t="s">
        <v>2027</v>
      </c>
      <c r="C718" s="15">
        <v>0</v>
      </c>
      <c r="D718" s="15">
        <v>15993.33</v>
      </c>
      <c r="E718" s="15">
        <v>15993.33</v>
      </c>
      <c r="F718" s="15">
        <v>0</v>
      </c>
      <c r="G718" s="15">
        <v>4269.04</v>
      </c>
      <c r="H718" s="15">
        <v>4269.04</v>
      </c>
      <c r="I718" s="15">
        <v>4269.04</v>
      </c>
      <c r="J718" s="15">
        <v>4269.04</v>
      </c>
      <c r="K718" s="15">
        <v>0</v>
      </c>
      <c r="L718" s="15">
        <v>4269.04</v>
      </c>
    </row>
    <row r="719" spans="1:12" x14ac:dyDescent="0.2">
      <c r="A719" s="23" t="s">
        <v>1918</v>
      </c>
      <c r="B719" s="23" t="s">
        <v>2028</v>
      </c>
      <c r="C719" s="15">
        <v>0</v>
      </c>
      <c r="D719" s="15">
        <v>66154.350000000006</v>
      </c>
      <c r="E719" s="15">
        <v>66154.350000000006</v>
      </c>
      <c r="F719" s="15">
        <v>0</v>
      </c>
      <c r="G719" s="15">
        <v>34979.54</v>
      </c>
      <c r="H719" s="15">
        <v>34979.54</v>
      </c>
      <c r="I719" s="15">
        <v>34979.54</v>
      </c>
      <c r="J719" s="15">
        <v>34979.54</v>
      </c>
      <c r="K719" s="15">
        <v>0</v>
      </c>
      <c r="L719" s="15">
        <v>34979.54</v>
      </c>
    </row>
    <row r="720" spans="1:12" x14ac:dyDescent="0.2">
      <c r="A720" s="23" t="s">
        <v>1919</v>
      </c>
      <c r="B720" s="23" t="s">
        <v>2029</v>
      </c>
      <c r="C720" s="15">
        <v>0</v>
      </c>
      <c r="D720" s="15">
        <v>23103.49</v>
      </c>
      <c r="E720" s="15">
        <v>23103.49</v>
      </c>
      <c r="F720" s="15">
        <v>0</v>
      </c>
      <c r="G720" s="15">
        <v>6492.98</v>
      </c>
      <c r="H720" s="15">
        <v>6492.98</v>
      </c>
      <c r="I720" s="15">
        <v>6492.98</v>
      </c>
      <c r="J720" s="15">
        <v>6492.98</v>
      </c>
      <c r="K720" s="15">
        <v>0</v>
      </c>
      <c r="L720" s="15">
        <v>6492.98</v>
      </c>
    </row>
    <row r="721" spans="1:12" x14ac:dyDescent="0.2">
      <c r="A721" s="23" t="s">
        <v>1920</v>
      </c>
      <c r="B721" s="23" t="s">
        <v>2030</v>
      </c>
      <c r="C721" s="15">
        <v>0</v>
      </c>
      <c r="D721" s="15">
        <v>9853.81</v>
      </c>
      <c r="E721" s="15">
        <v>9853.81</v>
      </c>
      <c r="F721" s="15">
        <v>0</v>
      </c>
      <c r="G721" s="15">
        <v>4013.01</v>
      </c>
      <c r="H721" s="15">
        <v>4013.01</v>
      </c>
      <c r="I721" s="15">
        <v>4013.01</v>
      </c>
      <c r="J721" s="15">
        <v>4013.01</v>
      </c>
      <c r="K721" s="15">
        <v>0</v>
      </c>
      <c r="L721" s="15">
        <v>4013.01</v>
      </c>
    </row>
    <row r="722" spans="1:12" x14ac:dyDescent="0.2">
      <c r="A722" s="23" t="s">
        <v>1921</v>
      </c>
      <c r="B722" s="23" t="s">
        <v>2031</v>
      </c>
      <c r="C722" s="15">
        <v>0</v>
      </c>
      <c r="D722" s="15">
        <v>21634.35</v>
      </c>
      <c r="E722" s="15">
        <v>21634.35</v>
      </c>
      <c r="F722" s="15">
        <v>0</v>
      </c>
      <c r="G722" s="15">
        <v>409.51</v>
      </c>
      <c r="H722" s="15">
        <v>409.51</v>
      </c>
      <c r="I722" s="15">
        <v>409.51</v>
      </c>
      <c r="J722" s="15">
        <v>409.51</v>
      </c>
      <c r="K722" s="15">
        <v>0</v>
      </c>
      <c r="L722" s="15">
        <v>409.51</v>
      </c>
    </row>
    <row r="723" spans="1:12" x14ac:dyDescent="0.2">
      <c r="A723" s="23" t="s">
        <v>1922</v>
      </c>
      <c r="B723" s="23" t="s">
        <v>2032</v>
      </c>
      <c r="C723" s="15">
        <v>0</v>
      </c>
      <c r="D723" s="15">
        <v>881.72</v>
      </c>
      <c r="E723" s="15">
        <v>881.72</v>
      </c>
      <c r="F723" s="15">
        <v>0</v>
      </c>
      <c r="G723" s="15">
        <v>337.17</v>
      </c>
      <c r="H723" s="15">
        <v>337.17</v>
      </c>
      <c r="I723" s="15">
        <v>337.17</v>
      </c>
      <c r="J723" s="15">
        <v>337.17</v>
      </c>
      <c r="K723" s="15">
        <v>0</v>
      </c>
      <c r="L723" s="15">
        <v>337.17</v>
      </c>
    </row>
    <row r="724" spans="1:12" x14ac:dyDescent="0.2">
      <c r="A724" s="23" t="s">
        <v>1715</v>
      </c>
      <c r="B724" s="23" t="s">
        <v>1716</v>
      </c>
      <c r="C724" s="15">
        <v>0</v>
      </c>
      <c r="D724" s="15">
        <v>26893.11</v>
      </c>
      <c r="E724" s="15">
        <v>26893.11</v>
      </c>
      <c r="F724" s="15">
        <v>0</v>
      </c>
      <c r="G724" s="15">
        <v>26574.18</v>
      </c>
      <c r="H724" s="15">
        <v>26574.18</v>
      </c>
      <c r="I724" s="15">
        <v>26574.18</v>
      </c>
      <c r="J724" s="15">
        <v>26574.18</v>
      </c>
      <c r="K724" s="15">
        <v>0</v>
      </c>
      <c r="L724" s="15">
        <v>26574.18</v>
      </c>
    </row>
    <row r="725" spans="1:12" x14ac:dyDescent="0.2">
      <c r="A725" s="23" t="s">
        <v>1717</v>
      </c>
      <c r="B725" s="23" t="s">
        <v>1718</v>
      </c>
      <c r="C725" s="15">
        <v>0</v>
      </c>
      <c r="D725" s="15">
        <v>8142</v>
      </c>
      <c r="E725" s="15">
        <v>8142</v>
      </c>
      <c r="F725" s="15">
        <v>0</v>
      </c>
      <c r="G725" s="15">
        <v>8133.32</v>
      </c>
      <c r="H725" s="15">
        <v>8133.32</v>
      </c>
      <c r="I725" s="15">
        <v>8133.32</v>
      </c>
      <c r="J725" s="15">
        <v>8133.32</v>
      </c>
      <c r="K725" s="15">
        <v>0</v>
      </c>
      <c r="L725" s="15">
        <v>8133.32</v>
      </c>
    </row>
    <row r="726" spans="1:12" x14ac:dyDescent="0.2">
      <c r="A726" s="23" t="s">
        <v>1719</v>
      </c>
      <c r="B726" s="23" t="s">
        <v>1720</v>
      </c>
      <c r="C726" s="15">
        <v>0</v>
      </c>
      <c r="D726" s="15">
        <v>283292.46000000002</v>
      </c>
      <c r="E726" s="15">
        <v>283292.46000000002</v>
      </c>
      <c r="F726" s="15">
        <v>0</v>
      </c>
      <c r="G726" s="15">
        <v>149669.69</v>
      </c>
      <c r="H726" s="15">
        <v>149258.13</v>
      </c>
      <c r="I726" s="15">
        <v>149258.13</v>
      </c>
      <c r="J726" s="15">
        <v>149258.13</v>
      </c>
      <c r="K726" s="15">
        <v>0</v>
      </c>
      <c r="L726" s="15">
        <v>149258.13</v>
      </c>
    </row>
    <row r="727" spans="1:12" x14ac:dyDescent="0.2">
      <c r="A727" s="23" t="s">
        <v>1721</v>
      </c>
      <c r="B727" s="23" t="s">
        <v>1722</v>
      </c>
      <c r="C727" s="15">
        <v>0</v>
      </c>
      <c r="D727" s="15">
        <v>310839.31</v>
      </c>
      <c r="E727" s="15">
        <v>310839.31</v>
      </c>
      <c r="F727" s="15">
        <v>0</v>
      </c>
      <c r="G727" s="15">
        <v>74310.880000000005</v>
      </c>
      <c r="H727" s="15">
        <v>74310.880000000005</v>
      </c>
      <c r="I727" s="15">
        <v>74310.880000000005</v>
      </c>
      <c r="J727" s="15">
        <v>74310.880000000005</v>
      </c>
      <c r="K727" s="15">
        <v>0</v>
      </c>
      <c r="L727" s="15">
        <v>74310.880000000005</v>
      </c>
    </row>
    <row r="728" spans="1:12" x14ac:dyDescent="0.2">
      <c r="A728" s="23" t="s">
        <v>1923</v>
      </c>
      <c r="B728" s="23" t="s">
        <v>2033</v>
      </c>
      <c r="C728" s="15">
        <v>0</v>
      </c>
      <c r="D728" s="15">
        <v>36000.03</v>
      </c>
      <c r="E728" s="15">
        <v>36000.03</v>
      </c>
      <c r="F728" s="15">
        <v>0</v>
      </c>
      <c r="G728" s="15">
        <v>1116.7</v>
      </c>
      <c r="H728" s="15">
        <v>1116.7</v>
      </c>
      <c r="I728" s="15">
        <v>1116.7</v>
      </c>
      <c r="J728" s="15">
        <v>1116.7</v>
      </c>
      <c r="K728" s="15">
        <v>0</v>
      </c>
      <c r="L728" s="15">
        <v>1116.7</v>
      </c>
    </row>
    <row r="729" spans="1:12" x14ac:dyDescent="0.2">
      <c r="A729" s="23" t="s">
        <v>1924</v>
      </c>
      <c r="B729" s="23" t="s">
        <v>2034</v>
      </c>
      <c r="C729" s="15">
        <v>0</v>
      </c>
      <c r="D729" s="15">
        <v>145030.10999999999</v>
      </c>
      <c r="E729" s="15">
        <v>145030.10999999999</v>
      </c>
      <c r="F729" s="15">
        <v>0</v>
      </c>
      <c r="G729" s="15">
        <v>130404.32</v>
      </c>
      <c r="H729" s="15">
        <v>130404.32</v>
      </c>
      <c r="I729" s="15">
        <v>130404.32</v>
      </c>
      <c r="J729" s="15">
        <v>130404.32</v>
      </c>
      <c r="K729" s="15">
        <v>0</v>
      </c>
      <c r="L729" s="15">
        <v>130404.32</v>
      </c>
    </row>
    <row r="730" spans="1:12" x14ac:dyDescent="0.2">
      <c r="A730" s="23" t="s">
        <v>1925</v>
      </c>
      <c r="B730" s="23" t="s">
        <v>2035</v>
      </c>
      <c r="C730" s="15">
        <v>0</v>
      </c>
      <c r="D730" s="15">
        <v>114033.95</v>
      </c>
      <c r="E730" s="15">
        <v>114033.95</v>
      </c>
      <c r="F730" s="15">
        <v>0</v>
      </c>
      <c r="G730" s="15">
        <v>75002.97</v>
      </c>
      <c r="H730" s="15">
        <v>75002.97</v>
      </c>
      <c r="I730" s="15">
        <v>75002.97</v>
      </c>
      <c r="J730" s="15">
        <v>75002.97</v>
      </c>
      <c r="K730" s="15">
        <v>0</v>
      </c>
      <c r="L730" s="15">
        <v>75002.97</v>
      </c>
    </row>
    <row r="731" spans="1:12" x14ac:dyDescent="0.2">
      <c r="A731" s="23" t="s">
        <v>1723</v>
      </c>
      <c r="B731" s="23" t="s">
        <v>1524</v>
      </c>
      <c r="C731" s="15">
        <v>0</v>
      </c>
      <c r="D731" s="15">
        <v>105262.25</v>
      </c>
      <c r="E731" s="15">
        <v>105262.25</v>
      </c>
      <c r="F731" s="15">
        <v>0</v>
      </c>
      <c r="G731" s="15">
        <v>34804.300000000003</v>
      </c>
      <c r="H731" s="15">
        <v>34804.300000000003</v>
      </c>
      <c r="I731" s="15">
        <v>34804.300000000003</v>
      </c>
      <c r="J731" s="15">
        <v>34804.300000000003</v>
      </c>
      <c r="K731" s="15">
        <v>0</v>
      </c>
      <c r="L731" s="15">
        <v>34804.300000000003</v>
      </c>
    </row>
    <row r="732" spans="1:12" x14ac:dyDescent="0.2">
      <c r="A732" s="23" t="s">
        <v>1724</v>
      </c>
      <c r="B732" s="23" t="s">
        <v>1725</v>
      </c>
      <c r="C732" s="15">
        <v>0</v>
      </c>
      <c r="D732" s="15">
        <v>58990.22</v>
      </c>
      <c r="E732" s="15">
        <v>58990.22</v>
      </c>
      <c r="F732" s="15">
        <v>0</v>
      </c>
      <c r="G732" s="15">
        <v>40883.230000000003</v>
      </c>
      <c r="H732" s="15">
        <v>40883.230000000003</v>
      </c>
      <c r="I732" s="15">
        <v>40883.230000000003</v>
      </c>
      <c r="J732" s="15">
        <v>40883.230000000003</v>
      </c>
      <c r="K732" s="15">
        <v>0</v>
      </c>
      <c r="L732" s="15">
        <v>40883.230000000003</v>
      </c>
    </row>
    <row r="733" spans="1:12" x14ac:dyDescent="0.2">
      <c r="A733" s="23" t="s">
        <v>1726</v>
      </c>
      <c r="B733" s="23" t="s">
        <v>1727</v>
      </c>
      <c r="C733" s="15">
        <v>0</v>
      </c>
      <c r="D733" s="15">
        <v>196308</v>
      </c>
      <c r="E733" s="15">
        <v>196308</v>
      </c>
      <c r="F733" s="15">
        <v>0</v>
      </c>
      <c r="G733" s="15">
        <v>74380.320000000007</v>
      </c>
      <c r="H733" s="15">
        <v>74380.320000000007</v>
      </c>
      <c r="I733" s="15">
        <v>74380.320000000007</v>
      </c>
      <c r="J733" s="15">
        <v>74380.320000000007</v>
      </c>
      <c r="K733" s="15">
        <v>0</v>
      </c>
      <c r="L733" s="15">
        <v>74380.320000000007</v>
      </c>
    </row>
    <row r="734" spans="1:12" x14ac:dyDescent="0.2">
      <c r="A734" s="23" t="s">
        <v>1728</v>
      </c>
      <c r="B734" s="23" t="s">
        <v>1729</v>
      </c>
      <c r="C734" s="15">
        <v>0</v>
      </c>
      <c r="D734" s="15">
        <v>103734</v>
      </c>
      <c r="E734" s="15">
        <v>103734</v>
      </c>
      <c r="F734" s="15">
        <v>0</v>
      </c>
      <c r="G734" s="15">
        <v>32718.09</v>
      </c>
      <c r="H734" s="15">
        <v>32718.09</v>
      </c>
      <c r="I734" s="15">
        <v>32718.09</v>
      </c>
      <c r="J734" s="15">
        <v>32718.09</v>
      </c>
      <c r="K734" s="15">
        <v>0</v>
      </c>
      <c r="L734" s="15">
        <v>32718.09</v>
      </c>
    </row>
    <row r="735" spans="1:12" x14ac:dyDescent="0.2">
      <c r="A735" s="23" t="s">
        <v>1730</v>
      </c>
      <c r="B735" s="23" t="s">
        <v>1731</v>
      </c>
      <c r="C735" s="15">
        <v>0</v>
      </c>
      <c r="D735" s="15">
        <v>148404</v>
      </c>
      <c r="E735" s="15">
        <v>148404</v>
      </c>
      <c r="F735" s="15">
        <v>0</v>
      </c>
      <c r="G735" s="15">
        <v>38946.04</v>
      </c>
      <c r="H735" s="15">
        <v>38946.04</v>
      </c>
      <c r="I735" s="15">
        <v>38946.04</v>
      </c>
      <c r="J735" s="15">
        <v>38946.04</v>
      </c>
      <c r="K735" s="15">
        <v>0</v>
      </c>
      <c r="L735" s="15">
        <v>38946.04</v>
      </c>
    </row>
    <row r="736" spans="1:12" x14ac:dyDescent="0.2">
      <c r="A736" s="23" t="s">
        <v>1732</v>
      </c>
      <c r="B736" s="23" t="s">
        <v>1733</v>
      </c>
      <c r="C736" s="15">
        <v>0</v>
      </c>
      <c r="D736" s="15">
        <v>62424</v>
      </c>
      <c r="E736" s="15">
        <v>62424</v>
      </c>
      <c r="F736" s="15">
        <v>0</v>
      </c>
      <c r="G736" s="15">
        <v>7623.3</v>
      </c>
      <c r="H736" s="15">
        <v>7623.3</v>
      </c>
      <c r="I736" s="15">
        <v>7623.3</v>
      </c>
      <c r="J736" s="15">
        <v>7623.3</v>
      </c>
      <c r="K736" s="15">
        <v>0</v>
      </c>
      <c r="L736" s="15">
        <v>7623.3</v>
      </c>
    </row>
    <row r="737" spans="1:12" x14ac:dyDescent="0.2">
      <c r="A737" s="23" t="s">
        <v>1734</v>
      </c>
      <c r="B737" s="23" t="s">
        <v>1735</v>
      </c>
      <c r="C737" s="15">
        <v>0</v>
      </c>
      <c r="D737" s="15">
        <v>167580</v>
      </c>
      <c r="E737" s="15">
        <v>167580</v>
      </c>
      <c r="F737" s="15">
        <v>0</v>
      </c>
      <c r="G737" s="15">
        <v>29566.71</v>
      </c>
      <c r="H737" s="15">
        <v>29566.71</v>
      </c>
      <c r="I737" s="15">
        <v>29566.71</v>
      </c>
      <c r="J737" s="15">
        <v>29566.71</v>
      </c>
      <c r="K737" s="15">
        <v>0</v>
      </c>
      <c r="L737" s="15">
        <v>29566.71</v>
      </c>
    </row>
    <row r="738" spans="1:12" x14ac:dyDescent="0.2">
      <c r="A738" s="23" t="s">
        <v>1736</v>
      </c>
      <c r="B738" s="23" t="s">
        <v>1737</v>
      </c>
      <c r="C738" s="15">
        <v>0</v>
      </c>
      <c r="D738" s="15">
        <v>122376</v>
      </c>
      <c r="E738" s="15">
        <v>122376</v>
      </c>
      <c r="F738" s="15">
        <v>0</v>
      </c>
      <c r="G738" s="15">
        <v>34266.639999999999</v>
      </c>
      <c r="H738" s="15">
        <v>34266.639999999999</v>
      </c>
      <c r="I738" s="15">
        <v>34266.639999999999</v>
      </c>
      <c r="J738" s="15">
        <v>34266.639999999999</v>
      </c>
      <c r="K738" s="15">
        <v>0</v>
      </c>
      <c r="L738" s="15">
        <v>34266.639999999999</v>
      </c>
    </row>
    <row r="739" spans="1:12" x14ac:dyDescent="0.2">
      <c r="A739" s="23" t="s">
        <v>1738</v>
      </c>
      <c r="B739" s="23" t="s">
        <v>1739</v>
      </c>
      <c r="C739" s="15">
        <v>0</v>
      </c>
      <c r="D739" s="15">
        <v>28571</v>
      </c>
      <c r="E739" s="15">
        <v>28571</v>
      </c>
      <c r="F739" s="15">
        <v>0</v>
      </c>
      <c r="G739" s="15">
        <v>15580.85</v>
      </c>
      <c r="H739" s="15">
        <v>15580.85</v>
      </c>
      <c r="I739" s="15">
        <v>15580.85</v>
      </c>
      <c r="J739" s="15">
        <v>15580.85</v>
      </c>
      <c r="K739" s="15">
        <v>0</v>
      </c>
      <c r="L739" s="15">
        <v>15580.85</v>
      </c>
    </row>
    <row r="740" spans="1:12" x14ac:dyDescent="0.2">
      <c r="A740" s="23" t="s">
        <v>1740</v>
      </c>
      <c r="B740" s="23" t="s">
        <v>1741</v>
      </c>
      <c r="C740" s="15">
        <v>0</v>
      </c>
      <c r="D740" s="15">
        <v>124488</v>
      </c>
      <c r="E740" s="15">
        <v>124488</v>
      </c>
      <c r="F740" s="15">
        <v>0</v>
      </c>
      <c r="G740" s="15">
        <v>56810.41</v>
      </c>
      <c r="H740" s="15">
        <v>56810.41</v>
      </c>
      <c r="I740" s="15">
        <v>56810.41</v>
      </c>
      <c r="J740" s="15">
        <v>56810.41</v>
      </c>
      <c r="K740" s="15">
        <v>0</v>
      </c>
      <c r="L740" s="15">
        <v>56810.41</v>
      </c>
    </row>
    <row r="741" spans="1:12" x14ac:dyDescent="0.2">
      <c r="A741" s="23" t="s">
        <v>1742</v>
      </c>
      <c r="B741" s="23" t="s">
        <v>1743</v>
      </c>
      <c r="C741" s="15">
        <v>0</v>
      </c>
      <c r="D741" s="15">
        <v>58110</v>
      </c>
      <c r="E741" s="15">
        <v>58110</v>
      </c>
      <c r="F741" s="15">
        <v>0</v>
      </c>
      <c r="G741" s="15">
        <v>15532.83</v>
      </c>
      <c r="H741" s="15">
        <v>15532.83</v>
      </c>
      <c r="I741" s="15">
        <v>15532.83</v>
      </c>
      <c r="J741" s="15">
        <v>15532.83</v>
      </c>
      <c r="K741" s="15">
        <v>0</v>
      </c>
      <c r="L741" s="15">
        <v>15532.83</v>
      </c>
    </row>
    <row r="742" spans="1:12" x14ac:dyDescent="0.2">
      <c r="A742" s="23" t="s">
        <v>1744</v>
      </c>
      <c r="B742" s="23" t="s">
        <v>1745</v>
      </c>
      <c r="C742" s="15">
        <v>0</v>
      </c>
      <c r="D742" s="15">
        <v>13007.27</v>
      </c>
      <c r="E742" s="15">
        <v>13007.27</v>
      </c>
      <c r="F742" s="15">
        <v>0</v>
      </c>
      <c r="G742" s="15">
        <v>0</v>
      </c>
      <c r="H742" s="15">
        <v>0</v>
      </c>
      <c r="I742" s="15">
        <v>0</v>
      </c>
      <c r="J742" s="15">
        <v>0</v>
      </c>
      <c r="K742" s="15">
        <v>0</v>
      </c>
      <c r="L742" s="15">
        <v>0</v>
      </c>
    </row>
    <row r="743" spans="1:12" x14ac:dyDescent="0.2">
      <c r="A743" s="23" t="s">
        <v>1746</v>
      </c>
      <c r="B743" s="23" t="s">
        <v>1547</v>
      </c>
      <c r="C743" s="15">
        <v>0</v>
      </c>
      <c r="D743" s="15">
        <v>8333.33</v>
      </c>
      <c r="E743" s="15">
        <v>8333.33</v>
      </c>
      <c r="F743" s="15">
        <v>0</v>
      </c>
      <c r="G743" s="15">
        <v>8325.34</v>
      </c>
      <c r="H743" s="15">
        <v>8325.34</v>
      </c>
      <c r="I743" s="15">
        <v>8325.34</v>
      </c>
      <c r="J743" s="15">
        <v>8325.34</v>
      </c>
      <c r="K743" s="15">
        <v>0</v>
      </c>
      <c r="L743" s="15">
        <v>8325.34</v>
      </c>
    </row>
    <row r="744" spans="1:12" x14ac:dyDescent="0.2">
      <c r="A744" s="23" t="s">
        <v>1747</v>
      </c>
      <c r="B744" s="23" t="s">
        <v>1748</v>
      </c>
      <c r="C744" s="15">
        <v>0</v>
      </c>
      <c r="D744" s="15">
        <v>57850</v>
      </c>
      <c r="E744" s="15">
        <v>57850</v>
      </c>
      <c r="F744" s="15">
        <v>0</v>
      </c>
      <c r="G744" s="15">
        <v>57849.95</v>
      </c>
      <c r="H744" s="15">
        <v>57849.95</v>
      </c>
      <c r="I744" s="15">
        <v>57849.95</v>
      </c>
      <c r="J744" s="15">
        <v>57849.95</v>
      </c>
      <c r="K744" s="15">
        <v>0</v>
      </c>
      <c r="L744" s="15">
        <v>57849.95</v>
      </c>
    </row>
    <row r="745" spans="1:12" x14ac:dyDescent="0.2">
      <c r="A745" s="23" t="s">
        <v>1749</v>
      </c>
      <c r="B745" s="23" t="s">
        <v>1733</v>
      </c>
      <c r="C745" s="15">
        <v>0</v>
      </c>
      <c r="D745" s="15">
        <v>42410</v>
      </c>
      <c r="E745" s="15">
        <v>42410</v>
      </c>
      <c r="F745" s="15">
        <v>0</v>
      </c>
      <c r="G745" s="15">
        <v>41598.9</v>
      </c>
      <c r="H745" s="15">
        <v>41598.9</v>
      </c>
      <c r="I745" s="15">
        <v>41598.9</v>
      </c>
      <c r="J745" s="15">
        <v>41598.9</v>
      </c>
      <c r="K745" s="15">
        <v>0</v>
      </c>
      <c r="L745" s="15">
        <v>41598.9</v>
      </c>
    </row>
    <row r="746" spans="1:12" x14ac:dyDescent="0.2">
      <c r="A746" s="23" t="s">
        <v>1926</v>
      </c>
      <c r="B746" s="23" t="s">
        <v>2036</v>
      </c>
      <c r="C746" s="15">
        <v>0</v>
      </c>
      <c r="D746" s="15">
        <v>86702.24</v>
      </c>
      <c r="E746" s="15">
        <v>86702.24</v>
      </c>
      <c r="F746" s="15">
        <v>0</v>
      </c>
      <c r="G746" s="15">
        <v>48673.08</v>
      </c>
      <c r="H746" s="15">
        <v>48673.08</v>
      </c>
      <c r="I746" s="15">
        <v>48673.08</v>
      </c>
      <c r="J746" s="15">
        <v>48673.08</v>
      </c>
      <c r="K746" s="15">
        <v>0</v>
      </c>
      <c r="L746" s="15">
        <v>48673.08</v>
      </c>
    </row>
    <row r="747" spans="1:12" x14ac:dyDescent="0.2">
      <c r="A747" s="23" t="s">
        <v>2658</v>
      </c>
      <c r="B747" s="23" t="s">
        <v>2794</v>
      </c>
      <c r="C747" s="15">
        <v>0</v>
      </c>
      <c r="D747" s="15">
        <v>94719</v>
      </c>
      <c r="E747" s="15">
        <v>94719</v>
      </c>
      <c r="F747" s="15">
        <v>0</v>
      </c>
      <c r="G747" s="15">
        <v>73834.7</v>
      </c>
      <c r="H747" s="15">
        <v>73834.7</v>
      </c>
      <c r="I747" s="15">
        <v>73834.7</v>
      </c>
      <c r="J747" s="15">
        <v>73834.7</v>
      </c>
      <c r="K747" s="15">
        <v>0</v>
      </c>
      <c r="L747" s="15">
        <v>73834.7</v>
      </c>
    </row>
    <row r="748" spans="1:12" x14ac:dyDescent="0.2">
      <c r="A748" s="23" t="s">
        <v>1750</v>
      </c>
      <c r="B748" s="23" t="s">
        <v>1751</v>
      </c>
      <c r="C748" s="15">
        <v>0</v>
      </c>
      <c r="D748" s="15">
        <v>201176</v>
      </c>
      <c r="E748" s="15">
        <v>201176</v>
      </c>
      <c r="F748" s="15">
        <v>0</v>
      </c>
      <c r="G748" s="15">
        <v>134306.10999999999</v>
      </c>
      <c r="H748" s="15">
        <v>134306.10999999999</v>
      </c>
      <c r="I748" s="15">
        <v>134306.10999999999</v>
      </c>
      <c r="J748" s="15">
        <v>134306.10999999999</v>
      </c>
      <c r="K748" s="15">
        <v>0</v>
      </c>
      <c r="L748" s="15">
        <v>134306.10999999999</v>
      </c>
    </row>
    <row r="749" spans="1:12" x14ac:dyDescent="0.2">
      <c r="A749" s="23" t="s">
        <v>2659</v>
      </c>
      <c r="B749" s="23" t="s">
        <v>2795</v>
      </c>
      <c r="C749" s="15">
        <v>0</v>
      </c>
      <c r="D749" s="15">
        <v>54193.32</v>
      </c>
      <c r="E749" s="15">
        <v>54193.32</v>
      </c>
      <c r="F749" s="15">
        <v>0</v>
      </c>
      <c r="G749" s="15">
        <v>5106.2</v>
      </c>
      <c r="H749" s="15">
        <v>5106.2</v>
      </c>
      <c r="I749" s="15">
        <v>5106.2</v>
      </c>
      <c r="J749" s="15">
        <v>5106.2</v>
      </c>
      <c r="K749" s="15">
        <v>0</v>
      </c>
      <c r="L749" s="15">
        <v>5106.2</v>
      </c>
    </row>
    <row r="750" spans="1:12" x14ac:dyDescent="0.2">
      <c r="A750" s="23" t="s">
        <v>2660</v>
      </c>
      <c r="B750" s="23" t="s">
        <v>2796</v>
      </c>
      <c r="C750" s="15">
        <v>0</v>
      </c>
      <c r="D750" s="15">
        <v>30000</v>
      </c>
      <c r="E750" s="15">
        <v>30000</v>
      </c>
      <c r="F750" s="15">
        <v>0</v>
      </c>
      <c r="G750" s="15">
        <v>24284.720000000001</v>
      </c>
      <c r="H750" s="15">
        <v>24284.720000000001</v>
      </c>
      <c r="I750" s="15">
        <v>24284.720000000001</v>
      </c>
      <c r="J750" s="15">
        <v>24284.720000000001</v>
      </c>
      <c r="K750" s="15">
        <v>0</v>
      </c>
      <c r="L750" s="15">
        <v>24284.720000000001</v>
      </c>
    </row>
    <row r="751" spans="1:12" x14ac:dyDescent="0.2">
      <c r="A751" s="23" t="s">
        <v>2661</v>
      </c>
      <c r="B751" s="23" t="s">
        <v>2797</v>
      </c>
      <c r="C751" s="15">
        <v>0</v>
      </c>
      <c r="D751" s="15">
        <v>30000</v>
      </c>
      <c r="E751" s="15">
        <v>30000</v>
      </c>
      <c r="F751" s="15">
        <v>0</v>
      </c>
      <c r="G751" s="15">
        <v>7449.59</v>
      </c>
      <c r="H751" s="15">
        <v>7449.59</v>
      </c>
      <c r="I751" s="15">
        <v>7449.59</v>
      </c>
      <c r="J751" s="15">
        <v>7449.59</v>
      </c>
      <c r="K751" s="15">
        <v>0</v>
      </c>
      <c r="L751" s="15">
        <v>7449.59</v>
      </c>
    </row>
    <row r="752" spans="1:12" x14ac:dyDescent="0.2">
      <c r="A752" s="23" t="s">
        <v>2378</v>
      </c>
      <c r="B752" s="23" t="s">
        <v>2379</v>
      </c>
      <c r="C752" s="15">
        <v>0</v>
      </c>
      <c r="D752" s="15">
        <v>7400</v>
      </c>
      <c r="E752" s="15">
        <v>7400</v>
      </c>
      <c r="F752" s="15">
        <v>0</v>
      </c>
      <c r="G752" s="15">
        <v>0</v>
      </c>
      <c r="H752" s="15">
        <v>0</v>
      </c>
      <c r="I752" s="15">
        <v>0</v>
      </c>
      <c r="J752" s="15">
        <v>0</v>
      </c>
      <c r="K752" s="15">
        <v>0</v>
      </c>
      <c r="L752" s="15">
        <v>0</v>
      </c>
    </row>
    <row r="753" spans="1:12" x14ac:dyDescent="0.2">
      <c r="A753" s="23" t="s">
        <v>2662</v>
      </c>
      <c r="B753" s="23" t="s">
        <v>2798</v>
      </c>
      <c r="C753" s="15">
        <v>0</v>
      </c>
      <c r="D753" s="15">
        <v>30000</v>
      </c>
      <c r="E753" s="15">
        <v>30000</v>
      </c>
      <c r="F753" s="15">
        <v>0</v>
      </c>
      <c r="G753" s="15">
        <v>29404.73</v>
      </c>
      <c r="H753" s="15">
        <v>29404.73</v>
      </c>
      <c r="I753" s="15">
        <v>29404.73</v>
      </c>
      <c r="J753" s="15">
        <v>29404.73</v>
      </c>
      <c r="K753" s="15">
        <v>0</v>
      </c>
      <c r="L753" s="15">
        <v>29404.73</v>
      </c>
    </row>
    <row r="754" spans="1:12" x14ac:dyDescent="0.2">
      <c r="A754" s="23" t="s">
        <v>2663</v>
      </c>
      <c r="B754" s="23" t="s">
        <v>2799</v>
      </c>
      <c r="C754" s="15">
        <v>0</v>
      </c>
      <c r="D754" s="15">
        <v>30000</v>
      </c>
      <c r="E754" s="15">
        <v>30000</v>
      </c>
      <c r="F754" s="15">
        <v>0</v>
      </c>
      <c r="G754" s="15">
        <v>12585.35</v>
      </c>
      <c r="H754" s="15">
        <v>12585.35</v>
      </c>
      <c r="I754" s="15">
        <v>12585.35</v>
      </c>
      <c r="J754" s="15">
        <v>12585.35</v>
      </c>
      <c r="K754" s="15">
        <v>0</v>
      </c>
      <c r="L754" s="15">
        <v>12585.35</v>
      </c>
    </row>
    <row r="755" spans="1:12" x14ac:dyDescent="0.2">
      <c r="A755" s="23" t="s">
        <v>2664</v>
      </c>
      <c r="B755" s="23" t="s">
        <v>2800</v>
      </c>
      <c r="C755" s="15">
        <v>0</v>
      </c>
      <c r="D755" s="15">
        <v>45626</v>
      </c>
      <c r="E755" s="15">
        <v>45626</v>
      </c>
      <c r="F755" s="15">
        <v>0</v>
      </c>
      <c r="G755" s="15">
        <v>38901.300000000003</v>
      </c>
      <c r="H755" s="15">
        <v>38901.300000000003</v>
      </c>
      <c r="I755" s="15">
        <v>38901.300000000003</v>
      </c>
      <c r="J755" s="15">
        <v>38901.300000000003</v>
      </c>
      <c r="K755" s="15">
        <v>0</v>
      </c>
      <c r="L755" s="15">
        <v>38901.300000000003</v>
      </c>
    </row>
    <row r="756" spans="1:12" x14ac:dyDescent="0.2">
      <c r="A756" s="23" t="s">
        <v>2380</v>
      </c>
      <c r="B756" s="23" t="s">
        <v>2381</v>
      </c>
      <c r="C756" s="15">
        <v>0</v>
      </c>
      <c r="D756" s="15">
        <v>14676.95</v>
      </c>
      <c r="E756" s="15">
        <v>14676.95</v>
      </c>
      <c r="F756" s="15">
        <v>0</v>
      </c>
      <c r="G756" s="15">
        <v>3891.76</v>
      </c>
      <c r="H756" s="15">
        <v>3891.76</v>
      </c>
      <c r="I756" s="15">
        <v>3891.76</v>
      </c>
      <c r="J756" s="15">
        <v>3891.76</v>
      </c>
      <c r="K756" s="15">
        <v>0</v>
      </c>
      <c r="L756" s="15">
        <v>3891.76</v>
      </c>
    </row>
    <row r="757" spans="1:12" x14ac:dyDescent="0.2">
      <c r="A757" s="23" t="s">
        <v>2382</v>
      </c>
      <c r="B757" s="23" t="s">
        <v>2383</v>
      </c>
      <c r="C757" s="15">
        <v>0</v>
      </c>
      <c r="D757" s="15">
        <v>57816.79</v>
      </c>
      <c r="E757" s="15">
        <v>57816.79</v>
      </c>
      <c r="F757" s="15">
        <v>0</v>
      </c>
      <c r="G757" s="15">
        <v>1094.52</v>
      </c>
      <c r="H757" s="15">
        <v>1094.52</v>
      </c>
      <c r="I757" s="15">
        <v>1094.52</v>
      </c>
      <c r="J757" s="15">
        <v>1094.52</v>
      </c>
      <c r="K757" s="15">
        <v>0</v>
      </c>
      <c r="L757" s="15">
        <v>1094.52</v>
      </c>
    </row>
    <row r="758" spans="1:12" x14ac:dyDescent="0.2">
      <c r="A758" s="23" t="s">
        <v>2384</v>
      </c>
      <c r="B758" s="23" t="s">
        <v>2385</v>
      </c>
      <c r="C758" s="15">
        <v>0</v>
      </c>
      <c r="D758" s="15">
        <v>139729</v>
      </c>
      <c r="E758" s="15">
        <v>139729</v>
      </c>
      <c r="F758" s="15">
        <v>0</v>
      </c>
      <c r="G758" s="15">
        <v>25752.83</v>
      </c>
      <c r="H758" s="15">
        <v>25752.83</v>
      </c>
      <c r="I758" s="15">
        <v>25752.83</v>
      </c>
      <c r="J758" s="15">
        <v>25752.83</v>
      </c>
      <c r="K758" s="15">
        <v>0</v>
      </c>
      <c r="L758" s="15">
        <v>25752.83</v>
      </c>
    </row>
    <row r="759" spans="1:12" x14ac:dyDescent="0.2">
      <c r="A759" s="23" t="s">
        <v>2386</v>
      </c>
      <c r="B759" s="23" t="s">
        <v>2387</v>
      </c>
      <c r="C759" s="15">
        <v>0</v>
      </c>
      <c r="D759" s="15">
        <v>123900</v>
      </c>
      <c r="E759" s="15">
        <v>123900</v>
      </c>
      <c r="F759" s="15">
        <v>0</v>
      </c>
      <c r="G759" s="15">
        <v>21234.14</v>
      </c>
      <c r="H759" s="15">
        <v>21234.14</v>
      </c>
      <c r="I759" s="15">
        <v>21234.14</v>
      </c>
      <c r="J759" s="15">
        <v>21234.14</v>
      </c>
      <c r="K759" s="15">
        <v>0</v>
      </c>
      <c r="L759" s="15">
        <v>21234.14</v>
      </c>
    </row>
    <row r="760" spans="1:12" x14ac:dyDescent="0.2">
      <c r="A760" s="23" t="s">
        <v>2388</v>
      </c>
      <c r="B760" s="23" t="s">
        <v>2389</v>
      </c>
      <c r="C760" s="15">
        <v>0</v>
      </c>
      <c r="D760" s="15">
        <v>102650</v>
      </c>
      <c r="E760" s="15">
        <v>102650</v>
      </c>
      <c r="F760" s="15">
        <v>0</v>
      </c>
      <c r="G760" s="15">
        <v>15992.79</v>
      </c>
      <c r="H760" s="15">
        <v>15992.79</v>
      </c>
      <c r="I760" s="15">
        <v>15992.79</v>
      </c>
      <c r="J760" s="15">
        <v>15992.79</v>
      </c>
      <c r="K760" s="15">
        <v>0</v>
      </c>
      <c r="L760" s="15">
        <v>15992.79</v>
      </c>
    </row>
    <row r="761" spans="1:12" x14ac:dyDescent="0.2">
      <c r="A761" s="23" t="s">
        <v>2390</v>
      </c>
      <c r="B761" s="23" t="s">
        <v>1547</v>
      </c>
      <c r="C761" s="15">
        <v>0</v>
      </c>
      <c r="D761" s="15">
        <v>4166.67</v>
      </c>
      <c r="E761" s="15">
        <v>4166.67</v>
      </c>
      <c r="F761" s="15">
        <v>0</v>
      </c>
      <c r="G761" s="15">
        <v>3460.88</v>
      </c>
      <c r="H761" s="15">
        <v>3460.88</v>
      </c>
      <c r="I761" s="15">
        <v>3460.88</v>
      </c>
      <c r="J761" s="15">
        <v>3460.88</v>
      </c>
      <c r="K761" s="15">
        <v>0</v>
      </c>
      <c r="L761" s="15">
        <v>3460.88</v>
      </c>
    </row>
    <row r="762" spans="1:12" x14ac:dyDescent="0.2">
      <c r="A762" s="23" t="s">
        <v>2391</v>
      </c>
      <c r="B762" s="23" t="s">
        <v>2392</v>
      </c>
      <c r="C762" s="15">
        <v>0</v>
      </c>
      <c r="D762" s="15">
        <v>34814</v>
      </c>
      <c r="E762" s="15">
        <v>34814</v>
      </c>
      <c r="F762" s="15">
        <v>0</v>
      </c>
      <c r="G762" s="15">
        <v>34317.47</v>
      </c>
      <c r="H762" s="15">
        <v>34317.47</v>
      </c>
      <c r="I762" s="15">
        <v>34317.47</v>
      </c>
      <c r="J762" s="15">
        <v>34317.47</v>
      </c>
      <c r="K762" s="15">
        <v>0</v>
      </c>
      <c r="L762" s="15">
        <v>34317.47</v>
      </c>
    </row>
    <row r="763" spans="1:12" x14ac:dyDescent="0.2">
      <c r="A763" s="23" t="s">
        <v>2393</v>
      </c>
      <c r="B763" s="23" t="s">
        <v>2394</v>
      </c>
      <c r="C763" s="15">
        <v>0</v>
      </c>
      <c r="D763" s="15">
        <v>10028</v>
      </c>
      <c r="E763" s="15">
        <v>10028</v>
      </c>
      <c r="F763" s="15">
        <v>0</v>
      </c>
      <c r="G763" s="15">
        <v>9956.57</v>
      </c>
      <c r="H763" s="15">
        <v>9956.57</v>
      </c>
      <c r="I763" s="15">
        <v>9956.57</v>
      </c>
      <c r="J763" s="15">
        <v>9956.57</v>
      </c>
      <c r="K763" s="15">
        <v>0</v>
      </c>
      <c r="L763" s="15">
        <v>9956.57</v>
      </c>
    </row>
    <row r="764" spans="1:12" x14ac:dyDescent="0.2">
      <c r="A764" s="23" t="s">
        <v>2395</v>
      </c>
      <c r="B764" s="23" t="s">
        <v>2396</v>
      </c>
      <c r="C764" s="15">
        <v>0</v>
      </c>
      <c r="D764" s="15">
        <v>19412</v>
      </c>
      <c r="E764" s="15">
        <v>19412</v>
      </c>
      <c r="F764" s="15">
        <v>0</v>
      </c>
      <c r="G764" s="15">
        <v>19406.12</v>
      </c>
      <c r="H764" s="15">
        <v>19406.12</v>
      </c>
      <c r="I764" s="15">
        <v>19406.12</v>
      </c>
      <c r="J764" s="15">
        <v>19406.12</v>
      </c>
      <c r="K764" s="15">
        <v>0</v>
      </c>
      <c r="L764" s="15">
        <v>19406.12</v>
      </c>
    </row>
    <row r="765" spans="1:12" x14ac:dyDescent="0.2">
      <c r="A765" s="23" t="s">
        <v>2397</v>
      </c>
      <c r="B765" s="23" t="s">
        <v>2398</v>
      </c>
      <c r="C765" s="15">
        <v>0</v>
      </c>
      <c r="D765" s="15">
        <v>68220</v>
      </c>
      <c r="E765" s="15">
        <v>68220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5">
        <v>0</v>
      </c>
    </row>
    <row r="766" spans="1:12" x14ac:dyDescent="0.2">
      <c r="A766" s="23" t="s">
        <v>2399</v>
      </c>
      <c r="B766" s="23" t="s">
        <v>2400</v>
      </c>
      <c r="C766" s="15">
        <v>0</v>
      </c>
      <c r="D766" s="15">
        <v>79605</v>
      </c>
      <c r="E766" s="15">
        <v>79605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 spans="1:12" x14ac:dyDescent="0.2">
      <c r="A767" s="23" t="s">
        <v>2401</v>
      </c>
      <c r="B767" s="23" t="s">
        <v>2402</v>
      </c>
      <c r="C767" s="15">
        <v>0</v>
      </c>
      <c r="D767" s="15">
        <v>10000</v>
      </c>
      <c r="E767" s="15">
        <v>10000</v>
      </c>
      <c r="F767" s="15">
        <v>0</v>
      </c>
      <c r="G767" s="15">
        <v>6322.82</v>
      </c>
      <c r="H767" s="15">
        <v>6322.82</v>
      </c>
      <c r="I767" s="15">
        <v>6322.82</v>
      </c>
      <c r="J767" s="15">
        <v>6322.82</v>
      </c>
      <c r="K767" s="15">
        <v>0</v>
      </c>
      <c r="L767" s="15">
        <v>6322.82</v>
      </c>
    </row>
    <row r="768" spans="1:12" x14ac:dyDescent="0.2">
      <c r="A768" s="23" t="s">
        <v>2403</v>
      </c>
      <c r="B768" s="23" t="s">
        <v>2404</v>
      </c>
      <c r="C768" s="15">
        <v>0</v>
      </c>
      <c r="D768" s="15">
        <v>10894.5</v>
      </c>
      <c r="E768" s="15">
        <v>10894.5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 spans="1:12" x14ac:dyDescent="0.2">
      <c r="A769" s="23" t="s">
        <v>2665</v>
      </c>
      <c r="B769" s="23" t="s">
        <v>2801</v>
      </c>
      <c r="C769" s="15">
        <v>0</v>
      </c>
      <c r="D769" s="15">
        <v>106000</v>
      </c>
      <c r="E769" s="15">
        <v>106000</v>
      </c>
      <c r="F769" s="15">
        <v>0</v>
      </c>
      <c r="G769" s="15">
        <v>0</v>
      </c>
      <c r="H769" s="15">
        <v>0</v>
      </c>
      <c r="I769" s="15">
        <v>0</v>
      </c>
      <c r="J769" s="15">
        <v>0</v>
      </c>
      <c r="K769" s="15">
        <v>0</v>
      </c>
      <c r="L769" s="15">
        <v>0</v>
      </c>
    </row>
    <row r="770" spans="1:12" x14ac:dyDescent="0.2">
      <c r="A770" s="23" t="s">
        <v>2666</v>
      </c>
      <c r="B770" s="23" t="s">
        <v>2802</v>
      </c>
      <c r="C770" s="15">
        <v>0</v>
      </c>
      <c r="D770" s="15">
        <v>2680</v>
      </c>
      <c r="E770" s="15">
        <v>2680</v>
      </c>
      <c r="F770" s="15">
        <v>0</v>
      </c>
      <c r="G770" s="15">
        <v>2680</v>
      </c>
      <c r="H770" s="15">
        <v>2680</v>
      </c>
      <c r="I770" s="15">
        <v>2680</v>
      </c>
      <c r="J770" s="15">
        <v>2680</v>
      </c>
      <c r="K770" s="15">
        <v>0</v>
      </c>
      <c r="L770" s="15">
        <v>2680</v>
      </c>
    </row>
    <row r="771" spans="1:12" x14ac:dyDescent="0.2">
      <c r="A771" s="23" t="s">
        <v>2667</v>
      </c>
      <c r="B771" s="23" t="s">
        <v>2293</v>
      </c>
      <c r="C771" s="15">
        <v>0</v>
      </c>
      <c r="D771" s="15">
        <v>30000</v>
      </c>
      <c r="E771" s="15">
        <v>30000</v>
      </c>
      <c r="F771" s="15">
        <v>0</v>
      </c>
      <c r="G771" s="15">
        <v>2031.66</v>
      </c>
      <c r="H771" s="15">
        <v>2031.66</v>
      </c>
      <c r="I771" s="15">
        <v>2031.66</v>
      </c>
      <c r="J771" s="15">
        <v>2031.66</v>
      </c>
      <c r="K771" s="15">
        <v>0</v>
      </c>
      <c r="L771" s="15">
        <v>2031.66</v>
      </c>
    </row>
    <row r="772" spans="1:12" x14ac:dyDescent="0.2">
      <c r="A772" s="23" t="s">
        <v>2668</v>
      </c>
      <c r="B772" s="23" t="s">
        <v>2293</v>
      </c>
      <c r="C772" s="15">
        <v>0</v>
      </c>
      <c r="D772" s="15">
        <v>30000</v>
      </c>
      <c r="E772" s="15">
        <v>30000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 spans="1:12" x14ac:dyDescent="0.2">
      <c r="A773" s="23" t="s">
        <v>2405</v>
      </c>
      <c r="B773" s="23" t="s">
        <v>2406</v>
      </c>
      <c r="C773" s="15">
        <v>0</v>
      </c>
      <c r="D773" s="15">
        <v>8443.7999999999993</v>
      </c>
      <c r="E773" s="15">
        <v>8443.7999999999993</v>
      </c>
      <c r="F773" s="15">
        <v>0</v>
      </c>
      <c r="G773" s="15">
        <v>3700.32</v>
      </c>
      <c r="H773" s="15">
        <v>3700.32</v>
      </c>
      <c r="I773" s="15">
        <v>3700.32</v>
      </c>
      <c r="J773" s="15">
        <v>3700.32</v>
      </c>
      <c r="K773" s="15">
        <v>0</v>
      </c>
      <c r="L773" s="15">
        <v>3700.32</v>
      </c>
    </row>
    <row r="774" spans="1:12" x14ac:dyDescent="0.2">
      <c r="A774" s="23" t="s">
        <v>758</v>
      </c>
      <c r="B774" s="23" t="s">
        <v>916</v>
      </c>
      <c r="C774" s="15">
        <v>0</v>
      </c>
      <c r="D774" s="15">
        <v>2980.67</v>
      </c>
      <c r="E774" s="15">
        <v>2980.67</v>
      </c>
      <c r="F774" s="15">
        <v>0</v>
      </c>
      <c r="G774" s="15">
        <v>2793.25</v>
      </c>
      <c r="H774" s="15">
        <v>2793.25</v>
      </c>
      <c r="I774" s="15">
        <v>2793.25</v>
      </c>
      <c r="J774" s="15">
        <v>2793.25</v>
      </c>
      <c r="K774" s="15">
        <v>0</v>
      </c>
      <c r="L774" s="15">
        <v>2793.25</v>
      </c>
    </row>
    <row r="775" spans="1:12" x14ac:dyDescent="0.2">
      <c r="A775" s="23" t="s">
        <v>759</v>
      </c>
      <c r="B775" s="23" t="s">
        <v>1304</v>
      </c>
      <c r="C775" s="15">
        <v>11398</v>
      </c>
      <c r="D775" s="15">
        <v>34905.379999999997</v>
      </c>
      <c r="E775" s="15">
        <v>46303.38</v>
      </c>
      <c r="F775" s="15">
        <v>0</v>
      </c>
      <c r="G775" s="15">
        <v>43557.29</v>
      </c>
      <c r="H775" s="15">
        <v>43557.29</v>
      </c>
      <c r="I775" s="15">
        <v>43557.29</v>
      </c>
      <c r="J775" s="15">
        <v>43557.29</v>
      </c>
      <c r="K775" s="15">
        <v>0</v>
      </c>
      <c r="L775" s="15">
        <v>43557.29</v>
      </c>
    </row>
    <row r="776" spans="1:12" x14ac:dyDescent="0.2">
      <c r="A776" s="23" t="s">
        <v>760</v>
      </c>
      <c r="B776" s="23" t="s">
        <v>1305</v>
      </c>
      <c r="C776" s="15">
        <v>5545</v>
      </c>
      <c r="D776" s="15">
        <v>12594.67</v>
      </c>
      <c r="E776" s="15">
        <v>18139.669999999998</v>
      </c>
      <c r="F776" s="15">
        <v>0</v>
      </c>
      <c r="G776" s="15">
        <v>15992.08</v>
      </c>
      <c r="H776" s="15">
        <v>15992.08</v>
      </c>
      <c r="I776" s="15">
        <v>15992.08</v>
      </c>
      <c r="J776" s="15">
        <v>15992.08</v>
      </c>
      <c r="K776" s="15">
        <v>0</v>
      </c>
      <c r="L776" s="15">
        <v>15992.08</v>
      </c>
    </row>
    <row r="777" spans="1:12" x14ac:dyDescent="0.2">
      <c r="A777" s="23" t="s">
        <v>761</v>
      </c>
      <c r="B777" s="23" t="s">
        <v>1306</v>
      </c>
      <c r="C777" s="15">
        <v>4467</v>
      </c>
      <c r="D777" s="15">
        <v>2390.5</v>
      </c>
      <c r="E777" s="15">
        <v>6857.5</v>
      </c>
      <c r="F777" s="15">
        <v>0</v>
      </c>
      <c r="G777" s="15">
        <v>4933.68</v>
      </c>
      <c r="H777" s="15">
        <v>4933.68</v>
      </c>
      <c r="I777" s="15">
        <v>4933.68</v>
      </c>
      <c r="J777" s="15">
        <v>4933.68</v>
      </c>
      <c r="K777" s="15">
        <v>0</v>
      </c>
      <c r="L777" s="15">
        <v>4933.68</v>
      </c>
    </row>
    <row r="778" spans="1:12" x14ac:dyDescent="0.2">
      <c r="A778" s="23" t="s">
        <v>2669</v>
      </c>
      <c r="B778" s="23" t="s">
        <v>2803</v>
      </c>
      <c r="C778" s="15">
        <v>0</v>
      </c>
      <c r="D778" s="15">
        <v>3000</v>
      </c>
      <c r="E778" s="15">
        <v>3000</v>
      </c>
      <c r="F778" s="15">
        <v>0</v>
      </c>
      <c r="G778" s="15">
        <v>2981.44</v>
      </c>
      <c r="H778" s="15">
        <v>2981.44</v>
      </c>
      <c r="I778" s="15">
        <v>2981.44</v>
      </c>
      <c r="J778" s="15">
        <v>2981.44</v>
      </c>
      <c r="K778" s="15">
        <v>0</v>
      </c>
      <c r="L778" s="15">
        <v>2981.44</v>
      </c>
    </row>
    <row r="779" spans="1:12" x14ac:dyDescent="0.2">
      <c r="A779" s="23" t="s">
        <v>2670</v>
      </c>
      <c r="B779" s="23" t="s">
        <v>2804</v>
      </c>
      <c r="C779" s="15">
        <v>0</v>
      </c>
      <c r="D779" s="15">
        <v>3000</v>
      </c>
      <c r="E779" s="15">
        <v>3000</v>
      </c>
      <c r="F779" s="15">
        <v>0</v>
      </c>
      <c r="G779" s="15">
        <v>2479.34</v>
      </c>
      <c r="H779" s="15">
        <v>2479.34</v>
      </c>
      <c r="I779" s="15">
        <v>2479.34</v>
      </c>
      <c r="J779" s="15">
        <v>2479.34</v>
      </c>
      <c r="K779" s="15">
        <v>0</v>
      </c>
      <c r="L779" s="15">
        <v>2479.34</v>
      </c>
    </row>
    <row r="780" spans="1:12" x14ac:dyDescent="0.2">
      <c r="A780" s="23" t="s">
        <v>763</v>
      </c>
      <c r="B780" s="23" t="s">
        <v>1308</v>
      </c>
      <c r="C780" s="15">
        <v>0</v>
      </c>
      <c r="D780" s="15">
        <v>32150.09</v>
      </c>
      <c r="E780" s="15">
        <v>32150.09</v>
      </c>
      <c r="F780" s="15">
        <v>0</v>
      </c>
      <c r="G780" s="15">
        <v>6269.22</v>
      </c>
      <c r="H780" s="15">
        <v>6269.22</v>
      </c>
      <c r="I780" s="15">
        <v>6269.22</v>
      </c>
      <c r="J780" s="15">
        <v>6269.22</v>
      </c>
      <c r="K780" s="15">
        <v>0</v>
      </c>
      <c r="L780" s="15">
        <v>6269.22</v>
      </c>
    </row>
    <row r="781" spans="1:12" x14ac:dyDescent="0.2">
      <c r="A781" s="23" t="s">
        <v>764</v>
      </c>
      <c r="B781" s="23" t="s">
        <v>1000</v>
      </c>
      <c r="C781" s="15">
        <v>0</v>
      </c>
      <c r="D781" s="15">
        <v>460637.37</v>
      </c>
      <c r="E781" s="15">
        <v>460637.37</v>
      </c>
      <c r="F781" s="15">
        <v>0</v>
      </c>
      <c r="G781" s="15">
        <v>74010.039999999994</v>
      </c>
      <c r="H781" s="15">
        <v>74010.039999999994</v>
      </c>
      <c r="I781" s="15">
        <v>74010.039999999994</v>
      </c>
      <c r="J781" s="15">
        <v>74010.039999999994</v>
      </c>
      <c r="K781" s="15">
        <v>0</v>
      </c>
      <c r="L781" s="15">
        <v>74010.039999999994</v>
      </c>
    </row>
    <row r="782" spans="1:12" x14ac:dyDescent="0.2">
      <c r="A782" s="23" t="s">
        <v>765</v>
      </c>
      <c r="B782" s="23" t="s">
        <v>1001</v>
      </c>
      <c r="C782" s="15">
        <v>0</v>
      </c>
      <c r="D782" s="15">
        <v>33610.18</v>
      </c>
      <c r="E782" s="15">
        <v>33610.18</v>
      </c>
      <c r="F782" s="15">
        <v>0</v>
      </c>
      <c r="G782" s="15">
        <v>4286.1400000000003</v>
      </c>
      <c r="H782" s="15">
        <v>4286.1400000000003</v>
      </c>
      <c r="I782" s="15">
        <v>4286.1400000000003</v>
      </c>
      <c r="J782" s="15">
        <v>4286.1400000000003</v>
      </c>
      <c r="K782" s="15">
        <v>0</v>
      </c>
      <c r="L782" s="15">
        <v>4286.1400000000003</v>
      </c>
    </row>
    <row r="783" spans="1:12" x14ac:dyDescent="0.2">
      <c r="A783" s="23" t="s">
        <v>766</v>
      </c>
      <c r="B783" s="23" t="s">
        <v>1002</v>
      </c>
      <c r="C783" s="15">
        <v>0</v>
      </c>
      <c r="D783" s="15">
        <v>18936.96</v>
      </c>
      <c r="E783" s="15">
        <v>18936.96</v>
      </c>
      <c r="F783" s="15">
        <v>0</v>
      </c>
      <c r="G783" s="15">
        <v>18936.96</v>
      </c>
      <c r="H783" s="15">
        <v>18936.96</v>
      </c>
      <c r="I783" s="15">
        <v>18936.96</v>
      </c>
      <c r="J783" s="15">
        <v>18936.96</v>
      </c>
      <c r="K783" s="15">
        <v>5755.39</v>
      </c>
      <c r="L783" s="15">
        <v>24692.35</v>
      </c>
    </row>
    <row r="784" spans="1:12" x14ac:dyDescent="0.2">
      <c r="A784" s="23" t="s">
        <v>767</v>
      </c>
      <c r="B784" s="23" t="s">
        <v>1003</v>
      </c>
      <c r="C784" s="15">
        <v>0</v>
      </c>
      <c r="D784" s="15">
        <v>25674</v>
      </c>
      <c r="E784" s="15">
        <v>25674</v>
      </c>
      <c r="F784" s="15">
        <v>0</v>
      </c>
      <c r="G784" s="15">
        <v>25674</v>
      </c>
      <c r="H784" s="15">
        <v>25674</v>
      </c>
      <c r="I784" s="15">
        <v>25674</v>
      </c>
      <c r="J784" s="15">
        <v>25674</v>
      </c>
      <c r="K784" s="15">
        <v>0</v>
      </c>
      <c r="L784" s="15">
        <v>25674</v>
      </c>
    </row>
    <row r="785" spans="1:12" x14ac:dyDescent="0.2">
      <c r="A785" s="23" t="s">
        <v>768</v>
      </c>
      <c r="B785" s="23" t="s">
        <v>1004</v>
      </c>
      <c r="C785" s="15">
        <v>0</v>
      </c>
      <c r="D785" s="15">
        <v>24610.15</v>
      </c>
      <c r="E785" s="15">
        <v>24610.15</v>
      </c>
      <c r="F785" s="15">
        <v>0</v>
      </c>
      <c r="G785" s="15">
        <v>24610.15</v>
      </c>
      <c r="H785" s="15">
        <v>24610.15</v>
      </c>
      <c r="I785" s="15">
        <v>24610.15</v>
      </c>
      <c r="J785" s="15">
        <v>24610.15</v>
      </c>
      <c r="K785" s="15">
        <v>0</v>
      </c>
      <c r="L785" s="15">
        <v>24610.15</v>
      </c>
    </row>
    <row r="786" spans="1:12" x14ac:dyDescent="0.2">
      <c r="A786" s="23" t="s">
        <v>1236</v>
      </c>
      <c r="B786" s="23" t="s">
        <v>1468</v>
      </c>
      <c r="C786" s="15">
        <v>0</v>
      </c>
      <c r="D786" s="15">
        <v>13733.67</v>
      </c>
      <c r="E786" s="15">
        <v>13733.67</v>
      </c>
      <c r="F786" s="15">
        <v>0</v>
      </c>
      <c r="G786" s="15">
        <v>13733.67</v>
      </c>
      <c r="H786" s="15">
        <v>13733.67</v>
      </c>
      <c r="I786" s="15">
        <v>13733.67</v>
      </c>
      <c r="J786" s="15">
        <v>13733.67</v>
      </c>
      <c r="K786" s="15">
        <v>0</v>
      </c>
      <c r="L786" s="15">
        <v>13733.67</v>
      </c>
    </row>
    <row r="787" spans="1:12" x14ac:dyDescent="0.2">
      <c r="A787" s="23" t="s">
        <v>1237</v>
      </c>
      <c r="B787" s="23" t="s">
        <v>1421</v>
      </c>
      <c r="C787" s="15">
        <v>0</v>
      </c>
      <c r="D787" s="15">
        <v>11.59</v>
      </c>
      <c r="E787" s="15">
        <v>11.59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 spans="1:12" x14ac:dyDescent="0.2">
      <c r="A788" s="23" t="s">
        <v>1238</v>
      </c>
      <c r="B788" s="23" t="s">
        <v>1422</v>
      </c>
      <c r="C788" s="15">
        <v>0</v>
      </c>
      <c r="D788" s="15">
        <v>58705</v>
      </c>
      <c r="E788" s="15">
        <v>58705</v>
      </c>
      <c r="F788" s="15">
        <v>0</v>
      </c>
      <c r="G788" s="15">
        <v>58705</v>
      </c>
      <c r="H788" s="15">
        <v>58705</v>
      </c>
      <c r="I788" s="15">
        <v>58705</v>
      </c>
      <c r="J788" s="15">
        <v>58705</v>
      </c>
      <c r="K788" s="15">
        <v>0</v>
      </c>
      <c r="L788" s="15">
        <v>58705</v>
      </c>
    </row>
    <row r="789" spans="1:12" x14ac:dyDescent="0.2">
      <c r="A789" s="23" t="s">
        <v>1239</v>
      </c>
      <c r="B789" s="23" t="s">
        <v>1423</v>
      </c>
      <c r="C789" s="15">
        <v>0</v>
      </c>
      <c r="D789" s="15">
        <v>16596</v>
      </c>
      <c r="E789" s="15">
        <v>16596</v>
      </c>
      <c r="F789" s="15">
        <v>0</v>
      </c>
      <c r="G789" s="15">
        <v>9409.34</v>
      </c>
      <c r="H789" s="15">
        <v>9409.34</v>
      </c>
      <c r="I789" s="15">
        <v>9409.34</v>
      </c>
      <c r="J789" s="15">
        <v>9409.34</v>
      </c>
      <c r="K789" s="15">
        <v>0</v>
      </c>
      <c r="L789" s="15">
        <v>9409.34</v>
      </c>
    </row>
    <row r="790" spans="1:12" x14ac:dyDescent="0.2">
      <c r="A790" s="23" t="s">
        <v>1240</v>
      </c>
      <c r="B790" s="23" t="s">
        <v>1424</v>
      </c>
      <c r="C790" s="15">
        <v>0</v>
      </c>
      <c r="D790" s="15">
        <v>59056.13</v>
      </c>
      <c r="E790" s="15">
        <v>59056.13</v>
      </c>
      <c r="F790" s="15">
        <v>0</v>
      </c>
      <c r="G790" s="15">
        <v>57917.77</v>
      </c>
      <c r="H790" s="15">
        <v>57917.77</v>
      </c>
      <c r="I790" s="15">
        <v>57917.77</v>
      </c>
      <c r="J790" s="15">
        <v>57917.77</v>
      </c>
      <c r="K790" s="15">
        <v>0</v>
      </c>
      <c r="L790" s="15">
        <v>57917.77</v>
      </c>
    </row>
    <row r="791" spans="1:12" x14ac:dyDescent="0.2">
      <c r="A791" s="23" t="s">
        <v>1241</v>
      </c>
      <c r="B791" s="23" t="s">
        <v>1425</v>
      </c>
      <c r="C791" s="15">
        <v>0</v>
      </c>
      <c r="D791" s="15">
        <v>118954.68</v>
      </c>
      <c r="E791" s="15">
        <v>118954.68</v>
      </c>
      <c r="F791" s="15">
        <v>0</v>
      </c>
      <c r="G791" s="15">
        <v>19288.36</v>
      </c>
      <c r="H791" s="15">
        <v>19288.36</v>
      </c>
      <c r="I791" s="15">
        <v>19288.36</v>
      </c>
      <c r="J791" s="15">
        <v>19288.36</v>
      </c>
      <c r="K791" s="15">
        <v>0</v>
      </c>
      <c r="L791" s="15">
        <v>19288.36</v>
      </c>
    </row>
    <row r="792" spans="1:12" x14ac:dyDescent="0.2">
      <c r="A792" s="23" t="s">
        <v>1752</v>
      </c>
      <c r="B792" s="23" t="s">
        <v>1753</v>
      </c>
      <c r="C792" s="15">
        <v>0</v>
      </c>
      <c r="D792" s="15">
        <v>90969.32</v>
      </c>
      <c r="E792" s="15">
        <v>90969.32</v>
      </c>
      <c r="F792" s="15">
        <v>0</v>
      </c>
      <c r="G792" s="15">
        <v>40363.64</v>
      </c>
      <c r="H792" s="15">
        <v>40363.64</v>
      </c>
      <c r="I792" s="15">
        <v>40363.64</v>
      </c>
      <c r="J792" s="15">
        <v>40363.64</v>
      </c>
      <c r="K792" s="15">
        <v>150</v>
      </c>
      <c r="L792" s="15">
        <v>40513.64</v>
      </c>
    </row>
    <row r="793" spans="1:12" x14ac:dyDescent="0.2">
      <c r="A793" s="23" t="s">
        <v>1754</v>
      </c>
      <c r="B793" s="23" t="s">
        <v>1755</v>
      </c>
      <c r="C793" s="15">
        <v>0</v>
      </c>
      <c r="D793" s="15">
        <v>70439.48</v>
      </c>
      <c r="E793" s="15">
        <v>70439.48</v>
      </c>
      <c r="F793" s="15">
        <v>0</v>
      </c>
      <c r="G793" s="15">
        <v>70392.06</v>
      </c>
      <c r="H793" s="15">
        <v>70392.06</v>
      </c>
      <c r="I793" s="15">
        <v>70392.06</v>
      </c>
      <c r="J793" s="15">
        <v>70392.06</v>
      </c>
      <c r="K793" s="15">
        <v>0</v>
      </c>
      <c r="L793" s="15">
        <v>70392.06</v>
      </c>
    </row>
    <row r="794" spans="1:12" x14ac:dyDescent="0.2">
      <c r="A794" s="23" t="s">
        <v>1756</v>
      </c>
      <c r="B794" s="23" t="s">
        <v>1757</v>
      </c>
      <c r="C794" s="15">
        <v>0</v>
      </c>
      <c r="D794" s="15">
        <v>79120</v>
      </c>
      <c r="E794" s="15">
        <v>79120</v>
      </c>
      <c r="F794" s="15">
        <v>0</v>
      </c>
      <c r="G794" s="15">
        <v>76129.649999999994</v>
      </c>
      <c r="H794" s="15">
        <v>76129.649999999994</v>
      </c>
      <c r="I794" s="15">
        <v>76129.649999999994</v>
      </c>
      <c r="J794" s="15">
        <v>76129.649999999994</v>
      </c>
      <c r="K794" s="15">
        <v>0</v>
      </c>
      <c r="L794" s="15">
        <v>76129.649999999994</v>
      </c>
    </row>
    <row r="795" spans="1:12" x14ac:dyDescent="0.2">
      <c r="A795" s="23" t="s">
        <v>1927</v>
      </c>
      <c r="B795" s="23" t="s">
        <v>1575</v>
      </c>
      <c r="C795" s="15">
        <v>0</v>
      </c>
      <c r="D795" s="15">
        <v>68548.289999999994</v>
      </c>
      <c r="E795" s="15">
        <v>68548.289999999994</v>
      </c>
      <c r="F795" s="15">
        <v>0</v>
      </c>
      <c r="G795" s="15">
        <v>66326.929999999993</v>
      </c>
      <c r="H795" s="15">
        <v>66326.929999999993</v>
      </c>
      <c r="I795" s="15">
        <v>66326.929999999993</v>
      </c>
      <c r="J795" s="15">
        <v>66326.929999999993</v>
      </c>
      <c r="K795" s="15">
        <v>0</v>
      </c>
      <c r="L795" s="15">
        <v>66326.929999999993</v>
      </c>
    </row>
    <row r="796" spans="1:12" x14ac:dyDescent="0.2">
      <c r="A796" s="23" t="s">
        <v>1928</v>
      </c>
      <c r="B796" s="23" t="s">
        <v>2037</v>
      </c>
      <c r="C796" s="15">
        <v>0</v>
      </c>
      <c r="D796" s="15">
        <v>52700.13</v>
      </c>
      <c r="E796" s="15">
        <v>52700.13</v>
      </c>
      <c r="F796" s="15">
        <v>0</v>
      </c>
      <c r="G796" s="15">
        <v>27174.51</v>
      </c>
      <c r="H796" s="15">
        <v>27174.51</v>
      </c>
      <c r="I796" s="15">
        <v>27174.51</v>
      </c>
      <c r="J796" s="15">
        <v>27174.51</v>
      </c>
      <c r="K796" s="15">
        <v>0</v>
      </c>
      <c r="L796" s="15">
        <v>27174.51</v>
      </c>
    </row>
    <row r="797" spans="1:12" x14ac:dyDescent="0.2">
      <c r="A797" s="23" t="s">
        <v>1929</v>
      </c>
      <c r="B797" s="23" t="s">
        <v>2038</v>
      </c>
      <c r="C797" s="15">
        <v>0</v>
      </c>
      <c r="D797" s="15">
        <v>41357.5</v>
      </c>
      <c r="E797" s="15">
        <v>41357.5</v>
      </c>
      <c r="F797" s="15">
        <v>0</v>
      </c>
      <c r="G797" s="15">
        <v>7965.95</v>
      </c>
      <c r="H797" s="15">
        <v>7965.95</v>
      </c>
      <c r="I797" s="15">
        <v>7965.95</v>
      </c>
      <c r="J797" s="15">
        <v>7965.95</v>
      </c>
      <c r="K797" s="15">
        <v>0</v>
      </c>
      <c r="L797" s="15">
        <v>7965.95</v>
      </c>
    </row>
    <row r="798" spans="1:12" x14ac:dyDescent="0.2">
      <c r="A798" s="23" t="s">
        <v>1758</v>
      </c>
      <c r="B798" s="23" t="s">
        <v>1524</v>
      </c>
      <c r="C798" s="15">
        <v>0</v>
      </c>
      <c r="D798" s="15">
        <v>102065.56</v>
      </c>
      <c r="E798" s="15">
        <v>102065.56</v>
      </c>
      <c r="F798" s="15">
        <v>0</v>
      </c>
      <c r="G798" s="15">
        <v>88665.81</v>
      </c>
      <c r="H798" s="15">
        <v>88665.81</v>
      </c>
      <c r="I798" s="15">
        <v>88665.81</v>
      </c>
      <c r="J798" s="15">
        <v>88665.81</v>
      </c>
      <c r="K798" s="15">
        <v>0</v>
      </c>
      <c r="L798" s="15">
        <v>88665.81</v>
      </c>
    </row>
    <row r="799" spans="1:12" x14ac:dyDescent="0.2">
      <c r="A799" s="23" t="s">
        <v>1759</v>
      </c>
      <c r="B799" s="23" t="s">
        <v>1760</v>
      </c>
      <c r="C799" s="15">
        <v>0</v>
      </c>
      <c r="D799" s="15">
        <v>162792</v>
      </c>
      <c r="E799" s="15">
        <v>162792</v>
      </c>
      <c r="F799" s="15">
        <v>0</v>
      </c>
      <c r="G799" s="15">
        <v>32434.39</v>
      </c>
      <c r="H799" s="15">
        <v>32434.39</v>
      </c>
      <c r="I799" s="15">
        <v>32434.39</v>
      </c>
      <c r="J799" s="15">
        <v>32434.39</v>
      </c>
      <c r="K799" s="15">
        <v>0</v>
      </c>
      <c r="L799" s="15">
        <v>32434.39</v>
      </c>
    </row>
    <row r="800" spans="1:12" x14ac:dyDescent="0.2">
      <c r="A800" s="23" t="s">
        <v>2671</v>
      </c>
      <c r="B800" s="23" t="s">
        <v>2805</v>
      </c>
      <c r="C800" s="15">
        <v>0</v>
      </c>
      <c r="D800" s="15">
        <v>160376</v>
      </c>
      <c r="E800" s="15">
        <v>160376</v>
      </c>
      <c r="F800" s="15">
        <v>0</v>
      </c>
      <c r="G800" s="15">
        <v>14328.21</v>
      </c>
      <c r="H800" s="15">
        <v>14328.21</v>
      </c>
      <c r="I800" s="15">
        <v>14328.21</v>
      </c>
      <c r="J800" s="15">
        <v>14328.21</v>
      </c>
      <c r="K800" s="15">
        <v>0</v>
      </c>
      <c r="L800" s="15">
        <v>14328.21</v>
      </c>
    </row>
    <row r="801" spans="1:12" x14ac:dyDescent="0.2">
      <c r="A801" s="23" t="s">
        <v>2672</v>
      </c>
      <c r="B801" s="23" t="s">
        <v>2806</v>
      </c>
      <c r="C801" s="15">
        <v>0</v>
      </c>
      <c r="D801" s="15">
        <v>30000</v>
      </c>
      <c r="E801" s="15">
        <v>30000</v>
      </c>
      <c r="F801" s="15">
        <v>0</v>
      </c>
      <c r="G801" s="15">
        <v>2668.13</v>
      </c>
      <c r="H801" s="15">
        <v>2668.13</v>
      </c>
      <c r="I801" s="15">
        <v>2668.13</v>
      </c>
      <c r="J801" s="15">
        <v>2668.13</v>
      </c>
      <c r="K801" s="15">
        <v>0</v>
      </c>
      <c r="L801" s="15">
        <v>2668.13</v>
      </c>
    </row>
    <row r="802" spans="1:12" x14ac:dyDescent="0.2">
      <c r="A802" s="23" t="s">
        <v>2673</v>
      </c>
      <c r="B802" s="23" t="s">
        <v>2807</v>
      </c>
      <c r="C802" s="15">
        <v>0</v>
      </c>
      <c r="D802" s="15">
        <v>0</v>
      </c>
      <c r="E802" s="15">
        <v>0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</row>
    <row r="803" spans="1:12" x14ac:dyDescent="0.2">
      <c r="A803" s="23" t="s">
        <v>2411</v>
      </c>
      <c r="B803" s="23" t="s">
        <v>2412</v>
      </c>
      <c r="C803" s="15">
        <v>0</v>
      </c>
      <c r="D803" s="15">
        <v>156825</v>
      </c>
      <c r="E803" s="15">
        <v>156825</v>
      </c>
      <c r="F803" s="15">
        <v>0</v>
      </c>
      <c r="G803" s="15">
        <v>13025.39</v>
      </c>
      <c r="H803" s="15">
        <v>13025.39</v>
      </c>
      <c r="I803" s="15">
        <v>13025.39</v>
      </c>
      <c r="J803" s="15">
        <v>13025.39</v>
      </c>
      <c r="K803" s="15">
        <v>0</v>
      </c>
      <c r="L803" s="15">
        <v>13025.39</v>
      </c>
    </row>
    <row r="804" spans="1:12" x14ac:dyDescent="0.2">
      <c r="A804" s="23" t="s">
        <v>2674</v>
      </c>
      <c r="B804" s="23" t="s">
        <v>2808</v>
      </c>
      <c r="C804" s="15">
        <v>0</v>
      </c>
      <c r="D804" s="15">
        <v>9000</v>
      </c>
      <c r="E804" s="15">
        <v>9000</v>
      </c>
      <c r="F804" s="15">
        <v>0</v>
      </c>
      <c r="G804" s="15">
        <v>6814.44</v>
      </c>
      <c r="H804" s="15">
        <v>6814.44</v>
      </c>
      <c r="I804" s="15">
        <v>6814.44</v>
      </c>
      <c r="J804" s="15">
        <v>6814.44</v>
      </c>
      <c r="K804" s="15">
        <v>0</v>
      </c>
      <c r="L804" s="15">
        <v>6814.44</v>
      </c>
    </row>
    <row r="805" spans="1:12" x14ac:dyDescent="0.2">
      <c r="A805" s="23" t="s">
        <v>2413</v>
      </c>
      <c r="B805" s="23" t="s">
        <v>1613</v>
      </c>
      <c r="C805" s="15">
        <v>0</v>
      </c>
      <c r="D805" s="15">
        <v>12397</v>
      </c>
      <c r="E805" s="15">
        <v>12397</v>
      </c>
      <c r="F805" s="15">
        <v>0</v>
      </c>
      <c r="G805" s="15">
        <v>12028</v>
      </c>
      <c r="H805" s="15">
        <v>12028</v>
      </c>
      <c r="I805" s="15">
        <v>12028</v>
      </c>
      <c r="J805" s="15">
        <v>12028</v>
      </c>
      <c r="K805" s="15">
        <v>0</v>
      </c>
      <c r="L805" s="15">
        <v>12028</v>
      </c>
    </row>
    <row r="806" spans="1:12" x14ac:dyDescent="0.2">
      <c r="A806" s="23" t="s">
        <v>2414</v>
      </c>
      <c r="B806" s="23" t="s">
        <v>1613</v>
      </c>
      <c r="C806" s="15">
        <v>0</v>
      </c>
      <c r="D806" s="15">
        <v>12397</v>
      </c>
      <c r="E806" s="15">
        <v>12397</v>
      </c>
      <c r="F806" s="15">
        <v>0</v>
      </c>
      <c r="G806" s="15">
        <v>12394.64</v>
      </c>
      <c r="H806" s="15">
        <v>12394.64</v>
      </c>
      <c r="I806" s="15">
        <v>12394.64</v>
      </c>
      <c r="J806" s="15">
        <v>12394.64</v>
      </c>
      <c r="K806" s="15">
        <v>0</v>
      </c>
      <c r="L806" s="15">
        <v>12394.64</v>
      </c>
    </row>
    <row r="807" spans="1:12" x14ac:dyDescent="0.2">
      <c r="A807" s="23" t="s">
        <v>2415</v>
      </c>
      <c r="B807" s="23" t="s">
        <v>2416</v>
      </c>
      <c r="C807" s="15">
        <v>0</v>
      </c>
      <c r="D807" s="15">
        <v>112177.44</v>
      </c>
      <c r="E807" s="15">
        <v>112177.44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 spans="1:12" x14ac:dyDescent="0.2">
      <c r="A808" s="23" t="s">
        <v>2417</v>
      </c>
      <c r="B808" s="23" t="s">
        <v>2418</v>
      </c>
      <c r="C808" s="15">
        <v>0</v>
      </c>
      <c r="D808" s="15">
        <v>79662.240000000005</v>
      </c>
      <c r="E808" s="15">
        <v>79662.240000000005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5">
        <v>0</v>
      </c>
    </row>
    <row r="809" spans="1:12" x14ac:dyDescent="0.2">
      <c r="A809" s="23" t="s">
        <v>769</v>
      </c>
      <c r="B809" s="23" t="s">
        <v>1309</v>
      </c>
      <c r="C809" s="15">
        <v>5622</v>
      </c>
      <c r="D809" s="15">
        <v>17020.810000000001</v>
      </c>
      <c r="E809" s="15">
        <v>22642.81</v>
      </c>
      <c r="F809" s="15">
        <v>0</v>
      </c>
      <c r="G809" s="15">
        <v>22170.21</v>
      </c>
      <c r="H809" s="15">
        <v>22170.21</v>
      </c>
      <c r="I809" s="15">
        <v>22170.21</v>
      </c>
      <c r="J809" s="15">
        <v>22170.21</v>
      </c>
      <c r="K809" s="15">
        <v>0</v>
      </c>
      <c r="L809" s="15">
        <v>22170.21</v>
      </c>
    </row>
    <row r="810" spans="1:12" x14ac:dyDescent="0.2">
      <c r="A810" s="23" t="s">
        <v>770</v>
      </c>
      <c r="B810" s="23" t="s">
        <v>917</v>
      </c>
      <c r="C810" s="15">
        <v>0</v>
      </c>
      <c r="D810" s="15">
        <v>2.84</v>
      </c>
      <c r="E810" s="15">
        <v>2.84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0</v>
      </c>
      <c r="L810" s="15">
        <v>0</v>
      </c>
    </row>
    <row r="811" spans="1:12" x14ac:dyDescent="0.2">
      <c r="A811" s="23" t="s">
        <v>1242</v>
      </c>
      <c r="B811" s="23" t="s">
        <v>1426</v>
      </c>
      <c r="C811" s="15">
        <v>0</v>
      </c>
      <c r="D811" s="15">
        <v>118339.61</v>
      </c>
      <c r="E811" s="15">
        <v>118339.61</v>
      </c>
      <c r="F811" s="15">
        <v>0</v>
      </c>
      <c r="G811" s="15">
        <v>49691.24</v>
      </c>
      <c r="H811" s="15">
        <v>49691.24</v>
      </c>
      <c r="I811" s="15">
        <v>49691.24</v>
      </c>
      <c r="J811" s="15">
        <v>49691.24</v>
      </c>
      <c r="K811" s="15">
        <v>0</v>
      </c>
      <c r="L811" s="15">
        <v>49691.24</v>
      </c>
    </row>
    <row r="812" spans="1:12" x14ac:dyDescent="0.2">
      <c r="A812" s="23" t="s">
        <v>1243</v>
      </c>
      <c r="B812" s="23" t="s">
        <v>1427</v>
      </c>
      <c r="C812" s="15">
        <v>0</v>
      </c>
      <c r="D812" s="15">
        <v>16772.900000000001</v>
      </c>
      <c r="E812" s="15">
        <v>16772.900000000001</v>
      </c>
      <c r="F812" s="15">
        <v>0</v>
      </c>
      <c r="G812" s="15">
        <v>2284.92</v>
      </c>
      <c r="H812" s="15">
        <v>2284.92</v>
      </c>
      <c r="I812" s="15">
        <v>2284.92</v>
      </c>
      <c r="J812" s="15">
        <v>2284.92</v>
      </c>
      <c r="K812" s="15">
        <v>0</v>
      </c>
      <c r="L812" s="15">
        <v>2284.92</v>
      </c>
    </row>
    <row r="813" spans="1:12" x14ac:dyDescent="0.2">
      <c r="A813" s="23" t="s">
        <v>1761</v>
      </c>
      <c r="B813" s="23" t="s">
        <v>1762</v>
      </c>
      <c r="C813" s="15">
        <v>0</v>
      </c>
      <c r="D813" s="15">
        <v>64368</v>
      </c>
      <c r="E813" s="15">
        <v>64368</v>
      </c>
      <c r="F813" s="15">
        <v>0</v>
      </c>
      <c r="G813" s="15">
        <v>12478.33</v>
      </c>
      <c r="H813" s="15">
        <v>12478.33</v>
      </c>
      <c r="I813" s="15">
        <v>12478.33</v>
      </c>
      <c r="J813" s="15">
        <v>12478.33</v>
      </c>
      <c r="K813" s="15">
        <v>0</v>
      </c>
      <c r="L813" s="15">
        <v>12478.33</v>
      </c>
    </row>
    <row r="814" spans="1:12" x14ac:dyDescent="0.2">
      <c r="A814" s="23" t="s">
        <v>1763</v>
      </c>
      <c r="B814" s="23" t="s">
        <v>1764</v>
      </c>
      <c r="C814" s="15">
        <v>0</v>
      </c>
      <c r="D814" s="15">
        <v>28926</v>
      </c>
      <c r="E814" s="15">
        <v>28926</v>
      </c>
      <c r="F814" s="15">
        <v>0</v>
      </c>
      <c r="G814" s="15">
        <v>27721</v>
      </c>
      <c r="H814" s="15">
        <v>27721</v>
      </c>
      <c r="I814" s="15">
        <v>27721</v>
      </c>
      <c r="J814" s="15">
        <v>27721</v>
      </c>
      <c r="K814" s="15">
        <v>0</v>
      </c>
      <c r="L814" s="15">
        <v>27721</v>
      </c>
    </row>
    <row r="815" spans="1:12" x14ac:dyDescent="0.2">
      <c r="A815" s="23" t="s">
        <v>2675</v>
      </c>
      <c r="B815" s="23" t="s">
        <v>2809</v>
      </c>
      <c r="C815" s="15">
        <v>0</v>
      </c>
      <c r="D815" s="15">
        <v>75963.7</v>
      </c>
      <c r="E815" s="15">
        <v>75963.7</v>
      </c>
      <c r="F815" s="15">
        <v>0</v>
      </c>
      <c r="G815" s="15">
        <v>8150</v>
      </c>
      <c r="H815" s="15">
        <v>8150</v>
      </c>
      <c r="I815" s="15">
        <v>8150</v>
      </c>
      <c r="J815" s="15">
        <v>8150</v>
      </c>
      <c r="K815" s="15">
        <v>0</v>
      </c>
      <c r="L815" s="15">
        <v>8150</v>
      </c>
    </row>
    <row r="816" spans="1:12" x14ac:dyDescent="0.2">
      <c r="A816" s="23" t="s">
        <v>2676</v>
      </c>
      <c r="B816" s="23" t="s">
        <v>2810</v>
      </c>
      <c r="C816" s="15">
        <v>0</v>
      </c>
      <c r="D816" s="15">
        <v>6555</v>
      </c>
      <c r="E816" s="15">
        <v>6555</v>
      </c>
      <c r="F816" s="15">
        <v>0</v>
      </c>
      <c r="G816" s="15">
        <v>6554.91</v>
      </c>
      <c r="H816" s="15">
        <v>6554.91</v>
      </c>
      <c r="I816" s="15">
        <v>6554.91</v>
      </c>
      <c r="J816" s="15">
        <v>6554.91</v>
      </c>
      <c r="K816" s="15">
        <v>0</v>
      </c>
      <c r="L816" s="15">
        <v>6554.91</v>
      </c>
    </row>
    <row r="817" spans="1:12" x14ac:dyDescent="0.2">
      <c r="A817" s="23" t="s">
        <v>2677</v>
      </c>
      <c r="B817" s="23" t="s">
        <v>2811</v>
      </c>
      <c r="C817" s="15">
        <v>0</v>
      </c>
      <c r="D817" s="15">
        <v>6555</v>
      </c>
      <c r="E817" s="15">
        <v>6555</v>
      </c>
      <c r="F817" s="15">
        <v>0</v>
      </c>
      <c r="G817" s="15">
        <v>6513.55</v>
      </c>
      <c r="H817" s="15">
        <v>6513.55</v>
      </c>
      <c r="I817" s="15">
        <v>6513.55</v>
      </c>
      <c r="J817" s="15">
        <v>6513.55</v>
      </c>
      <c r="K817" s="15">
        <v>0</v>
      </c>
      <c r="L817" s="15">
        <v>6513.55</v>
      </c>
    </row>
    <row r="818" spans="1:12" x14ac:dyDescent="0.2">
      <c r="A818" s="23" t="s">
        <v>2678</v>
      </c>
      <c r="B818" s="23" t="s">
        <v>2812</v>
      </c>
      <c r="C818" s="15">
        <v>0</v>
      </c>
      <c r="D818" s="15">
        <v>10000</v>
      </c>
      <c r="E818" s="15">
        <v>10000</v>
      </c>
      <c r="F818" s="15">
        <v>0</v>
      </c>
      <c r="G818" s="15">
        <v>157.06</v>
      </c>
      <c r="H818" s="15">
        <v>157.06</v>
      </c>
      <c r="I818" s="15">
        <v>157.06</v>
      </c>
      <c r="J818" s="15">
        <v>157.06</v>
      </c>
      <c r="K818" s="15">
        <v>0</v>
      </c>
      <c r="L818" s="15">
        <v>157.06</v>
      </c>
    </row>
    <row r="819" spans="1:12" x14ac:dyDescent="0.2">
      <c r="A819" s="23" t="s">
        <v>2419</v>
      </c>
      <c r="B819" s="23" t="s">
        <v>2420</v>
      </c>
      <c r="C819" s="15">
        <v>0</v>
      </c>
      <c r="D819" s="15">
        <v>113803.2</v>
      </c>
      <c r="E819" s="15">
        <v>113803.2</v>
      </c>
      <c r="F819" s="15">
        <v>0</v>
      </c>
      <c r="G819" s="15">
        <v>0</v>
      </c>
      <c r="H819" s="15">
        <v>0</v>
      </c>
      <c r="I819" s="15">
        <v>0</v>
      </c>
      <c r="J819" s="15">
        <v>0</v>
      </c>
      <c r="K819" s="15">
        <v>0</v>
      </c>
      <c r="L819" s="15">
        <v>0</v>
      </c>
    </row>
    <row r="820" spans="1:12" x14ac:dyDescent="0.2">
      <c r="A820" s="23" t="s">
        <v>2421</v>
      </c>
      <c r="B820" s="23" t="s">
        <v>2422</v>
      </c>
      <c r="C820" s="15">
        <v>0</v>
      </c>
      <c r="D820" s="15">
        <v>41273.1</v>
      </c>
      <c r="E820" s="15">
        <v>41273.1</v>
      </c>
      <c r="F820" s="15">
        <v>0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5">
        <v>0</v>
      </c>
    </row>
    <row r="821" spans="1:12" x14ac:dyDescent="0.2">
      <c r="A821" s="23" t="s">
        <v>2423</v>
      </c>
      <c r="B821" s="23" t="s">
        <v>2424</v>
      </c>
      <c r="C821" s="15">
        <v>0</v>
      </c>
      <c r="D821" s="15">
        <v>12661.83</v>
      </c>
      <c r="E821" s="15">
        <v>12661.83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0</v>
      </c>
    </row>
    <row r="822" spans="1:12" x14ac:dyDescent="0.2">
      <c r="A822" s="23" t="s">
        <v>2425</v>
      </c>
      <c r="B822" s="23" t="s">
        <v>2426</v>
      </c>
      <c r="C822" s="15">
        <v>0</v>
      </c>
      <c r="D822" s="15">
        <v>56901.599999999999</v>
      </c>
      <c r="E822" s="15">
        <v>56901.599999999999</v>
      </c>
      <c r="F822" s="15">
        <v>0</v>
      </c>
      <c r="G822" s="15">
        <v>0</v>
      </c>
      <c r="H822" s="15">
        <v>0</v>
      </c>
      <c r="I822" s="15">
        <v>0</v>
      </c>
      <c r="J822" s="15">
        <v>0</v>
      </c>
      <c r="K822" s="15">
        <v>0</v>
      </c>
      <c r="L822" s="15">
        <v>0</v>
      </c>
    </row>
    <row r="823" spans="1:12" x14ac:dyDescent="0.2">
      <c r="A823" s="23" t="s">
        <v>771</v>
      </c>
      <c r="B823" s="23" t="s">
        <v>1310</v>
      </c>
      <c r="C823" s="15">
        <v>5930</v>
      </c>
      <c r="D823" s="15">
        <v>17089.14</v>
      </c>
      <c r="E823" s="15">
        <v>23019.14</v>
      </c>
      <c r="F823" s="15">
        <v>0</v>
      </c>
      <c r="G823" s="15">
        <v>22560.27</v>
      </c>
      <c r="H823" s="15">
        <v>22560.27</v>
      </c>
      <c r="I823" s="15">
        <v>22560.27</v>
      </c>
      <c r="J823" s="15">
        <v>22560.27</v>
      </c>
      <c r="K823" s="15">
        <v>213</v>
      </c>
      <c r="L823" s="15">
        <v>22773.27</v>
      </c>
    </row>
    <row r="824" spans="1:12" x14ac:dyDescent="0.2">
      <c r="A824" s="23" t="s">
        <v>772</v>
      </c>
      <c r="B824" s="23" t="s">
        <v>1311</v>
      </c>
      <c r="C824" s="15">
        <v>3158</v>
      </c>
      <c r="D824" s="15">
        <v>9842.09</v>
      </c>
      <c r="E824" s="15">
        <v>13000.09</v>
      </c>
      <c r="F824" s="15">
        <v>0</v>
      </c>
      <c r="G824" s="15">
        <v>12989.82</v>
      </c>
      <c r="H824" s="15">
        <v>12989.82</v>
      </c>
      <c r="I824" s="15">
        <v>12989.82</v>
      </c>
      <c r="J824" s="15">
        <v>12989.82</v>
      </c>
      <c r="K824" s="15">
        <v>0</v>
      </c>
      <c r="L824" s="15">
        <v>12989.82</v>
      </c>
    </row>
    <row r="825" spans="1:12" x14ac:dyDescent="0.2">
      <c r="A825" s="23" t="s">
        <v>773</v>
      </c>
      <c r="B825" s="23" t="s">
        <v>1312</v>
      </c>
      <c r="C825" s="15">
        <v>11398</v>
      </c>
      <c r="D825" s="15">
        <v>48526.720000000001</v>
      </c>
      <c r="E825" s="15">
        <v>59924.72</v>
      </c>
      <c r="F825" s="15">
        <v>0</v>
      </c>
      <c r="G825" s="15">
        <v>53184.38</v>
      </c>
      <c r="H825" s="15">
        <v>53184.38</v>
      </c>
      <c r="I825" s="15">
        <v>53184.38</v>
      </c>
      <c r="J825" s="15">
        <v>51493.34</v>
      </c>
      <c r="K825" s="15">
        <v>0</v>
      </c>
      <c r="L825" s="15">
        <v>51493.34</v>
      </c>
    </row>
    <row r="826" spans="1:12" x14ac:dyDescent="0.2">
      <c r="A826" s="23" t="s">
        <v>774</v>
      </c>
      <c r="B826" s="23" t="s">
        <v>918</v>
      </c>
      <c r="C826" s="15">
        <v>0</v>
      </c>
      <c r="D826" s="15">
        <v>120141.85</v>
      </c>
      <c r="E826" s="15">
        <v>120141.85</v>
      </c>
      <c r="F826" s="15">
        <v>0</v>
      </c>
      <c r="G826" s="15">
        <v>15558.99</v>
      </c>
      <c r="H826" s="15">
        <v>15558.99</v>
      </c>
      <c r="I826" s="15">
        <v>15558.99</v>
      </c>
      <c r="J826" s="15">
        <v>15558.99</v>
      </c>
      <c r="K826" s="15">
        <v>0</v>
      </c>
      <c r="L826" s="15">
        <v>15558.99</v>
      </c>
    </row>
    <row r="827" spans="1:12" x14ac:dyDescent="0.2">
      <c r="A827" s="23" t="s">
        <v>775</v>
      </c>
      <c r="B827" s="23" t="s">
        <v>1313</v>
      </c>
      <c r="C827" s="15">
        <v>0</v>
      </c>
      <c r="D827" s="15">
        <v>21275.84</v>
      </c>
      <c r="E827" s="15">
        <v>21275.84</v>
      </c>
      <c r="F827" s="15">
        <v>0</v>
      </c>
      <c r="G827" s="15">
        <v>19335.71</v>
      </c>
      <c r="H827" s="15">
        <v>19335.71</v>
      </c>
      <c r="I827" s="15">
        <v>19335.71</v>
      </c>
      <c r="J827" s="15">
        <v>19335.71</v>
      </c>
      <c r="K827" s="15">
        <v>0</v>
      </c>
      <c r="L827" s="15">
        <v>19335.71</v>
      </c>
    </row>
    <row r="828" spans="1:12" x14ac:dyDescent="0.2">
      <c r="A828" s="23" t="s">
        <v>776</v>
      </c>
      <c r="B828" s="23" t="s">
        <v>919</v>
      </c>
      <c r="C828" s="15">
        <v>0</v>
      </c>
      <c r="D828" s="15">
        <v>200</v>
      </c>
      <c r="E828" s="15">
        <v>200</v>
      </c>
      <c r="F828" s="15">
        <v>0</v>
      </c>
      <c r="G828" s="15">
        <v>16.649999999999999</v>
      </c>
      <c r="H828" s="15">
        <v>16.649999999999999</v>
      </c>
      <c r="I828" s="15">
        <v>16.649999999999999</v>
      </c>
      <c r="J828" s="15">
        <v>16.649999999999999</v>
      </c>
      <c r="K828" s="15">
        <v>0</v>
      </c>
      <c r="L828" s="15">
        <v>16.649999999999999</v>
      </c>
    </row>
    <row r="829" spans="1:12" x14ac:dyDescent="0.2">
      <c r="A829" s="23" t="s">
        <v>777</v>
      </c>
      <c r="B829" s="23" t="s">
        <v>920</v>
      </c>
      <c r="C829" s="15">
        <v>0</v>
      </c>
      <c r="D829" s="15">
        <v>273.19</v>
      </c>
      <c r="E829" s="15">
        <v>273.19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5">
        <v>0</v>
      </c>
    </row>
    <row r="830" spans="1:12" x14ac:dyDescent="0.2">
      <c r="A830" s="23" t="s">
        <v>778</v>
      </c>
      <c r="B830" s="23" t="s">
        <v>921</v>
      </c>
      <c r="C830" s="15">
        <v>0</v>
      </c>
      <c r="D830" s="15">
        <v>6622.72</v>
      </c>
      <c r="E830" s="15">
        <v>6622.72</v>
      </c>
      <c r="F830" s="15">
        <v>0</v>
      </c>
      <c r="G830" s="15">
        <v>0</v>
      </c>
      <c r="H830" s="15">
        <v>0</v>
      </c>
      <c r="I830" s="15">
        <v>0</v>
      </c>
      <c r="J830" s="15">
        <v>0</v>
      </c>
      <c r="K830" s="15">
        <v>0</v>
      </c>
      <c r="L830" s="15">
        <v>0</v>
      </c>
    </row>
    <row r="831" spans="1:12" x14ac:dyDescent="0.2">
      <c r="A831" s="23" t="s">
        <v>779</v>
      </c>
      <c r="B831" s="23" t="s">
        <v>922</v>
      </c>
      <c r="C831" s="15">
        <v>0</v>
      </c>
      <c r="D831" s="15">
        <v>2149.62</v>
      </c>
      <c r="E831" s="15">
        <v>2149.62</v>
      </c>
      <c r="F831" s="15">
        <v>0</v>
      </c>
      <c r="G831" s="15">
        <v>1.75</v>
      </c>
      <c r="H831" s="15">
        <v>1.75</v>
      </c>
      <c r="I831" s="15">
        <v>1.75</v>
      </c>
      <c r="J831" s="15">
        <v>1.75</v>
      </c>
      <c r="K831" s="15">
        <v>0</v>
      </c>
      <c r="L831" s="15">
        <v>1.75</v>
      </c>
    </row>
    <row r="832" spans="1:12" x14ac:dyDescent="0.2">
      <c r="A832" s="23" t="s">
        <v>780</v>
      </c>
      <c r="B832" s="23" t="s">
        <v>1005</v>
      </c>
      <c r="C832" s="15">
        <v>0</v>
      </c>
      <c r="D832" s="15">
        <v>22442.76</v>
      </c>
      <c r="E832" s="15">
        <v>22442.76</v>
      </c>
      <c r="F832" s="15">
        <v>0</v>
      </c>
      <c r="G832" s="15">
        <v>22442.76</v>
      </c>
      <c r="H832" s="15">
        <v>22442.76</v>
      </c>
      <c r="I832" s="15">
        <v>22442.76</v>
      </c>
      <c r="J832" s="15">
        <v>22442.76</v>
      </c>
      <c r="K832" s="15">
        <v>0</v>
      </c>
      <c r="L832" s="15">
        <v>22442.76</v>
      </c>
    </row>
    <row r="833" spans="1:12" x14ac:dyDescent="0.2">
      <c r="A833" s="23" t="s">
        <v>781</v>
      </c>
      <c r="B833" s="23" t="s">
        <v>1314</v>
      </c>
      <c r="C833" s="15">
        <v>0</v>
      </c>
      <c r="D833" s="15">
        <v>8.89</v>
      </c>
      <c r="E833" s="15">
        <v>8.89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 spans="1:12" x14ac:dyDescent="0.2">
      <c r="A834" s="23" t="s">
        <v>782</v>
      </c>
      <c r="B834" s="23" t="s">
        <v>1006</v>
      </c>
      <c r="C834" s="15">
        <v>0</v>
      </c>
      <c r="D834" s="15">
        <v>290694.78999999998</v>
      </c>
      <c r="E834" s="15">
        <v>290694.78999999998</v>
      </c>
      <c r="F834" s="15">
        <v>0</v>
      </c>
      <c r="G834" s="15">
        <v>176650.22</v>
      </c>
      <c r="H834" s="15">
        <v>176650.22</v>
      </c>
      <c r="I834" s="15">
        <v>176650.22</v>
      </c>
      <c r="J834" s="15">
        <v>176650.22</v>
      </c>
      <c r="K834" s="15">
        <v>0</v>
      </c>
      <c r="L834" s="15">
        <v>176650.22</v>
      </c>
    </row>
    <row r="835" spans="1:12" x14ac:dyDescent="0.2">
      <c r="A835" s="23" t="s">
        <v>783</v>
      </c>
      <c r="B835" s="23" t="s">
        <v>1007</v>
      </c>
      <c r="C835" s="15">
        <v>0</v>
      </c>
      <c r="D835" s="15">
        <v>38805</v>
      </c>
      <c r="E835" s="15">
        <v>38805</v>
      </c>
      <c r="F835" s="15">
        <v>0</v>
      </c>
      <c r="G835" s="15">
        <v>38805</v>
      </c>
      <c r="H835" s="15">
        <v>38805</v>
      </c>
      <c r="I835" s="15">
        <v>38805</v>
      </c>
      <c r="J835" s="15">
        <v>38805</v>
      </c>
      <c r="K835" s="15">
        <v>0</v>
      </c>
      <c r="L835" s="15">
        <v>38805</v>
      </c>
    </row>
    <row r="836" spans="1:12" x14ac:dyDescent="0.2">
      <c r="A836" s="23" t="s">
        <v>784</v>
      </c>
      <c r="B836" s="23" t="s">
        <v>1008</v>
      </c>
      <c r="C836" s="15">
        <v>0</v>
      </c>
      <c r="D836" s="15">
        <v>34352</v>
      </c>
      <c r="E836" s="15">
        <v>34352</v>
      </c>
      <c r="F836" s="15">
        <v>0</v>
      </c>
      <c r="G836" s="15">
        <v>34344.78</v>
      </c>
      <c r="H836" s="15">
        <v>34344.78</v>
      </c>
      <c r="I836" s="15">
        <v>34344.78</v>
      </c>
      <c r="J836" s="15">
        <v>34344.78</v>
      </c>
      <c r="K836" s="15">
        <v>0</v>
      </c>
      <c r="L836" s="15">
        <v>34344.78</v>
      </c>
    </row>
    <row r="837" spans="1:12" x14ac:dyDescent="0.2">
      <c r="A837" s="23" t="s">
        <v>785</v>
      </c>
      <c r="B837" s="23" t="s">
        <v>1009</v>
      </c>
      <c r="C837" s="15">
        <v>0</v>
      </c>
      <c r="D837" s="15">
        <v>21089</v>
      </c>
      <c r="E837" s="15">
        <v>21089</v>
      </c>
      <c r="F837" s="15">
        <v>0</v>
      </c>
      <c r="G837" s="15">
        <v>20807.14</v>
      </c>
      <c r="H837" s="15">
        <v>20807.14</v>
      </c>
      <c r="I837" s="15">
        <v>20807.14</v>
      </c>
      <c r="J837" s="15">
        <v>20807.14</v>
      </c>
      <c r="K837" s="15">
        <v>0</v>
      </c>
      <c r="L837" s="15">
        <v>20807.14</v>
      </c>
    </row>
    <row r="838" spans="1:12" x14ac:dyDescent="0.2">
      <c r="A838" s="23" t="s">
        <v>786</v>
      </c>
      <c r="B838" s="23" t="s">
        <v>1010</v>
      </c>
      <c r="C838" s="15">
        <v>0</v>
      </c>
      <c r="D838" s="15">
        <v>63630.59</v>
      </c>
      <c r="E838" s="15">
        <v>63630.59</v>
      </c>
      <c r="F838" s="15">
        <v>0</v>
      </c>
      <c r="G838" s="15">
        <v>63630.59</v>
      </c>
      <c r="H838" s="15">
        <v>63630.59</v>
      </c>
      <c r="I838" s="15">
        <v>63630.59</v>
      </c>
      <c r="J838" s="15">
        <v>63630.59</v>
      </c>
      <c r="K838" s="15">
        <v>0</v>
      </c>
      <c r="L838" s="15">
        <v>63630.59</v>
      </c>
    </row>
    <row r="839" spans="1:12" x14ac:dyDescent="0.2">
      <c r="A839" s="23" t="s">
        <v>787</v>
      </c>
      <c r="B839" s="23" t="s">
        <v>1011</v>
      </c>
      <c r="C839" s="15">
        <v>0</v>
      </c>
      <c r="D839" s="15">
        <v>42558.559999999998</v>
      </c>
      <c r="E839" s="15">
        <v>42558.559999999998</v>
      </c>
      <c r="F839" s="15">
        <v>0</v>
      </c>
      <c r="G839" s="15">
        <v>22423.02</v>
      </c>
      <c r="H839" s="15">
        <v>22423.02</v>
      </c>
      <c r="I839" s="15">
        <v>22423.02</v>
      </c>
      <c r="J839" s="15">
        <v>22423.02</v>
      </c>
      <c r="K839" s="15">
        <v>0</v>
      </c>
      <c r="L839" s="15">
        <v>22423.02</v>
      </c>
    </row>
    <row r="840" spans="1:12" x14ac:dyDescent="0.2">
      <c r="A840" s="23" t="s">
        <v>788</v>
      </c>
      <c r="B840" s="23" t="s">
        <v>1012</v>
      </c>
      <c r="C840" s="15">
        <v>0</v>
      </c>
      <c r="D840" s="15">
        <v>36531.81</v>
      </c>
      <c r="E840" s="15">
        <v>36531.81</v>
      </c>
      <c r="F840" s="15">
        <v>0</v>
      </c>
      <c r="G840" s="15">
        <v>24364.06</v>
      </c>
      <c r="H840" s="15">
        <v>24364.06</v>
      </c>
      <c r="I840" s="15">
        <v>24364.06</v>
      </c>
      <c r="J840" s="15">
        <v>24364.06</v>
      </c>
      <c r="K840" s="15">
        <v>0</v>
      </c>
      <c r="L840" s="15">
        <v>24364.06</v>
      </c>
    </row>
    <row r="841" spans="1:12" x14ac:dyDescent="0.2">
      <c r="A841" s="23" t="s">
        <v>789</v>
      </c>
      <c r="B841" s="23" t="s">
        <v>1013</v>
      </c>
      <c r="C841" s="15">
        <v>0</v>
      </c>
      <c r="D841" s="15">
        <v>29723.24</v>
      </c>
      <c r="E841" s="15">
        <v>29723.24</v>
      </c>
      <c r="F841" s="15">
        <v>0</v>
      </c>
      <c r="G841" s="15">
        <v>25436.21</v>
      </c>
      <c r="H841" s="15">
        <v>25436.21</v>
      </c>
      <c r="I841" s="15">
        <v>25436.21</v>
      </c>
      <c r="J841" s="15">
        <v>25436.21</v>
      </c>
      <c r="K841" s="15">
        <v>0</v>
      </c>
      <c r="L841" s="15">
        <v>25436.21</v>
      </c>
    </row>
    <row r="842" spans="1:12" x14ac:dyDescent="0.2">
      <c r="A842" s="23" t="s">
        <v>1244</v>
      </c>
      <c r="B842" s="23" t="s">
        <v>1428</v>
      </c>
      <c r="C842" s="15">
        <v>0</v>
      </c>
      <c r="D842" s="15">
        <v>29481.279999999999</v>
      </c>
      <c r="E842" s="15">
        <v>29481.279999999999</v>
      </c>
      <c r="F842" s="15">
        <v>0</v>
      </c>
      <c r="G842" s="15">
        <v>18169.009999999998</v>
      </c>
      <c r="H842" s="15">
        <v>18169.009999999998</v>
      </c>
      <c r="I842" s="15">
        <v>18169.009999999998</v>
      </c>
      <c r="J842" s="15">
        <v>18169.009999999998</v>
      </c>
      <c r="K842" s="15">
        <v>0</v>
      </c>
      <c r="L842" s="15">
        <v>18169.009999999998</v>
      </c>
    </row>
    <row r="843" spans="1:12" x14ac:dyDescent="0.2">
      <c r="A843" s="23" t="s">
        <v>1245</v>
      </c>
      <c r="B843" s="23" t="s">
        <v>1469</v>
      </c>
      <c r="C843" s="15">
        <v>0</v>
      </c>
      <c r="D843" s="15">
        <v>7565.26</v>
      </c>
      <c r="E843" s="15">
        <v>7565.26</v>
      </c>
      <c r="F843" s="15">
        <v>0</v>
      </c>
      <c r="G843" s="15">
        <v>6731.62</v>
      </c>
      <c r="H843" s="15">
        <v>6731.62</v>
      </c>
      <c r="I843" s="15">
        <v>6731.62</v>
      </c>
      <c r="J843" s="15">
        <v>6731.62</v>
      </c>
      <c r="K843" s="15">
        <v>11.16</v>
      </c>
      <c r="L843" s="15">
        <v>6742.78</v>
      </c>
    </row>
    <row r="844" spans="1:12" x14ac:dyDescent="0.2">
      <c r="A844" s="23" t="s">
        <v>1246</v>
      </c>
      <c r="B844" s="23" t="s">
        <v>1429</v>
      </c>
      <c r="C844" s="15">
        <v>0</v>
      </c>
      <c r="D844" s="15">
        <v>51910</v>
      </c>
      <c r="E844" s="15">
        <v>51910</v>
      </c>
      <c r="F844" s="15">
        <v>0</v>
      </c>
      <c r="G844" s="15">
        <v>51837.06</v>
      </c>
      <c r="H844" s="15">
        <v>51837.06</v>
      </c>
      <c r="I844" s="15">
        <v>51837.06</v>
      </c>
      <c r="J844" s="15">
        <v>51837.06</v>
      </c>
      <c r="K844" s="15">
        <v>0</v>
      </c>
      <c r="L844" s="15">
        <v>51837.06</v>
      </c>
    </row>
    <row r="845" spans="1:12" x14ac:dyDescent="0.2">
      <c r="A845" s="23" t="s">
        <v>1247</v>
      </c>
      <c r="B845" s="23" t="s">
        <v>1430</v>
      </c>
      <c r="C845" s="15">
        <v>0</v>
      </c>
      <c r="D845" s="15">
        <v>124249.96</v>
      </c>
      <c r="E845" s="15">
        <v>124249.96</v>
      </c>
      <c r="F845" s="15">
        <v>0</v>
      </c>
      <c r="G845" s="15">
        <v>68313.23</v>
      </c>
      <c r="H845" s="15">
        <v>68313.23</v>
      </c>
      <c r="I845" s="15">
        <v>68313.23</v>
      </c>
      <c r="J845" s="15">
        <v>68313.23</v>
      </c>
      <c r="K845" s="15">
        <v>0</v>
      </c>
      <c r="L845" s="15">
        <v>68313.23</v>
      </c>
    </row>
    <row r="846" spans="1:12" x14ac:dyDescent="0.2">
      <c r="A846" s="23" t="s">
        <v>1248</v>
      </c>
      <c r="B846" s="23" t="s">
        <v>1431</v>
      </c>
      <c r="C846" s="15">
        <v>0</v>
      </c>
      <c r="D846" s="15">
        <v>90177.84</v>
      </c>
      <c r="E846" s="15">
        <v>90177.84</v>
      </c>
      <c r="F846" s="15">
        <v>0</v>
      </c>
      <c r="G846" s="15">
        <v>41926.910000000003</v>
      </c>
      <c r="H846" s="15">
        <v>41926.910000000003</v>
      </c>
      <c r="I846" s="15">
        <v>41926.910000000003</v>
      </c>
      <c r="J846" s="15">
        <v>41926.910000000003</v>
      </c>
      <c r="K846" s="15">
        <v>0</v>
      </c>
      <c r="L846" s="15">
        <v>41926.910000000003</v>
      </c>
    </row>
    <row r="847" spans="1:12" x14ac:dyDescent="0.2">
      <c r="A847" s="23" t="s">
        <v>1765</v>
      </c>
      <c r="B847" s="23" t="s">
        <v>1766</v>
      </c>
      <c r="C847" s="15">
        <v>0</v>
      </c>
      <c r="D847" s="15">
        <v>52297.65</v>
      </c>
      <c r="E847" s="15">
        <v>52297.65</v>
      </c>
      <c r="F847" s="15">
        <v>0</v>
      </c>
      <c r="G847" s="15">
        <v>52297.65</v>
      </c>
      <c r="H847" s="15">
        <v>52297.65</v>
      </c>
      <c r="I847" s="15">
        <v>52297.65</v>
      </c>
      <c r="J847" s="15">
        <v>52297.65</v>
      </c>
      <c r="K847" s="15">
        <v>0</v>
      </c>
      <c r="L847" s="15">
        <v>52297.65</v>
      </c>
    </row>
    <row r="848" spans="1:12" x14ac:dyDescent="0.2">
      <c r="A848" s="23" t="s">
        <v>1767</v>
      </c>
      <c r="B848" s="23" t="s">
        <v>1768</v>
      </c>
      <c r="C848" s="15">
        <v>0</v>
      </c>
      <c r="D848" s="15">
        <v>191705.62</v>
      </c>
      <c r="E848" s="15">
        <v>191705.62</v>
      </c>
      <c r="F848" s="15">
        <v>0</v>
      </c>
      <c r="G848" s="15">
        <v>104651.96</v>
      </c>
      <c r="H848" s="15">
        <v>104651.96</v>
      </c>
      <c r="I848" s="15">
        <v>104651.96</v>
      </c>
      <c r="J848" s="15">
        <v>104651.96</v>
      </c>
      <c r="K848" s="15">
        <v>0</v>
      </c>
      <c r="L848" s="15">
        <v>104651.96</v>
      </c>
    </row>
    <row r="849" spans="1:12" x14ac:dyDescent="0.2">
      <c r="A849" s="23" t="s">
        <v>1769</v>
      </c>
      <c r="B849" s="23" t="s">
        <v>1770</v>
      </c>
      <c r="C849" s="15">
        <v>0</v>
      </c>
      <c r="D849" s="15">
        <v>73543.570000000007</v>
      </c>
      <c r="E849" s="15">
        <v>73543.570000000007</v>
      </c>
      <c r="F849" s="15">
        <v>0</v>
      </c>
      <c r="G849" s="15">
        <v>73536.240000000005</v>
      </c>
      <c r="H849" s="15">
        <v>73536.240000000005</v>
      </c>
      <c r="I849" s="15">
        <v>73536.240000000005</v>
      </c>
      <c r="J849" s="15">
        <v>73536.240000000005</v>
      </c>
      <c r="K849" s="15">
        <v>0</v>
      </c>
      <c r="L849" s="15">
        <v>73536.240000000005</v>
      </c>
    </row>
    <row r="850" spans="1:12" x14ac:dyDescent="0.2">
      <c r="A850" s="23" t="s">
        <v>1771</v>
      </c>
      <c r="B850" s="23" t="s">
        <v>1772</v>
      </c>
      <c r="C850" s="15">
        <v>0</v>
      </c>
      <c r="D850" s="15">
        <v>100490.13</v>
      </c>
      <c r="E850" s="15">
        <v>100490.13</v>
      </c>
      <c r="F850" s="15">
        <v>0</v>
      </c>
      <c r="G850" s="15">
        <v>67306.38</v>
      </c>
      <c r="H850" s="15">
        <v>67306.38</v>
      </c>
      <c r="I850" s="15">
        <v>67306.38</v>
      </c>
      <c r="J850" s="15">
        <v>67306.38</v>
      </c>
      <c r="K850" s="15">
        <v>0</v>
      </c>
      <c r="L850" s="15">
        <v>67306.38</v>
      </c>
    </row>
    <row r="851" spans="1:12" x14ac:dyDescent="0.2">
      <c r="A851" s="23" t="s">
        <v>1773</v>
      </c>
      <c r="B851" s="23" t="s">
        <v>1774</v>
      </c>
      <c r="C851" s="15">
        <v>0</v>
      </c>
      <c r="D851" s="15">
        <v>152728.14000000001</v>
      </c>
      <c r="E851" s="15">
        <v>152728.14000000001</v>
      </c>
      <c r="F851" s="15">
        <v>0</v>
      </c>
      <c r="G851" s="15">
        <v>110685.94</v>
      </c>
      <c r="H851" s="15">
        <v>110685.94</v>
      </c>
      <c r="I851" s="15">
        <v>110685.94</v>
      </c>
      <c r="J851" s="15">
        <v>110685.94</v>
      </c>
      <c r="K851" s="15">
        <v>0</v>
      </c>
      <c r="L851" s="15">
        <v>110685.94</v>
      </c>
    </row>
    <row r="852" spans="1:12" x14ac:dyDescent="0.2">
      <c r="A852" s="23" t="s">
        <v>1775</v>
      </c>
      <c r="B852" s="23" t="s">
        <v>1776</v>
      </c>
      <c r="C852" s="15">
        <v>0</v>
      </c>
      <c r="D852" s="15">
        <v>163324.07999999999</v>
      </c>
      <c r="E852" s="15">
        <v>163324.07999999999</v>
      </c>
      <c r="F852" s="15">
        <v>0</v>
      </c>
      <c r="G852" s="15">
        <v>98775.47</v>
      </c>
      <c r="H852" s="15">
        <v>98775.47</v>
      </c>
      <c r="I852" s="15">
        <v>98775.47</v>
      </c>
      <c r="J852" s="15">
        <v>98775.47</v>
      </c>
      <c r="K852" s="15">
        <v>0</v>
      </c>
      <c r="L852" s="15">
        <v>98775.47</v>
      </c>
    </row>
    <row r="853" spans="1:12" x14ac:dyDescent="0.2">
      <c r="A853" s="23" t="s">
        <v>1777</v>
      </c>
      <c r="B853" s="23" t="s">
        <v>1778</v>
      </c>
      <c r="C853" s="15">
        <v>0</v>
      </c>
      <c r="D853" s="15">
        <v>118762.46</v>
      </c>
      <c r="E853" s="15">
        <v>118762.46</v>
      </c>
      <c r="F853" s="15">
        <v>0</v>
      </c>
      <c r="G853" s="15">
        <v>51877.95</v>
      </c>
      <c r="H853" s="15">
        <v>51877.95</v>
      </c>
      <c r="I853" s="15">
        <v>51877.95</v>
      </c>
      <c r="J853" s="15">
        <v>51877.95</v>
      </c>
      <c r="K853" s="15">
        <v>0</v>
      </c>
      <c r="L853" s="15">
        <v>51877.95</v>
      </c>
    </row>
    <row r="854" spans="1:12" x14ac:dyDescent="0.2">
      <c r="A854" s="23" t="s">
        <v>1930</v>
      </c>
      <c r="B854" s="23" t="s">
        <v>2039</v>
      </c>
      <c r="C854" s="15">
        <v>0</v>
      </c>
      <c r="D854" s="15">
        <v>49267.5</v>
      </c>
      <c r="E854" s="15">
        <v>49267.5</v>
      </c>
      <c r="F854" s="15">
        <v>0</v>
      </c>
      <c r="G854" s="15">
        <v>49267.5</v>
      </c>
      <c r="H854" s="15">
        <v>49267.5</v>
      </c>
      <c r="I854" s="15">
        <v>49267.5</v>
      </c>
      <c r="J854" s="15">
        <v>49267.5</v>
      </c>
      <c r="K854" s="15">
        <v>0</v>
      </c>
      <c r="L854" s="15">
        <v>49267.5</v>
      </c>
    </row>
    <row r="855" spans="1:12" x14ac:dyDescent="0.2">
      <c r="A855" s="23" t="s">
        <v>1931</v>
      </c>
      <c r="B855" s="23" t="s">
        <v>2040</v>
      </c>
      <c r="C855" s="15">
        <v>0</v>
      </c>
      <c r="D855" s="15">
        <v>29313.439999999999</v>
      </c>
      <c r="E855" s="15">
        <v>29313.439999999999</v>
      </c>
      <c r="F855" s="15">
        <v>0</v>
      </c>
      <c r="G855" s="15">
        <v>12011.57</v>
      </c>
      <c r="H855" s="15">
        <v>12011.57</v>
      </c>
      <c r="I855" s="15">
        <v>12011.57</v>
      </c>
      <c r="J855" s="15">
        <v>12011.57</v>
      </c>
      <c r="K855" s="15">
        <v>0</v>
      </c>
      <c r="L855" s="15">
        <v>12011.57</v>
      </c>
    </row>
    <row r="856" spans="1:12" x14ac:dyDescent="0.2">
      <c r="A856" s="23" t="s">
        <v>1932</v>
      </c>
      <c r="B856" s="23" t="s">
        <v>2041</v>
      </c>
      <c r="C856" s="15">
        <v>0</v>
      </c>
      <c r="D856" s="15">
        <v>25963.5</v>
      </c>
      <c r="E856" s="15">
        <v>25963.5</v>
      </c>
      <c r="F856" s="15">
        <v>0</v>
      </c>
      <c r="G856" s="15">
        <v>11787.34</v>
      </c>
      <c r="H856" s="15">
        <v>11787.34</v>
      </c>
      <c r="I856" s="15">
        <v>11787.34</v>
      </c>
      <c r="J856" s="15">
        <v>11787.34</v>
      </c>
      <c r="K856" s="15">
        <v>31.25</v>
      </c>
      <c r="L856" s="15">
        <v>11818.59</v>
      </c>
    </row>
    <row r="857" spans="1:12" x14ac:dyDescent="0.2">
      <c r="A857" s="23" t="s">
        <v>1933</v>
      </c>
      <c r="B857" s="23" t="s">
        <v>2042</v>
      </c>
      <c r="C857" s="15">
        <v>0</v>
      </c>
      <c r="D857" s="15">
        <v>18286.16</v>
      </c>
      <c r="E857" s="15">
        <v>18286.16</v>
      </c>
      <c r="F857" s="15">
        <v>0</v>
      </c>
      <c r="G857" s="15">
        <v>12276.07</v>
      </c>
      <c r="H857" s="15">
        <v>12276.07</v>
      </c>
      <c r="I857" s="15">
        <v>12276.07</v>
      </c>
      <c r="J857" s="15">
        <v>12276.07</v>
      </c>
      <c r="K857" s="15">
        <v>125.9</v>
      </c>
      <c r="L857" s="15">
        <v>12401.97</v>
      </c>
    </row>
    <row r="858" spans="1:12" x14ac:dyDescent="0.2">
      <c r="A858" s="23" t="s">
        <v>1934</v>
      </c>
      <c r="B858" s="23" t="s">
        <v>2043</v>
      </c>
      <c r="C858" s="15">
        <v>0</v>
      </c>
      <c r="D858" s="15">
        <v>6389.24</v>
      </c>
      <c r="E858" s="15">
        <v>6389.24</v>
      </c>
      <c r="F858" s="15">
        <v>0</v>
      </c>
      <c r="G858" s="15">
        <v>6320.9</v>
      </c>
      <c r="H858" s="15">
        <v>6320.9</v>
      </c>
      <c r="I858" s="15">
        <v>6320.9</v>
      </c>
      <c r="J858" s="15">
        <v>6320.9</v>
      </c>
      <c r="K858" s="15">
        <v>0</v>
      </c>
      <c r="L858" s="15">
        <v>6320.9</v>
      </c>
    </row>
    <row r="859" spans="1:12" x14ac:dyDescent="0.2">
      <c r="A859" s="23" t="s">
        <v>1935</v>
      </c>
      <c r="B859" s="23" t="s">
        <v>2044</v>
      </c>
      <c r="C859" s="15">
        <v>0</v>
      </c>
      <c r="D859" s="15">
        <v>21058.44</v>
      </c>
      <c r="E859" s="15">
        <v>21058.44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 spans="1:12" x14ac:dyDescent="0.2">
      <c r="A860" s="23" t="s">
        <v>1936</v>
      </c>
      <c r="B860" s="23" t="s">
        <v>2045</v>
      </c>
      <c r="C860" s="15">
        <v>0</v>
      </c>
      <c r="D860" s="15">
        <v>39321.17</v>
      </c>
      <c r="E860" s="15">
        <v>39321.17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 spans="1:12" x14ac:dyDescent="0.2">
      <c r="A861" s="23" t="s">
        <v>1937</v>
      </c>
      <c r="B861" s="23" t="s">
        <v>2046</v>
      </c>
      <c r="C861" s="15">
        <v>0</v>
      </c>
      <c r="D861" s="15">
        <v>42000</v>
      </c>
      <c r="E861" s="15">
        <v>42000</v>
      </c>
      <c r="F861" s="15">
        <v>0</v>
      </c>
      <c r="G861" s="15">
        <v>9263.07</v>
      </c>
      <c r="H861" s="15">
        <v>9263.07</v>
      </c>
      <c r="I861" s="15">
        <v>9263.07</v>
      </c>
      <c r="J861" s="15">
        <v>9263.07</v>
      </c>
      <c r="K861" s="15">
        <v>0</v>
      </c>
      <c r="L861" s="15">
        <v>9263.07</v>
      </c>
    </row>
    <row r="862" spans="1:12" x14ac:dyDescent="0.2">
      <c r="A862" s="23" t="s">
        <v>1938</v>
      </c>
      <c r="B862" s="23" t="s">
        <v>2047</v>
      </c>
      <c r="C862" s="15">
        <v>0</v>
      </c>
      <c r="D862" s="15">
        <v>8926.7199999999993</v>
      </c>
      <c r="E862" s="15">
        <v>8926.7199999999993</v>
      </c>
      <c r="F862" s="15">
        <v>0</v>
      </c>
      <c r="G862" s="15">
        <v>4084.56</v>
      </c>
      <c r="H862" s="15">
        <v>4084.56</v>
      </c>
      <c r="I862" s="15">
        <v>4084.56</v>
      </c>
      <c r="J862" s="15">
        <v>4084.56</v>
      </c>
      <c r="K862" s="15">
        <v>0</v>
      </c>
      <c r="L862" s="15">
        <v>4084.56</v>
      </c>
    </row>
    <row r="863" spans="1:12" x14ac:dyDescent="0.2">
      <c r="A863" s="23" t="s">
        <v>1779</v>
      </c>
      <c r="B863" s="23" t="s">
        <v>1780</v>
      </c>
      <c r="C863" s="15">
        <v>0</v>
      </c>
      <c r="D863" s="15">
        <v>72207.47</v>
      </c>
      <c r="E863" s="15">
        <v>72207.47</v>
      </c>
      <c r="F863" s="15">
        <v>0</v>
      </c>
      <c r="G863" s="15">
        <v>5029.3900000000003</v>
      </c>
      <c r="H863" s="15">
        <v>5029.3900000000003</v>
      </c>
      <c r="I863" s="15">
        <v>5029.3900000000003</v>
      </c>
      <c r="J863" s="15">
        <v>5029.3900000000003</v>
      </c>
      <c r="K863" s="15">
        <v>0</v>
      </c>
      <c r="L863" s="15">
        <v>5029.3900000000003</v>
      </c>
    </row>
    <row r="864" spans="1:12" x14ac:dyDescent="0.2">
      <c r="A864" s="23" t="s">
        <v>1939</v>
      </c>
      <c r="B864" s="23" t="s">
        <v>2048</v>
      </c>
      <c r="C864" s="15">
        <v>0</v>
      </c>
      <c r="D864" s="15">
        <v>9690.49</v>
      </c>
      <c r="E864" s="15">
        <v>9690.49</v>
      </c>
      <c r="F864" s="15">
        <v>0</v>
      </c>
      <c r="G864" s="15">
        <v>5358.7</v>
      </c>
      <c r="H864" s="15">
        <v>5358.7</v>
      </c>
      <c r="I864" s="15">
        <v>5358.7</v>
      </c>
      <c r="J864" s="15">
        <v>5358.7</v>
      </c>
      <c r="K864" s="15">
        <v>0</v>
      </c>
      <c r="L864" s="15">
        <v>5358.7</v>
      </c>
    </row>
    <row r="865" spans="1:12" x14ac:dyDescent="0.2">
      <c r="A865" s="23" t="s">
        <v>1781</v>
      </c>
      <c r="B865" s="23" t="s">
        <v>1782</v>
      </c>
      <c r="C865" s="15">
        <v>0</v>
      </c>
      <c r="D865" s="15">
        <v>122379.48</v>
      </c>
      <c r="E865" s="15">
        <v>122379.48</v>
      </c>
      <c r="F865" s="15">
        <v>0</v>
      </c>
      <c r="G865" s="15">
        <v>14557.56</v>
      </c>
      <c r="H865" s="15">
        <v>14557.56</v>
      </c>
      <c r="I865" s="15">
        <v>14557.56</v>
      </c>
      <c r="J865" s="15">
        <v>14557.56</v>
      </c>
      <c r="K865" s="15">
        <v>0</v>
      </c>
      <c r="L865" s="15">
        <v>14557.56</v>
      </c>
    </row>
    <row r="866" spans="1:12" x14ac:dyDescent="0.2">
      <c r="A866" s="23" t="s">
        <v>1783</v>
      </c>
      <c r="B866" s="23" t="s">
        <v>1524</v>
      </c>
      <c r="C866" s="15">
        <v>0</v>
      </c>
      <c r="D866" s="15">
        <v>93747.47</v>
      </c>
      <c r="E866" s="15">
        <v>93747.47</v>
      </c>
      <c r="F866" s="15">
        <v>0</v>
      </c>
      <c r="G866" s="15">
        <v>52466.14</v>
      </c>
      <c r="H866" s="15">
        <v>52466.14</v>
      </c>
      <c r="I866" s="15">
        <v>52466.14</v>
      </c>
      <c r="J866" s="15">
        <v>52466.14</v>
      </c>
      <c r="K866" s="15">
        <v>0</v>
      </c>
      <c r="L866" s="15">
        <v>52466.14</v>
      </c>
    </row>
    <row r="867" spans="1:12" x14ac:dyDescent="0.2">
      <c r="A867" s="23" t="s">
        <v>1784</v>
      </c>
      <c r="B867" s="23" t="s">
        <v>1785</v>
      </c>
      <c r="C867" s="15">
        <v>0</v>
      </c>
      <c r="D867" s="15">
        <v>100548</v>
      </c>
      <c r="E867" s="15">
        <v>100548</v>
      </c>
      <c r="F867" s="15">
        <v>0</v>
      </c>
      <c r="G867" s="15">
        <v>12345.18</v>
      </c>
      <c r="H867" s="15">
        <v>12345.18</v>
      </c>
      <c r="I867" s="15">
        <v>12345.18</v>
      </c>
      <c r="J867" s="15">
        <v>12345.18</v>
      </c>
      <c r="K867" s="15">
        <v>0</v>
      </c>
      <c r="L867" s="15">
        <v>12345.18</v>
      </c>
    </row>
    <row r="868" spans="1:12" x14ac:dyDescent="0.2">
      <c r="A868" s="23" t="s">
        <v>1786</v>
      </c>
      <c r="B868" s="23" t="s">
        <v>1787</v>
      </c>
      <c r="C868" s="15">
        <v>0</v>
      </c>
      <c r="D868" s="15">
        <v>62580</v>
      </c>
      <c r="E868" s="15">
        <v>62580</v>
      </c>
      <c r="F868" s="15">
        <v>0</v>
      </c>
      <c r="G868" s="15">
        <v>62578.42</v>
      </c>
      <c r="H868" s="15">
        <v>62578.42</v>
      </c>
      <c r="I868" s="15">
        <v>62578.42</v>
      </c>
      <c r="J868" s="15">
        <v>62578.42</v>
      </c>
      <c r="K868" s="15">
        <v>0</v>
      </c>
      <c r="L868" s="15">
        <v>62578.42</v>
      </c>
    </row>
    <row r="869" spans="1:12" x14ac:dyDescent="0.2">
      <c r="A869" s="23" t="s">
        <v>1788</v>
      </c>
      <c r="B869" s="23" t="s">
        <v>1789</v>
      </c>
      <c r="C869" s="15">
        <v>0</v>
      </c>
      <c r="D869" s="15">
        <v>178800</v>
      </c>
      <c r="E869" s="15">
        <v>178800</v>
      </c>
      <c r="F869" s="15">
        <v>0</v>
      </c>
      <c r="G869" s="15">
        <v>35598.559999999998</v>
      </c>
      <c r="H869" s="15">
        <v>35598.559999999998</v>
      </c>
      <c r="I869" s="15">
        <v>35598.559999999998</v>
      </c>
      <c r="J869" s="15">
        <v>35598.559999999998</v>
      </c>
      <c r="K869" s="15">
        <v>0</v>
      </c>
      <c r="L869" s="15">
        <v>35598.559999999998</v>
      </c>
    </row>
    <row r="870" spans="1:12" x14ac:dyDescent="0.2">
      <c r="A870" s="23" t="s">
        <v>1790</v>
      </c>
      <c r="B870" s="23" t="s">
        <v>1791</v>
      </c>
      <c r="C870" s="15">
        <v>0</v>
      </c>
      <c r="D870" s="15">
        <v>84930</v>
      </c>
      <c r="E870" s="15">
        <v>84930</v>
      </c>
      <c r="F870" s="15">
        <v>0</v>
      </c>
      <c r="G870" s="15">
        <v>29046.639999999999</v>
      </c>
      <c r="H870" s="15">
        <v>29046.639999999999</v>
      </c>
      <c r="I870" s="15">
        <v>29046.639999999999</v>
      </c>
      <c r="J870" s="15">
        <v>29046.639999999999</v>
      </c>
      <c r="K870" s="15">
        <v>0</v>
      </c>
      <c r="L870" s="15">
        <v>29046.639999999999</v>
      </c>
    </row>
    <row r="871" spans="1:12" x14ac:dyDescent="0.2">
      <c r="A871" s="23" t="s">
        <v>1792</v>
      </c>
      <c r="B871" s="23" t="s">
        <v>1793</v>
      </c>
      <c r="C871" s="15">
        <v>0</v>
      </c>
      <c r="D871" s="15">
        <v>80460</v>
      </c>
      <c r="E871" s="15">
        <v>80460</v>
      </c>
      <c r="F871" s="15">
        <v>0</v>
      </c>
      <c r="G871" s="15">
        <v>34920.36</v>
      </c>
      <c r="H871" s="15">
        <v>34920.36</v>
      </c>
      <c r="I871" s="15">
        <v>34920.36</v>
      </c>
      <c r="J871" s="15">
        <v>34920.36</v>
      </c>
      <c r="K871" s="15">
        <v>0</v>
      </c>
      <c r="L871" s="15">
        <v>34920.36</v>
      </c>
    </row>
    <row r="872" spans="1:12" x14ac:dyDescent="0.2">
      <c r="A872" s="23" t="s">
        <v>1794</v>
      </c>
      <c r="B872" s="23" t="s">
        <v>1795</v>
      </c>
      <c r="C872" s="15">
        <v>0</v>
      </c>
      <c r="D872" s="15">
        <v>177156</v>
      </c>
      <c r="E872" s="15">
        <v>177156</v>
      </c>
      <c r="F872" s="15">
        <v>0</v>
      </c>
      <c r="G872" s="15">
        <v>50858.5</v>
      </c>
      <c r="H872" s="15">
        <v>50858.5</v>
      </c>
      <c r="I872" s="15">
        <v>50858.5</v>
      </c>
      <c r="J872" s="15">
        <v>50858.5</v>
      </c>
      <c r="K872" s="15">
        <v>0</v>
      </c>
      <c r="L872" s="15">
        <v>50858.5</v>
      </c>
    </row>
    <row r="873" spans="1:12" x14ac:dyDescent="0.2">
      <c r="A873" s="23" t="s">
        <v>1796</v>
      </c>
      <c r="B873" s="23" t="s">
        <v>1547</v>
      </c>
      <c r="C873" s="15">
        <v>0</v>
      </c>
      <c r="D873" s="15">
        <v>8333.33</v>
      </c>
      <c r="E873" s="15">
        <v>8333.33</v>
      </c>
      <c r="F873" s="15">
        <v>0</v>
      </c>
      <c r="G873" s="15">
        <v>8331.6299999999992</v>
      </c>
      <c r="H873" s="15">
        <v>8331.6299999999992</v>
      </c>
      <c r="I873" s="15">
        <v>8331.6299999999992</v>
      </c>
      <c r="J873" s="15">
        <v>8331.6299999999992</v>
      </c>
      <c r="K873" s="15">
        <v>0</v>
      </c>
      <c r="L873" s="15">
        <v>8331.6299999999992</v>
      </c>
    </row>
    <row r="874" spans="1:12" x14ac:dyDescent="0.2">
      <c r="A874" s="23" t="s">
        <v>1797</v>
      </c>
      <c r="B874" s="23" t="s">
        <v>1798</v>
      </c>
      <c r="C874" s="15">
        <v>0</v>
      </c>
      <c r="D874" s="15">
        <v>37190</v>
      </c>
      <c r="E874" s="15">
        <v>37190</v>
      </c>
      <c r="F874" s="15">
        <v>0</v>
      </c>
      <c r="G874" s="15">
        <v>37189.629999999997</v>
      </c>
      <c r="H874" s="15">
        <v>37189.629999999997</v>
      </c>
      <c r="I874" s="15">
        <v>37189.629999999997</v>
      </c>
      <c r="J874" s="15">
        <v>37189.629999999997</v>
      </c>
      <c r="K874" s="15">
        <v>0</v>
      </c>
      <c r="L874" s="15">
        <v>37189.629999999997</v>
      </c>
    </row>
    <row r="875" spans="1:12" x14ac:dyDescent="0.2">
      <c r="A875" s="23" t="s">
        <v>1799</v>
      </c>
      <c r="B875" s="23" t="s">
        <v>1800</v>
      </c>
      <c r="C875" s="15">
        <v>0</v>
      </c>
      <c r="D875" s="15">
        <v>42252</v>
      </c>
      <c r="E875" s="15">
        <v>42252</v>
      </c>
      <c r="F875" s="15">
        <v>0</v>
      </c>
      <c r="G875" s="15">
        <v>41278.31</v>
      </c>
      <c r="H875" s="15">
        <v>41278.31</v>
      </c>
      <c r="I875" s="15">
        <v>41278.31</v>
      </c>
      <c r="J875" s="15">
        <v>41278.31</v>
      </c>
      <c r="K875" s="15">
        <v>0</v>
      </c>
      <c r="L875" s="15">
        <v>41278.31</v>
      </c>
    </row>
    <row r="876" spans="1:12" x14ac:dyDescent="0.2">
      <c r="A876" s="23" t="s">
        <v>1801</v>
      </c>
      <c r="B876" s="23" t="s">
        <v>1613</v>
      </c>
      <c r="C876" s="15">
        <v>0</v>
      </c>
      <c r="D876" s="15">
        <v>25576</v>
      </c>
      <c r="E876" s="15">
        <v>25576</v>
      </c>
      <c r="F876" s="15">
        <v>0</v>
      </c>
      <c r="G876" s="15">
        <v>24867.18</v>
      </c>
      <c r="H876" s="15">
        <v>24867.18</v>
      </c>
      <c r="I876" s="15">
        <v>24867.18</v>
      </c>
      <c r="J876" s="15">
        <v>24867.18</v>
      </c>
      <c r="K876" s="15">
        <v>0</v>
      </c>
      <c r="L876" s="15">
        <v>24867.18</v>
      </c>
    </row>
    <row r="877" spans="1:12" x14ac:dyDescent="0.2">
      <c r="A877" s="23" t="s">
        <v>1802</v>
      </c>
      <c r="B877" s="23" t="s">
        <v>1803</v>
      </c>
      <c r="C877" s="15">
        <v>0</v>
      </c>
      <c r="D877" s="15">
        <v>111781.93</v>
      </c>
      <c r="E877" s="15">
        <v>111781.93</v>
      </c>
      <c r="F877" s="15">
        <v>0</v>
      </c>
      <c r="G877" s="15">
        <v>74139.48</v>
      </c>
      <c r="H877" s="15">
        <v>74139.48</v>
      </c>
      <c r="I877" s="15">
        <v>74139.48</v>
      </c>
      <c r="J877" s="15">
        <v>74139.48</v>
      </c>
      <c r="K877" s="15">
        <v>0</v>
      </c>
      <c r="L877" s="15">
        <v>74139.48</v>
      </c>
    </row>
    <row r="878" spans="1:12" x14ac:dyDescent="0.2">
      <c r="A878" s="23" t="s">
        <v>1804</v>
      </c>
      <c r="B878" s="23" t="s">
        <v>1805</v>
      </c>
      <c r="C878" s="15">
        <v>0</v>
      </c>
      <c r="D878" s="15">
        <v>23750</v>
      </c>
      <c r="E878" s="15">
        <v>23750</v>
      </c>
      <c r="F878" s="15">
        <v>0</v>
      </c>
      <c r="G878" s="15">
        <v>23741.200000000001</v>
      </c>
      <c r="H878" s="15">
        <v>23741.200000000001</v>
      </c>
      <c r="I878" s="15">
        <v>23741.200000000001</v>
      </c>
      <c r="J878" s="15">
        <v>23741.200000000001</v>
      </c>
      <c r="K878" s="15">
        <v>0</v>
      </c>
      <c r="L878" s="15">
        <v>23741.200000000001</v>
      </c>
    </row>
    <row r="879" spans="1:12" x14ac:dyDescent="0.2">
      <c r="A879" s="23" t="s">
        <v>2679</v>
      </c>
      <c r="B879" s="23" t="s">
        <v>2813</v>
      </c>
      <c r="C879" s="15">
        <v>0</v>
      </c>
      <c r="D879" s="15">
        <v>25000</v>
      </c>
      <c r="E879" s="15">
        <v>25000</v>
      </c>
      <c r="F879" s="15">
        <v>0</v>
      </c>
      <c r="G879" s="15">
        <v>24682.07</v>
      </c>
      <c r="H879" s="15">
        <v>24682.07</v>
      </c>
      <c r="I879" s="15">
        <v>24682.07</v>
      </c>
      <c r="J879" s="15">
        <v>24682.07</v>
      </c>
      <c r="K879" s="15">
        <v>0</v>
      </c>
      <c r="L879" s="15">
        <v>24682.07</v>
      </c>
    </row>
    <row r="880" spans="1:12" x14ac:dyDescent="0.2">
      <c r="A880" s="23" t="s">
        <v>2427</v>
      </c>
      <c r="B880" s="23" t="s">
        <v>2428</v>
      </c>
      <c r="C880" s="15">
        <v>0</v>
      </c>
      <c r="D880" s="15">
        <v>173698.35</v>
      </c>
      <c r="E880" s="15">
        <v>173698.35</v>
      </c>
      <c r="F880" s="15">
        <v>0</v>
      </c>
      <c r="G880" s="15">
        <v>134242.23999999999</v>
      </c>
      <c r="H880" s="15">
        <v>134242.23999999999</v>
      </c>
      <c r="I880" s="15">
        <v>134242.23999999999</v>
      </c>
      <c r="J880" s="15">
        <v>134242.23999999999</v>
      </c>
      <c r="K880" s="15">
        <v>0</v>
      </c>
      <c r="L880" s="15">
        <v>134242.23999999999</v>
      </c>
    </row>
    <row r="881" spans="1:12" x14ac:dyDescent="0.2">
      <c r="A881" s="23" t="s">
        <v>2680</v>
      </c>
      <c r="B881" s="23" t="s">
        <v>2814</v>
      </c>
      <c r="C881" s="15">
        <v>0</v>
      </c>
      <c r="D881" s="15">
        <v>20000</v>
      </c>
      <c r="E881" s="15">
        <v>20000</v>
      </c>
      <c r="F881" s="15">
        <v>0</v>
      </c>
      <c r="G881" s="15">
        <v>20000</v>
      </c>
      <c r="H881" s="15">
        <v>20000</v>
      </c>
      <c r="I881" s="15">
        <v>20000</v>
      </c>
      <c r="J881" s="15">
        <v>20000</v>
      </c>
      <c r="K881" s="15">
        <v>0</v>
      </c>
      <c r="L881" s="15">
        <v>20000</v>
      </c>
    </row>
    <row r="882" spans="1:12" x14ac:dyDescent="0.2">
      <c r="A882" s="23" t="s">
        <v>2681</v>
      </c>
      <c r="B882" s="23" t="s">
        <v>2815</v>
      </c>
      <c r="C882" s="15">
        <v>0</v>
      </c>
      <c r="D882" s="15">
        <v>30000</v>
      </c>
      <c r="E882" s="15">
        <v>30000</v>
      </c>
      <c r="F882" s="15">
        <v>0</v>
      </c>
      <c r="G882" s="15">
        <v>29937.759999999998</v>
      </c>
      <c r="H882" s="15">
        <v>29937.759999999998</v>
      </c>
      <c r="I882" s="15">
        <v>29937.759999999998</v>
      </c>
      <c r="J882" s="15">
        <v>29937.759999999998</v>
      </c>
      <c r="K882" s="15">
        <v>0</v>
      </c>
      <c r="L882" s="15">
        <v>29937.759999999998</v>
      </c>
    </row>
    <row r="883" spans="1:12" x14ac:dyDescent="0.2">
      <c r="A883" s="23" t="s">
        <v>2682</v>
      </c>
      <c r="B883" s="23" t="s">
        <v>2816</v>
      </c>
      <c r="C883" s="15">
        <v>0</v>
      </c>
      <c r="D883" s="15">
        <v>30000</v>
      </c>
      <c r="E883" s="15">
        <v>30000</v>
      </c>
      <c r="F883" s="15">
        <v>0</v>
      </c>
      <c r="G883" s="15">
        <v>29979.07</v>
      </c>
      <c r="H883" s="15">
        <v>29979.07</v>
      </c>
      <c r="I883" s="15">
        <v>29979.07</v>
      </c>
      <c r="J883" s="15">
        <v>29979.07</v>
      </c>
      <c r="K883" s="15">
        <v>0</v>
      </c>
      <c r="L883" s="15">
        <v>29979.07</v>
      </c>
    </row>
    <row r="884" spans="1:12" x14ac:dyDescent="0.2">
      <c r="A884" s="23" t="s">
        <v>2683</v>
      </c>
      <c r="B884" s="23" t="s">
        <v>2817</v>
      </c>
      <c r="C884" s="15">
        <v>0</v>
      </c>
      <c r="D884" s="15">
        <v>68290</v>
      </c>
      <c r="E884" s="15">
        <v>68290</v>
      </c>
      <c r="F884" s="15">
        <v>0</v>
      </c>
      <c r="G884" s="15">
        <v>8366.27</v>
      </c>
      <c r="H884" s="15">
        <v>8366.27</v>
      </c>
      <c r="I884" s="15">
        <v>8366.27</v>
      </c>
      <c r="J884" s="15">
        <v>8366.27</v>
      </c>
      <c r="K884" s="15">
        <v>0</v>
      </c>
      <c r="L884" s="15">
        <v>8366.27</v>
      </c>
    </row>
    <row r="885" spans="1:12" x14ac:dyDescent="0.2">
      <c r="A885" s="23" t="s">
        <v>2684</v>
      </c>
      <c r="B885" s="23" t="s">
        <v>2293</v>
      </c>
      <c r="C885" s="15">
        <v>0</v>
      </c>
      <c r="D885" s="15">
        <v>30000</v>
      </c>
      <c r="E885" s="15">
        <v>30000</v>
      </c>
      <c r="F885" s="15">
        <v>0</v>
      </c>
      <c r="G885" s="15">
        <v>22064.45</v>
      </c>
      <c r="H885" s="15">
        <v>22064.45</v>
      </c>
      <c r="I885" s="15">
        <v>22064.45</v>
      </c>
      <c r="J885" s="15">
        <v>22064.45</v>
      </c>
      <c r="K885" s="15">
        <v>0</v>
      </c>
      <c r="L885" s="15">
        <v>22064.45</v>
      </c>
    </row>
    <row r="886" spans="1:12" x14ac:dyDescent="0.2">
      <c r="A886" s="23" t="s">
        <v>2429</v>
      </c>
      <c r="B886" s="23" t="s">
        <v>2430</v>
      </c>
      <c r="C886" s="15">
        <v>0</v>
      </c>
      <c r="D886" s="15">
        <v>28830.94</v>
      </c>
      <c r="E886" s="15">
        <v>28830.94</v>
      </c>
      <c r="F886" s="15">
        <v>0</v>
      </c>
      <c r="G886" s="15">
        <v>22102.85</v>
      </c>
      <c r="H886" s="15">
        <v>22102.85</v>
      </c>
      <c r="I886" s="15">
        <v>22102.85</v>
      </c>
      <c r="J886" s="15">
        <v>22102.85</v>
      </c>
      <c r="K886" s="15">
        <v>0</v>
      </c>
      <c r="L886" s="15">
        <v>22102.85</v>
      </c>
    </row>
    <row r="887" spans="1:12" x14ac:dyDescent="0.2">
      <c r="A887" s="23" t="s">
        <v>2431</v>
      </c>
      <c r="B887" s="23" t="s">
        <v>2432</v>
      </c>
      <c r="C887" s="15">
        <v>0</v>
      </c>
      <c r="D887" s="15">
        <v>148430</v>
      </c>
      <c r="E887" s="15">
        <v>148430</v>
      </c>
      <c r="F887" s="15">
        <v>0</v>
      </c>
      <c r="G887" s="15">
        <v>7483.26</v>
      </c>
      <c r="H887" s="15">
        <v>7483.26</v>
      </c>
      <c r="I887" s="15">
        <v>7483.26</v>
      </c>
      <c r="J887" s="15">
        <v>7483.26</v>
      </c>
      <c r="K887" s="15">
        <v>0</v>
      </c>
      <c r="L887" s="15">
        <v>7483.26</v>
      </c>
    </row>
    <row r="888" spans="1:12" x14ac:dyDescent="0.2">
      <c r="A888" s="23" t="s">
        <v>2433</v>
      </c>
      <c r="B888" s="23" t="s">
        <v>2434</v>
      </c>
      <c r="C888" s="15">
        <v>0</v>
      </c>
      <c r="D888" s="15">
        <v>48255.21</v>
      </c>
      <c r="E888" s="15">
        <v>48255.21</v>
      </c>
      <c r="F888" s="15">
        <v>0</v>
      </c>
      <c r="G888" s="15">
        <v>41239.800000000003</v>
      </c>
      <c r="H888" s="15">
        <v>41239.800000000003</v>
      </c>
      <c r="I888" s="15">
        <v>41239.800000000003</v>
      </c>
      <c r="J888" s="15">
        <v>41239.800000000003</v>
      </c>
      <c r="K888" s="15">
        <v>0</v>
      </c>
      <c r="L888" s="15">
        <v>41239.800000000003</v>
      </c>
    </row>
    <row r="889" spans="1:12" x14ac:dyDescent="0.2">
      <c r="A889" s="23" t="s">
        <v>2685</v>
      </c>
      <c r="B889" s="23" t="s">
        <v>2818</v>
      </c>
      <c r="C889" s="15">
        <v>0</v>
      </c>
      <c r="D889" s="15">
        <v>23100</v>
      </c>
      <c r="E889" s="15">
        <v>23100</v>
      </c>
      <c r="F889" s="15">
        <v>0</v>
      </c>
      <c r="G889" s="15">
        <v>5000</v>
      </c>
      <c r="H889" s="15">
        <v>5000</v>
      </c>
      <c r="I889" s="15">
        <v>5000</v>
      </c>
      <c r="J889" s="15">
        <v>5000</v>
      </c>
      <c r="K889" s="15">
        <v>0</v>
      </c>
      <c r="L889" s="15">
        <v>5000</v>
      </c>
    </row>
    <row r="890" spans="1:12" x14ac:dyDescent="0.2">
      <c r="A890" s="23" t="s">
        <v>2435</v>
      </c>
      <c r="B890" s="23" t="s">
        <v>2436</v>
      </c>
      <c r="C890" s="15">
        <v>0</v>
      </c>
      <c r="D890" s="15">
        <v>11332</v>
      </c>
      <c r="E890" s="15">
        <v>11332</v>
      </c>
      <c r="F890" s="15">
        <v>0</v>
      </c>
      <c r="G890" s="15">
        <v>11050.08</v>
      </c>
      <c r="H890" s="15">
        <v>11050.08</v>
      </c>
      <c r="I890" s="15">
        <v>11050.08</v>
      </c>
      <c r="J890" s="15">
        <v>11050.08</v>
      </c>
      <c r="K890" s="15">
        <v>0</v>
      </c>
      <c r="L890" s="15">
        <v>11050.08</v>
      </c>
    </row>
    <row r="891" spans="1:12" x14ac:dyDescent="0.2">
      <c r="A891" s="23" t="s">
        <v>2437</v>
      </c>
      <c r="B891" s="23" t="s">
        <v>2438</v>
      </c>
      <c r="C891" s="15">
        <v>0</v>
      </c>
      <c r="D891" s="15">
        <v>66560</v>
      </c>
      <c r="E891" s="15">
        <v>66560</v>
      </c>
      <c r="F891" s="15">
        <v>0</v>
      </c>
      <c r="G891" s="15">
        <v>64737.99</v>
      </c>
      <c r="H891" s="15">
        <v>64737.99</v>
      </c>
      <c r="I891" s="15">
        <v>64737.99</v>
      </c>
      <c r="J891" s="15">
        <v>64737.99</v>
      </c>
      <c r="K891" s="15">
        <v>0</v>
      </c>
      <c r="L891" s="15">
        <v>64737.99</v>
      </c>
    </row>
    <row r="892" spans="1:12" x14ac:dyDescent="0.2">
      <c r="A892" s="23" t="s">
        <v>2439</v>
      </c>
      <c r="B892" s="23" t="s">
        <v>2440</v>
      </c>
      <c r="C892" s="15">
        <v>0</v>
      </c>
      <c r="D892" s="15">
        <v>41322</v>
      </c>
      <c r="E892" s="15">
        <v>41322</v>
      </c>
      <c r="F892" s="15">
        <v>0</v>
      </c>
      <c r="G892" s="15">
        <v>41277.040000000001</v>
      </c>
      <c r="H892" s="15">
        <v>41277.040000000001</v>
      </c>
      <c r="I892" s="15">
        <v>41277.040000000001</v>
      </c>
      <c r="J892" s="15">
        <v>41277.040000000001</v>
      </c>
      <c r="K892" s="15">
        <v>0</v>
      </c>
      <c r="L892" s="15">
        <v>41277.040000000001</v>
      </c>
    </row>
    <row r="893" spans="1:12" x14ac:dyDescent="0.2">
      <c r="A893" s="23" t="s">
        <v>2441</v>
      </c>
      <c r="B893" s="23" t="s">
        <v>2442</v>
      </c>
      <c r="C893" s="15">
        <v>0</v>
      </c>
      <c r="D893" s="15">
        <v>44711</v>
      </c>
      <c r="E893" s="15">
        <v>44711</v>
      </c>
      <c r="F893" s="15">
        <v>0</v>
      </c>
      <c r="G893" s="15">
        <v>40797.599999999999</v>
      </c>
      <c r="H893" s="15">
        <v>40797.599999999999</v>
      </c>
      <c r="I893" s="15">
        <v>40797.599999999999</v>
      </c>
      <c r="J893" s="15">
        <v>40797.599999999999</v>
      </c>
      <c r="K893" s="15">
        <v>0</v>
      </c>
      <c r="L893" s="15">
        <v>40797.599999999999</v>
      </c>
    </row>
    <row r="894" spans="1:12" x14ac:dyDescent="0.2">
      <c r="A894" s="23" t="s">
        <v>2443</v>
      </c>
      <c r="B894" s="23" t="s">
        <v>2444</v>
      </c>
      <c r="C894" s="15">
        <v>0</v>
      </c>
      <c r="D894" s="15">
        <v>16529</v>
      </c>
      <c r="E894" s="15">
        <v>16529</v>
      </c>
      <c r="F894" s="15">
        <v>0</v>
      </c>
      <c r="G894" s="15">
        <v>16525.93</v>
      </c>
      <c r="H894" s="15">
        <v>16525.93</v>
      </c>
      <c r="I894" s="15">
        <v>16525.93</v>
      </c>
      <c r="J894" s="15">
        <v>16525.93</v>
      </c>
      <c r="K894" s="15">
        <v>0</v>
      </c>
      <c r="L894" s="15">
        <v>16525.93</v>
      </c>
    </row>
    <row r="895" spans="1:12" x14ac:dyDescent="0.2">
      <c r="A895" s="23" t="s">
        <v>2445</v>
      </c>
      <c r="B895" s="23" t="s">
        <v>1613</v>
      </c>
      <c r="C895" s="15">
        <v>0</v>
      </c>
      <c r="D895" s="15">
        <v>12397</v>
      </c>
      <c r="E895" s="15">
        <v>12397</v>
      </c>
      <c r="F895" s="15">
        <v>0</v>
      </c>
      <c r="G895" s="15">
        <v>12021.6</v>
      </c>
      <c r="H895" s="15">
        <v>12021.6</v>
      </c>
      <c r="I895" s="15">
        <v>12021.6</v>
      </c>
      <c r="J895" s="15">
        <v>12021.6</v>
      </c>
      <c r="K895" s="15">
        <v>0</v>
      </c>
      <c r="L895" s="15">
        <v>12021.6</v>
      </c>
    </row>
    <row r="896" spans="1:12" x14ac:dyDescent="0.2">
      <c r="A896" s="23" t="s">
        <v>2446</v>
      </c>
      <c r="B896" s="23" t="s">
        <v>2447</v>
      </c>
      <c r="C896" s="15">
        <v>0</v>
      </c>
      <c r="D896" s="15">
        <v>62591.76</v>
      </c>
      <c r="E896" s="15">
        <v>62591.76</v>
      </c>
      <c r="F896" s="15">
        <v>0</v>
      </c>
      <c r="G896" s="15">
        <v>468.12</v>
      </c>
      <c r="H896" s="15">
        <v>468.12</v>
      </c>
      <c r="I896" s="15">
        <v>468.12</v>
      </c>
      <c r="J896" s="15">
        <v>468.12</v>
      </c>
      <c r="K896" s="15">
        <v>0</v>
      </c>
      <c r="L896" s="15">
        <v>468.12</v>
      </c>
    </row>
    <row r="897" spans="1:12" x14ac:dyDescent="0.2">
      <c r="A897" s="23" t="s">
        <v>2448</v>
      </c>
      <c r="B897" s="23" t="s">
        <v>2449</v>
      </c>
      <c r="C897" s="15">
        <v>0</v>
      </c>
      <c r="D897" s="15">
        <v>81864</v>
      </c>
      <c r="E897" s="15">
        <v>81864</v>
      </c>
      <c r="F897" s="15">
        <v>0</v>
      </c>
      <c r="G897" s="15">
        <v>0</v>
      </c>
      <c r="H897" s="15">
        <v>0</v>
      </c>
      <c r="I897" s="15">
        <v>0</v>
      </c>
      <c r="J897" s="15">
        <v>0</v>
      </c>
      <c r="K897" s="15">
        <v>0</v>
      </c>
      <c r="L897" s="15">
        <v>0</v>
      </c>
    </row>
    <row r="898" spans="1:12" x14ac:dyDescent="0.2">
      <c r="A898" s="23" t="s">
        <v>2450</v>
      </c>
      <c r="B898" s="23" t="s">
        <v>2451</v>
      </c>
      <c r="C898" s="15">
        <v>0</v>
      </c>
      <c r="D898" s="15">
        <v>105674.4</v>
      </c>
      <c r="E898" s="15">
        <v>105674.4</v>
      </c>
      <c r="F898" s="15">
        <v>0</v>
      </c>
      <c r="G898" s="15">
        <v>0</v>
      </c>
      <c r="H898" s="15">
        <v>0</v>
      </c>
      <c r="I898" s="15">
        <v>0</v>
      </c>
      <c r="J898" s="15">
        <v>0</v>
      </c>
      <c r="K898" s="15">
        <v>0</v>
      </c>
      <c r="L898" s="15">
        <v>0</v>
      </c>
    </row>
    <row r="899" spans="1:12" x14ac:dyDescent="0.2">
      <c r="A899" s="23" t="s">
        <v>2452</v>
      </c>
      <c r="B899" s="23" t="s">
        <v>2453</v>
      </c>
      <c r="C899" s="15">
        <v>0</v>
      </c>
      <c r="D899" s="15">
        <v>117461.16</v>
      </c>
      <c r="E899" s="15">
        <v>117461.16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 spans="1:12" x14ac:dyDescent="0.2">
      <c r="A900" s="23" t="s">
        <v>2454</v>
      </c>
      <c r="B900" s="23" t="s">
        <v>2375</v>
      </c>
      <c r="C900" s="15">
        <v>0</v>
      </c>
      <c r="D900" s="15">
        <v>182898</v>
      </c>
      <c r="E900" s="15">
        <v>182898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 spans="1:12" x14ac:dyDescent="0.2">
      <c r="A901" s="23" t="s">
        <v>2686</v>
      </c>
      <c r="B901" s="23" t="s">
        <v>2819</v>
      </c>
      <c r="C901" s="15">
        <v>0</v>
      </c>
      <c r="D901" s="15">
        <v>7900</v>
      </c>
      <c r="E901" s="15">
        <v>7900</v>
      </c>
      <c r="F901" s="15">
        <v>0</v>
      </c>
      <c r="G901" s="15">
        <v>7899.5</v>
      </c>
      <c r="H901" s="15">
        <v>7899.5</v>
      </c>
      <c r="I901" s="15">
        <v>7899.5</v>
      </c>
      <c r="J901" s="15">
        <v>7899.5</v>
      </c>
      <c r="K901" s="15">
        <v>0</v>
      </c>
      <c r="L901" s="15">
        <v>7899.5</v>
      </c>
    </row>
    <row r="902" spans="1:12" x14ac:dyDescent="0.2">
      <c r="A902" s="23" t="s">
        <v>2687</v>
      </c>
      <c r="B902" s="23" t="s">
        <v>2293</v>
      </c>
      <c r="C902" s="15">
        <v>0</v>
      </c>
      <c r="D902" s="15">
        <v>30000</v>
      </c>
      <c r="E902" s="15">
        <v>30000</v>
      </c>
      <c r="F902" s="15">
        <v>0</v>
      </c>
      <c r="G902" s="15">
        <v>4707.6000000000004</v>
      </c>
      <c r="H902" s="15">
        <v>4707.6000000000004</v>
      </c>
      <c r="I902" s="15">
        <v>4707.6000000000004</v>
      </c>
      <c r="J902" s="15">
        <v>4707.6000000000004</v>
      </c>
      <c r="K902" s="15">
        <v>0</v>
      </c>
      <c r="L902" s="15">
        <v>4707.6000000000004</v>
      </c>
    </row>
    <row r="903" spans="1:12" x14ac:dyDescent="0.2">
      <c r="A903" s="23" t="s">
        <v>2688</v>
      </c>
      <c r="B903" s="23" t="s">
        <v>2820</v>
      </c>
      <c r="C903" s="15">
        <v>0</v>
      </c>
      <c r="D903" s="15">
        <v>25000</v>
      </c>
      <c r="E903" s="15">
        <v>25000</v>
      </c>
      <c r="F903" s="15">
        <v>0</v>
      </c>
      <c r="G903" s="15">
        <v>285</v>
      </c>
      <c r="H903" s="15">
        <v>285</v>
      </c>
      <c r="I903" s="15">
        <v>285</v>
      </c>
      <c r="J903" s="15">
        <v>285</v>
      </c>
      <c r="K903" s="15">
        <v>0</v>
      </c>
      <c r="L903" s="15">
        <v>285</v>
      </c>
    </row>
    <row r="904" spans="1:12" x14ac:dyDescent="0.2">
      <c r="A904" s="23" t="s">
        <v>2455</v>
      </c>
      <c r="B904" s="23" t="s">
        <v>2456</v>
      </c>
      <c r="C904" s="15">
        <v>0</v>
      </c>
      <c r="D904" s="15">
        <v>47500</v>
      </c>
      <c r="E904" s="15">
        <v>47500</v>
      </c>
      <c r="F904" s="15">
        <v>0</v>
      </c>
      <c r="G904" s="15">
        <v>47415.57</v>
      </c>
      <c r="H904" s="15">
        <v>47415.57</v>
      </c>
      <c r="I904" s="15">
        <v>47415.57</v>
      </c>
      <c r="J904" s="15">
        <v>47415.57</v>
      </c>
      <c r="K904" s="15">
        <v>0</v>
      </c>
      <c r="L904" s="15">
        <v>47415.57</v>
      </c>
    </row>
    <row r="905" spans="1:12" x14ac:dyDescent="0.2">
      <c r="A905" s="23" t="s">
        <v>790</v>
      </c>
      <c r="B905" s="23" t="s">
        <v>1315</v>
      </c>
      <c r="C905" s="15">
        <v>4852</v>
      </c>
      <c r="D905" s="15">
        <v>20171</v>
      </c>
      <c r="E905" s="15">
        <v>25023</v>
      </c>
      <c r="F905" s="15">
        <v>0</v>
      </c>
      <c r="G905" s="15">
        <v>24919.38</v>
      </c>
      <c r="H905" s="15">
        <v>24919.38</v>
      </c>
      <c r="I905" s="15">
        <v>24919.38</v>
      </c>
      <c r="J905" s="15">
        <v>24919.38</v>
      </c>
      <c r="K905" s="15">
        <v>0</v>
      </c>
      <c r="L905" s="15">
        <v>24919.38</v>
      </c>
    </row>
    <row r="906" spans="1:12" x14ac:dyDescent="0.2">
      <c r="A906" s="23" t="s">
        <v>791</v>
      </c>
      <c r="B906" s="23" t="s">
        <v>1316</v>
      </c>
      <c r="C906" s="15">
        <v>2773</v>
      </c>
      <c r="D906" s="15">
        <v>0</v>
      </c>
      <c r="E906" s="15">
        <v>2773</v>
      </c>
      <c r="F906" s="15">
        <v>0</v>
      </c>
      <c r="G906" s="15">
        <v>2772.22</v>
      </c>
      <c r="H906" s="15">
        <v>2772.22</v>
      </c>
      <c r="I906" s="15">
        <v>2772.22</v>
      </c>
      <c r="J906" s="15">
        <v>2772.22</v>
      </c>
      <c r="K906" s="15">
        <v>0</v>
      </c>
      <c r="L906" s="15">
        <v>2772.22</v>
      </c>
    </row>
    <row r="907" spans="1:12" x14ac:dyDescent="0.2">
      <c r="A907" s="23" t="s">
        <v>792</v>
      </c>
      <c r="B907" s="23" t="s">
        <v>1317</v>
      </c>
      <c r="C907" s="15">
        <v>5160</v>
      </c>
      <c r="D907" s="15">
        <v>-142.11000000000001</v>
      </c>
      <c r="E907" s="15">
        <v>5017.8900000000003</v>
      </c>
      <c r="F907" s="15">
        <v>0</v>
      </c>
      <c r="G907" s="15">
        <v>4597.49</v>
      </c>
      <c r="H907" s="15">
        <v>4597.49</v>
      </c>
      <c r="I907" s="15">
        <v>4597.49</v>
      </c>
      <c r="J907" s="15">
        <v>4597.49</v>
      </c>
      <c r="K907" s="15">
        <v>0</v>
      </c>
      <c r="L907" s="15">
        <v>4597.49</v>
      </c>
    </row>
    <row r="908" spans="1:12" x14ac:dyDescent="0.2">
      <c r="A908" s="23" t="s">
        <v>793</v>
      </c>
      <c r="B908" s="23" t="s">
        <v>1318</v>
      </c>
      <c r="C908" s="15">
        <v>3696</v>
      </c>
      <c r="D908" s="15">
        <v>3913.87</v>
      </c>
      <c r="E908" s="15">
        <v>7609.87</v>
      </c>
      <c r="F908" s="15">
        <v>0</v>
      </c>
      <c r="G908" s="15">
        <v>6123.04</v>
      </c>
      <c r="H908" s="15">
        <v>6123.04</v>
      </c>
      <c r="I908" s="15">
        <v>6123.04</v>
      </c>
      <c r="J908" s="15">
        <v>6123.04</v>
      </c>
      <c r="K908" s="15">
        <v>0</v>
      </c>
      <c r="L908" s="15">
        <v>6123.04</v>
      </c>
    </row>
    <row r="909" spans="1:12" x14ac:dyDescent="0.2">
      <c r="A909" s="24"/>
      <c r="B909" s="24" t="s">
        <v>81</v>
      </c>
      <c r="C909" s="17">
        <f t="shared" ref="C909:L909" si="0">SUBTOTAL(109,C9:C908)</f>
        <v>248822967</v>
      </c>
      <c r="D909" s="17">
        <f t="shared" si="0"/>
        <v>29357137.68</v>
      </c>
      <c r="E909" s="17">
        <f t="shared" si="0"/>
        <v>278180104.67999983</v>
      </c>
      <c r="F909" s="17">
        <f t="shared" si="0"/>
        <v>0</v>
      </c>
      <c r="G909" s="17">
        <f t="shared" si="0"/>
        <v>221170990.35999978</v>
      </c>
      <c r="H909" s="17">
        <f t="shared" si="0"/>
        <v>218724289.20999977</v>
      </c>
      <c r="I909" s="17">
        <f t="shared" si="0"/>
        <v>217462897.00999975</v>
      </c>
      <c r="J909" s="17">
        <f t="shared" si="0"/>
        <v>212907478.42999968</v>
      </c>
      <c r="K909" s="17">
        <f t="shared" si="0"/>
        <v>210210.66999999998</v>
      </c>
      <c r="L909" s="17">
        <f t="shared" si="0"/>
        <v>213117689.0999997</v>
      </c>
    </row>
  </sheetData>
  <mergeCells count="2">
    <mergeCell ref="H1:J1"/>
    <mergeCell ref="A7:J7"/>
  </mergeCells>
  <pageMargins left="0.7" right="0.7" top="0.75" bottom="0.75" header="0.3" footer="0.3"/>
  <ignoredErrors>
    <ignoredError sqref="A9:A909" numberStoredAsText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0AAF-AB06-4FA6-9C86-D606C201E8E4}">
  <sheetPr>
    <tabColor rgb="FF92D050"/>
  </sheetPr>
  <dimension ref="A1:K36"/>
  <sheetViews>
    <sheetView workbookViewId="0">
      <pane ySplit="9" topLeftCell="A28" activePane="bottomLeft" state="frozen"/>
      <selection pane="bottomLeft" activeCell="A6" sqref="A6"/>
    </sheetView>
  </sheetViews>
  <sheetFormatPr baseColWidth="10" defaultRowHeight="15" x14ac:dyDescent="0.25"/>
  <cols>
    <col min="2" max="2" width="73.28515625" bestFit="1" customWidth="1"/>
    <col min="3" max="3" width="16.42578125" customWidth="1"/>
    <col min="4" max="4" width="15.28515625" bestFit="1" customWidth="1"/>
    <col min="5" max="5" width="19.42578125" customWidth="1"/>
    <col min="6" max="6" width="19.5703125" customWidth="1"/>
    <col min="7" max="7" width="17.140625" customWidth="1"/>
    <col min="8" max="8" width="18.5703125" customWidth="1"/>
    <col min="9" max="9" width="24.42578125" customWidth="1"/>
    <col min="10" max="10" width="15.7109375" customWidth="1"/>
    <col min="11" max="11" width="2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1" s="8" customFormat="1" ht="15.75" customHeight="1" x14ac:dyDescent="0.25"/>
    <row r="3" spans="1:11" s="8" customFormat="1" ht="15" customHeight="1" x14ac:dyDescent="0.25">
      <c r="A3" s="8" t="s">
        <v>2165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2166</v>
      </c>
    </row>
    <row r="6" spans="1:11" x14ac:dyDescent="0.25">
      <c r="A6" s="1"/>
    </row>
    <row r="8" spans="1:11" ht="15" customHeight="1" x14ac:dyDescent="0.25">
      <c r="A8" s="40" t="s">
        <v>2167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x14ac:dyDescent="0.25">
      <c r="A9" s="12" t="s">
        <v>19</v>
      </c>
      <c r="B9" s="12" t="s">
        <v>847</v>
      </c>
      <c r="C9" s="12" t="s">
        <v>827</v>
      </c>
      <c r="D9" s="12" t="s">
        <v>828</v>
      </c>
      <c r="E9" s="12" t="s">
        <v>829</v>
      </c>
      <c r="F9" s="12" t="s">
        <v>830</v>
      </c>
      <c r="G9" s="12" t="s">
        <v>831</v>
      </c>
      <c r="H9" s="12" t="s">
        <v>832</v>
      </c>
      <c r="I9" s="12" t="s">
        <v>833</v>
      </c>
      <c r="J9" s="12" t="s">
        <v>834</v>
      </c>
      <c r="K9" s="12" t="s">
        <v>835</v>
      </c>
    </row>
    <row r="10" spans="1:11" x14ac:dyDescent="0.25">
      <c r="A10" s="20">
        <v>31</v>
      </c>
      <c r="B10" s="20" t="s">
        <v>1032</v>
      </c>
      <c r="C10" s="15">
        <v>13407222</v>
      </c>
      <c r="D10" s="15">
        <v>199325</v>
      </c>
      <c r="E10" s="15">
        <f>SUM(Tabla10[[#This Row],[Previsións iniciais]:[Modificacións]])</f>
        <v>13606547</v>
      </c>
      <c r="F10" s="15">
        <v>15126243.359999999</v>
      </c>
      <c r="G10" s="15">
        <v>1270439.24</v>
      </c>
      <c r="H10" s="15">
        <v>0</v>
      </c>
      <c r="I10" s="15">
        <v>13855804.119999999</v>
      </c>
      <c r="J10" s="15">
        <v>11627474.710000001</v>
      </c>
      <c r="K10" s="15">
        <v>2228329.41</v>
      </c>
    </row>
    <row r="11" spans="1:11" x14ac:dyDescent="0.25">
      <c r="A11" s="20">
        <v>32</v>
      </c>
      <c r="B11" s="20" t="s">
        <v>1014</v>
      </c>
      <c r="C11" s="15">
        <v>917000</v>
      </c>
      <c r="D11" s="15">
        <v>17137.160000000033</v>
      </c>
      <c r="E11" s="15">
        <f>SUM(Tabla10[[#This Row],[Previsións iniciais]:[Modificacións]])</f>
        <v>934137.16</v>
      </c>
      <c r="F11" s="15">
        <v>734546.98</v>
      </c>
      <c r="G11" s="15">
        <v>11997.4</v>
      </c>
      <c r="H11" s="15">
        <v>0</v>
      </c>
      <c r="I11" s="15">
        <v>722549.58</v>
      </c>
      <c r="J11" s="15">
        <v>568309.96</v>
      </c>
      <c r="K11" s="15">
        <v>154239.62</v>
      </c>
    </row>
    <row r="12" spans="1:11" x14ac:dyDescent="0.25">
      <c r="A12" s="20">
        <v>33</v>
      </c>
      <c r="B12" s="20" t="s">
        <v>1015</v>
      </c>
      <c r="C12" s="15">
        <v>2000</v>
      </c>
      <c r="D12" s="15">
        <v>0</v>
      </c>
      <c r="E12" s="15">
        <f>SUM(Tabla10[[#This Row],[Previsións iniciais]:[Modificacións]])</f>
        <v>2000</v>
      </c>
      <c r="F12" s="15">
        <v>4931.08</v>
      </c>
      <c r="G12" s="15">
        <v>0</v>
      </c>
      <c r="H12" s="15">
        <v>0</v>
      </c>
      <c r="I12" s="15">
        <v>4931.08</v>
      </c>
      <c r="J12" s="15">
        <v>785.91</v>
      </c>
      <c r="K12" s="15">
        <v>4145.17</v>
      </c>
    </row>
    <row r="13" spans="1:11" x14ac:dyDescent="0.25">
      <c r="A13" s="20">
        <v>38</v>
      </c>
      <c r="B13" s="20" t="s">
        <v>1016</v>
      </c>
      <c r="C13" s="15">
        <v>55000</v>
      </c>
      <c r="D13" s="15">
        <v>25762.589999999997</v>
      </c>
      <c r="E13" s="15">
        <f>SUM(Tabla10[[#This Row],[Previsións iniciais]:[Modificacións]])</f>
        <v>80762.59</v>
      </c>
      <c r="F13" s="15">
        <v>117780.05</v>
      </c>
      <c r="G13" s="15">
        <v>0</v>
      </c>
      <c r="H13" s="15">
        <v>0</v>
      </c>
      <c r="I13" s="15">
        <v>117780.05</v>
      </c>
      <c r="J13" s="15">
        <v>115904.39</v>
      </c>
      <c r="K13" s="15">
        <v>1875.66</v>
      </c>
    </row>
    <row r="14" spans="1:11" x14ac:dyDescent="0.25">
      <c r="A14" s="20">
        <v>39</v>
      </c>
      <c r="B14" s="20" t="s">
        <v>1017</v>
      </c>
      <c r="C14" s="15">
        <v>0</v>
      </c>
      <c r="D14" s="15">
        <v>9641.65</v>
      </c>
      <c r="E14" s="15">
        <f>SUM(Tabla10[[#This Row],[Previsións iniciais]:[Modificacións]])</f>
        <v>9641.65</v>
      </c>
      <c r="F14" s="15">
        <v>2705430.08</v>
      </c>
      <c r="G14" s="15">
        <v>35684.06</v>
      </c>
      <c r="H14" s="15">
        <v>0</v>
      </c>
      <c r="I14" s="15">
        <v>2669746.02</v>
      </c>
      <c r="J14" s="15">
        <v>2669621.9500000002</v>
      </c>
      <c r="K14" s="15">
        <v>124.07</v>
      </c>
    </row>
    <row r="15" spans="1:11" x14ac:dyDescent="0.25">
      <c r="A15" s="20">
        <v>40</v>
      </c>
      <c r="B15" s="20" t="s">
        <v>1018</v>
      </c>
      <c r="C15" s="15">
        <v>7101000</v>
      </c>
      <c r="D15" s="15">
        <v>103200</v>
      </c>
      <c r="E15" s="15">
        <f>SUM(Tabla10[[#This Row],[Previsións iniciais]:[Modificacións]])</f>
        <v>7204200</v>
      </c>
      <c r="F15" s="15">
        <v>1600335.72</v>
      </c>
      <c r="G15" s="15">
        <v>288273.18</v>
      </c>
      <c r="H15" s="15">
        <v>0</v>
      </c>
      <c r="I15" s="15">
        <v>1312062.54</v>
      </c>
      <c r="J15" s="15">
        <v>1312062.54</v>
      </c>
      <c r="K15" s="15">
        <v>0</v>
      </c>
    </row>
    <row r="16" spans="1:11" x14ac:dyDescent="0.25">
      <c r="A16" s="20">
        <v>41</v>
      </c>
      <c r="B16" s="20" t="s">
        <v>1019</v>
      </c>
      <c r="C16" s="15">
        <v>2949467</v>
      </c>
      <c r="D16" s="15">
        <v>3600</v>
      </c>
      <c r="E16" s="15">
        <f>SUM(Tabla10[[#This Row],[Previsións iniciais]:[Modificacións]])</f>
        <v>2953067</v>
      </c>
      <c r="F16" s="15">
        <v>7002309.8399999999</v>
      </c>
      <c r="G16" s="15">
        <v>204971.59</v>
      </c>
      <c r="H16" s="15">
        <v>0</v>
      </c>
      <c r="I16" s="15">
        <v>6797338.25</v>
      </c>
      <c r="J16" s="15">
        <v>6797338.25</v>
      </c>
      <c r="K16" s="15">
        <v>0</v>
      </c>
    </row>
    <row r="17" spans="1:11" x14ac:dyDescent="0.25">
      <c r="A17" s="20">
        <v>44</v>
      </c>
      <c r="B17" s="20" t="s">
        <v>1020</v>
      </c>
      <c r="C17" s="15">
        <v>0</v>
      </c>
      <c r="D17" s="15">
        <v>142500</v>
      </c>
      <c r="E17" s="15">
        <f>SUM(Tabla10[[#This Row],[Previsións iniciais]:[Modificacións]])</f>
        <v>142500</v>
      </c>
      <c r="F17" s="15">
        <v>203026.08</v>
      </c>
      <c r="G17" s="15">
        <v>0</v>
      </c>
      <c r="H17" s="15">
        <v>0</v>
      </c>
      <c r="I17" s="15">
        <v>203026.08</v>
      </c>
      <c r="J17" s="15">
        <v>203026.08</v>
      </c>
      <c r="K17" s="15">
        <v>0</v>
      </c>
    </row>
    <row r="18" spans="1:11" x14ac:dyDescent="0.25">
      <c r="A18" s="20">
        <v>45</v>
      </c>
      <c r="B18" s="20" t="s">
        <v>1021</v>
      </c>
      <c r="C18" s="15">
        <v>135221201</v>
      </c>
      <c r="D18" s="15">
        <v>503071.68000000715</v>
      </c>
      <c r="E18" s="15">
        <f>SUM(Tabla10[[#This Row],[Previsións iniciais]:[Modificacións]])</f>
        <v>135724272.68000001</v>
      </c>
      <c r="F18" s="15">
        <v>143943230.83000001</v>
      </c>
      <c r="G18" s="15">
        <v>1698080.2</v>
      </c>
      <c r="H18" s="15">
        <v>0</v>
      </c>
      <c r="I18" s="15">
        <v>142245150.63</v>
      </c>
      <c r="J18" s="15">
        <v>131605103.77</v>
      </c>
      <c r="K18" s="15">
        <v>10640046.859999999</v>
      </c>
    </row>
    <row r="19" spans="1:11" x14ac:dyDescent="0.25">
      <c r="A19" s="20">
        <v>46</v>
      </c>
      <c r="B19" s="20" t="s">
        <v>1022</v>
      </c>
      <c r="C19" s="15">
        <v>595000</v>
      </c>
      <c r="D19" s="15">
        <v>95000</v>
      </c>
      <c r="E19" s="15">
        <f>SUM(Tabla10[[#This Row],[Previsións iniciais]:[Modificacións]])</f>
        <v>690000</v>
      </c>
      <c r="F19" s="15">
        <v>716514.68</v>
      </c>
      <c r="G19" s="15">
        <v>0</v>
      </c>
      <c r="H19" s="15">
        <v>0</v>
      </c>
      <c r="I19" s="15">
        <v>716514.68</v>
      </c>
      <c r="J19" s="15">
        <v>340342.4</v>
      </c>
      <c r="K19" s="15">
        <v>376172.28</v>
      </c>
    </row>
    <row r="20" spans="1:11" x14ac:dyDescent="0.25">
      <c r="A20" s="20">
        <v>47</v>
      </c>
      <c r="B20" s="20" t="s">
        <v>1023</v>
      </c>
      <c r="C20" s="15">
        <v>600000</v>
      </c>
      <c r="D20" s="15">
        <v>59396.640000000014</v>
      </c>
      <c r="E20" s="15">
        <f>SUM(Tabla10[[#This Row],[Previsións iniciais]:[Modificacións]])</f>
        <v>659396.64</v>
      </c>
      <c r="F20" s="15">
        <v>672087.09</v>
      </c>
      <c r="G20" s="15">
        <v>0</v>
      </c>
      <c r="H20" s="15">
        <v>0</v>
      </c>
      <c r="I20" s="15">
        <v>672087.09</v>
      </c>
      <c r="J20" s="15">
        <v>672087.09</v>
      </c>
      <c r="K20" s="15">
        <v>0</v>
      </c>
    </row>
    <row r="21" spans="1:11" x14ac:dyDescent="0.25">
      <c r="A21" s="20">
        <v>48</v>
      </c>
      <c r="B21" s="20" t="s">
        <v>1024</v>
      </c>
      <c r="C21" s="15">
        <v>13000</v>
      </c>
      <c r="D21" s="15">
        <v>59500</v>
      </c>
      <c r="E21" s="15">
        <f>SUM(Tabla10[[#This Row],[Previsións iniciais]:[Modificacións]])</f>
        <v>72500</v>
      </c>
      <c r="F21" s="15">
        <v>97381.38</v>
      </c>
      <c r="G21" s="15">
        <v>1500</v>
      </c>
      <c r="H21" s="15">
        <v>0</v>
      </c>
      <c r="I21" s="15">
        <v>95881.38</v>
      </c>
      <c r="J21" s="15">
        <v>95881.38</v>
      </c>
      <c r="K21" s="15">
        <v>0</v>
      </c>
    </row>
    <row r="22" spans="1:11" x14ac:dyDescent="0.25">
      <c r="A22" s="20">
        <v>49</v>
      </c>
      <c r="B22" s="20" t="s">
        <v>1025</v>
      </c>
      <c r="C22" s="15">
        <v>605356</v>
      </c>
      <c r="D22" s="15">
        <v>318649.79000000004</v>
      </c>
      <c r="E22" s="15">
        <f>SUM(Tabla10[[#This Row],[Previsións iniciais]:[Modificacións]])</f>
        <v>924005.79</v>
      </c>
      <c r="F22" s="15">
        <v>900998.93</v>
      </c>
      <c r="G22" s="15">
        <v>66200.63</v>
      </c>
      <c r="H22" s="15">
        <v>0</v>
      </c>
      <c r="I22" s="15">
        <v>834798.3</v>
      </c>
      <c r="J22" s="15">
        <v>834798.3</v>
      </c>
      <c r="K22" s="15">
        <v>0</v>
      </c>
    </row>
    <row r="23" spans="1:11" x14ac:dyDescent="0.25">
      <c r="A23" s="20">
        <v>52</v>
      </c>
      <c r="B23" s="20" t="s">
        <v>1486</v>
      </c>
      <c r="C23" s="15">
        <v>350000</v>
      </c>
      <c r="D23" s="15">
        <v>0</v>
      </c>
      <c r="E23" s="15">
        <f>SUM(Tabla10[[#This Row],[Previsións iniciais]:[Modificacións]])</f>
        <v>350000</v>
      </c>
      <c r="F23" s="15">
        <v>1043439.39</v>
      </c>
      <c r="G23" s="15">
        <v>0</v>
      </c>
      <c r="H23" s="15"/>
      <c r="I23" s="15">
        <v>1043439.39</v>
      </c>
      <c r="J23" s="15">
        <v>1043439.39</v>
      </c>
      <c r="K23" s="15">
        <v>0</v>
      </c>
    </row>
    <row r="24" spans="1:11" x14ac:dyDescent="0.25">
      <c r="A24" s="20">
        <v>54</v>
      </c>
      <c r="B24" s="20" t="s">
        <v>1026</v>
      </c>
      <c r="C24" s="15">
        <v>65000</v>
      </c>
      <c r="D24" s="15">
        <v>2057.8000000000029</v>
      </c>
      <c r="E24" s="15">
        <f>SUM(Tabla10[[#This Row],[Previsións iniciais]:[Modificacións]])</f>
        <v>67057.8</v>
      </c>
      <c r="F24" s="15">
        <v>94675.27</v>
      </c>
      <c r="G24" s="15">
        <v>0</v>
      </c>
      <c r="H24" s="15">
        <v>0</v>
      </c>
      <c r="I24" s="15">
        <v>94675.27</v>
      </c>
      <c r="J24" s="15">
        <v>73983.360000000001</v>
      </c>
      <c r="K24" s="15">
        <v>20691.91</v>
      </c>
    </row>
    <row r="25" spans="1:11" x14ac:dyDescent="0.25">
      <c r="A25" s="20">
        <v>55</v>
      </c>
      <c r="B25" s="20" t="s">
        <v>1027</v>
      </c>
      <c r="C25" s="15">
        <v>190000</v>
      </c>
      <c r="D25" s="15">
        <v>49496.829999999987</v>
      </c>
      <c r="E25" s="15">
        <f>SUM(Tabla10[[#This Row],[Previsións iniciais]:[Modificacións]])</f>
        <v>239496.83</v>
      </c>
      <c r="F25" s="15">
        <v>185936.25</v>
      </c>
      <c r="G25" s="15">
        <v>0</v>
      </c>
      <c r="H25" s="15">
        <v>0</v>
      </c>
      <c r="I25" s="15">
        <v>185936.25</v>
      </c>
      <c r="J25" s="15">
        <v>138139.12</v>
      </c>
      <c r="K25" s="15">
        <v>47797.13</v>
      </c>
    </row>
    <row r="26" spans="1:11" x14ac:dyDescent="0.25">
      <c r="A26" s="20">
        <v>70</v>
      </c>
      <c r="B26" s="20" t="s">
        <v>1018</v>
      </c>
      <c r="C26" s="15">
        <v>360000</v>
      </c>
      <c r="D26" s="15">
        <v>0</v>
      </c>
      <c r="E26" s="15">
        <f>SUM(Tabla10[[#This Row],[Previsións iniciais]:[Modificacións]])</f>
        <v>360000</v>
      </c>
      <c r="F26" s="15">
        <v>14675826.699999999</v>
      </c>
      <c r="G26" s="15">
        <v>617305.49</v>
      </c>
      <c r="H26" s="15">
        <v>0</v>
      </c>
      <c r="I26" s="15">
        <v>14058521.210000001</v>
      </c>
      <c r="J26" s="15">
        <v>14058521.210000001</v>
      </c>
      <c r="K26" s="15">
        <v>0</v>
      </c>
    </row>
    <row r="27" spans="1:11" x14ac:dyDescent="0.25">
      <c r="A27" s="20">
        <v>71</v>
      </c>
      <c r="B27" s="20" t="s">
        <v>1028</v>
      </c>
      <c r="C27" s="15">
        <v>20818390</v>
      </c>
      <c r="D27" s="15">
        <v>0</v>
      </c>
      <c r="E27" s="15">
        <f>SUM(Tabla10[[#This Row],[Previsións iniciais]:[Modificacións]])</f>
        <v>20818390</v>
      </c>
      <c r="F27" s="15">
        <v>6774113.8099999996</v>
      </c>
      <c r="G27" s="15">
        <v>533223.85</v>
      </c>
      <c r="H27" s="15">
        <v>0</v>
      </c>
      <c r="I27" s="15">
        <v>6240889.96</v>
      </c>
      <c r="J27" s="15">
        <v>6240889.96</v>
      </c>
      <c r="K27" s="15">
        <v>0</v>
      </c>
    </row>
    <row r="28" spans="1:11" x14ac:dyDescent="0.25">
      <c r="A28" s="20">
        <v>74</v>
      </c>
      <c r="B28" s="20" t="s">
        <v>1033</v>
      </c>
      <c r="C28" s="15">
        <v>150000</v>
      </c>
      <c r="D28" s="15">
        <v>0</v>
      </c>
      <c r="E28" s="15">
        <f>SUM(Tabla10[[#This Row],[Previsións iniciais]:[Modificacións]])</f>
        <v>150000</v>
      </c>
      <c r="F28" s="15">
        <v>101478.55</v>
      </c>
      <c r="G28" s="15">
        <v>0</v>
      </c>
      <c r="H28" s="15">
        <v>0</v>
      </c>
      <c r="I28" s="15">
        <v>101478.55</v>
      </c>
      <c r="J28" s="15">
        <v>101478.55</v>
      </c>
      <c r="K28" s="15">
        <v>0</v>
      </c>
    </row>
    <row r="29" spans="1:11" x14ac:dyDescent="0.25">
      <c r="A29" s="20">
        <v>75</v>
      </c>
      <c r="B29" s="20" t="s">
        <v>1034</v>
      </c>
      <c r="C29" s="15">
        <v>12870274</v>
      </c>
      <c r="D29" s="15">
        <v>4033752.5300000012</v>
      </c>
      <c r="E29" s="15">
        <f>SUM(Tabla10[[#This Row],[Previsións iniciais]:[Modificacións]])</f>
        <v>16904026.530000001</v>
      </c>
      <c r="F29" s="15">
        <v>12628505.51</v>
      </c>
      <c r="G29" s="15">
        <v>1650855.04</v>
      </c>
      <c r="H29" s="15">
        <v>0</v>
      </c>
      <c r="I29" s="15">
        <v>10977650.470000001</v>
      </c>
      <c r="J29" s="15">
        <v>2792158.92</v>
      </c>
      <c r="K29" s="15">
        <v>8185491.5499999998</v>
      </c>
    </row>
    <row r="30" spans="1:11" x14ac:dyDescent="0.25">
      <c r="A30" s="20">
        <v>76</v>
      </c>
      <c r="B30" s="20" t="s">
        <v>1029</v>
      </c>
      <c r="C30" s="15">
        <v>80000</v>
      </c>
      <c r="D30" s="15">
        <v>0</v>
      </c>
      <c r="E30" s="15">
        <f>SUM(Tabla10[[#This Row],[Previsións iniciais]:[Modificacións]])</f>
        <v>80000</v>
      </c>
      <c r="F30" s="15">
        <v>9673.64</v>
      </c>
      <c r="G30" s="15">
        <v>0</v>
      </c>
      <c r="H30" s="15">
        <v>0</v>
      </c>
      <c r="I30" s="15">
        <v>9673.64</v>
      </c>
      <c r="J30" s="15">
        <v>9673.64</v>
      </c>
      <c r="K30" s="15">
        <v>0</v>
      </c>
    </row>
    <row r="31" spans="1:11" x14ac:dyDescent="0.25">
      <c r="A31" s="20">
        <v>77</v>
      </c>
      <c r="B31" s="20" t="s">
        <v>1023</v>
      </c>
      <c r="C31" s="15">
        <v>7154400</v>
      </c>
      <c r="D31" s="15">
        <v>84037.900000000373</v>
      </c>
      <c r="E31" s="15">
        <f>SUM(Tabla10[[#This Row],[Previsións iniciais]:[Modificacións]])</f>
        <v>7238437.9000000004</v>
      </c>
      <c r="F31" s="15">
        <v>7912597.7699999996</v>
      </c>
      <c r="G31" s="15">
        <v>65198.89</v>
      </c>
      <c r="H31" s="15">
        <v>0</v>
      </c>
      <c r="I31" s="15">
        <v>7847398.8799999999</v>
      </c>
      <c r="J31" s="15">
        <v>5960051.8799999999</v>
      </c>
      <c r="K31" s="15">
        <v>1887347</v>
      </c>
    </row>
    <row r="32" spans="1:11" x14ac:dyDescent="0.25">
      <c r="A32" s="20">
        <v>78</v>
      </c>
      <c r="B32" s="20" t="s">
        <v>1024</v>
      </c>
      <c r="C32" s="15">
        <v>500000</v>
      </c>
      <c r="D32" s="15">
        <v>4652.890000000014</v>
      </c>
      <c r="E32" s="15">
        <f>SUM(Tabla10[[#This Row],[Previsións iniciais]:[Modificacións]])</f>
        <v>504652.89</v>
      </c>
      <c r="F32" s="15">
        <v>631062.5</v>
      </c>
      <c r="G32" s="15">
        <v>5000</v>
      </c>
      <c r="H32" s="15">
        <v>0</v>
      </c>
      <c r="I32" s="15">
        <v>626062.5</v>
      </c>
      <c r="J32" s="15">
        <v>626062.5</v>
      </c>
      <c r="K32" s="15">
        <v>0</v>
      </c>
    </row>
    <row r="33" spans="1:11" x14ac:dyDescent="0.25">
      <c r="A33" s="20">
        <v>79</v>
      </c>
      <c r="B33" s="20" t="s">
        <v>1025</v>
      </c>
      <c r="C33" s="15">
        <v>12500000</v>
      </c>
      <c r="D33" s="15">
        <v>55308.800000000745</v>
      </c>
      <c r="E33" s="15">
        <f>SUM(Tabla10[[#This Row],[Previsións iniciais]:[Modificacións]])</f>
        <v>12555308.800000001</v>
      </c>
      <c r="F33" s="15">
        <v>6082851.1100000003</v>
      </c>
      <c r="G33" s="15">
        <v>0</v>
      </c>
      <c r="H33" s="15">
        <v>0</v>
      </c>
      <c r="I33" s="15">
        <v>6082851.1100000003</v>
      </c>
      <c r="J33" s="15">
        <v>6082851.1100000003</v>
      </c>
      <c r="K33" s="15">
        <v>0</v>
      </c>
    </row>
    <row r="34" spans="1:11" x14ac:dyDescent="0.25">
      <c r="A34" s="20">
        <v>83</v>
      </c>
      <c r="B34" s="20" t="s">
        <v>1030</v>
      </c>
      <c r="C34" s="15">
        <v>30000</v>
      </c>
      <c r="D34" s="15">
        <v>0</v>
      </c>
      <c r="E34" s="15">
        <f>SUM(Tabla10[[#This Row],[Previsións iniciais]:[Modificacións]])</f>
        <v>30000</v>
      </c>
      <c r="F34" s="15">
        <v>49961.71</v>
      </c>
      <c r="G34" s="15">
        <v>0</v>
      </c>
      <c r="H34" s="15">
        <v>0</v>
      </c>
      <c r="I34" s="15">
        <v>49961.71</v>
      </c>
      <c r="J34" s="15">
        <v>49961.71</v>
      </c>
      <c r="K34" s="15">
        <v>0</v>
      </c>
    </row>
    <row r="35" spans="1:11" x14ac:dyDescent="0.25">
      <c r="A35" s="20">
        <v>87</v>
      </c>
      <c r="B35" s="20" t="s">
        <v>1031</v>
      </c>
      <c r="C35" s="15">
        <v>32288657</v>
      </c>
      <c r="D35" s="15">
        <v>23591046.420000002</v>
      </c>
      <c r="E35" s="15">
        <f>SUM(Tabla10[[#This Row],[Previsións iniciais]:[Modificacións]])</f>
        <v>55879703.420000002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</row>
    <row r="36" spans="1:11" x14ac:dyDescent="0.25">
      <c r="A36" s="23"/>
      <c r="B36" s="24" t="s">
        <v>81</v>
      </c>
      <c r="C36" s="17">
        <f t="shared" ref="C36:K36" si="0">SUM(C10:C35)</f>
        <v>248822967</v>
      </c>
      <c r="D36" s="17">
        <f t="shared" si="0"/>
        <v>29357137.680000011</v>
      </c>
      <c r="E36" s="17">
        <f>SUM(Tabla10[[#This Row],[Previsións iniciais]:[Modificacións]])</f>
        <v>278180104.68000001</v>
      </c>
      <c r="F36" s="17">
        <f t="shared" si="0"/>
        <v>224014938.31000003</v>
      </c>
      <c r="G36" s="17">
        <f t="shared" si="0"/>
        <v>6448729.5699999994</v>
      </c>
      <c r="H36" s="17">
        <f t="shared" si="0"/>
        <v>0</v>
      </c>
      <c r="I36" s="17">
        <f t="shared" si="0"/>
        <v>217566208.74000004</v>
      </c>
      <c r="J36" s="17">
        <f t="shared" si="0"/>
        <v>194019948.08000004</v>
      </c>
      <c r="K36" s="17">
        <f t="shared" si="0"/>
        <v>23546260.66</v>
      </c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F4A2-5B00-4F0F-98BA-6F1A1C441D07}">
  <sheetPr>
    <tabColor rgb="FF92D050"/>
  </sheetPr>
  <dimension ref="A1:K57"/>
  <sheetViews>
    <sheetView workbookViewId="0">
      <pane ySplit="8" topLeftCell="A9" activePane="bottomLeft" state="frozen"/>
      <selection pane="bottomLeft" activeCell="A2" sqref="A2"/>
    </sheetView>
  </sheetViews>
  <sheetFormatPr baseColWidth="10" defaultRowHeight="15" x14ac:dyDescent="0.25"/>
  <cols>
    <col min="1" max="1" width="11.5703125" customWidth="1"/>
    <col min="2" max="2" width="74.28515625" bestFit="1" customWidth="1"/>
    <col min="3" max="3" width="18.85546875" customWidth="1"/>
    <col min="4" max="4" width="15.5703125" customWidth="1"/>
    <col min="5" max="5" width="22.140625" customWidth="1"/>
    <col min="6" max="6" width="21.85546875" customWidth="1"/>
    <col min="7" max="7" width="19.140625" customWidth="1"/>
    <col min="8" max="8" width="20.85546875" customWidth="1"/>
    <col min="9" max="9" width="27.28515625" customWidth="1"/>
    <col min="10" max="10" width="17.5703125" customWidth="1"/>
    <col min="11" max="11" width="28.85546875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1" s="8" customFormat="1" ht="15.75" customHeight="1" x14ac:dyDescent="0.25"/>
    <row r="3" spans="1:11" s="8" customFormat="1" ht="15" customHeight="1" x14ac:dyDescent="0.25">
      <c r="A3" s="8" t="s">
        <v>2165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2166</v>
      </c>
    </row>
    <row r="7" spans="1:11" ht="15.75" customHeight="1" x14ac:dyDescent="0.25">
      <c r="A7" s="40" t="s">
        <v>2167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s="23" customFormat="1" ht="12.75" x14ac:dyDescent="0.2">
      <c r="A8" s="26" t="s">
        <v>849</v>
      </c>
      <c r="B8" s="26" t="s">
        <v>847</v>
      </c>
      <c r="C8" s="26" t="s">
        <v>827</v>
      </c>
      <c r="D8" s="26" t="s">
        <v>828</v>
      </c>
      <c r="E8" s="26" t="s">
        <v>829</v>
      </c>
      <c r="F8" s="26" t="s">
        <v>830</v>
      </c>
      <c r="G8" s="26" t="s">
        <v>831</v>
      </c>
      <c r="H8" s="26" t="s">
        <v>832</v>
      </c>
      <c r="I8" s="26" t="s">
        <v>833</v>
      </c>
      <c r="J8" s="26" t="s">
        <v>834</v>
      </c>
      <c r="K8" s="26" t="s">
        <v>835</v>
      </c>
    </row>
    <row r="9" spans="1:11" s="23" customFormat="1" ht="12.75" x14ac:dyDescent="0.2">
      <c r="A9" s="23">
        <v>310</v>
      </c>
      <c r="B9" s="23" t="s">
        <v>1035</v>
      </c>
      <c r="C9" s="15">
        <v>680000</v>
      </c>
      <c r="D9" s="15">
        <v>199325</v>
      </c>
      <c r="E9" s="15">
        <f>SUM(Tabla11[[#This Row],[Previsións iniciais]:[Modificacións]])</f>
        <v>879325</v>
      </c>
      <c r="F9" s="15">
        <v>513680.63</v>
      </c>
      <c r="G9" s="15">
        <v>7469.23</v>
      </c>
      <c r="H9" s="15">
        <v>0</v>
      </c>
      <c r="I9" s="15">
        <v>506211.4</v>
      </c>
      <c r="J9" s="15">
        <v>499806.46</v>
      </c>
      <c r="K9" s="15">
        <v>6404.94</v>
      </c>
    </row>
    <row r="10" spans="1:11" s="23" customFormat="1" ht="12.75" x14ac:dyDescent="0.2">
      <c r="A10" s="23">
        <v>311</v>
      </c>
      <c r="B10" s="23" t="s">
        <v>2168</v>
      </c>
      <c r="C10" s="15">
        <v>180000</v>
      </c>
      <c r="D10" s="15">
        <v>0</v>
      </c>
      <c r="E10" s="15">
        <f>SUM(Tabla11[[#This Row],[Previsións iniciais]:[Modificacións]])</f>
        <v>180000</v>
      </c>
      <c r="F10" s="15">
        <v>653230.72</v>
      </c>
      <c r="G10" s="15">
        <v>2659.35</v>
      </c>
      <c r="H10" s="15">
        <v>0</v>
      </c>
      <c r="I10" s="15">
        <v>650571.37</v>
      </c>
      <c r="J10" s="15">
        <v>650571.37</v>
      </c>
      <c r="K10" s="15">
        <v>0</v>
      </c>
    </row>
    <row r="11" spans="1:11" s="23" customFormat="1" ht="12.75" x14ac:dyDescent="0.2">
      <c r="A11" s="23">
        <v>313</v>
      </c>
      <c r="B11" s="23" t="s">
        <v>2169</v>
      </c>
      <c r="C11" s="15">
        <v>12517222</v>
      </c>
      <c r="D11" s="15">
        <v>0</v>
      </c>
      <c r="E11" s="15">
        <f>SUM(Tabla11[[#This Row],[Previsións iniciais]:[Modificacións]])</f>
        <v>12517222</v>
      </c>
      <c r="F11" s="15">
        <v>13958675.050000001</v>
      </c>
      <c r="G11" s="15">
        <v>1260172.6299999999</v>
      </c>
      <c r="H11" s="15">
        <v>0</v>
      </c>
      <c r="I11" s="15">
        <v>12698502.42</v>
      </c>
      <c r="J11" s="15">
        <v>10476577.949999999</v>
      </c>
      <c r="K11" s="15">
        <v>2221924.4700000002</v>
      </c>
    </row>
    <row r="12" spans="1:11" s="23" customFormat="1" ht="12.75" x14ac:dyDescent="0.2">
      <c r="A12" s="23">
        <v>319</v>
      </c>
      <c r="B12" s="23" t="s">
        <v>1036</v>
      </c>
      <c r="C12" s="15">
        <v>30000</v>
      </c>
      <c r="D12" s="15">
        <v>0</v>
      </c>
      <c r="E12" s="15">
        <f>SUM(Tabla11[[#This Row],[Previsións iniciais]:[Modificacións]])</f>
        <v>30000</v>
      </c>
      <c r="F12" s="15">
        <v>656.96</v>
      </c>
      <c r="G12" s="15">
        <v>138.03</v>
      </c>
      <c r="H12" s="15">
        <v>0</v>
      </c>
      <c r="I12" s="15">
        <v>518.92999999999995</v>
      </c>
      <c r="J12" s="15">
        <v>518.92999999999995</v>
      </c>
      <c r="K12" s="15">
        <v>0</v>
      </c>
    </row>
    <row r="13" spans="1:11" s="23" customFormat="1" ht="12.75" x14ac:dyDescent="0.2">
      <c r="A13" s="23">
        <v>327</v>
      </c>
      <c r="B13" s="23" t="s">
        <v>1037</v>
      </c>
      <c r="C13" s="15">
        <v>147000</v>
      </c>
      <c r="D13" s="15">
        <v>17137.160000000003</v>
      </c>
      <c r="E13" s="15">
        <f>SUM(Tabla11[[#This Row],[Previsións iniciais]:[Modificacións]])</f>
        <v>164137.16</v>
      </c>
      <c r="F13" s="15">
        <v>171057.77</v>
      </c>
      <c r="G13" s="15">
        <v>3134.13</v>
      </c>
      <c r="H13" s="15">
        <v>0</v>
      </c>
      <c r="I13" s="15">
        <v>167923.64</v>
      </c>
      <c r="J13" s="15">
        <v>120338.69</v>
      </c>
      <c r="K13" s="15">
        <v>47584.95</v>
      </c>
    </row>
    <row r="14" spans="1:11" s="23" customFormat="1" ht="12.75" x14ac:dyDescent="0.2">
      <c r="A14" s="23">
        <v>328</v>
      </c>
      <c r="B14" s="23" t="s">
        <v>1038</v>
      </c>
      <c r="C14" s="15">
        <v>770000</v>
      </c>
      <c r="D14" s="15">
        <v>0</v>
      </c>
      <c r="E14" s="15">
        <f>SUM(Tabla11[[#This Row],[Previsións iniciais]:[Modificacións]])</f>
        <v>770000</v>
      </c>
      <c r="F14" s="15">
        <v>563489.21</v>
      </c>
      <c r="G14" s="15">
        <v>8863.27</v>
      </c>
      <c r="H14" s="15">
        <v>0</v>
      </c>
      <c r="I14" s="15">
        <v>554625.93999999994</v>
      </c>
      <c r="J14" s="15">
        <v>447971.27</v>
      </c>
      <c r="K14" s="15">
        <v>106654.67</v>
      </c>
    </row>
    <row r="15" spans="1:11" s="23" customFormat="1" ht="12.75" x14ac:dyDescent="0.2">
      <c r="A15" s="23">
        <v>330</v>
      </c>
      <c r="B15" s="23" t="s">
        <v>1039</v>
      </c>
      <c r="C15" s="15">
        <v>2000</v>
      </c>
      <c r="D15" s="15">
        <v>0</v>
      </c>
      <c r="E15" s="15">
        <f>SUM(Tabla11[[#This Row],[Previsións iniciais]:[Modificacións]])</f>
        <v>2000</v>
      </c>
      <c r="F15" s="15">
        <v>4931.08</v>
      </c>
      <c r="G15" s="15">
        <v>0</v>
      </c>
      <c r="H15" s="15">
        <v>0</v>
      </c>
      <c r="I15" s="15">
        <v>4931.08</v>
      </c>
      <c r="J15" s="15">
        <v>785.91</v>
      </c>
      <c r="K15" s="15">
        <v>4145.17</v>
      </c>
    </row>
    <row r="16" spans="1:11" s="23" customFormat="1" ht="12.75" x14ac:dyDescent="0.2">
      <c r="A16" s="23">
        <v>380</v>
      </c>
      <c r="B16" s="23" t="s">
        <v>2170</v>
      </c>
      <c r="C16" s="15">
        <v>50000</v>
      </c>
      <c r="D16" s="15">
        <v>22211.03</v>
      </c>
      <c r="E16" s="15">
        <f>SUM(Tabla11[[#This Row],[Previsións iniciais]:[Modificacións]])</f>
        <v>72211.03</v>
      </c>
      <c r="F16" s="15">
        <v>85425.919999999998</v>
      </c>
      <c r="G16" s="15">
        <v>0</v>
      </c>
      <c r="H16" s="15">
        <v>0</v>
      </c>
      <c r="I16" s="15">
        <v>85425.919999999998</v>
      </c>
      <c r="J16" s="15">
        <v>85425.919999999998</v>
      </c>
      <c r="K16" s="15">
        <v>0</v>
      </c>
    </row>
    <row r="17" spans="1:11" s="23" customFormat="1" ht="12.75" x14ac:dyDescent="0.2">
      <c r="A17" s="23">
        <v>381</v>
      </c>
      <c r="B17" s="23" t="s">
        <v>1040</v>
      </c>
      <c r="C17" s="15">
        <v>5000</v>
      </c>
      <c r="D17" s="15">
        <v>3551.5599999999995</v>
      </c>
      <c r="E17" s="15">
        <f>SUM(Tabla11[[#This Row],[Previsións iniciais]:[Modificacións]])</f>
        <v>8551.56</v>
      </c>
      <c r="F17" s="15">
        <v>32354.13</v>
      </c>
      <c r="G17" s="15">
        <v>0</v>
      </c>
      <c r="H17" s="15">
        <v>0</v>
      </c>
      <c r="I17" s="15">
        <v>32354.13</v>
      </c>
      <c r="J17" s="15">
        <v>30478.47</v>
      </c>
      <c r="K17" s="15">
        <v>1875.66</v>
      </c>
    </row>
    <row r="18" spans="1:11" s="23" customFormat="1" ht="12.75" x14ac:dyDescent="0.2">
      <c r="A18" s="23">
        <v>391</v>
      </c>
      <c r="B18" s="23" t="s">
        <v>2171</v>
      </c>
      <c r="C18" s="15">
        <v>0</v>
      </c>
      <c r="D18" s="15">
        <v>0</v>
      </c>
      <c r="E18" s="15">
        <f>SUM(Tabla11[[#This Row],[Previsións iniciais]:[Modificacións]])</f>
        <v>0</v>
      </c>
      <c r="F18" s="15">
        <v>1599909.58</v>
      </c>
      <c r="G18" s="15">
        <v>0</v>
      </c>
      <c r="H18" s="15">
        <v>0</v>
      </c>
      <c r="I18" s="15">
        <v>1599909.58</v>
      </c>
      <c r="J18" s="15">
        <v>1599909.58</v>
      </c>
      <c r="K18" s="15">
        <v>0</v>
      </c>
    </row>
    <row r="19" spans="1:11" s="23" customFormat="1" ht="12.75" x14ac:dyDescent="0.2">
      <c r="A19" s="23">
        <v>399</v>
      </c>
      <c r="B19" s="23" t="s">
        <v>1041</v>
      </c>
      <c r="C19" s="15">
        <v>0</v>
      </c>
      <c r="D19" s="15">
        <v>9641.65</v>
      </c>
      <c r="E19" s="15">
        <f>SUM(Tabla11[[#This Row],[Previsións iniciais]:[Modificacións]])</f>
        <v>9641.65</v>
      </c>
      <c r="F19" s="15">
        <v>1105520.5</v>
      </c>
      <c r="G19" s="15">
        <v>35684.06</v>
      </c>
      <c r="H19" s="15">
        <v>0</v>
      </c>
      <c r="I19" s="15">
        <v>1069836.44</v>
      </c>
      <c r="J19" s="15">
        <v>1069712.3700000001</v>
      </c>
      <c r="K19" s="15">
        <v>124.07</v>
      </c>
    </row>
    <row r="20" spans="1:11" s="23" customFormat="1" ht="12.75" x14ac:dyDescent="0.2">
      <c r="A20" s="23">
        <v>400</v>
      </c>
      <c r="B20" s="23" t="s">
        <v>1042</v>
      </c>
      <c r="C20" s="15">
        <v>7101000</v>
      </c>
      <c r="D20" s="15">
        <v>103200</v>
      </c>
      <c r="E20" s="15">
        <f>SUM(Tabla11[[#This Row],[Previsións iniciais]:[Modificacións]])</f>
        <v>7204200</v>
      </c>
      <c r="F20" s="15">
        <v>1600335.72</v>
      </c>
      <c r="G20" s="15">
        <v>288273.18</v>
      </c>
      <c r="H20" s="15">
        <v>0</v>
      </c>
      <c r="I20" s="15">
        <v>1312062.54</v>
      </c>
      <c r="J20" s="15">
        <v>1312062.54</v>
      </c>
      <c r="K20" s="15">
        <v>0</v>
      </c>
    </row>
    <row r="21" spans="1:11" s="23" customFormat="1" ht="12.75" x14ac:dyDescent="0.2">
      <c r="A21" s="23">
        <v>410</v>
      </c>
      <c r="B21" s="23" t="s">
        <v>1028</v>
      </c>
      <c r="C21" s="15">
        <v>2949467</v>
      </c>
      <c r="D21" s="15">
        <v>3600</v>
      </c>
      <c r="E21" s="15">
        <f>SUM(Tabla11[[#This Row],[Previsións iniciais]:[Modificacións]])</f>
        <v>2953067</v>
      </c>
      <c r="F21" s="15">
        <v>7002309.8399999999</v>
      </c>
      <c r="G21" s="15">
        <v>204971.59</v>
      </c>
      <c r="H21" s="15">
        <v>0</v>
      </c>
      <c r="I21" s="15">
        <v>6797338.25</v>
      </c>
      <c r="J21" s="15">
        <v>6797338.25</v>
      </c>
      <c r="K21" s="15">
        <v>0</v>
      </c>
    </row>
    <row r="22" spans="1:11" s="23" customFormat="1" ht="12.75" x14ac:dyDescent="0.2">
      <c r="A22" s="23">
        <v>441</v>
      </c>
      <c r="B22" s="23" t="s">
        <v>1487</v>
      </c>
      <c r="C22" s="15">
        <v>0</v>
      </c>
      <c r="D22" s="15">
        <v>142500</v>
      </c>
      <c r="E22" s="15">
        <f>SUM(Tabla11[[#This Row],[Previsións iniciais]:[Modificacións]])</f>
        <v>142500</v>
      </c>
      <c r="F22" s="15">
        <v>15000</v>
      </c>
      <c r="G22" s="15">
        <v>0</v>
      </c>
      <c r="H22" s="15">
        <v>0</v>
      </c>
      <c r="I22" s="15">
        <v>15000</v>
      </c>
      <c r="J22" s="15">
        <v>15000</v>
      </c>
      <c r="K22" s="15">
        <v>0</v>
      </c>
    </row>
    <row r="23" spans="1:11" s="23" customFormat="1" ht="12.75" x14ac:dyDescent="0.2">
      <c r="A23" s="23">
        <v>442</v>
      </c>
      <c r="B23" s="23" t="s">
        <v>1043</v>
      </c>
      <c r="C23" s="15">
        <v>0</v>
      </c>
      <c r="D23" s="15">
        <v>0</v>
      </c>
      <c r="E23" s="15">
        <f>SUM(Tabla11[[#This Row],[Previsións iniciais]:[Modificacións]])</f>
        <v>0</v>
      </c>
      <c r="F23" s="15">
        <v>137500</v>
      </c>
      <c r="G23" s="15">
        <v>0</v>
      </c>
      <c r="H23" s="15">
        <v>0</v>
      </c>
      <c r="I23" s="15">
        <v>137500</v>
      </c>
      <c r="J23" s="15">
        <v>137500</v>
      </c>
      <c r="K23" s="15">
        <v>0</v>
      </c>
    </row>
    <row r="24" spans="1:11" s="23" customFormat="1" ht="12.75" x14ac:dyDescent="0.2">
      <c r="A24" s="23">
        <v>443</v>
      </c>
      <c r="B24" s="23" t="s">
        <v>1044</v>
      </c>
      <c r="C24" s="15">
        <v>0</v>
      </c>
      <c r="D24" s="15">
        <v>0</v>
      </c>
      <c r="E24" s="15">
        <f>SUM(Tabla11[[#This Row],[Previsións iniciais]:[Modificacións]])</f>
        <v>0</v>
      </c>
      <c r="F24" s="15">
        <v>36106.480000000003</v>
      </c>
      <c r="G24" s="15">
        <v>0</v>
      </c>
      <c r="H24" s="15">
        <v>0</v>
      </c>
      <c r="I24" s="15">
        <v>36106.480000000003</v>
      </c>
      <c r="J24" s="15">
        <v>36106.480000000003</v>
      </c>
      <c r="K24" s="15">
        <v>0</v>
      </c>
    </row>
    <row r="25" spans="1:11" s="23" customFormat="1" ht="12.75" x14ac:dyDescent="0.2">
      <c r="A25" s="23">
        <v>445</v>
      </c>
      <c r="B25" s="23" t="s">
        <v>1488</v>
      </c>
      <c r="C25" s="15">
        <v>0</v>
      </c>
      <c r="D25" s="15">
        <v>0</v>
      </c>
      <c r="E25" s="15">
        <f>SUM(Tabla11[[#This Row],[Previsións iniciais]:[Modificacións]])</f>
        <v>0</v>
      </c>
      <c r="F25" s="15">
        <v>14419.6</v>
      </c>
      <c r="G25" s="15">
        <v>0</v>
      </c>
      <c r="H25" s="15">
        <v>0</v>
      </c>
      <c r="I25" s="15">
        <v>14419.6</v>
      </c>
      <c r="J25" s="15">
        <v>14419.6</v>
      </c>
      <c r="K25" s="15">
        <v>0</v>
      </c>
    </row>
    <row r="26" spans="1:11" s="23" customFormat="1" ht="12.75" x14ac:dyDescent="0.2">
      <c r="A26" s="23">
        <v>450</v>
      </c>
      <c r="B26" s="23" t="s">
        <v>1045</v>
      </c>
      <c r="C26" s="15">
        <v>135221201</v>
      </c>
      <c r="D26" s="15">
        <v>503071.68000000715</v>
      </c>
      <c r="E26" s="15">
        <f>SUM(Tabla11[[#This Row],[Previsións iniciais]:[Modificacións]])</f>
        <v>135724272.68000001</v>
      </c>
      <c r="F26" s="15">
        <v>143943230.83000001</v>
      </c>
      <c r="G26" s="15">
        <v>1698080.2</v>
      </c>
      <c r="H26" s="15">
        <v>0</v>
      </c>
      <c r="I26" s="15">
        <v>142245150.63</v>
      </c>
      <c r="J26" s="15">
        <v>131605103.77</v>
      </c>
      <c r="K26" s="15">
        <v>10640046.859999999</v>
      </c>
    </row>
    <row r="27" spans="1:11" s="23" customFormat="1" ht="12.75" x14ac:dyDescent="0.2">
      <c r="A27" s="23">
        <v>460</v>
      </c>
      <c r="B27" s="23" t="s">
        <v>1490</v>
      </c>
      <c r="C27" s="15">
        <v>25000</v>
      </c>
      <c r="D27" s="15">
        <v>0</v>
      </c>
      <c r="E27" s="15">
        <f>SUM(Tabla11[[#This Row],[Previsións iniciais]:[Modificacións]])</f>
        <v>25000</v>
      </c>
      <c r="F27" s="15">
        <v>90751.76</v>
      </c>
      <c r="G27" s="15">
        <v>0</v>
      </c>
      <c r="H27" s="15">
        <v>0</v>
      </c>
      <c r="I27" s="15">
        <v>90751.76</v>
      </c>
      <c r="J27" s="15">
        <v>90751.76</v>
      </c>
      <c r="K27" s="15">
        <v>0</v>
      </c>
    </row>
    <row r="28" spans="1:11" s="23" customFormat="1" ht="12.75" x14ac:dyDescent="0.2">
      <c r="A28" s="23">
        <v>461</v>
      </c>
      <c r="B28" s="23" t="s">
        <v>1047</v>
      </c>
      <c r="C28" s="15">
        <v>570000</v>
      </c>
      <c r="D28" s="15">
        <v>95000</v>
      </c>
      <c r="E28" s="15">
        <f>SUM(Tabla11[[#This Row],[Previsións iniciais]:[Modificacións]])</f>
        <v>665000</v>
      </c>
      <c r="F28" s="15">
        <v>625762.92000000004</v>
      </c>
      <c r="G28" s="15">
        <v>0</v>
      </c>
      <c r="H28" s="15">
        <v>0</v>
      </c>
      <c r="I28" s="15">
        <v>625762.92000000004</v>
      </c>
      <c r="J28" s="15">
        <v>249590.64</v>
      </c>
      <c r="K28" s="15">
        <v>376172.28</v>
      </c>
    </row>
    <row r="29" spans="1:11" s="23" customFormat="1" ht="12.75" x14ac:dyDescent="0.2">
      <c r="A29" s="23">
        <v>470</v>
      </c>
      <c r="B29" s="23" t="s">
        <v>1023</v>
      </c>
      <c r="C29" s="15">
        <v>600000</v>
      </c>
      <c r="D29" s="15">
        <v>59396.640000000014</v>
      </c>
      <c r="E29" s="15">
        <f>SUM(Tabla11[[#This Row],[Previsións iniciais]:[Modificacións]])</f>
        <v>659396.64</v>
      </c>
      <c r="F29" s="15">
        <v>672087.09</v>
      </c>
      <c r="G29" s="15">
        <v>0</v>
      </c>
      <c r="H29" s="15">
        <v>0</v>
      </c>
      <c r="I29" s="15">
        <v>672087.09</v>
      </c>
      <c r="J29" s="15">
        <v>672087.09</v>
      </c>
      <c r="K29" s="15">
        <v>0</v>
      </c>
    </row>
    <row r="30" spans="1:11" s="23" customFormat="1" ht="12.75" x14ac:dyDescent="0.2">
      <c r="A30" s="23">
        <v>480</v>
      </c>
      <c r="B30" s="23" t="s">
        <v>1048</v>
      </c>
      <c r="C30" s="15">
        <v>0</v>
      </c>
      <c r="D30" s="15">
        <v>0</v>
      </c>
      <c r="E30" s="15">
        <f>SUM(Tabla11[[#This Row],[Previsións iniciais]:[Modificacións]])</f>
        <v>0</v>
      </c>
      <c r="F30" s="15">
        <v>21000</v>
      </c>
      <c r="G30" s="15">
        <v>0</v>
      </c>
      <c r="H30" s="15">
        <v>0</v>
      </c>
      <c r="I30" s="15">
        <v>21000</v>
      </c>
      <c r="J30" s="15">
        <v>21000</v>
      </c>
      <c r="K30" s="15">
        <v>0</v>
      </c>
    </row>
    <row r="31" spans="1:11" s="23" customFormat="1" ht="12.75" x14ac:dyDescent="0.2">
      <c r="A31" s="23">
        <v>481</v>
      </c>
      <c r="B31" s="23" t="s">
        <v>2172</v>
      </c>
      <c r="C31" s="15">
        <v>13000</v>
      </c>
      <c r="D31" s="15">
        <v>59500</v>
      </c>
      <c r="E31" s="15">
        <f>SUM(Tabla11[[#This Row],[Previsións iniciais]:[Modificacións]])</f>
        <v>72500</v>
      </c>
      <c r="F31" s="15">
        <v>75381.38</v>
      </c>
      <c r="G31" s="15">
        <v>1500</v>
      </c>
      <c r="H31" s="15">
        <v>0</v>
      </c>
      <c r="I31" s="15">
        <v>73881.38</v>
      </c>
      <c r="J31" s="15">
        <v>73881.38</v>
      </c>
      <c r="K31" s="15">
        <v>0</v>
      </c>
    </row>
    <row r="32" spans="1:11" s="23" customFormat="1" ht="12.75" x14ac:dyDescent="0.2">
      <c r="A32" s="23">
        <v>483</v>
      </c>
      <c r="B32" s="23" t="s">
        <v>1050</v>
      </c>
      <c r="C32" s="15">
        <v>0</v>
      </c>
      <c r="D32" s="15">
        <v>0</v>
      </c>
      <c r="E32" s="15">
        <f>SUM(Tabla11[[#This Row],[Previsións iniciais]:[Modificacións]])</f>
        <v>0</v>
      </c>
      <c r="F32" s="15">
        <v>1000</v>
      </c>
      <c r="G32" s="15">
        <v>0</v>
      </c>
      <c r="H32" s="15">
        <v>0</v>
      </c>
      <c r="I32" s="15">
        <v>1000</v>
      </c>
      <c r="J32" s="15">
        <v>1000</v>
      </c>
      <c r="K32" s="15">
        <v>0</v>
      </c>
    </row>
    <row r="33" spans="1:11" s="23" customFormat="1" ht="12.75" x14ac:dyDescent="0.2">
      <c r="A33" s="23">
        <v>492</v>
      </c>
      <c r="B33" s="23" t="s">
        <v>2173</v>
      </c>
      <c r="C33" s="15">
        <v>0</v>
      </c>
      <c r="D33" s="15">
        <v>13582.5</v>
      </c>
      <c r="E33" s="15">
        <f>SUM(Tabla11[[#This Row],[Previsións iniciais]:[Modificacións]])</f>
        <v>13582.5</v>
      </c>
      <c r="F33" s="15">
        <v>330627.5</v>
      </c>
      <c r="G33" s="15">
        <v>33000</v>
      </c>
      <c r="H33" s="15">
        <v>0</v>
      </c>
      <c r="I33" s="15">
        <v>297627.5</v>
      </c>
      <c r="J33" s="15">
        <v>297627.5</v>
      </c>
      <c r="K33" s="15">
        <v>0</v>
      </c>
    </row>
    <row r="34" spans="1:11" s="23" customFormat="1" ht="12.75" x14ac:dyDescent="0.2">
      <c r="A34" s="23">
        <v>493</v>
      </c>
      <c r="B34" s="23" t="s">
        <v>1491</v>
      </c>
      <c r="C34" s="15">
        <v>605356</v>
      </c>
      <c r="D34" s="15">
        <v>0</v>
      </c>
      <c r="E34" s="15">
        <f>SUM(Tabla11[[#This Row],[Previsións iniciais]:[Modificacións]])</f>
        <v>605356</v>
      </c>
      <c r="F34" s="15">
        <v>491683.88</v>
      </c>
      <c r="G34" s="15">
        <v>33200.629999999997</v>
      </c>
      <c r="H34" s="15">
        <v>0</v>
      </c>
      <c r="I34" s="15">
        <v>458483.25</v>
      </c>
      <c r="J34" s="15">
        <v>458483.25</v>
      </c>
      <c r="K34" s="15">
        <v>0</v>
      </c>
    </row>
    <row r="35" spans="1:11" s="23" customFormat="1" ht="12.75" x14ac:dyDescent="0.2">
      <c r="A35" s="23">
        <v>499</v>
      </c>
      <c r="B35" s="23" t="s">
        <v>1052</v>
      </c>
      <c r="C35" s="15">
        <v>0</v>
      </c>
      <c r="D35" s="15">
        <v>305067.28999999998</v>
      </c>
      <c r="E35" s="15">
        <f>SUM(Tabla11[[#This Row],[Previsións iniciais]:[Modificacións]])</f>
        <v>305067.28999999998</v>
      </c>
      <c r="F35" s="15">
        <v>78687.55</v>
      </c>
      <c r="G35" s="15">
        <v>0</v>
      </c>
      <c r="H35" s="15">
        <v>0</v>
      </c>
      <c r="I35" s="15">
        <v>78687.55</v>
      </c>
      <c r="J35" s="15">
        <v>78687.55</v>
      </c>
      <c r="K35" s="15">
        <v>0</v>
      </c>
    </row>
    <row r="36" spans="1:11" s="23" customFormat="1" ht="12.75" x14ac:dyDescent="0.2">
      <c r="A36" s="23">
        <v>520</v>
      </c>
      <c r="B36" s="23" t="s">
        <v>1489</v>
      </c>
      <c r="C36" s="15">
        <v>350000</v>
      </c>
      <c r="D36" s="15">
        <v>0</v>
      </c>
      <c r="E36" s="15">
        <f>SUM(Tabla11[[#This Row],[Previsións iniciais]:[Modificacións]])</f>
        <v>350000</v>
      </c>
      <c r="F36" s="15">
        <v>1043439.39</v>
      </c>
      <c r="G36" s="15">
        <v>0</v>
      </c>
      <c r="H36" s="15">
        <v>0</v>
      </c>
      <c r="I36" s="15">
        <v>1043439.39</v>
      </c>
      <c r="J36" s="15">
        <v>1043439.39</v>
      </c>
      <c r="K36" s="15">
        <v>0</v>
      </c>
    </row>
    <row r="37" spans="1:11" s="23" customFormat="1" ht="12.75" x14ac:dyDescent="0.2">
      <c r="A37" s="23">
        <v>540</v>
      </c>
      <c r="B37" s="23" t="s">
        <v>1053</v>
      </c>
      <c r="C37" s="15">
        <v>65000</v>
      </c>
      <c r="D37" s="15">
        <v>2057.8000000000029</v>
      </c>
      <c r="E37" s="15">
        <f>SUM(Tabla11[[#This Row],[Previsións iniciais]:[Modificacións]])</f>
        <v>67057.8</v>
      </c>
      <c r="F37" s="15">
        <v>94675.27</v>
      </c>
      <c r="G37" s="15">
        <v>0</v>
      </c>
      <c r="H37" s="15">
        <v>0</v>
      </c>
      <c r="I37" s="15">
        <v>94675.27</v>
      </c>
      <c r="J37" s="15">
        <v>73983.360000000001</v>
      </c>
      <c r="K37" s="15">
        <v>20691.91</v>
      </c>
    </row>
    <row r="38" spans="1:11" s="23" customFormat="1" ht="12.75" x14ac:dyDescent="0.2">
      <c r="A38" s="23">
        <v>550</v>
      </c>
      <c r="B38" s="23" t="s">
        <v>1054</v>
      </c>
      <c r="C38" s="15">
        <v>130000</v>
      </c>
      <c r="D38" s="15">
        <v>0</v>
      </c>
      <c r="E38" s="15">
        <f>SUM(Tabla11[[#This Row],[Previsións iniciais]:[Modificacións]])</f>
        <v>130000</v>
      </c>
      <c r="F38" s="15">
        <v>156071.43</v>
      </c>
      <c r="G38" s="15">
        <v>0</v>
      </c>
      <c r="H38" s="15">
        <v>0</v>
      </c>
      <c r="I38" s="15">
        <v>156071.43</v>
      </c>
      <c r="J38" s="15">
        <v>111671.43</v>
      </c>
      <c r="K38" s="15">
        <v>44400</v>
      </c>
    </row>
    <row r="39" spans="1:11" s="23" customFormat="1" ht="12.75" x14ac:dyDescent="0.2">
      <c r="A39" s="23">
        <v>559</v>
      </c>
      <c r="B39" s="23" t="s">
        <v>1492</v>
      </c>
      <c r="C39" s="15">
        <v>60000</v>
      </c>
      <c r="D39" s="15">
        <v>49496.83</v>
      </c>
      <c r="E39" s="15">
        <f>SUM(Tabla11[[#This Row],[Previsións iniciais]:[Modificacións]])</f>
        <v>109496.83</v>
      </c>
      <c r="F39" s="15">
        <v>29864.82</v>
      </c>
      <c r="G39" s="15">
        <v>0</v>
      </c>
      <c r="H39" s="15">
        <v>0</v>
      </c>
      <c r="I39" s="15">
        <v>29864.82</v>
      </c>
      <c r="J39" s="15">
        <v>26467.69</v>
      </c>
      <c r="K39" s="15">
        <v>3397.13</v>
      </c>
    </row>
    <row r="40" spans="1:11" s="23" customFormat="1" ht="12.75" x14ac:dyDescent="0.2">
      <c r="A40" s="23">
        <v>700</v>
      </c>
      <c r="B40" s="23" t="s">
        <v>1042</v>
      </c>
      <c r="C40" s="15">
        <v>360000</v>
      </c>
      <c r="D40" s="15">
        <v>0</v>
      </c>
      <c r="E40" s="15">
        <f>SUM(Tabla11[[#This Row],[Previsións iniciais]:[Modificacións]])</f>
        <v>360000</v>
      </c>
      <c r="F40" s="15">
        <v>14675826.699999999</v>
      </c>
      <c r="G40" s="15">
        <v>617305.49</v>
      </c>
      <c r="H40" s="15">
        <v>0</v>
      </c>
      <c r="I40" s="15">
        <v>14058521.210000001</v>
      </c>
      <c r="J40" s="15">
        <v>14058521.210000001</v>
      </c>
      <c r="K40" s="15">
        <v>0</v>
      </c>
    </row>
    <row r="41" spans="1:11" s="23" customFormat="1" ht="12.75" x14ac:dyDescent="0.2">
      <c r="A41" s="23">
        <v>710</v>
      </c>
      <c r="B41" s="23" t="s">
        <v>1019</v>
      </c>
      <c r="C41" s="15">
        <v>20818390</v>
      </c>
      <c r="D41" s="15">
        <v>0</v>
      </c>
      <c r="E41" s="15">
        <f>SUM(Tabla11[[#This Row],[Previsións iniciais]:[Modificacións]])</f>
        <v>20818390</v>
      </c>
      <c r="F41" s="15">
        <v>6774113.8099999996</v>
      </c>
      <c r="G41" s="15">
        <v>533223.85</v>
      </c>
      <c r="H41" s="15">
        <v>0</v>
      </c>
      <c r="I41" s="15">
        <v>6240889.96</v>
      </c>
      <c r="J41" s="15">
        <v>6240889.96</v>
      </c>
      <c r="K41" s="15">
        <v>0</v>
      </c>
    </row>
    <row r="42" spans="1:11" s="23" customFormat="1" ht="12.75" x14ac:dyDescent="0.2">
      <c r="A42" s="23">
        <v>743</v>
      </c>
      <c r="B42" s="23" t="s">
        <v>1493</v>
      </c>
      <c r="C42" s="15">
        <v>150000</v>
      </c>
      <c r="D42" s="15">
        <v>0</v>
      </c>
      <c r="E42" s="15">
        <f>SUM(Tabla11[[#This Row],[Previsións iniciais]:[Modificacións]])</f>
        <v>150000</v>
      </c>
      <c r="F42" s="15">
        <v>46252.160000000003</v>
      </c>
      <c r="G42" s="15">
        <v>0</v>
      </c>
      <c r="H42" s="15">
        <v>0</v>
      </c>
      <c r="I42" s="15">
        <v>46252.160000000003</v>
      </c>
      <c r="J42" s="15">
        <v>46252.160000000003</v>
      </c>
      <c r="K42" s="15">
        <v>0</v>
      </c>
    </row>
    <row r="43" spans="1:11" s="23" customFormat="1" ht="12.75" x14ac:dyDescent="0.2">
      <c r="A43" s="23">
        <v>749</v>
      </c>
      <c r="B43" s="23" t="s">
        <v>1494</v>
      </c>
      <c r="C43" s="15">
        <v>0</v>
      </c>
      <c r="D43" s="15">
        <v>0</v>
      </c>
      <c r="E43" s="15">
        <f>SUM(Tabla11[[#This Row],[Previsións iniciais]:[Modificacións]])</f>
        <v>0</v>
      </c>
      <c r="F43" s="15">
        <v>55226.39</v>
      </c>
      <c r="G43" s="15">
        <v>0</v>
      </c>
      <c r="H43" s="15">
        <v>0</v>
      </c>
      <c r="I43" s="15">
        <v>55226.39</v>
      </c>
      <c r="J43" s="15">
        <v>55226.39</v>
      </c>
      <c r="K43" s="15">
        <v>0</v>
      </c>
    </row>
    <row r="44" spans="1:11" s="23" customFormat="1" ht="12.75" x14ac:dyDescent="0.2">
      <c r="A44" s="23">
        <v>750</v>
      </c>
      <c r="B44" s="23" t="s">
        <v>1055</v>
      </c>
      <c r="C44" s="15">
        <v>12870274</v>
      </c>
      <c r="D44" s="15">
        <v>4033752.5300000012</v>
      </c>
      <c r="E44" s="15">
        <f>SUM(Tabla11[[#This Row],[Previsións iniciais]:[Modificacións]])</f>
        <v>16904026.530000001</v>
      </c>
      <c r="F44" s="15">
        <v>12459668.58</v>
      </c>
      <c r="G44" s="15">
        <v>1650855.04</v>
      </c>
      <c r="H44" s="15">
        <v>0</v>
      </c>
      <c r="I44" s="15">
        <v>10808813.539999999</v>
      </c>
      <c r="J44" s="15">
        <v>2697124.13</v>
      </c>
      <c r="K44" s="15">
        <v>8111689.4100000001</v>
      </c>
    </row>
    <row r="45" spans="1:11" s="23" customFormat="1" ht="12.75" x14ac:dyDescent="0.2">
      <c r="A45" s="23">
        <v>751</v>
      </c>
      <c r="B45" s="23" t="s">
        <v>1046</v>
      </c>
      <c r="C45" s="15">
        <v>0</v>
      </c>
      <c r="D45" s="15">
        <v>0</v>
      </c>
      <c r="E45" s="15">
        <f>SUM(Tabla11[[#This Row],[Previsións iniciais]:[Modificacións]])</f>
        <v>0</v>
      </c>
      <c r="F45" s="15">
        <v>168836.93</v>
      </c>
      <c r="G45" s="15">
        <v>0</v>
      </c>
      <c r="H45" s="15">
        <v>0</v>
      </c>
      <c r="I45" s="15">
        <v>168836.93</v>
      </c>
      <c r="J45" s="15">
        <v>95034.79</v>
      </c>
      <c r="K45" s="15">
        <v>73802.14</v>
      </c>
    </row>
    <row r="46" spans="1:11" s="23" customFormat="1" ht="12.75" x14ac:dyDescent="0.2">
      <c r="A46" s="23">
        <v>761</v>
      </c>
      <c r="B46" s="23" t="s">
        <v>1056</v>
      </c>
      <c r="C46" s="15">
        <v>80000</v>
      </c>
      <c r="D46" s="15">
        <v>0</v>
      </c>
      <c r="E46" s="15">
        <f>SUM(Tabla11[[#This Row],[Previsións iniciais]:[Modificacións]])</f>
        <v>80000</v>
      </c>
      <c r="F46" s="15">
        <v>9673.64</v>
      </c>
      <c r="G46" s="15">
        <v>0</v>
      </c>
      <c r="H46" s="15">
        <v>0</v>
      </c>
      <c r="I46" s="15">
        <v>9673.64</v>
      </c>
      <c r="J46" s="15">
        <v>9673.64</v>
      </c>
      <c r="K46" s="15">
        <v>0</v>
      </c>
    </row>
    <row r="47" spans="1:11" s="23" customFormat="1" ht="12.75" x14ac:dyDescent="0.2">
      <c r="A47" s="23">
        <v>770</v>
      </c>
      <c r="B47" s="23" t="s">
        <v>1023</v>
      </c>
      <c r="C47" s="15">
        <v>224400</v>
      </c>
      <c r="D47" s="15">
        <v>84037.900000000023</v>
      </c>
      <c r="E47" s="15">
        <f>SUM(Tabla11[[#This Row],[Previsións iniciais]:[Modificacións]])</f>
        <v>308437.90000000002</v>
      </c>
      <c r="F47" s="15">
        <v>250142.15</v>
      </c>
      <c r="G47" s="15">
        <v>0</v>
      </c>
      <c r="H47" s="15">
        <v>0</v>
      </c>
      <c r="I47" s="15">
        <v>250142.15</v>
      </c>
      <c r="J47" s="15">
        <v>250142.15</v>
      </c>
      <c r="K47" s="15">
        <v>0</v>
      </c>
    </row>
    <row r="48" spans="1:11" s="23" customFormat="1" ht="12.75" x14ac:dyDescent="0.2">
      <c r="A48" s="23">
        <v>771</v>
      </c>
      <c r="B48" s="23" t="s">
        <v>2174</v>
      </c>
      <c r="C48" s="15">
        <v>6930000</v>
      </c>
      <c r="D48" s="15">
        <v>0</v>
      </c>
      <c r="E48" s="15">
        <f>SUM(Tabla11[[#This Row],[Previsións iniciais]:[Modificacións]])</f>
        <v>6930000</v>
      </c>
      <c r="F48" s="15">
        <v>7662455.6200000001</v>
      </c>
      <c r="G48" s="15">
        <v>65198.89</v>
      </c>
      <c r="H48" s="15">
        <v>0</v>
      </c>
      <c r="I48" s="15">
        <v>7597256.7300000004</v>
      </c>
      <c r="J48" s="15">
        <v>5709909.7300000004</v>
      </c>
      <c r="K48" s="15">
        <v>1887347</v>
      </c>
    </row>
    <row r="49" spans="1:11" s="23" customFormat="1" ht="12.75" x14ac:dyDescent="0.2">
      <c r="A49" s="23">
        <v>781</v>
      </c>
      <c r="B49" s="23" t="s">
        <v>1057</v>
      </c>
      <c r="C49" s="15">
        <v>500000</v>
      </c>
      <c r="D49" s="15">
        <v>4652.890000000014</v>
      </c>
      <c r="E49" s="15">
        <f>SUM(Tabla11[[#This Row],[Previsións iniciais]:[Modificacións]])</f>
        <v>504652.89</v>
      </c>
      <c r="F49" s="15">
        <v>528947.31000000006</v>
      </c>
      <c r="G49" s="15">
        <v>0</v>
      </c>
      <c r="H49" s="15">
        <v>0</v>
      </c>
      <c r="I49" s="15">
        <v>528947.31000000006</v>
      </c>
      <c r="J49" s="15">
        <v>528947.31000000006</v>
      </c>
      <c r="K49" s="15">
        <v>0</v>
      </c>
    </row>
    <row r="50" spans="1:11" s="23" customFormat="1" ht="12.75" x14ac:dyDescent="0.2">
      <c r="A50" s="23">
        <v>783</v>
      </c>
      <c r="B50" s="23" t="s">
        <v>1050</v>
      </c>
      <c r="C50" s="15">
        <v>0</v>
      </c>
      <c r="D50" s="15">
        <v>0</v>
      </c>
      <c r="E50" s="15">
        <f>SUM(Tabla11[[#This Row],[Previsións iniciais]:[Modificacións]])</f>
        <v>0</v>
      </c>
      <c r="F50" s="15">
        <v>102115.19</v>
      </c>
      <c r="G50" s="15">
        <v>5000</v>
      </c>
      <c r="H50" s="15">
        <v>0</v>
      </c>
      <c r="I50" s="15">
        <v>97115.19</v>
      </c>
      <c r="J50" s="15">
        <v>97115.19</v>
      </c>
      <c r="K50" s="15">
        <v>0</v>
      </c>
    </row>
    <row r="51" spans="1:11" s="23" customFormat="1" ht="12.75" x14ac:dyDescent="0.2">
      <c r="A51" s="23">
        <v>790</v>
      </c>
      <c r="B51" s="23" t="s">
        <v>2175</v>
      </c>
      <c r="C51" s="15">
        <v>2000000</v>
      </c>
      <c r="D51" s="15">
        <v>33865</v>
      </c>
      <c r="E51" s="15">
        <f>SUM(Tabla11[[#This Row],[Previsións iniciais]:[Modificacións]])</f>
        <v>2033865</v>
      </c>
      <c r="F51" s="15">
        <v>607486.82999999996</v>
      </c>
      <c r="G51" s="15">
        <v>0</v>
      </c>
      <c r="H51" s="15">
        <v>0</v>
      </c>
      <c r="I51" s="15">
        <v>607486.82999999996</v>
      </c>
      <c r="J51" s="15">
        <v>607486.82999999996</v>
      </c>
      <c r="K51" s="15">
        <v>0</v>
      </c>
    </row>
    <row r="52" spans="1:11" s="23" customFormat="1" ht="12.75" x14ac:dyDescent="0.2">
      <c r="A52" s="23">
        <v>795</v>
      </c>
      <c r="B52" s="23" t="s">
        <v>2173</v>
      </c>
      <c r="C52" s="15">
        <v>10000000</v>
      </c>
      <c r="D52" s="15">
        <v>0</v>
      </c>
      <c r="E52" s="15">
        <f>SUM(Tabla11[[#This Row],[Previsións iniciais]:[Modificacións]])</f>
        <v>10000000</v>
      </c>
      <c r="F52" s="15">
        <v>2271655.38</v>
      </c>
      <c r="G52" s="15">
        <v>0</v>
      </c>
      <c r="H52" s="15">
        <v>0</v>
      </c>
      <c r="I52" s="15">
        <v>2271655.38</v>
      </c>
      <c r="J52" s="15">
        <v>2271655.38</v>
      </c>
      <c r="K52" s="15">
        <v>0</v>
      </c>
    </row>
    <row r="53" spans="1:11" s="23" customFormat="1" ht="12.75" x14ac:dyDescent="0.2">
      <c r="A53" s="23">
        <v>799</v>
      </c>
      <c r="B53" s="23" t="s">
        <v>1059</v>
      </c>
      <c r="C53" s="15">
        <v>500000</v>
      </c>
      <c r="D53" s="15">
        <v>21443.799999999988</v>
      </c>
      <c r="E53" s="15">
        <f>SUM(Tabla11[[#This Row],[Previsións iniciais]:[Modificacións]])</f>
        <v>521443.8</v>
      </c>
      <c r="F53" s="15">
        <v>3203708.9</v>
      </c>
      <c r="G53" s="15">
        <v>0</v>
      </c>
      <c r="H53" s="15">
        <v>0</v>
      </c>
      <c r="I53" s="15">
        <v>3203708.9</v>
      </c>
      <c r="J53" s="15">
        <v>3203708.9</v>
      </c>
      <c r="K53" s="15">
        <v>0</v>
      </c>
    </row>
    <row r="54" spans="1:11" s="23" customFormat="1" ht="12.75" x14ac:dyDescent="0.2">
      <c r="A54" s="23">
        <v>830</v>
      </c>
      <c r="B54" s="23" t="s">
        <v>1060</v>
      </c>
      <c r="C54" s="15">
        <v>0</v>
      </c>
      <c r="D54" s="15">
        <v>0</v>
      </c>
      <c r="E54" s="15">
        <f>SUM(Tabla11[[#This Row],[Previsións iniciais]:[Modificacións]])</f>
        <v>0</v>
      </c>
      <c r="F54" s="15">
        <v>49961.71</v>
      </c>
      <c r="G54" s="15">
        <v>0</v>
      </c>
      <c r="H54" s="15">
        <v>0</v>
      </c>
      <c r="I54" s="15">
        <v>49961.71</v>
      </c>
      <c r="J54" s="15">
        <v>49961.71</v>
      </c>
      <c r="K54" s="15">
        <v>0</v>
      </c>
    </row>
    <row r="55" spans="1:11" s="23" customFormat="1" ht="12.75" x14ac:dyDescent="0.2">
      <c r="A55" s="23">
        <v>831</v>
      </c>
      <c r="B55" s="23" t="s">
        <v>1061</v>
      </c>
      <c r="C55" s="15">
        <v>30000</v>
      </c>
      <c r="D55" s="15">
        <v>0</v>
      </c>
      <c r="E55" s="15">
        <f>SUM(Tabla11[[#This Row],[Previsións iniciais]:[Modificacións]])</f>
        <v>30000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</row>
    <row r="56" spans="1:11" s="23" customFormat="1" ht="12.75" x14ac:dyDescent="0.2">
      <c r="A56" s="23">
        <v>870</v>
      </c>
      <c r="B56" s="23" t="s">
        <v>1031</v>
      </c>
      <c r="C56" s="15">
        <v>32288657</v>
      </c>
      <c r="D56" s="15">
        <v>23591046.420000002</v>
      </c>
      <c r="E56" s="15">
        <f>SUM(Tabla11[[#This Row],[Previsións iniciais]:[Modificacións]])</f>
        <v>55879703.420000002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</row>
    <row r="57" spans="1:11" s="24" customFormat="1" ht="12.75" x14ac:dyDescent="0.2">
      <c r="B57" s="24" t="s">
        <v>81</v>
      </c>
      <c r="C57" s="17">
        <f>SUM(C9:C56)</f>
        <v>248822967</v>
      </c>
      <c r="D57" s="17">
        <f t="shared" ref="D57:K57" si="0">SUM(D9:D56)</f>
        <v>29357137.680000011</v>
      </c>
      <c r="E57" s="17">
        <f t="shared" si="0"/>
        <v>278180104.68000001</v>
      </c>
      <c r="F57" s="17">
        <f t="shared" si="0"/>
        <v>224014938.31</v>
      </c>
      <c r="G57" s="17">
        <f t="shared" si="0"/>
        <v>6448729.5699999994</v>
      </c>
      <c r="H57" s="17">
        <f t="shared" si="0"/>
        <v>0</v>
      </c>
      <c r="I57" s="17">
        <f t="shared" si="0"/>
        <v>217566208.73999998</v>
      </c>
      <c r="J57" s="17">
        <f t="shared" si="0"/>
        <v>194019948.07999998</v>
      </c>
      <c r="K57" s="17">
        <f t="shared" si="0"/>
        <v>23546260.66</v>
      </c>
    </row>
  </sheetData>
  <mergeCells count="2">
    <mergeCell ref="I1:K1"/>
    <mergeCell ref="A7:K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5CE0-120E-4A62-A0D4-C79D7FC0F179}">
  <sheetPr>
    <tabColor rgb="FF92D050"/>
  </sheetPr>
  <dimension ref="A1:K109"/>
  <sheetViews>
    <sheetView workbookViewId="0">
      <pane ySplit="8" topLeftCell="A9" activePane="bottomLeft" state="frozen"/>
      <selection pane="bottomLeft" activeCell="A2" sqref="A2"/>
    </sheetView>
  </sheetViews>
  <sheetFormatPr baseColWidth="10" defaultRowHeight="12.75" x14ac:dyDescent="0.2"/>
  <cols>
    <col min="1" max="1" width="13.140625" style="23" customWidth="1"/>
    <col min="2" max="2" width="89" style="23" bestFit="1" customWidth="1"/>
    <col min="3" max="3" width="24.28515625" style="23" customWidth="1"/>
    <col min="4" max="4" width="14.5703125" style="23" customWidth="1"/>
    <col min="5" max="5" width="20.5703125" style="23" customWidth="1"/>
    <col min="6" max="6" width="20.42578125" style="23" customWidth="1"/>
    <col min="7" max="7" width="18" style="23" customWidth="1"/>
    <col min="8" max="8" width="19.42578125" style="23" customWidth="1"/>
    <col min="9" max="9" width="25.5703125" style="23" customWidth="1"/>
    <col min="10" max="10" width="17" style="23" customWidth="1"/>
    <col min="11" max="11" width="27.28515625" style="23" customWidth="1"/>
    <col min="12" max="16384" width="11.42578125" style="23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1" s="8" customFormat="1" ht="15.75" customHeight="1" x14ac:dyDescent="0.25"/>
    <row r="3" spans="1:11" s="8" customFormat="1" ht="15" customHeight="1" x14ac:dyDescent="0.25">
      <c r="A3" s="8" t="s">
        <v>2165</v>
      </c>
    </row>
    <row r="4" spans="1:11" s="8" customFormat="1" ht="15" x14ac:dyDescent="0.25">
      <c r="A4" t="s">
        <v>1</v>
      </c>
    </row>
    <row r="5" spans="1:11" s="8" customFormat="1" ht="15" x14ac:dyDescent="0.25">
      <c r="A5" s="1" t="s">
        <v>2166</v>
      </c>
    </row>
    <row r="6" spans="1:11" customFormat="1" ht="15" x14ac:dyDescent="0.25"/>
    <row r="7" spans="1:11" customFormat="1" ht="15.75" customHeight="1" x14ac:dyDescent="0.25">
      <c r="A7" s="40" t="s">
        <v>2167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x14ac:dyDescent="0.2">
      <c r="A8" s="23" t="s">
        <v>850</v>
      </c>
      <c r="B8" s="23" t="s">
        <v>847</v>
      </c>
      <c r="C8" s="23" t="s">
        <v>1470</v>
      </c>
      <c r="D8" s="23" t="s">
        <v>1471</v>
      </c>
      <c r="E8" s="23" t="s">
        <v>1472</v>
      </c>
      <c r="F8" s="23" t="s">
        <v>1473</v>
      </c>
      <c r="G8" s="23" t="s">
        <v>1474</v>
      </c>
      <c r="H8" s="23" t="s">
        <v>1475</v>
      </c>
      <c r="I8" s="23" t="s">
        <v>1476</v>
      </c>
      <c r="J8" s="23" t="s">
        <v>1477</v>
      </c>
      <c r="K8" s="23" t="s">
        <v>1478</v>
      </c>
    </row>
    <row r="9" spans="1:11" x14ac:dyDescent="0.2">
      <c r="A9" s="23">
        <v>310</v>
      </c>
      <c r="B9" s="23" t="s">
        <v>1035</v>
      </c>
      <c r="C9" s="15">
        <v>680000</v>
      </c>
      <c r="D9" s="15">
        <v>0</v>
      </c>
      <c r="E9" s="15">
        <f>SUM(Tabla15[[#This Row],[Previsión Inicial de Ingresos]:[Modificaciones]])</f>
        <v>680000</v>
      </c>
      <c r="F9" s="15">
        <v>619.62</v>
      </c>
      <c r="G9" s="15">
        <v>0</v>
      </c>
      <c r="H9" s="15">
        <v>0</v>
      </c>
      <c r="I9" s="15">
        <v>619.62</v>
      </c>
      <c r="J9" s="15">
        <v>619.62</v>
      </c>
      <c r="K9" s="15">
        <v>0</v>
      </c>
    </row>
    <row r="10" spans="1:11" x14ac:dyDescent="0.2">
      <c r="A10" s="23">
        <v>31000</v>
      </c>
      <c r="B10" s="23" t="s">
        <v>1062</v>
      </c>
      <c r="C10" s="15">
        <v>0</v>
      </c>
      <c r="D10" s="15">
        <v>0</v>
      </c>
      <c r="E10" s="15">
        <f>SUM(Tabla15[[#This Row],[Previsión Inicial de Ingresos]:[Modificaciones]])</f>
        <v>0</v>
      </c>
      <c r="F10" s="15">
        <v>19095.32</v>
      </c>
      <c r="G10" s="15">
        <v>1895.73</v>
      </c>
      <c r="H10" s="15">
        <v>0</v>
      </c>
      <c r="I10" s="15">
        <v>17199.59</v>
      </c>
      <c r="J10" s="15">
        <v>17199.59</v>
      </c>
      <c r="K10" s="15">
        <v>0</v>
      </c>
    </row>
    <row r="11" spans="1:11" x14ac:dyDescent="0.2">
      <c r="A11" s="23">
        <v>31001</v>
      </c>
      <c r="B11" s="23" t="s">
        <v>2176</v>
      </c>
      <c r="C11" s="15">
        <v>0</v>
      </c>
      <c r="D11" s="15">
        <v>1500</v>
      </c>
      <c r="E11" s="15">
        <f>SUM(Tabla15[[#This Row],[Previsión Inicial de Ingresos]:[Modificaciones]])</f>
        <v>1500</v>
      </c>
      <c r="F11" s="15">
        <v>139905.56</v>
      </c>
      <c r="G11" s="15">
        <v>3607.2</v>
      </c>
      <c r="H11" s="15">
        <v>0</v>
      </c>
      <c r="I11" s="15">
        <v>136298.35999999999</v>
      </c>
      <c r="J11" s="15">
        <v>136298.35999999999</v>
      </c>
      <c r="K11" s="15">
        <v>0</v>
      </c>
    </row>
    <row r="12" spans="1:11" x14ac:dyDescent="0.2">
      <c r="A12" s="23">
        <v>31013</v>
      </c>
      <c r="B12" s="23" t="s">
        <v>1066</v>
      </c>
      <c r="C12" s="15">
        <v>0</v>
      </c>
      <c r="D12" s="15">
        <v>194720</v>
      </c>
      <c r="E12" s="15">
        <f>SUM(Tabla15[[#This Row],[Previsión Inicial de Ingresos]:[Modificaciones]])</f>
        <v>194720</v>
      </c>
      <c r="F12" s="15">
        <v>184975</v>
      </c>
      <c r="G12" s="15">
        <v>610</v>
      </c>
      <c r="H12" s="15">
        <v>0</v>
      </c>
      <c r="I12" s="15">
        <v>184365</v>
      </c>
      <c r="J12" s="15">
        <v>184365</v>
      </c>
      <c r="K12" s="15">
        <v>0</v>
      </c>
    </row>
    <row r="13" spans="1:11" x14ac:dyDescent="0.2">
      <c r="A13" s="23">
        <v>31090</v>
      </c>
      <c r="B13" s="23" t="s">
        <v>2177</v>
      </c>
      <c r="C13" s="15">
        <v>0</v>
      </c>
      <c r="D13" s="15">
        <v>0</v>
      </c>
      <c r="E13" s="15">
        <f>SUM(Tabla15[[#This Row],[Previsión Inicial de Ingresos]:[Modificaciones]])</f>
        <v>0</v>
      </c>
      <c r="F13" s="15">
        <v>165632.47</v>
      </c>
      <c r="G13" s="15">
        <v>1356.3</v>
      </c>
      <c r="H13" s="15">
        <v>0</v>
      </c>
      <c r="I13" s="15">
        <v>164276.17000000001</v>
      </c>
      <c r="J13" s="15">
        <v>157871.23000000001</v>
      </c>
      <c r="K13" s="15">
        <v>6404.94</v>
      </c>
    </row>
    <row r="14" spans="1:11" x14ac:dyDescent="0.2">
      <c r="A14" s="23">
        <v>31099</v>
      </c>
      <c r="B14" s="23" t="s">
        <v>1495</v>
      </c>
      <c r="C14" s="15">
        <v>0</v>
      </c>
      <c r="D14" s="15">
        <v>3105</v>
      </c>
      <c r="E14" s="15">
        <f>SUM(Tabla15[[#This Row],[Previsión Inicial de Ingresos]:[Modificaciones]])</f>
        <v>3105</v>
      </c>
      <c r="F14" s="15">
        <v>3452.66</v>
      </c>
      <c r="G14" s="15">
        <v>0</v>
      </c>
      <c r="H14" s="15">
        <v>0</v>
      </c>
      <c r="I14" s="15">
        <v>3452.66</v>
      </c>
      <c r="J14" s="15">
        <v>3452.66</v>
      </c>
      <c r="K14" s="15">
        <v>0</v>
      </c>
    </row>
    <row r="15" spans="1:11" x14ac:dyDescent="0.2">
      <c r="A15" s="23">
        <v>311</v>
      </c>
      <c r="B15" s="23" t="s">
        <v>2168</v>
      </c>
      <c r="C15" s="15">
        <v>180000</v>
      </c>
      <c r="D15" s="15">
        <v>0</v>
      </c>
      <c r="E15" s="15">
        <f>SUM(Tabla15[[#This Row],[Previsión Inicial de Ingresos]:[Modificaciones]])</f>
        <v>180000</v>
      </c>
      <c r="F15" s="15">
        <v>653230.72</v>
      </c>
      <c r="G15" s="15">
        <v>2659.35</v>
      </c>
      <c r="H15" s="15">
        <v>0</v>
      </c>
      <c r="I15" s="15">
        <v>650571.37</v>
      </c>
      <c r="J15" s="15">
        <v>650571.37</v>
      </c>
      <c r="K15" s="15">
        <v>0</v>
      </c>
    </row>
    <row r="16" spans="1:11" x14ac:dyDescent="0.2">
      <c r="A16" s="23">
        <v>31300</v>
      </c>
      <c r="B16" s="23" t="s">
        <v>2178</v>
      </c>
      <c r="C16" s="15">
        <v>12517222</v>
      </c>
      <c r="D16" s="15">
        <v>0</v>
      </c>
      <c r="E16" s="15">
        <f>SUM(Tabla15[[#This Row],[Previsión Inicial de Ingresos]:[Modificaciones]])</f>
        <v>12517222</v>
      </c>
      <c r="F16" s="15">
        <v>10016338.08</v>
      </c>
      <c r="G16" s="15">
        <v>1260172.6299999999</v>
      </c>
      <c r="H16" s="15">
        <v>0</v>
      </c>
      <c r="I16" s="15">
        <v>8756165.4499999993</v>
      </c>
      <c r="J16" s="15">
        <v>8339666.4299999997</v>
      </c>
      <c r="K16" s="15">
        <v>416499.02</v>
      </c>
    </row>
    <row r="17" spans="1:11" x14ac:dyDescent="0.2">
      <c r="A17" s="23">
        <v>31301</v>
      </c>
      <c r="B17" s="23" t="s">
        <v>1479</v>
      </c>
      <c r="C17" s="15">
        <v>0</v>
      </c>
      <c r="D17" s="15">
        <v>0</v>
      </c>
      <c r="E17" s="15">
        <f>SUM(Tabla15[[#This Row],[Previsión Inicial de Ingresos]:[Modificaciones]])</f>
        <v>0</v>
      </c>
      <c r="F17" s="15">
        <v>3942336.97</v>
      </c>
      <c r="G17" s="15">
        <v>0</v>
      </c>
      <c r="H17" s="15">
        <v>0</v>
      </c>
      <c r="I17" s="15">
        <v>3942336.97</v>
      </c>
      <c r="J17" s="15">
        <v>2136911.52</v>
      </c>
      <c r="K17" s="15">
        <v>1805425.45</v>
      </c>
    </row>
    <row r="18" spans="1:11" x14ac:dyDescent="0.2">
      <c r="A18" s="23">
        <v>319</v>
      </c>
      <c r="B18" s="23" t="s">
        <v>1036</v>
      </c>
      <c r="C18" s="15">
        <v>30000</v>
      </c>
      <c r="D18" s="15">
        <v>0</v>
      </c>
      <c r="E18" s="15">
        <f>SUM(Tabla15[[#This Row],[Previsión Inicial de Ingresos]:[Modificaciones]])</f>
        <v>30000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">
      <c r="A19" s="23">
        <v>31901</v>
      </c>
      <c r="B19" s="23" t="s">
        <v>1080</v>
      </c>
      <c r="C19" s="15">
        <v>0</v>
      </c>
      <c r="D19" s="15">
        <v>0</v>
      </c>
      <c r="E19" s="15">
        <f>SUM(Tabla15[[#This Row],[Previsión Inicial de Ingresos]:[Modificaciones]])</f>
        <v>0</v>
      </c>
      <c r="F19" s="15">
        <v>656.96</v>
      </c>
      <c r="G19" s="15">
        <v>138.03</v>
      </c>
      <c r="H19" s="15">
        <v>0</v>
      </c>
      <c r="I19" s="15">
        <v>518.92999999999995</v>
      </c>
      <c r="J19" s="15">
        <v>518.92999999999995</v>
      </c>
      <c r="K19" s="15">
        <v>0</v>
      </c>
    </row>
    <row r="20" spans="1:11" x14ac:dyDescent="0.2">
      <c r="A20" s="23">
        <v>327</v>
      </c>
      <c r="B20" s="23" t="s">
        <v>1037</v>
      </c>
      <c r="C20" s="15">
        <v>147000</v>
      </c>
      <c r="D20" s="15">
        <v>0</v>
      </c>
      <c r="E20" s="15">
        <f>SUM(Tabla15[[#This Row],[Previsión Inicial de Ingresos]:[Modificaciones]])</f>
        <v>147000</v>
      </c>
      <c r="F20" s="15">
        <v>1270.47</v>
      </c>
      <c r="G20" s="15">
        <v>0</v>
      </c>
      <c r="H20" s="15">
        <v>0</v>
      </c>
      <c r="I20" s="15">
        <v>1270.47</v>
      </c>
      <c r="J20" s="15">
        <v>1270.46</v>
      </c>
      <c r="K20" s="15">
        <v>0.01</v>
      </c>
    </row>
    <row r="21" spans="1:11" x14ac:dyDescent="0.2">
      <c r="A21" s="23">
        <v>32700</v>
      </c>
      <c r="B21" s="23" t="s">
        <v>2179</v>
      </c>
      <c r="C21" s="15">
        <v>0</v>
      </c>
      <c r="D21" s="15">
        <v>0</v>
      </c>
      <c r="E21" s="15">
        <f>SUM(Tabla15[[#This Row],[Previsión Inicial de Ingresos]:[Modificaciones]])</f>
        <v>0</v>
      </c>
      <c r="F21" s="15">
        <v>119459.21</v>
      </c>
      <c r="G21" s="15">
        <v>113.62</v>
      </c>
      <c r="H21" s="15">
        <v>0</v>
      </c>
      <c r="I21" s="15">
        <v>119345.59</v>
      </c>
      <c r="J21" s="15">
        <v>84373.440000000002</v>
      </c>
      <c r="K21" s="15">
        <v>34972.15</v>
      </c>
    </row>
    <row r="22" spans="1:11" x14ac:dyDescent="0.2">
      <c r="A22" s="23">
        <v>32701</v>
      </c>
      <c r="B22" s="23" t="s">
        <v>2180</v>
      </c>
      <c r="C22" s="15">
        <v>0</v>
      </c>
      <c r="D22" s="15">
        <v>0</v>
      </c>
      <c r="E22" s="15">
        <f>SUM(Tabla15[[#This Row],[Previsión Inicial de Ingresos]:[Modificaciones]])</f>
        <v>0</v>
      </c>
      <c r="F22" s="15">
        <v>6965.35</v>
      </c>
      <c r="G22" s="15">
        <v>0</v>
      </c>
      <c r="H22" s="15">
        <v>0</v>
      </c>
      <c r="I22" s="15">
        <v>6965.35</v>
      </c>
      <c r="J22" s="15">
        <v>4565.0600000000004</v>
      </c>
      <c r="K22" s="15">
        <v>2400.29</v>
      </c>
    </row>
    <row r="23" spans="1:11" x14ac:dyDescent="0.2">
      <c r="A23" s="23">
        <v>32702</v>
      </c>
      <c r="B23" s="23" t="s">
        <v>2181</v>
      </c>
      <c r="C23" s="15">
        <v>0</v>
      </c>
      <c r="D23" s="15">
        <v>0</v>
      </c>
      <c r="E23" s="15">
        <f>SUM(Tabla15[[#This Row],[Previsión Inicial de Ingresos]:[Modificaciones]])</f>
        <v>0</v>
      </c>
      <c r="F23" s="15">
        <v>4082.26</v>
      </c>
      <c r="G23" s="15">
        <v>0</v>
      </c>
      <c r="H23" s="15">
        <v>0</v>
      </c>
      <c r="I23" s="15">
        <v>4082.26</v>
      </c>
      <c r="J23" s="15">
        <v>3867.16</v>
      </c>
      <c r="K23" s="15">
        <v>215.1</v>
      </c>
    </row>
    <row r="24" spans="1:11" x14ac:dyDescent="0.2">
      <c r="A24" s="23">
        <v>32703</v>
      </c>
      <c r="B24" s="23" t="s">
        <v>2182</v>
      </c>
      <c r="C24" s="15">
        <v>0</v>
      </c>
      <c r="D24" s="15">
        <v>0</v>
      </c>
      <c r="E24" s="15">
        <f>SUM(Tabla15[[#This Row],[Previsión Inicial de Ingresos]:[Modificaciones]])</f>
        <v>0</v>
      </c>
      <c r="F24" s="15">
        <v>3241.02</v>
      </c>
      <c r="G24" s="15">
        <v>20.51</v>
      </c>
      <c r="H24" s="15">
        <v>0</v>
      </c>
      <c r="I24" s="15">
        <v>3220.51</v>
      </c>
      <c r="J24" s="15">
        <v>3200</v>
      </c>
      <c r="K24" s="15">
        <v>20.51</v>
      </c>
    </row>
    <row r="25" spans="1:11" x14ac:dyDescent="0.2">
      <c r="A25" s="23">
        <v>32705</v>
      </c>
      <c r="B25" s="23" t="s">
        <v>1067</v>
      </c>
      <c r="C25" s="15">
        <v>0</v>
      </c>
      <c r="D25" s="15">
        <v>1831.38</v>
      </c>
      <c r="E25" s="15">
        <f>SUM(Tabla15[[#This Row],[Previsión Inicial de Ingresos]:[Modificaciones]])</f>
        <v>1831.38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</row>
    <row r="26" spans="1:11" x14ac:dyDescent="0.2">
      <c r="A26" s="23">
        <v>32799</v>
      </c>
      <c r="B26" s="23" t="s">
        <v>1068</v>
      </c>
      <c r="C26" s="15">
        <v>0</v>
      </c>
      <c r="D26" s="15">
        <v>15305.78</v>
      </c>
      <c r="E26" s="15">
        <f>SUM(Tabla15[[#This Row],[Previsión Inicial de Ingresos]:[Modificaciones]])</f>
        <v>15305.78</v>
      </c>
      <c r="F26" s="15">
        <v>36039.46</v>
      </c>
      <c r="G26" s="15">
        <v>3000</v>
      </c>
      <c r="H26" s="15">
        <v>0</v>
      </c>
      <c r="I26" s="15">
        <v>33039.46</v>
      </c>
      <c r="J26" s="15">
        <v>23062.57</v>
      </c>
      <c r="K26" s="15">
        <v>9976.89</v>
      </c>
    </row>
    <row r="27" spans="1:11" x14ac:dyDescent="0.2">
      <c r="A27" s="23">
        <v>328</v>
      </c>
      <c r="B27" s="23" t="s">
        <v>1038</v>
      </c>
      <c r="C27" s="15">
        <v>770000</v>
      </c>
      <c r="D27" s="15">
        <v>0</v>
      </c>
      <c r="E27" s="15">
        <f>SUM(Tabla15[[#This Row],[Previsión Inicial de Ingresos]:[Modificaciones]])</f>
        <v>770000</v>
      </c>
      <c r="F27" s="15">
        <v>563489.21</v>
      </c>
      <c r="G27" s="15">
        <v>8863.27</v>
      </c>
      <c r="H27" s="15">
        <v>0</v>
      </c>
      <c r="I27" s="15">
        <v>554625.93999999994</v>
      </c>
      <c r="J27" s="15">
        <v>447971.27</v>
      </c>
      <c r="K27" s="15">
        <v>106654.67</v>
      </c>
    </row>
    <row r="28" spans="1:11" x14ac:dyDescent="0.2">
      <c r="A28" s="23">
        <v>330</v>
      </c>
      <c r="B28" s="23" t="s">
        <v>1039</v>
      </c>
      <c r="C28" s="15">
        <v>2000</v>
      </c>
      <c r="D28" s="15">
        <v>0</v>
      </c>
      <c r="E28" s="15">
        <f>SUM(Tabla15[[#This Row],[Previsión Inicial de Ingresos]:[Modificaciones]])</f>
        <v>2000</v>
      </c>
      <c r="F28" s="15">
        <v>4931.08</v>
      </c>
      <c r="G28" s="15">
        <v>0</v>
      </c>
      <c r="H28" s="15">
        <v>0</v>
      </c>
      <c r="I28" s="15">
        <v>4931.08</v>
      </c>
      <c r="J28" s="15">
        <v>785.91</v>
      </c>
      <c r="K28" s="15">
        <v>4145.17</v>
      </c>
    </row>
    <row r="29" spans="1:11" x14ac:dyDescent="0.2">
      <c r="A29" s="23">
        <v>380</v>
      </c>
      <c r="B29" s="23" t="s">
        <v>2170</v>
      </c>
      <c r="C29" s="15">
        <v>50000</v>
      </c>
      <c r="D29" s="15">
        <v>22211.03</v>
      </c>
      <c r="E29" s="15">
        <f>SUM(Tabla15[[#This Row],[Previsión Inicial de Ingresos]:[Modificaciones]])</f>
        <v>72211.03</v>
      </c>
      <c r="F29" s="15">
        <v>85425.919999999998</v>
      </c>
      <c r="G29" s="15">
        <v>0</v>
      </c>
      <c r="H29" s="15">
        <v>0</v>
      </c>
      <c r="I29" s="15">
        <v>85425.919999999998</v>
      </c>
      <c r="J29" s="15">
        <v>85425.919999999998</v>
      </c>
      <c r="K29" s="15">
        <v>0</v>
      </c>
    </row>
    <row r="30" spans="1:11" x14ac:dyDescent="0.2">
      <c r="A30" s="23">
        <v>381</v>
      </c>
      <c r="B30" s="23" t="s">
        <v>2183</v>
      </c>
      <c r="C30" s="15">
        <v>5000</v>
      </c>
      <c r="D30" s="15">
        <v>3551.5599999999995</v>
      </c>
      <c r="E30" s="15">
        <f>SUM(Tabla15[[#This Row],[Previsión Inicial de Ingresos]:[Modificaciones]])</f>
        <v>8551.56</v>
      </c>
      <c r="F30" s="15">
        <v>32354.13</v>
      </c>
      <c r="G30" s="15">
        <v>0</v>
      </c>
      <c r="H30" s="15">
        <v>0</v>
      </c>
      <c r="I30" s="15">
        <v>32354.13</v>
      </c>
      <c r="J30" s="15">
        <v>30478.47</v>
      </c>
      <c r="K30" s="15">
        <v>1875.66</v>
      </c>
    </row>
    <row r="31" spans="1:11" x14ac:dyDescent="0.2">
      <c r="A31" s="23">
        <v>39101</v>
      </c>
      <c r="B31" s="23" t="s">
        <v>2209</v>
      </c>
      <c r="C31" s="15">
        <v>0</v>
      </c>
      <c r="D31" s="15">
        <v>0</v>
      </c>
      <c r="E31" s="15">
        <f>SUM(Tabla15[[#This Row],[Previsión Inicial de Ingresos]:[Modificaciones]])</f>
        <v>0</v>
      </c>
      <c r="F31" s="15">
        <v>1599909.58</v>
      </c>
      <c r="G31" s="15">
        <v>0</v>
      </c>
      <c r="H31" s="15">
        <v>0</v>
      </c>
      <c r="I31" s="15">
        <v>1599909.58</v>
      </c>
      <c r="J31" s="15">
        <v>1599909.58</v>
      </c>
      <c r="K31" s="15">
        <v>0</v>
      </c>
    </row>
    <row r="32" spans="1:11" x14ac:dyDescent="0.2">
      <c r="A32" s="23">
        <v>399</v>
      </c>
      <c r="B32" s="23" t="s">
        <v>1041</v>
      </c>
      <c r="C32" s="15">
        <v>0</v>
      </c>
      <c r="D32" s="15">
        <v>0</v>
      </c>
      <c r="E32" s="15">
        <f>SUM(Tabla15[[#This Row],[Previsión Inicial de Ingresos]:[Modificaciones]])</f>
        <v>0</v>
      </c>
      <c r="F32" s="15">
        <v>42057.34</v>
      </c>
      <c r="G32" s="15">
        <v>0</v>
      </c>
      <c r="H32" s="15">
        <v>0</v>
      </c>
      <c r="I32" s="15">
        <v>42057.34</v>
      </c>
      <c r="J32" s="15">
        <v>42057.34</v>
      </c>
      <c r="K32" s="15">
        <v>0</v>
      </c>
    </row>
    <row r="33" spans="1:11" x14ac:dyDescent="0.2">
      <c r="A33" s="23">
        <v>39900</v>
      </c>
      <c r="B33" s="23" t="s">
        <v>1063</v>
      </c>
      <c r="C33" s="15">
        <v>0</v>
      </c>
      <c r="D33" s="15">
        <v>0</v>
      </c>
      <c r="E33" s="15">
        <f>SUM(Tabla15[[#This Row],[Previsión Inicial de Ingresos]:[Modificaciones]])</f>
        <v>0</v>
      </c>
      <c r="F33" s="15">
        <v>577.07000000000005</v>
      </c>
      <c r="G33" s="15">
        <v>0</v>
      </c>
      <c r="H33" s="15">
        <v>0</v>
      </c>
      <c r="I33" s="15">
        <v>577.07000000000005</v>
      </c>
      <c r="J33" s="15">
        <v>453</v>
      </c>
      <c r="K33" s="15">
        <v>124.07</v>
      </c>
    </row>
    <row r="34" spans="1:11" x14ac:dyDescent="0.2">
      <c r="A34" s="23">
        <v>39902</v>
      </c>
      <c r="B34" s="23" t="s">
        <v>1064</v>
      </c>
      <c r="C34" s="15">
        <v>0</v>
      </c>
      <c r="D34" s="15">
        <v>0</v>
      </c>
      <c r="E34" s="15">
        <f>SUM(Tabla15[[#This Row],[Previsión Inicial de Ingresos]:[Modificaciones]])</f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</row>
    <row r="35" spans="1:11" x14ac:dyDescent="0.2">
      <c r="A35" s="23">
        <v>39989</v>
      </c>
      <c r="B35" s="23" t="s">
        <v>2207</v>
      </c>
      <c r="C35" s="15">
        <v>0</v>
      </c>
      <c r="D35" s="15">
        <v>0</v>
      </c>
      <c r="E35" s="15">
        <f>SUM(Tabla15[[#This Row],[Previsión Inicial de Ingresos]:[Modificaciones]])</f>
        <v>0</v>
      </c>
      <c r="F35" s="15">
        <v>24676.03</v>
      </c>
      <c r="G35" s="15">
        <v>0</v>
      </c>
      <c r="H35" s="15">
        <v>0</v>
      </c>
      <c r="I35" s="15">
        <v>24676.03</v>
      </c>
      <c r="J35" s="15">
        <v>24676.03</v>
      </c>
      <c r="K35" s="15">
        <v>0</v>
      </c>
    </row>
    <row r="36" spans="1:11" x14ac:dyDescent="0.2">
      <c r="A36" s="23">
        <v>39999</v>
      </c>
      <c r="B36" s="23" t="s">
        <v>1065</v>
      </c>
      <c r="C36" s="15">
        <v>0</v>
      </c>
      <c r="D36" s="15">
        <v>9641.65</v>
      </c>
      <c r="E36" s="15">
        <f>SUM(Tabla15[[#This Row],[Previsión Inicial de Ingresos]:[Modificaciones]])</f>
        <v>9641.65</v>
      </c>
      <c r="F36" s="15">
        <v>1038210.06</v>
      </c>
      <c r="G36" s="15">
        <v>35684.06</v>
      </c>
      <c r="H36" s="15">
        <v>0</v>
      </c>
      <c r="I36" s="15">
        <v>1002526</v>
      </c>
      <c r="J36" s="15">
        <v>1002526</v>
      </c>
      <c r="K36" s="15">
        <v>0</v>
      </c>
    </row>
    <row r="37" spans="1:11" x14ac:dyDescent="0.2">
      <c r="A37" s="23">
        <v>400</v>
      </c>
      <c r="B37" s="23" t="s">
        <v>1042</v>
      </c>
      <c r="C37" s="15">
        <v>0</v>
      </c>
      <c r="D37" s="15">
        <v>0</v>
      </c>
      <c r="E37" s="15">
        <f>SUM(Tabla15[[#This Row],[Previsión Inicial de Ingresos]:[Modificaciones]])</f>
        <v>0</v>
      </c>
      <c r="F37" s="15">
        <v>41660.910000000003</v>
      </c>
      <c r="G37" s="15">
        <v>0</v>
      </c>
      <c r="H37" s="15">
        <v>0</v>
      </c>
      <c r="I37" s="15">
        <v>41660.910000000003</v>
      </c>
      <c r="J37" s="15">
        <v>41660.910000000003</v>
      </c>
      <c r="K37" s="15">
        <v>0</v>
      </c>
    </row>
    <row r="38" spans="1:11" x14ac:dyDescent="0.2">
      <c r="A38" s="23">
        <v>40000</v>
      </c>
      <c r="B38" s="23" t="s">
        <v>2208</v>
      </c>
      <c r="C38" s="15">
        <v>0</v>
      </c>
      <c r="D38" s="15">
        <v>0</v>
      </c>
      <c r="E38" s="15">
        <f>SUM(Tabla15[[#This Row],[Previsión Inicial de Ingresos]:[Modificaciones]])</f>
        <v>0</v>
      </c>
      <c r="F38" s="15">
        <v>47044</v>
      </c>
      <c r="G38" s="15">
        <v>47044</v>
      </c>
      <c r="H38" s="15">
        <v>0</v>
      </c>
      <c r="I38" s="15">
        <v>0</v>
      </c>
      <c r="J38" s="15">
        <v>0</v>
      </c>
      <c r="K38" s="15">
        <v>0</v>
      </c>
    </row>
    <row r="39" spans="1:11" x14ac:dyDescent="0.2">
      <c r="A39" s="23">
        <v>40003</v>
      </c>
      <c r="B39" s="23" t="s">
        <v>1081</v>
      </c>
      <c r="C39" s="15">
        <v>5425000</v>
      </c>
      <c r="D39" s="15">
        <v>0</v>
      </c>
      <c r="E39" s="15">
        <f>SUM(Tabla15[[#This Row],[Previsión Inicial de Ingresos]:[Modificaciones]])</f>
        <v>5425000</v>
      </c>
      <c r="F39" s="15">
        <v>1115119.54</v>
      </c>
      <c r="G39" s="15">
        <v>97200.76</v>
      </c>
      <c r="H39" s="15">
        <v>0</v>
      </c>
      <c r="I39" s="15">
        <v>1017918.78</v>
      </c>
      <c r="J39" s="15">
        <v>1017918.78</v>
      </c>
      <c r="K39" s="15">
        <v>0</v>
      </c>
    </row>
    <row r="40" spans="1:11" x14ac:dyDescent="0.2">
      <c r="A40" s="23">
        <v>40021</v>
      </c>
      <c r="B40" s="23" t="s">
        <v>1480</v>
      </c>
      <c r="C40" s="15">
        <v>1676000</v>
      </c>
      <c r="D40" s="15">
        <v>103200</v>
      </c>
      <c r="E40" s="15">
        <f>SUM(Tabla15[[#This Row],[Previsión Inicial de Ingresos]:[Modificaciones]])</f>
        <v>1779200</v>
      </c>
      <c r="F40" s="15">
        <v>396511.27</v>
      </c>
      <c r="G40" s="15">
        <v>144028.42000000001</v>
      </c>
      <c r="H40" s="15">
        <v>0</v>
      </c>
      <c r="I40" s="15">
        <v>252482.85</v>
      </c>
      <c r="J40" s="15">
        <v>252482.85</v>
      </c>
      <c r="K40" s="15">
        <v>0</v>
      </c>
    </row>
    <row r="41" spans="1:11" x14ac:dyDescent="0.2">
      <c r="A41" s="23">
        <v>410</v>
      </c>
      <c r="B41" s="23" t="s">
        <v>1028</v>
      </c>
      <c r="C41" s="15">
        <v>0</v>
      </c>
      <c r="D41" s="15">
        <v>0</v>
      </c>
      <c r="E41" s="15">
        <f>SUM(Tabla15[[#This Row],[Previsión Inicial de Ingresos]:[Modificaciones]])</f>
        <v>0</v>
      </c>
      <c r="F41" s="15">
        <v>13069.4</v>
      </c>
      <c r="G41" s="15">
        <v>0</v>
      </c>
      <c r="H41" s="15">
        <v>0</v>
      </c>
      <c r="I41" s="15">
        <v>13069.4</v>
      </c>
      <c r="J41" s="15">
        <v>13069.4</v>
      </c>
      <c r="K41" s="15">
        <v>0</v>
      </c>
    </row>
    <row r="42" spans="1:11" x14ac:dyDescent="0.2">
      <c r="A42" s="23">
        <v>41004</v>
      </c>
      <c r="B42" s="23" t="s">
        <v>1481</v>
      </c>
      <c r="C42" s="15">
        <v>0</v>
      </c>
      <c r="D42" s="15">
        <v>0</v>
      </c>
      <c r="E42" s="15">
        <f>SUM(Tabla15[[#This Row],[Previsión Inicial de Ingresos]:[Modificaciones]])</f>
        <v>0</v>
      </c>
      <c r="F42" s="15">
        <v>3324887.64</v>
      </c>
      <c r="G42" s="15">
        <v>126862.02</v>
      </c>
      <c r="H42" s="15">
        <v>0</v>
      </c>
      <c r="I42" s="15">
        <v>3198025.62</v>
      </c>
      <c r="J42" s="15">
        <v>3198025.62</v>
      </c>
      <c r="K42" s="15">
        <v>0</v>
      </c>
    </row>
    <row r="43" spans="1:11" x14ac:dyDescent="0.2">
      <c r="A43" s="23">
        <v>41006</v>
      </c>
      <c r="B43" s="23" t="s">
        <v>1082</v>
      </c>
      <c r="C43" s="15">
        <v>2949467</v>
      </c>
      <c r="D43" s="15">
        <v>3600</v>
      </c>
      <c r="E43" s="15">
        <f>SUM(Tabla15[[#This Row],[Previsión Inicial de Ingresos]:[Modificaciones]])</f>
        <v>2953067</v>
      </c>
      <c r="F43" s="15">
        <v>2899452.8</v>
      </c>
      <c r="G43" s="15">
        <v>47044</v>
      </c>
      <c r="H43" s="15">
        <v>0</v>
      </c>
      <c r="I43" s="15">
        <v>2852408.8</v>
      </c>
      <c r="J43" s="15">
        <v>2852408.8</v>
      </c>
      <c r="K43" s="15">
        <v>0</v>
      </c>
    </row>
    <row r="44" spans="1:11" x14ac:dyDescent="0.2">
      <c r="A44" s="23">
        <v>41021</v>
      </c>
      <c r="B44" s="23" t="s">
        <v>1482</v>
      </c>
      <c r="C44" s="15">
        <v>0</v>
      </c>
      <c r="D44" s="15">
        <v>0</v>
      </c>
      <c r="E44" s="15">
        <f>SUM(Tabla15[[#This Row],[Previsión Inicial de Ingresos]:[Modificaciones]])</f>
        <v>0</v>
      </c>
      <c r="F44" s="15">
        <v>764900</v>
      </c>
      <c r="G44" s="15">
        <v>31065.57</v>
      </c>
      <c r="H44" s="15">
        <v>0</v>
      </c>
      <c r="I44" s="15">
        <v>733834.43</v>
      </c>
      <c r="J44" s="15">
        <v>733834.43</v>
      </c>
      <c r="K44" s="15">
        <v>0</v>
      </c>
    </row>
    <row r="45" spans="1:11" x14ac:dyDescent="0.2">
      <c r="A45" s="23">
        <v>441</v>
      </c>
      <c r="B45" s="23" t="s">
        <v>1487</v>
      </c>
      <c r="C45" s="15">
        <v>0</v>
      </c>
      <c r="D45" s="15">
        <v>15000</v>
      </c>
      <c r="E45" s="15">
        <f>SUM(Tabla15[[#This Row],[Previsión Inicial de Ingresos]:[Modificaciones]])</f>
        <v>15000</v>
      </c>
      <c r="F45" s="15">
        <v>15000</v>
      </c>
      <c r="G45" s="15">
        <v>0</v>
      </c>
      <c r="H45" s="15">
        <v>0</v>
      </c>
      <c r="I45" s="15">
        <v>15000</v>
      </c>
      <c r="J45" s="15">
        <v>15000</v>
      </c>
      <c r="K45" s="15">
        <v>0</v>
      </c>
    </row>
    <row r="46" spans="1:11" x14ac:dyDescent="0.2">
      <c r="A46" s="23">
        <v>44121</v>
      </c>
      <c r="B46" s="23" t="s">
        <v>1496</v>
      </c>
      <c r="C46" s="15">
        <v>0</v>
      </c>
      <c r="D46" s="15">
        <v>127500</v>
      </c>
      <c r="E46" s="15">
        <f>SUM(Tabla15[[#This Row],[Previsión Inicial de Ingresos]:[Modificaciones]])</f>
        <v>127500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</row>
    <row r="47" spans="1:11" x14ac:dyDescent="0.2">
      <c r="A47" s="23">
        <v>442</v>
      </c>
      <c r="B47" s="23" t="s">
        <v>1043</v>
      </c>
      <c r="C47" s="15">
        <v>0</v>
      </c>
      <c r="D47" s="15">
        <v>0</v>
      </c>
      <c r="E47" s="15">
        <f>SUM(Tabla15[[#This Row],[Previsión Inicial de Ingresos]:[Modificaciones]])</f>
        <v>0</v>
      </c>
      <c r="F47" s="15">
        <v>137500</v>
      </c>
      <c r="G47" s="15">
        <v>0</v>
      </c>
      <c r="H47" s="15">
        <v>0</v>
      </c>
      <c r="I47" s="15">
        <v>137500</v>
      </c>
      <c r="J47" s="15">
        <v>137500</v>
      </c>
      <c r="K47" s="15">
        <v>0</v>
      </c>
    </row>
    <row r="48" spans="1:11" x14ac:dyDescent="0.2">
      <c r="A48" s="23">
        <v>44301</v>
      </c>
      <c r="B48" s="23" t="s">
        <v>1075</v>
      </c>
      <c r="C48" s="15">
        <v>0</v>
      </c>
      <c r="D48" s="15">
        <v>0</v>
      </c>
      <c r="E48" s="15">
        <f>SUM(Tabla15[[#This Row],[Previsión Inicial de Ingresos]:[Modificaciones]])</f>
        <v>0</v>
      </c>
      <c r="F48" s="15">
        <v>36106.480000000003</v>
      </c>
      <c r="G48" s="15">
        <v>0</v>
      </c>
      <c r="H48" s="15">
        <v>0</v>
      </c>
      <c r="I48" s="15">
        <v>36106.480000000003</v>
      </c>
      <c r="J48" s="15">
        <v>36106.480000000003</v>
      </c>
      <c r="K48" s="15">
        <v>0</v>
      </c>
    </row>
    <row r="49" spans="1:11" x14ac:dyDescent="0.2">
      <c r="A49" s="23">
        <v>445</v>
      </c>
      <c r="B49" s="23" t="s">
        <v>1488</v>
      </c>
      <c r="C49" s="15">
        <v>0</v>
      </c>
      <c r="D49" s="15">
        <v>0</v>
      </c>
      <c r="E49" s="15">
        <f>SUM(Tabla15[[#This Row],[Previsión Inicial de Ingresos]:[Modificaciones]])</f>
        <v>0</v>
      </c>
      <c r="F49" s="15">
        <v>14419.6</v>
      </c>
      <c r="G49" s="15">
        <v>0</v>
      </c>
      <c r="H49" s="15">
        <v>0</v>
      </c>
      <c r="I49" s="15">
        <v>14419.6</v>
      </c>
      <c r="J49" s="15">
        <v>14419.6</v>
      </c>
      <c r="K49" s="15">
        <v>0</v>
      </c>
    </row>
    <row r="50" spans="1:11" x14ac:dyDescent="0.2">
      <c r="A50" s="23">
        <v>45000</v>
      </c>
      <c r="B50" s="23" t="s">
        <v>2184</v>
      </c>
      <c r="C50" s="15">
        <v>83839717</v>
      </c>
      <c r="D50" s="15">
        <v>0</v>
      </c>
      <c r="E50" s="15">
        <f>SUM(Tabla15[[#This Row],[Previsión Inicial de Ingresos]:[Modificaciones]])</f>
        <v>83839717</v>
      </c>
      <c r="F50" s="15">
        <v>84344875.689999998</v>
      </c>
      <c r="G50" s="15">
        <v>0</v>
      </c>
      <c r="H50" s="15">
        <v>0</v>
      </c>
      <c r="I50" s="15">
        <v>84344875.689999998</v>
      </c>
      <c r="J50" s="15">
        <v>84344875.689999998</v>
      </c>
      <c r="K50" s="15">
        <v>0</v>
      </c>
    </row>
    <row r="51" spans="1:11" x14ac:dyDescent="0.2">
      <c r="A51" s="23">
        <v>45001</v>
      </c>
      <c r="B51" s="23" t="s">
        <v>2185</v>
      </c>
      <c r="C51" s="15">
        <v>3754596</v>
      </c>
      <c r="D51" s="15">
        <v>0</v>
      </c>
      <c r="E51" s="15">
        <f>SUM(Tabla15[[#This Row],[Previsión Inicial de Ingresos]:[Modificaciones]])</f>
        <v>3754596</v>
      </c>
      <c r="F51" s="15">
        <v>3754595.4</v>
      </c>
      <c r="G51" s="15">
        <v>0</v>
      </c>
      <c r="H51" s="15">
        <v>0</v>
      </c>
      <c r="I51" s="15">
        <v>3754595.4</v>
      </c>
      <c r="J51" s="15">
        <v>3754595.4</v>
      </c>
      <c r="K51" s="15">
        <v>0</v>
      </c>
    </row>
    <row r="52" spans="1:11" x14ac:dyDescent="0.2">
      <c r="A52" s="23">
        <v>45002</v>
      </c>
      <c r="B52" s="23" t="s">
        <v>2210</v>
      </c>
      <c r="C52" s="15">
        <v>9442980</v>
      </c>
      <c r="D52" s="15">
        <v>0</v>
      </c>
      <c r="E52" s="15">
        <f>SUM(Tabla15[[#This Row],[Previsión Inicial de Ingresos]:[Modificaciones]])</f>
        <v>9442980</v>
      </c>
      <c r="F52" s="15">
        <v>9442980</v>
      </c>
      <c r="G52" s="15">
        <v>0</v>
      </c>
      <c r="H52" s="15">
        <v>0</v>
      </c>
      <c r="I52" s="15">
        <v>9442980</v>
      </c>
      <c r="J52" s="15">
        <v>9442980</v>
      </c>
      <c r="K52" s="15">
        <v>0</v>
      </c>
    </row>
    <row r="53" spans="1:11" x14ac:dyDescent="0.2">
      <c r="A53" s="23">
        <v>45003</v>
      </c>
      <c r="B53" s="23" t="s">
        <v>2186</v>
      </c>
      <c r="C53" s="15">
        <v>3825000</v>
      </c>
      <c r="D53" s="15">
        <v>0</v>
      </c>
      <c r="E53" s="15">
        <f>SUM(Tabla15[[#This Row],[Previsión Inicial de Ingresos]:[Modificaciones]])</f>
        <v>3825000</v>
      </c>
      <c r="F53" s="15">
        <v>5600834.71</v>
      </c>
      <c r="G53" s="15">
        <v>1571520.39</v>
      </c>
      <c r="H53" s="15">
        <v>0</v>
      </c>
      <c r="I53" s="15">
        <v>4029314.32</v>
      </c>
      <c r="J53" s="15">
        <v>2279698.94</v>
      </c>
      <c r="K53" s="15">
        <v>1749615.38</v>
      </c>
    </row>
    <row r="54" spans="1:11" x14ac:dyDescent="0.2">
      <c r="A54" s="23">
        <v>45004</v>
      </c>
      <c r="B54" s="23" t="s">
        <v>2187</v>
      </c>
      <c r="C54" s="15">
        <v>146789</v>
      </c>
      <c r="D54" s="15">
        <v>0</v>
      </c>
      <c r="E54" s="15">
        <f>SUM(Tabla15[[#This Row],[Previsión Inicial de Ingresos]:[Modificaciones]])</f>
        <v>146789</v>
      </c>
      <c r="F54" s="15">
        <v>151156.39000000001</v>
      </c>
      <c r="G54" s="15">
        <v>0</v>
      </c>
      <c r="H54" s="15">
        <v>0</v>
      </c>
      <c r="I54" s="15">
        <v>151156.39000000001</v>
      </c>
      <c r="J54" s="15">
        <v>114172.49</v>
      </c>
      <c r="K54" s="15">
        <v>36983.9</v>
      </c>
    </row>
    <row r="55" spans="1:11" x14ac:dyDescent="0.2">
      <c r="A55" s="23">
        <v>45005</v>
      </c>
      <c r="B55" s="23" t="s">
        <v>2188</v>
      </c>
      <c r="C55" s="15">
        <v>5981942</v>
      </c>
      <c r="D55" s="15">
        <v>0</v>
      </c>
      <c r="E55" s="15">
        <f>SUM(Tabla15[[#This Row],[Previsión Inicial de Ingresos]:[Modificaciones]])</f>
        <v>5981942</v>
      </c>
      <c r="F55" s="15">
        <v>5981942.7699999996</v>
      </c>
      <c r="G55" s="15">
        <v>0</v>
      </c>
      <c r="H55" s="15">
        <v>0</v>
      </c>
      <c r="I55" s="15">
        <v>5981942.7699999996</v>
      </c>
      <c r="J55" s="15">
        <v>5483448.2999999998</v>
      </c>
      <c r="K55" s="15">
        <v>498494.47</v>
      </c>
    </row>
    <row r="56" spans="1:11" x14ac:dyDescent="0.2">
      <c r="A56" s="23">
        <v>45006</v>
      </c>
      <c r="B56" s="23" t="s">
        <v>2189</v>
      </c>
      <c r="C56" s="15">
        <v>200000</v>
      </c>
      <c r="D56" s="15">
        <v>0</v>
      </c>
      <c r="E56" s="15">
        <f>SUM(Tabla15[[#This Row],[Previsión Inicial de Ingresos]:[Modificaciones]])</f>
        <v>200000</v>
      </c>
      <c r="F56" s="15">
        <v>200000</v>
      </c>
      <c r="G56" s="15">
        <v>0</v>
      </c>
      <c r="H56" s="15">
        <v>0</v>
      </c>
      <c r="I56" s="15">
        <v>200000</v>
      </c>
      <c r="J56" s="15">
        <v>200000</v>
      </c>
      <c r="K56" s="15">
        <v>0</v>
      </c>
    </row>
    <row r="57" spans="1:11" x14ac:dyDescent="0.2">
      <c r="A57" s="23">
        <v>45007</v>
      </c>
      <c r="B57" s="23" t="s">
        <v>2190</v>
      </c>
      <c r="C57" s="15">
        <v>19534895</v>
      </c>
      <c r="D57" s="15">
        <v>0</v>
      </c>
      <c r="E57" s="15">
        <f>SUM(Tabla15[[#This Row],[Previsión Inicial de Ingresos]:[Modificaciones]])</f>
        <v>19534895</v>
      </c>
      <c r="F57" s="15">
        <v>19534895</v>
      </c>
      <c r="G57" s="15">
        <v>0</v>
      </c>
      <c r="H57" s="15">
        <v>0</v>
      </c>
      <c r="I57" s="15">
        <v>19534895</v>
      </c>
      <c r="J57" s="15">
        <v>19534894.850000001</v>
      </c>
      <c r="K57" s="15">
        <v>0.15</v>
      </c>
    </row>
    <row r="58" spans="1:11" x14ac:dyDescent="0.2">
      <c r="A58" s="23">
        <v>45008</v>
      </c>
      <c r="B58" s="23" t="s">
        <v>2191</v>
      </c>
      <c r="C58" s="15">
        <v>5099710</v>
      </c>
      <c r="D58" s="15">
        <v>0</v>
      </c>
      <c r="E58" s="15">
        <f>SUM(Tabla15[[#This Row],[Previsión Inicial de Ingresos]:[Modificaciones]])</f>
        <v>5099710</v>
      </c>
      <c r="F58" s="15">
        <v>5143231.3499999996</v>
      </c>
      <c r="G58" s="15">
        <v>0</v>
      </c>
      <c r="H58" s="15">
        <v>0</v>
      </c>
      <c r="I58" s="15">
        <v>5143231.3499999996</v>
      </c>
      <c r="J58" s="15">
        <v>5045773.4000000004</v>
      </c>
      <c r="K58" s="15">
        <v>97457.95</v>
      </c>
    </row>
    <row r="59" spans="1:11" x14ac:dyDescent="0.2">
      <c r="A59" s="23">
        <v>45009</v>
      </c>
      <c r="B59" s="23" t="s">
        <v>2192</v>
      </c>
      <c r="C59" s="15">
        <v>3395572</v>
      </c>
      <c r="D59" s="15">
        <v>503071.68000000017</v>
      </c>
      <c r="E59" s="15">
        <f>SUM(Tabla15[[#This Row],[Previsión Inicial de Ingresos]:[Modificaciones]])</f>
        <v>3898643.68</v>
      </c>
      <c r="F59" s="15">
        <v>9788719.5199999996</v>
      </c>
      <c r="G59" s="15">
        <v>26277.27</v>
      </c>
      <c r="H59" s="15">
        <v>0</v>
      </c>
      <c r="I59" s="15">
        <v>9762442.25</v>
      </c>
      <c r="J59" s="15">
        <v>1504947.24</v>
      </c>
      <c r="K59" s="15">
        <v>8257495.0099999998</v>
      </c>
    </row>
    <row r="60" spans="1:11" x14ac:dyDescent="0.2">
      <c r="A60" s="23">
        <v>45021</v>
      </c>
      <c r="B60" s="23" t="s">
        <v>1483</v>
      </c>
      <c r="C60" s="15">
        <v>0</v>
      </c>
      <c r="D60" s="15">
        <v>0</v>
      </c>
      <c r="E60" s="15">
        <f>SUM(Tabla15[[#This Row],[Previsión Inicial de Ingresos]:[Modificaciones]])</f>
        <v>0</v>
      </c>
      <c r="F60" s="15">
        <v>0</v>
      </c>
      <c r="G60" s="15">
        <v>100282.54</v>
      </c>
      <c r="H60" s="15">
        <v>0</v>
      </c>
      <c r="I60" s="15">
        <v>-100282.54</v>
      </c>
      <c r="J60" s="15">
        <v>-100282.54</v>
      </c>
      <c r="K60" s="15">
        <v>0</v>
      </c>
    </row>
    <row r="61" spans="1:11" x14ac:dyDescent="0.2">
      <c r="A61" s="23">
        <v>46001</v>
      </c>
      <c r="B61" s="23" t="s">
        <v>1069</v>
      </c>
      <c r="C61" s="15">
        <v>25000</v>
      </c>
      <c r="D61" s="15">
        <v>0</v>
      </c>
      <c r="E61" s="15">
        <f>SUM(Tabla15[[#This Row],[Previsión Inicial de Ingresos]:[Modificaciones]])</f>
        <v>25000</v>
      </c>
      <c r="F61" s="15">
        <v>83492.759999999995</v>
      </c>
      <c r="G61" s="15">
        <v>0</v>
      </c>
      <c r="H61" s="15">
        <v>0</v>
      </c>
      <c r="I61" s="15">
        <v>83492.759999999995</v>
      </c>
      <c r="J61" s="15">
        <v>83492.759999999995</v>
      </c>
      <c r="K61" s="15">
        <v>0</v>
      </c>
    </row>
    <row r="62" spans="1:11" x14ac:dyDescent="0.2">
      <c r="A62" s="23">
        <v>46099</v>
      </c>
      <c r="B62" s="23" t="s">
        <v>1484</v>
      </c>
      <c r="C62" s="15">
        <v>0</v>
      </c>
      <c r="D62" s="15">
        <v>0</v>
      </c>
      <c r="E62" s="15">
        <f>SUM(Tabla15[[#This Row],[Previsión Inicial de Ingresos]:[Modificaciones]])</f>
        <v>0</v>
      </c>
      <c r="F62" s="15">
        <v>7259</v>
      </c>
      <c r="G62" s="15">
        <v>0</v>
      </c>
      <c r="H62" s="15">
        <v>0</v>
      </c>
      <c r="I62" s="15">
        <v>7259</v>
      </c>
      <c r="J62" s="15">
        <v>7259</v>
      </c>
      <c r="K62" s="15">
        <v>0</v>
      </c>
    </row>
    <row r="63" spans="1:11" x14ac:dyDescent="0.2">
      <c r="A63" s="23">
        <v>46100</v>
      </c>
      <c r="B63" s="23" t="s">
        <v>1485</v>
      </c>
      <c r="C63" s="15">
        <v>300000</v>
      </c>
      <c r="D63" s="15">
        <v>80000</v>
      </c>
      <c r="E63" s="15">
        <f>SUM(Tabla15[[#This Row],[Previsión Inicial de Ingresos]:[Modificaciones]])</f>
        <v>380000</v>
      </c>
      <c r="F63" s="15">
        <v>316172.28000000003</v>
      </c>
      <c r="G63" s="15">
        <v>0</v>
      </c>
      <c r="H63" s="15">
        <v>0</v>
      </c>
      <c r="I63" s="15">
        <v>316172.28000000003</v>
      </c>
      <c r="J63" s="15">
        <v>0</v>
      </c>
      <c r="K63" s="15">
        <v>316172.28000000003</v>
      </c>
    </row>
    <row r="64" spans="1:11" x14ac:dyDescent="0.2">
      <c r="A64" s="23">
        <v>46101</v>
      </c>
      <c r="B64" s="23" t="s">
        <v>1070</v>
      </c>
      <c r="C64" s="15">
        <v>270000</v>
      </c>
      <c r="D64" s="15">
        <v>15000</v>
      </c>
      <c r="E64" s="15">
        <f>SUM(Tabla15[[#This Row],[Previsión Inicial de Ingresos]:[Modificaciones]])</f>
        <v>285000</v>
      </c>
      <c r="F64" s="15">
        <v>309590.64</v>
      </c>
      <c r="G64" s="15">
        <v>0</v>
      </c>
      <c r="H64" s="15">
        <v>0</v>
      </c>
      <c r="I64" s="15">
        <v>309590.64</v>
      </c>
      <c r="J64" s="15">
        <v>249590.64</v>
      </c>
      <c r="K64" s="15">
        <v>60000</v>
      </c>
    </row>
    <row r="65" spans="1:11" x14ac:dyDescent="0.2">
      <c r="A65" s="23">
        <v>470</v>
      </c>
      <c r="B65" s="23" t="s">
        <v>1023</v>
      </c>
      <c r="C65" s="15">
        <v>600000</v>
      </c>
      <c r="D65" s="15">
        <v>59396.640000000014</v>
      </c>
      <c r="E65" s="15">
        <f>SUM(Tabla15[[#This Row],[Previsión Inicial de Ingresos]:[Modificaciones]])</f>
        <v>659396.64</v>
      </c>
      <c r="F65" s="15">
        <v>672087.09</v>
      </c>
      <c r="G65" s="15">
        <v>0</v>
      </c>
      <c r="H65" s="15">
        <v>0</v>
      </c>
      <c r="I65" s="15">
        <v>672087.09</v>
      </c>
      <c r="J65" s="15">
        <v>672087.09</v>
      </c>
      <c r="K65" s="15">
        <v>0</v>
      </c>
    </row>
    <row r="66" spans="1:11" x14ac:dyDescent="0.2">
      <c r="A66" s="23">
        <v>48001</v>
      </c>
      <c r="B66" s="23" t="s">
        <v>1071</v>
      </c>
      <c r="C66" s="15">
        <v>0</v>
      </c>
      <c r="D66" s="15">
        <v>0</v>
      </c>
      <c r="E66" s="15">
        <f>SUM(Tabla15[[#This Row],[Previsión Inicial de Ingresos]:[Modificaciones]])</f>
        <v>0</v>
      </c>
      <c r="F66" s="15">
        <v>21000</v>
      </c>
      <c r="G66" s="15">
        <v>0</v>
      </c>
      <c r="H66" s="15">
        <v>0</v>
      </c>
      <c r="I66" s="15">
        <v>21000</v>
      </c>
      <c r="J66" s="15">
        <v>21000</v>
      </c>
      <c r="K66" s="15">
        <v>0</v>
      </c>
    </row>
    <row r="67" spans="1:11" x14ac:dyDescent="0.2">
      <c r="A67" s="23">
        <v>481</v>
      </c>
      <c r="B67" s="23" t="s">
        <v>1049</v>
      </c>
      <c r="C67" s="15">
        <v>0</v>
      </c>
      <c r="D67" s="15">
        <v>0</v>
      </c>
      <c r="E67" s="15">
        <f>SUM(Tabla15[[#This Row],[Previsión Inicial de Ingresos]:[Modificaciones]])</f>
        <v>0</v>
      </c>
      <c r="F67" s="15">
        <v>40000</v>
      </c>
      <c r="G67" s="15">
        <v>0</v>
      </c>
      <c r="H67" s="15">
        <v>0</v>
      </c>
      <c r="I67" s="15">
        <v>40000</v>
      </c>
      <c r="J67" s="15">
        <v>40000</v>
      </c>
      <c r="K67" s="15">
        <v>0</v>
      </c>
    </row>
    <row r="68" spans="1:11" x14ac:dyDescent="0.2">
      <c r="A68" s="23">
        <v>48103</v>
      </c>
      <c r="B68" s="23" t="s">
        <v>2193</v>
      </c>
      <c r="C68" s="15">
        <v>13000</v>
      </c>
      <c r="D68" s="15">
        <v>0</v>
      </c>
      <c r="E68" s="15">
        <f>SUM(Tabla15[[#This Row],[Previsión Inicial de Ingresos]:[Modificaciones]])</f>
        <v>13000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</row>
    <row r="69" spans="1:11" x14ac:dyDescent="0.2">
      <c r="A69" s="23">
        <v>48109</v>
      </c>
      <c r="B69" s="23" t="s">
        <v>1072</v>
      </c>
      <c r="C69" s="15">
        <v>0</v>
      </c>
      <c r="D69" s="15">
        <v>59500</v>
      </c>
      <c r="E69" s="15">
        <f>SUM(Tabla15[[#This Row],[Previsión Inicial de Ingresos]:[Modificaciones]])</f>
        <v>59500</v>
      </c>
      <c r="F69" s="15">
        <v>35381.379999999997</v>
      </c>
      <c r="G69" s="15">
        <v>1500</v>
      </c>
      <c r="H69" s="15">
        <v>0</v>
      </c>
      <c r="I69" s="15">
        <v>33881.379999999997</v>
      </c>
      <c r="J69" s="15">
        <v>33881.379999999997</v>
      </c>
      <c r="K69" s="15">
        <v>0</v>
      </c>
    </row>
    <row r="70" spans="1:11" x14ac:dyDescent="0.2">
      <c r="A70" s="23">
        <v>483</v>
      </c>
      <c r="B70" s="23" t="s">
        <v>1050</v>
      </c>
      <c r="C70" s="15">
        <v>0</v>
      </c>
      <c r="D70" s="15">
        <v>0</v>
      </c>
      <c r="E70" s="15">
        <f>SUM(Tabla15[[#This Row],[Previsión Inicial de Ingresos]:[Modificaciones]])</f>
        <v>0</v>
      </c>
      <c r="F70" s="15">
        <v>1000</v>
      </c>
      <c r="G70" s="15">
        <v>0</v>
      </c>
      <c r="H70" s="15">
        <v>0</v>
      </c>
      <c r="I70" s="15">
        <v>1000</v>
      </c>
      <c r="J70" s="15">
        <v>1000</v>
      </c>
      <c r="K70" s="15">
        <v>0</v>
      </c>
    </row>
    <row r="71" spans="1:11" x14ac:dyDescent="0.2">
      <c r="A71" s="23">
        <v>492</v>
      </c>
      <c r="B71" s="23" t="s">
        <v>1051</v>
      </c>
      <c r="C71" s="15">
        <v>0</v>
      </c>
      <c r="D71" s="15">
        <v>13582.5</v>
      </c>
      <c r="E71" s="15">
        <f>SUM(Tabla15[[#This Row],[Previsión Inicial de Ingresos]:[Modificaciones]])</f>
        <v>13582.5</v>
      </c>
      <c r="F71" s="15">
        <v>330627.5</v>
      </c>
      <c r="G71" s="15">
        <v>33000</v>
      </c>
      <c r="H71" s="15">
        <v>0</v>
      </c>
      <c r="I71" s="15">
        <v>297627.5</v>
      </c>
      <c r="J71" s="15">
        <v>297627.5</v>
      </c>
      <c r="K71" s="15">
        <v>0</v>
      </c>
    </row>
    <row r="72" spans="1:11" x14ac:dyDescent="0.2">
      <c r="A72" s="23">
        <v>493</v>
      </c>
      <c r="B72" s="23" t="s">
        <v>2194</v>
      </c>
      <c r="C72" s="15">
        <v>605356</v>
      </c>
      <c r="D72" s="15">
        <v>0</v>
      </c>
      <c r="E72" s="15">
        <f>SUM(Tabla15[[#This Row],[Previsión Inicial de Ingresos]:[Modificaciones]])</f>
        <v>605356</v>
      </c>
      <c r="F72" s="15">
        <v>491683.88</v>
      </c>
      <c r="G72" s="15">
        <v>33200.629999999997</v>
      </c>
      <c r="H72" s="15">
        <v>0</v>
      </c>
      <c r="I72" s="15">
        <v>458483.25</v>
      </c>
      <c r="J72" s="15">
        <v>458483.25</v>
      </c>
      <c r="K72" s="15">
        <v>0</v>
      </c>
    </row>
    <row r="73" spans="1:11" x14ac:dyDescent="0.2">
      <c r="A73" s="23">
        <v>499</v>
      </c>
      <c r="B73" s="23" t="s">
        <v>1052</v>
      </c>
      <c r="C73" s="15">
        <v>0</v>
      </c>
      <c r="D73" s="15">
        <v>305067.28999999998</v>
      </c>
      <c r="E73" s="15">
        <f>SUM(Tabla15[[#This Row],[Previsión Inicial de Ingresos]:[Modificaciones]])</f>
        <v>305067.28999999998</v>
      </c>
      <c r="F73" s="15">
        <v>78687.55</v>
      </c>
      <c r="G73" s="15">
        <v>0</v>
      </c>
      <c r="H73" s="15">
        <v>0</v>
      </c>
      <c r="I73" s="15">
        <v>78687.55</v>
      </c>
      <c r="J73" s="15">
        <v>78687.55</v>
      </c>
      <c r="K73" s="15">
        <v>0</v>
      </c>
    </row>
    <row r="74" spans="1:11" x14ac:dyDescent="0.2">
      <c r="A74" s="23">
        <v>520</v>
      </c>
      <c r="B74" s="23" t="s">
        <v>1489</v>
      </c>
      <c r="C74" s="15">
        <v>350000</v>
      </c>
      <c r="D74" s="15">
        <v>0</v>
      </c>
      <c r="E74" s="15">
        <f>SUM(Tabla15[[#This Row],[Previsión Inicial de Ingresos]:[Modificaciones]])</f>
        <v>350000</v>
      </c>
      <c r="F74" s="15">
        <v>1043439.39</v>
      </c>
      <c r="G74" s="15">
        <v>0</v>
      </c>
      <c r="H74" s="15">
        <v>0</v>
      </c>
      <c r="I74" s="15">
        <v>1043439.39</v>
      </c>
      <c r="J74" s="15">
        <v>1043439.39</v>
      </c>
      <c r="K74" s="15">
        <v>0</v>
      </c>
    </row>
    <row r="75" spans="1:11" x14ac:dyDescent="0.2">
      <c r="A75" s="23">
        <v>540</v>
      </c>
      <c r="B75" s="23" t="s">
        <v>1053</v>
      </c>
      <c r="C75" s="15">
        <v>65000</v>
      </c>
      <c r="D75" s="15">
        <v>0</v>
      </c>
      <c r="E75" s="15">
        <f>SUM(Tabla15[[#This Row],[Previsión Inicial de Ingresos]:[Modificaciones]])</f>
        <v>65000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</row>
    <row r="76" spans="1:11" x14ac:dyDescent="0.2">
      <c r="A76" s="23">
        <v>54009</v>
      </c>
      <c r="B76" s="23" t="s">
        <v>2195</v>
      </c>
      <c r="C76" s="15">
        <v>0</v>
      </c>
      <c r="D76" s="15">
        <v>0</v>
      </c>
      <c r="E76" s="15">
        <f>SUM(Tabla15[[#This Row],[Previsión Inicial de Ingresos]:[Modificaciones]])</f>
        <v>0</v>
      </c>
      <c r="F76" s="15">
        <v>3159</v>
      </c>
      <c r="G76" s="15">
        <v>0</v>
      </c>
      <c r="H76" s="15">
        <v>0</v>
      </c>
      <c r="I76" s="15">
        <v>3159</v>
      </c>
      <c r="J76" s="15">
        <v>3159</v>
      </c>
      <c r="K76" s="15">
        <v>0</v>
      </c>
    </row>
    <row r="77" spans="1:11" x14ac:dyDescent="0.2">
      <c r="A77" s="23">
        <v>54010</v>
      </c>
      <c r="B77" s="23" t="s">
        <v>1073</v>
      </c>
      <c r="C77" s="15">
        <v>0</v>
      </c>
      <c r="D77" s="15">
        <v>0</v>
      </c>
      <c r="E77" s="15">
        <f>SUM(Tabla15[[#This Row],[Previsión Inicial de Ingresos]:[Modificaciones]])</f>
        <v>0</v>
      </c>
      <c r="F77" s="15">
        <v>56450.06</v>
      </c>
      <c r="G77" s="15">
        <v>0</v>
      </c>
      <c r="H77" s="15">
        <v>0</v>
      </c>
      <c r="I77" s="15">
        <v>56450.06</v>
      </c>
      <c r="J77" s="15">
        <v>54450.06</v>
      </c>
      <c r="K77" s="15">
        <v>2000</v>
      </c>
    </row>
    <row r="78" spans="1:11" x14ac:dyDescent="0.2">
      <c r="A78" s="23">
        <v>54099</v>
      </c>
      <c r="B78" s="23" t="s">
        <v>1074</v>
      </c>
      <c r="C78" s="15">
        <v>0</v>
      </c>
      <c r="D78" s="15">
        <v>2057.8000000000002</v>
      </c>
      <c r="E78" s="15">
        <f>SUM(Tabla15[[#This Row],[Previsión Inicial de Ingresos]:[Modificaciones]])</f>
        <v>2057.8000000000002</v>
      </c>
      <c r="F78" s="15">
        <v>35066.21</v>
      </c>
      <c r="G78" s="15">
        <v>0</v>
      </c>
      <c r="H78" s="15">
        <v>0</v>
      </c>
      <c r="I78" s="15">
        <v>35066.21</v>
      </c>
      <c r="J78" s="15">
        <v>16374.3</v>
      </c>
      <c r="K78" s="15">
        <v>18691.91</v>
      </c>
    </row>
    <row r="79" spans="1:11" x14ac:dyDescent="0.2">
      <c r="A79" s="23">
        <v>550</v>
      </c>
      <c r="B79" s="23" t="s">
        <v>1054</v>
      </c>
      <c r="C79" s="15">
        <v>130000</v>
      </c>
      <c r="D79" s="15">
        <v>0</v>
      </c>
      <c r="E79" s="15">
        <f>SUM(Tabla15[[#This Row],[Previsión Inicial de Ingresos]:[Modificaciones]])</f>
        <v>130000</v>
      </c>
      <c r="F79" s="15">
        <v>156071.43</v>
      </c>
      <c r="G79" s="15">
        <v>0</v>
      </c>
      <c r="H79" s="15">
        <v>0</v>
      </c>
      <c r="I79" s="15">
        <v>156071.43</v>
      </c>
      <c r="J79" s="15">
        <v>111671.43</v>
      </c>
      <c r="K79" s="15">
        <v>44400</v>
      </c>
    </row>
    <row r="80" spans="1:11" x14ac:dyDescent="0.2">
      <c r="A80" s="23">
        <v>559</v>
      </c>
      <c r="B80" s="23" t="s">
        <v>1492</v>
      </c>
      <c r="C80" s="15">
        <v>60000</v>
      </c>
      <c r="D80" s="15">
        <v>49496.83</v>
      </c>
      <c r="E80" s="15">
        <f>SUM(Tabla15[[#This Row],[Previsión Inicial de Ingresos]:[Modificaciones]])</f>
        <v>109496.83</v>
      </c>
      <c r="F80" s="15">
        <v>29864.82</v>
      </c>
      <c r="G80" s="15">
        <v>0</v>
      </c>
      <c r="H80" s="15">
        <v>0</v>
      </c>
      <c r="I80" s="15">
        <v>29864.82</v>
      </c>
      <c r="J80" s="15">
        <v>26467.69</v>
      </c>
      <c r="K80" s="15">
        <v>3397.13</v>
      </c>
    </row>
    <row r="81" spans="1:11" x14ac:dyDescent="0.2">
      <c r="A81" s="23">
        <v>70000</v>
      </c>
      <c r="B81" s="23" t="s">
        <v>2196</v>
      </c>
      <c r="C81" s="15">
        <v>360000</v>
      </c>
      <c r="D81" s="15">
        <v>0</v>
      </c>
      <c r="E81" s="15">
        <f>SUM(Tabla15[[#This Row],[Previsión Inicial de Ingresos]:[Modificaciones]])</f>
        <v>360000</v>
      </c>
      <c r="F81" s="15">
        <v>222216.66</v>
      </c>
      <c r="G81" s="15">
        <v>210849.61</v>
      </c>
      <c r="H81" s="15">
        <v>0</v>
      </c>
      <c r="I81" s="15">
        <v>11367.05</v>
      </c>
      <c r="J81" s="15">
        <v>11367.05</v>
      </c>
      <c r="K81" s="15">
        <v>0</v>
      </c>
    </row>
    <row r="82" spans="1:11" x14ac:dyDescent="0.2">
      <c r="A82" s="23">
        <v>70002</v>
      </c>
      <c r="B82" s="23" t="s">
        <v>1083</v>
      </c>
      <c r="C82" s="15">
        <v>0</v>
      </c>
      <c r="D82" s="15">
        <v>0</v>
      </c>
      <c r="E82" s="15">
        <f>SUM(Tabla15[[#This Row],[Previsión Inicial de Ingresos]:[Modificaciones]])</f>
        <v>0</v>
      </c>
      <c r="F82" s="15">
        <v>5048309.8</v>
      </c>
      <c r="G82" s="15">
        <v>0</v>
      </c>
      <c r="H82" s="15">
        <v>0</v>
      </c>
      <c r="I82" s="15">
        <v>5048309.8</v>
      </c>
      <c r="J82" s="15">
        <v>5048309.8</v>
      </c>
      <c r="K82" s="15">
        <v>0</v>
      </c>
    </row>
    <row r="83" spans="1:11" x14ac:dyDescent="0.2">
      <c r="A83" s="23">
        <v>70021</v>
      </c>
      <c r="B83" s="23" t="s">
        <v>2197</v>
      </c>
      <c r="C83" s="15">
        <v>0</v>
      </c>
      <c r="D83" s="15">
        <v>0</v>
      </c>
      <c r="E83" s="15">
        <f>SUM(Tabla15[[#This Row],[Previsión Inicial de Ingresos]:[Modificaciones]])</f>
        <v>0</v>
      </c>
      <c r="F83" s="15">
        <v>9405300.2400000002</v>
      </c>
      <c r="G83" s="15">
        <v>406455.88</v>
      </c>
      <c r="H83" s="15">
        <v>0</v>
      </c>
      <c r="I83" s="15">
        <v>8998844.3599999994</v>
      </c>
      <c r="J83" s="15">
        <v>8998844.3599999994</v>
      </c>
      <c r="K83" s="15">
        <v>0</v>
      </c>
    </row>
    <row r="84" spans="1:11" x14ac:dyDescent="0.2">
      <c r="A84" s="23">
        <v>710</v>
      </c>
      <c r="B84" s="23" t="s">
        <v>1019</v>
      </c>
      <c r="C84" s="15">
        <v>0</v>
      </c>
      <c r="D84" s="15">
        <v>0</v>
      </c>
      <c r="E84" s="15">
        <f>SUM(Tabla15[[#This Row],[Previsión Inicial de Ingresos]:[Modificaciones]])</f>
        <v>0</v>
      </c>
      <c r="F84" s="15">
        <v>24200</v>
      </c>
      <c r="G84" s="15">
        <v>0</v>
      </c>
      <c r="H84" s="15">
        <v>0</v>
      </c>
      <c r="I84" s="15">
        <v>24200</v>
      </c>
      <c r="J84" s="15">
        <v>24200</v>
      </c>
      <c r="K84" s="15">
        <v>0</v>
      </c>
    </row>
    <row r="85" spans="1:11" x14ac:dyDescent="0.2">
      <c r="A85" s="23">
        <v>71004</v>
      </c>
      <c r="B85" s="23" t="s">
        <v>2199</v>
      </c>
      <c r="C85" s="15">
        <v>7800000</v>
      </c>
      <c r="D85" s="15">
        <v>0</v>
      </c>
      <c r="E85" s="15">
        <f>SUM(Tabla15[[#This Row],[Previsión Inicial de Ingresos]:[Modificaciones]])</f>
        <v>7800000</v>
      </c>
      <c r="F85" s="15">
        <v>5002240.9000000004</v>
      </c>
      <c r="G85" s="15">
        <v>533223.85</v>
      </c>
      <c r="H85" s="15">
        <v>0</v>
      </c>
      <c r="I85" s="15">
        <v>4469017.05</v>
      </c>
      <c r="J85" s="15">
        <v>4469017.05</v>
      </c>
      <c r="K85" s="15">
        <v>0</v>
      </c>
    </row>
    <row r="86" spans="1:11" x14ac:dyDescent="0.2">
      <c r="A86" s="23">
        <v>71021</v>
      </c>
      <c r="B86" s="23" t="s">
        <v>2198</v>
      </c>
      <c r="C86" s="15">
        <v>13018390</v>
      </c>
      <c r="D86" s="15">
        <v>0</v>
      </c>
      <c r="E86" s="15">
        <f>SUM(Tabla15[[#This Row],[Previsión Inicial de Ingresos]:[Modificaciones]])</f>
        <v>13018390</v>
      </c>
      <c r="F86" s="15">
        <v>1747672.91</v>
      </c>
      <c r="G86" s="15">
        <v>0</v>
      </c>
      <c r="H86" s="15">
        <v>0</v>
      </c>
      <c r="I86" s="15">
        <v>1747672.91</v>
      </c>
      <c r="J86" s="15">
        <v>1747672.91</v>
      </c>
      <c r="K86" s="15">
        <v>0</v>
      </c>
    </row>
    <row r="87" spans="1:11" x14ac:dyDescent="0.2">
      <c r="A87" s="23">
        <v>74301</v>
      </c>
      <c r="B87" s="23" t="s">
        <v>1075</v>
      </c>
      <c r="C87" s="15">
        <v>150000</v>
      </c>
      <c r="D87" s="15">
        <v>0</v>
      </c>
      <c r="E87" s="15">
        <f>SUM(Tabla15[[#This Row],[Previsión Inicial de Ingresos]:[Modificaciones]])</f>
        <v>150000</v>
      </c>
      <c r="F87" s="15">
        <v>46252.160000000003</v>
      </c>
      <c r="G87" s="15">
        <v>0</v>
      </c>
      <c r="H87" s="15">
        <v>0</v>
      </c>
      <c r="I87" s="15">
        <v>46252.160000000003</v>
      </c>
      <c r="J87" s="15">
        <v>46252.160000000003</v>
      </c>
      <c r="K87" s="15">
        <v>0</v>
      </c>
    </row>
    <row r="88" spans="1:11" x14ac:dyDescent="0.2">
      <c r="A88" s="23">
        <v>749</v>
      </c>
      <c r="B88" s="23" t="s">
        <v>2200</v>
      </c>
      <c r="C88" s="15">
        <v>0</v>
      </c>
      <c r="D88" s="15">
        <v>0</v>
      </c>
      <c r="E88" s="15">
        <f>SUM(Tabla15[[#This Row],[Previsión Inicial de Ingresos]:[Modificaciones]])</f>
        <v>0</v>
      </c>
      <c r="F88" s="15">
        <v>24499.91</v>
      </c>
      <c r="G88" s="15">
        <v>0</v>
      </c>
      <c r="H88" s="15">
        <v>0</v>
      </c>
      <c r="I88" s="15">
        <v>24499.91</v>
      </c>
      <c r="J88" s="15">
        <v>24499.91</v>
      </c>
      <c r="K88" s="15">
        <v>0</v>
      </c>
    </row>
    <row r="89" spans="1:11" x14ac:dyDescent="0.2">
      <c r="A89" s="23">
        <v>74921</v>
      </c>
      <c r="B89" s="23" t="s">
        <v>2201</v>
      </c>
      <c r="C89" s="15">
        <v>0</v>
      </c>
      <c r="D89" s="15">
        <v>0</v>
      </c>
      <c r="E89" s="15">
        <f>SUM(Tabla15[[#This Row],[Previsión Inicial de Ingresos]:[Modificaciones]])</f>
        <v>0</v>
      </c>
      <c r="F89" s="15">
        <v>30726.48</v>
      </c>
      <c r="G89" s="15">
        <v>0</v>
      </c>
      <c r="H89" s="15">
        <v>0</v>
      </c>
      <c r="I89" s="15">
        <v>30726.48</v>
      </c>
      <c r="J89" s="15">
        <v>30726.48</v>
      </c>
      <c r="K89" s="15">
        <v>0</v>
      </c>
    </row>
    <row r="90" spans="1:11" x14ac:dyDescent="0.2">
      <c r="A90" s="23">
        <v>75000</v>
      </c>
      <c r="B90" s="23" t="s">
        <v>2202</v>
      </c>
      <c r="C90" s="15">
        <v>0</v>
      </c>
      <c r="D90" s="15">
        <v>0</v>
      </c>
      <c r="E90" s="15">
        <f>SUM(Tabla15[[#This Row],[Previsión Inicial de Ingresos]:[Modificaciones]])</f>
        <v>0</v>
      </c>
      <c r="F90" s="15">
        <v>300838.51</v>
      </c>
      <c r="G90" s="15">
        <v>0</v>
      </c>
      <c r="H90" s="15">
        <v>0</v>
      </c>
      <c r="I90" s="15">
        <v>300838.51</v>
      </c>
      <c r="J90" s="15">
        <v>300838.51</v>
      </c>
      <c r="K90" s="15">
        <v>0</v>
      </c>
    </row>
    <row r="91" spans="1:11" x14ac:dyDescent="0.2">
      <c r="A91" s="23">
        <v>75002</v>
      </c>
      <c r="B91" s="23" t="s">
        <v>2203</v>
      </c>
      <c r="C91" s="15">
        <v>5196734</v>
      </c>
      <c r="D91" s="15">
        <v>0</v>
      </c>
      <c r="E91" s="15">
        <f>SUM(Tabla15[[#This Row],[Previsión Inicial de Ingresos]:[Modificaciones]])</f>
        <v>5196734</v>
      </c>
      <c r="F91" s="15">
        <v>8359907.7400000002</v>
      </c>
      <c r="G91" s="15">
        <v>1633106.25</v>
      </c>
      <c r="H91" s="15">
        <v>0</v>
      </c>
      <c r="I91" s="15">
        <v>6726801.4900000002</v>
      </c>
      <c r="J91" s="15">
        <v>1566778.43</v>
      </c>
      <c r="K91" s="15">
        <v>5160023.0599999996</v>
      </c>
    </row>
    <row r="92" spans="1:11" x14ac:dyDescent="0.2">
      <c r="A92" s="23">
        <v>75003</v>
      </c>
      <c r="B92" s="23" t="s">
        <v>2204</v>
      </c>
      <c r="C92" s="15">
        <v>4378874</v>
      </c>
      <c r="D92" s="15">
        <v>0</v>
      </c>
      <c r="E92" s="15">
        <f>SUM(Tabla15[[#This Row],[Previsión Inicial de Ingresos]:[Modificaciones]])</f>
        <v>4378874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</row>
    <row r="93" spans="1:11" x14ac:dyDescent="0.2">
      <c r="A93" s="23">
        <v>75009</v>
      </c>
      <c r="B93" s="23" t="s">
        <v>2192</v>
      </c>
      <c r="C93" s="15">
        <v>1233666</v>
      </c>
      <c r="D93" s="15">
        <v>4033752.5300000003</v>
      </c>
      <c r="E93" s="15">
        <f>SUM(Tabla15[[#This Row],[Previsión Inicial de Ingresos]:[Modificaciones]])</f>
        <v>5267418.53</v>
      </c>
      <c r="F93" s="15">
        <v>2891322.31</v>
      </c>
      <c r="G93" s="15">
        <v>17748.79</v>
      </c>
      <c r="H93" s="15">
        <v>0</v>
      </c>
      <c r="I93" s="15">
        <v>2873573.52</v>
      </c>
      <c r="J93" s="15">
        <v>-10668.79</v>
      </c>
      <c r="K93" s="15">
        <v>2884242.31</v>
      </c>
    </row>
    <row r="94" spans="1:11" x14ac:dyDescent="0.2">
      <c r="A94" s="23">
        <v>75021</v>
      </c>
      <c r="B94" s="23" t="s">
        <v>2205</v>
      </c>
      <c r="C94" s="15">
        <v>2061000</v>
      </c>
      <c r="D94" s="15">
        <v>0</v>
      </c>
      <c r="E94" s="15">
        <f>SUM(Tabla15[[#This Row],[Previsión Inicial de Ingresos]:[Modificaciones]])</f>
        <v>2061000</v>
      </c>
      <c r="F94" s="15">
        <v>907600.02</v>
      </c>
      <c r="G94" s="15">
        <v>0</v>
      </c>
      <c r="H94" s="15">
        <v>0</v>
      </c>
      <c r="I94" s="15">
        <v>907600.02</v>
      </c>
      <c r="J94" s="15">
        <v>840175.98</v>
      </c>
      <c r="K94" s="15">
        <v>67424.039999999994</v>
      </c>
    </row>
    <row r="95" spans="1:11" x14ac:dyDescent="0.2">
      <c r="A95" s="23">
        <v>75102</v>
      </c>
      <c r="B95" s="23" t="s">
        <v>1076</v>
      </c>
      <c r="C95" s="15">
        <v>0</v>
      </c>
      <c r="D95" s="15">
        <v>0</v>
      </c>
      <c r="E95" s="15">
        <f>SUM(Tabla15[[#This Row],[Previsión Inicial de Ingresos]:[Modificaciones]])</f>
        <v>0</v>
      </c>
      <c r="F95" s="15">
        <v>168836.93</v>
      </c>
      <c r="G95" s="15">
        <v>0</v>
      </c>
      <c r="H95" s="15">
        <v>0</v>
      </c>
      <c r="I95" s="15">
        <v>168836.93</v>
      </c>
      <c r="J95" s="15">
        <v>95034.79</v>
      </c>
      <c r="K95" s="15">
        <v>73802.14</v>
      </c>
    </row>
    <row r="96" spans="1:11" x14ac:dyDescent="0.2">
      <c r="A96" s="23">
        <v>76101</v>
      </c>
      <c r="B96" s="23" t="s">
        <v>1077</v>
      </c>
      <c r="C96" s="15">
        <v>80000</v>
      </c>
      <c r="D96" s="15">
        <v>0</v>
      </c>
      <c r="E96" s="15">
        <f>SUM(Tabla15[[#This Row],[Previsión Inicial de Ingresos]:[Modificaciones]])</f>
        <v>80000</v>
      </c>
      <c r="F96" s="15">
        <v>9673.64</v>
      </c>
      <c r="G96" s="15">
        <v>0</v>
      </c>
      <c r="H96" s="15">
        <v>0</v>
      </c>
      <c r="I96" s="15">
        <v>9673.64</v>
      </c>
      <c r="J96" s="15">
        <v>9673.64</v>
      </c>
      <c r="K96" s="15">
        <v>0</v>
      </c>
    </row>
    <row r="97" spans="1:11" x14ac:dyDescent="0.2">
      <c r="A97" s="23">
        <v>770</v>
      </c>
      <c r="B97" s="23" t="s">
        <v>1023</v>
      </c>
      <c r="C97" s="15">
        <v>224400</v>
      </c>
      <c r="D97" s="15">
        <v>84037.900000000023</v>
      </c>
      <c r="E97" s="15">
        <f>SUM(Tabla15[[#This Row],[Previsión Inicial de Ingresos]:[Modificaciones]])</f>
        <v>308437.90000000002</v>
      </c>
      <c r="F97" s="15">
        <v>250142.15</v>
      </c>
      <c r="G97" s="15">
        <v>0</v>
      </c>
      <c r="H97" s="15">
        <v>0</v>
      </c>
      <c r="I97" s="15">
        <v>250142.15</v>
      </c>
      <c r="J97" s="15">
        <v>250142.15</v>
      </c>
      <c r="K97" s="15">
        <v>0</v>
      </c>
    </row>
    <row r="98" spans="1:11" x14ac:dyDescent="0.2">
      <c r="A98" s="23">
        <v>771</v>
      </c>
      <c r="B98" s="23" t="s">
        <v>2174</v>
      </c>
      <c r="C98" s="15">
        <v>6930000</v>
      </c>
      <c r="D98" s="15">
        <v>0</v>
      </c>
      <c r="E98" s="15">
        <f>SUM(Tabla15[[#This Row],[Previsión Inicial de Ingresos]:[Modificaciones]])</f>
        <v>6930000</v>
      </c>
      <c r="F98" s="15">
        <v>7662455.6200000001</v>
      </c>
      <c r="G98" s="15">
        <v>65198.89</v>
      </c>
      <c r="H98" s="15">
        <v>0</v>
      </c>
      <c r="I98" s="15">
        <v>7597256.7300000004</v>
      </c>
      <c r="J98" s="15">
        <v>5709909.7300000004</v>
      </c>
      <c r="K98" s="15">
        <v>1887347</v>
      </c>
    </row>
    <row r="99" spans="1:11" x14ac:dyDescent="0.2">
      <c r="A99" s="23">
        <v>781</v>
      </c>
      <c r="B99" s="23" t="s">
        <v>1057</v>
      </c>
      <c r="C99" s="15">
        <v>500000</v>
      </c>
      <c r="D99" s="15">
        <v>4652.890000000014</v>
      </c>
      <c r="E99" s="15">
        <f>SUM(Tabla15[[#This Row],[Previsión Inicial de Ingresos]:[Modificaciones]])</f>
        <v>504652.89</v>
      </c>
      <c r="F99" s="15">
        <v>528947.31000000006</v>
      </c>
      <c r="G99" s="15">
        <v>0</v>
      </c>
      <c r="H99" s="15">
        <v>0</v>
      </c>
      <c r="I99" s="15">
        <v>528947.31000000006</v>
      </c>
      <c r="J99" s="15">
        <v>528947.31000000006</v>
      </c>
      <c r="K99" s="15">
        <v>0</v>
      </c>
    </row>
    <row r="100" spans="1:11" x14ac:dyDescent="0.2">
      <c r="A100" s="23">
        <v>783</v>
      </c>
      <c r="B100" s="23" t="s">
        <v>1050</v>
      </c>
      <c r="C100" s="15">
        <v>0</v>
      </c>
      <c r="D100" s="15">
        <v>0</v>
      </c>
      <c r="E100" s="15">
        <f>SUM(Tabla15[[#This Row],[Previsión Inicial de Ingresos]:[Modificaciones]])</f>
        <v>0</v>
      </c>
      <c r="F100" s="15">
        <v>102115.19</v>
      </c>
      <c r="G100" s="15">
        <v>5000</v>
      </c>
      <c r="H100" s="15">
        <v>0</v>
      </c>
      <c r="I100" s="15">
        <v>97115.19</v>
      </c>
      <c r="J100" s="15">
        <v>97115.19</v>
      </c>
      <c r="K100" s="15">
        <v>0</v>
      </c>
    </row>
    <row r="101" spans="1:11" x14ac:dyDescent="0.2">
      <c r="A101" s="23">
        <v>790</v>
      </c>
      <c r="B101" s="23" t="s">
        <v>1058</v>
      </c>
      <c r="C101" s="15">
        <v>2000000</v>
      </c>
      <c r="D101" s="15">
        <v>0</v>
      </c>
      <c r="E101" s="15">
        <f>SUM(Tabla15[[#This Row],[Previsión Inicial de Ingresos]:[Modificaciones]])</f>
        <v>2000000</v>
      </c>
      <c r="F101" s="15">
        <v>76365.02</v>
      </c>
      <c r="G101" s="15">
        <v>0</v>
      </c>
      <c r="H101" s="15">
        <v>0</v>
      </c>
      <c r="I101" s="15">
        <v>76365.02</v>
      </c>
      <c r="J101" s="15">
        <v>76365.02</v>
      </c>
      <c r="K101" s="15">
        <v>0</v>
      </c>
    </row>
    <row r="102" spans="1:11" x14ac:dyDescent="0.2">
      <c r="A102" s="23">
        <v>79009</v>
      </c>
      <c r="B102" s="23" t="s">
        <v>1079</v>
      </c>
      <c r="C102" s="15">
        <v>0</v>
      </c>
      <c r="D102" s="15">
        <v>33865</v>
      </c>
      <c r="E102" s="15">
        <f>SUM(Tabla15[[#This Row],[Previsión Inicial de Ingresos]:[Modificaciones]])</f>
        <v>33865</v>
      </c>
      <c r="F102" s="15">
        <v>531121.81000000006</v>
      </c>
      <c r="G102" s="15">
        <v>0</v>
      </c>
      <c r="H102" s="15">
        <v>0</v>
      </c>
      <c r="I102" s="15">
        <v>531121.81000000006</v>
      </c>
      <c r="J102" s="15">
        <v>531121.81000000006</v>
      </c>
      <c r="K102" s="15">
        <v>0</v>
      </c>
    </row>
    <row r="103" spans="1:11" x14ac:dyDescent="0.2">
      <c r="A103" s="23">
        <v>795</v>
      </c>
      <c r="B103" s="23" t="s">
        <v>2206</v>
      </c>
      <c r="C103" s="15">
        <v>10000000</v>
      </c>
      <c r="D103" s="15">
        <v>0</v>
      </c>
      <c r="E103" s="15">
        <f>SUM(Tabla15[[#This Row],[Previsión Inicial de Ingresos]:[Modificaciones]])</f>
        <v>10000000</v>
      </c>
      <c r="F103" s="15">
        <v>2271655.38</v>
      </c>
      <c r="G103" s="15">
        <v>0</v>
      </c>
      <c r="H103" s="15">
        <v>0</v>
      </c>
      <c r="I103" s="15">
        <v>2271655.38</v>
      </c>
      <c r="J103" s="15">
        <v>2271655.38</v>
      </c>
      <c r="K103" s="15">
        <v>0</v>
      </c>
    </row>
    <row r="104" spans="1:11" x14ac:dyDescent="0.2">
      <c r="A104" s="23">
        <v>799</v>
      </c>
      <c r="B104" s="23" t="s">
        <v>1059</v>
      </c>
      <c r="C104" s="15">
        <v>500000</v>
      </c>
      <c r="D104" s="15">
        <v>21443.799999999988</v>
      </c>
      <c r="E104" s="15">
        <f>SUM(Tabla15[[#This Row],[Previsión Inicial de Ingresos]:[Modificaciones]])</f>
        <v>521443.8</v>
      </c>
      <c r="F104" s="15">
        <v>3183208.9</v>
      </c>
      <c r="G104" s="15">
        <v>0</v>
      </c>
      <c r="H104" s="15">
        <v>0</v>
      </c>
      <c r="I104" s="15">
        <v>3183208.9</v>
      </c>
      <c r="J104" s="15">
        <v>3183208.9</v>
      </c>
      <c r="K104" s="15">
        <v>0</v>
      </c>
    </row>
    <row r="105" spans="1:11" x14ac:dyDescent="0.2">
      <c r="A105" s="23">
        <v>79902</v>
      </c>
      <c r="B105" s="23" t="s">
        <v>1078</v>
      </c>
      <c r="C105" s="15">
        <v>0</v>
      </c>
      <c r="D105" s="15">
        <v>0</v>
      </c>
      <c r="E105" s="15">
        <f>SUM(Tabla15[[#This Row],[Previsión Inicial de Ingresos]:[Modificaciones]])</f>
        <v>0</v>
      </c>
      <c r="F105" s="15">
        <v>20500</v>
      </c>
      <c r="G105" s="15">
        <v>0</v>
      </c>
      <c r="H105" s="15">
        <v>0</v>
      </c>
      <c r="I105" s="15">
        <v>20500</v>
      </c>
      <c r="J105" s="15">
        <v>20500</v>
      </c>
      <c r="K105" s="15">
        <v>0</v>
      </c>
    </row>
    <row r="106" spans="1:11" x14ac:dyDescent="0.2">
      <c r="A106" s="23">
        <v>830</v>
      </c>
      <c r="B106" s="23" t="s">
        <v>1060</v>
      </c>
      <c r="C106" s="15">
        <v>0</v>
      </c>
      <c r="D106" s="15">
        <v>0</v>
      </c>
      <c r="E106" s="15">
        <f>SUM(Tabla15[[#This Row],[Previsión Inicial de Ingresos]:[Modificaciones]])</f>
        <v>0</v>
      </c>
      <c r="F106" s="15">
        <v>49961.71</v>
      </c>
      <c r="G106" s="15">
        <v>0</v>
      </c>
      <c r="H106" s="15">
        <v>0</v>
      </c>
      <c r="I106" s="15">
        <v>49961.71</v>
      </c>
      <c r="J106" s="15">
        <v>49961.71</v>
      </c>
      <c r="K106" s="15">
        <v>0</v>
      </c>
    </row>
    <row r="107" spans="1:11" x14ac:dyDescent="0.2">
      <c r="A107" s="23">
        <v>831</v>
      </c>
      <c r="B107" s="23" t="s">
        <v>1061</v>
      </c>
      <c r="C107" s="15">
        <v>30000</v>
      </c>
      <c r="D107" s="15">
        <v>0</v>
      </c>
      <c r="E107" s="15">
        <f>SUM(Tabla15[[#This Row],[Previsión Inicial de Ingresos]:[Modificaciones]])</f>
        <v>30000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</row>
    <row r="108" spans="1:11" x14ac:dyDescent="0.2">
      <c r="A108" s="23">
        <v>870</v>
      </c>
      <c r="B108" s="23" t="s">
        <v>1031</v>
      </c>
      <c r="C108" s="15">
        <v>32288657</v>
      </c>
      <c r="D108" s="15">
        <v>23591046.420000002</v>
      </c>
      <c r="E108" s="15">
        <f>SUM(Tabla15[[#This Row],[Previsión Inicial de Ingresos]:[Modificaciones]])</f>
        <v>55879703.420000002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</row>
    <row r="109" spans="1:11" s="24" customFormat="1" x14ac:dyDescent="0.2">
      <c r="B109" s="24" t="s">
        <v>81</v>
      </c>
      <c r="C109" s="17">
        <f>SUBTOTAL(109,C9:C108)</f>
        <v>248822967</v>
      </c>
      <c r="D109" s="17">
        <f t="shared" ref="D109:K109" si="0">SUBTOTAL(109,D9:D108)</f>
        <v>29357137.680000003</v>
      </c>
      <c r="E109" s="17">
        <f t="shared" si="0"/>
        <v>278180104.68000001</v>
      </c>
      <c r="F109" s="17">
        <f t="shared" si="0"/>
        <v>224014938.31000003</v>
      </c>
      <c r="G109" s="17">
        <f t="shared" si="0"/>
        <v>6448729.5699999994</v>
      </c>
      <c r="H109" s="17">
        <f t="shared" si="0"/>
        <v>0</v>
      </c>
      <c r="I109" s="17">
        <f t="shared" si="0"/>
        <v>217566208.74000004</v>
      </c>
      <c r="J109" s="17">
        <f t="shared" si="0"/>
        <v>194019948.08000004</v>
      </c>
      <c r="K109" s="17">
        <f t="shared" si="0"/>
        <v>23546260.659999996</v>
      </c>
    </row>
  </sheetData>
  <mergeCells count="2">
    <mergeCell ref="I1:K1"/>
    <mergeCell ref="A7:K7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42EF-6F29-4B02-9C92-8656635F8B67}">
  <sheetPr>
    <tabColor rgb="FF92D050"/>
  </sheetPr>
  <dimension ref="A1:K379"/>
  <sheetViews>
    <sheetView workbookViewId="0">
      <pane ySplit="8" topLeftCell="A9" activePane="bottomLeft" state="frozen"/>
      <selection pane="bottomLeft" activeCell="A2" sqref="A2"/>
    </sheetView>
  </sheetViews>
  <sheetFormatPr baseColWidth="10" defaultRowHeight="15" x14ac:dyDescent="0.25"/>
  <cols>
    <col min="1" max="1" width="11.42578125" style="32"/>
    <col min="2" max="2" width="112.5703125" bestFit="1" customWidth="1"/>
    <col min="3" max="3" width="24.28515625" style="25" customWidth="1"/>
    <col min="4" max="4" width="14.5703125" style="25" customWidth="1"/>
    <col min="5" max="5" width="20.5703125" style="25" customWidth="1"/>
    <col min="6" max="6" width="20.42578125" style="25" customWidth="1"/>
    <col min="7" max="7" width="18" style="25" customWidth="1"/>
    <col min="8" max="8" width="19.42578125" style="25" customWidth="1"/>
    <col min="9" max="9" width="25.5703125" style="25" customWidth="1"/>
    <col min="10" max="10" width="24.140625" style="25" customWidth="1"/>
    <col min="11" max="11" width="37.140625" style="25" bestFit="1" customWidth="1"/>
  </cols>
  <sheetData>
    <row r="1" spans="1:11" s="7" customFormat="1" ht="51" customHeight="1" thickBot="1" x14ac:dyDescent="0.3">
      <c r="A1" s="30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1" s="8" customFormat="1" ht="15.75" customHeight="1" x14ac:dyDescent="0.25">
      <c r="A2" s="31"/>
    </row>
    <row r="3" spans="1:11" s="8" customFormat="1" ht="15" customHeight="1" x14ac:dyDescent="0.25">
      <c r="A3" s="31" t="s">
        <v>2165</v>
      </c>
    </row>
    <row r="4" spans="1:11" s="8" customFormat="1" x14ac:dyDescent="0.25">
      <c r="A4" s="32" t="s">
        <v>1</v>
      </c>
    </row>
    <row r="5" spans="1:11" s="8" customFormat="1" x14ac:dyDescent="0.25">
      <c r="A5" s="33" t="s">
        <v>2166</v>
      </c>
    </row>
    <row r="6" spans="1:11" s="27" customFormat="1" ht="12.75" x14ac:dyDescent="0.2">
      <c r="A6" s="34"/>
    </row>
    <row r="7" spans="1:11" s="27" customFormat="1" ht="15.75" x14ac:dyDescent="0.2">
      <c r="A7" s="40" t="s">
        <v>2167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s="23" customFormat="1" ht="12.75" x14ac:dyDescent="0.2">
      <c r="A8" s="35" t="s">
        <v>852</v>
      </c>
      <c r="B8" s="23" t="s">
        <v>847</v>
      </c>
      <c r="C8" s="15" t="s">
        <v>1470</v>
      </c>
      <c r="D8" s="15" t="s">
        <v>1471</v>
      </c>
      <c r="E8" s="15" t="s">
        <v>1472</v>
      </c>
      <c r="F8" s="15" t="s">
        <v>1473</v>
      </c>
      <c r="G8" s="15" t="s">
        <v>1474</v>
      </c>
      <c r="H8" s="15" t="s">
        <v>1475</v>
      </c>
      <c r="I8" s="15" t="s">
        <v>1476</v>
      </c>
      <c r="J8" s="15" t="s">
        <v>1355</v>
      </c>
      <c r="K8" s="15" t="s">
        <v>1478</v>
      </c>
    </row>
    <row r="9" spans="1:11" s="23" customFormat="1" ht="12.75" x14ac:dyDescent="0.2">
      <c r="A9" s="36">
        <v>7</v>
      </c>
      <c r="B9" s="23" t="s">
        <v>1084</v>
      </c>
      <c r="C9" s="15">
        <v>0</v>
      </c>
      <c r="D9" s="15">
        <v>0</v>
      </c>
      <c r="E9" s="15">
        <v>0</v>
      </c>
      <c r="F9" s="15">
        <v>521434.61</v>
      </c>
      <c r="G9" s="15">
        <v>3231.02</v>
      </c>
      <c r="H9" s="15">
        <v>0</v>
      </c>
      <c r="I9" s="15">
        <v>518203.58999999997</v>
      </c>
      <c r="J9" s="15">
        <v>460482.24</v>
      </c>
      <c r="K9" s="15">
        <v>57721.35</v>
      </c>
    </row>
    <row r="10" spans="1:11" s="23" customFormat="1" ht="12.75" x14ac:dyDescent="0.2">
      <c r="A10" s="35">
        <v>70000</v>
      </c>
      <c r="B10" s="23" t="s">
        <v>853</v>
      </c>
      <c r="C10" s="15">
        <v>248822967</v>
      </c>
      <c r="D10" s="15">
        <v>29357137.680000003</v>
      </c>
      <c r="E10" s="15">
        <v>278180104.68000001</v>
      </c>
      <c r="F10" s="15">
        <v>191284553.97999999</v>
      </c>
      <c r="G10" s="15">
        <v>4812392.3</v>
      </c>
      <c r="H10" s="15">
        <v>0</v>
      </c>
      <c r="I10" s="15">
        <v>186472161.68000004</v>
      </c>
      <c r="J10" s="15">
        <v>167495919.80000001</v>
      </c>
      <c r="K10" s="15">
        <v>18976241.879999999</v>
      </c>
    </row>
    <row r="11" spans="1:11" s="23" customFormat="1" ht="12.75" x14ac:dyDescent="0.2">
      <c r="A11" s="35">
        <v>74105</v>
      </c>
      <c r="B11" s="23" t="s">
        <v>927</v>
      </c>
      <c r="C11" s="15">
        <v>0</v>
      </c>
      <c r="D11" s="15">
        <v>0</v>
      </c>
      <c r="E11" s="15">
        <v>0</v>
      </c>
      <c r="F11" s="15">
        <v>19520.919999999998</v>
      </c>
      <c r="G11" s="15">
        <v>0</v>
      </c>
      <c r="H11" s="15">
        <v>0</v>
      </c>
      <c r="I11" s="15">
        <v>19520.919999999998</v>
      </c>
      <c r="J11" s="15">
        <v>19520.919999999998</v>
      </c>
      <c r="K11" s="15">
        <v>0</v>
      </c>
    </row>
    <row r="12" spans="1:11" s="23" customFormat="1" ht="12.75" x14ac:dyDescent="0.2">
      <c r="A12" s="35">
        <v>74207</v>
      </c>
      <c r="B12" s="23" t="s">
        <v>1356</v>
      </c>
      <c r="C12" s="15">
        <v>0</v>
      </c>
      <c r="D12" s="15">
        <v>0</v>
      </c>
      <c r="E12" s="15">
        <v>0</v>
      </c>
      <c r="F12" s="15">
        <v>35547.22</v>
      </c>
      <c r="G12" s="15">
        <v>0</v>
      </c>
      <c r="H12" s="15">
        <v>0</v>
      </c>
      <c r="I12" s="15">
        <v>35547.22</v>
      </c>
      <c r="J12" s="15">
        <v>0</v>
      </c>
      <c r="K12" s="15">
        <v>35547.22</v>
      </c>
    </row>
    <row r="13" spans="1:11" s="23" customFormat="1" ht="12.75" x14ac:dyDescent="0.2">
      <c r="A13" s="35">
        <v>74208</v>
      </c>
      <c r="B13" s="23" t="s">
        <v>1357</v>
      </c>
      <c r="C13" s="15">
        <v>0</v>
      </c>
      <c r="D13" s="15">
        <v>0</v>
      </c>
      <c r="E13" s="15">
        <v>0</v>
      </c>
      <c r="F13" s="15">
        <v>968</v>
      </c>
      <c r="G13" s="15">
        <v>0</v>
      </c>
      <c r="H13" s="15">
        <v>0</v>
      </c>
      <c r="I13" s="15">
        <v>968</v>
      </c>
      <c r="J13" s="15">
        <v>968</v>
      </c>
      <c r="K13" s="15">
        <v>0</v>
      </c>
    </row>
    <row r="14" spans="1:11" s="23" customFormat="1" ht="12.75" x14ac:dyDescent="0.2">
      <c r="A14" s="35">
        <v>74304</v>
      </c>
      <c r="B14" s="23" t="s">
        <v>1498</v>
      </c>
      <c r="C14" s="15">
        <v>0</v>
      </c>
      <c r="D14" s="15">
        <v>0</v>
      </c>
      <c r="E14" s="15">
        <v>0</v>
      </c>
      <c r="F14" s="15">
        <v>12112.5</v>
      </c>
      <c r="G14" s="15">
        <v>0</v>
      </c>
      <c r="H14" s="15">
        <v>0</v>
      </c>
      <c r="I14" s="15">
        <v>12112.5</v>
      </c>
      <c r="J14" s="15">
        <v>12112.5</v>
      </c>
      <c r="K14" s="15">
        <v>0</v>
      </c>
    </row>
    <row r="15" spans="1:11" s="23" customFormat="1" ht="12.75" x14ac:dyDescent="0.2">
      <c r="A15" s="35">
        <v>74306</v>
      </c>
      <c r="B15" s="23" t="s">
        <v>1500</v>
      </c>
      <c r="C15" s="15">
        <v>0</v>
      </c>
      <c r="D15" s="15">
        <v>0</v>
      </c>
      <c r="E15" s="15">
        <v>0</v>
      </c>
      <c r="F15" s="15">
        <v>21887.94</v>
      </c>
      <c r="G15" s="15">
        <v>0</v>
      </c>
      <c r="H15" s="15">
        <v>0</v>
      </c>
      <c r="I15" s="15">
        <v>21887.94</v>
      </c>
      <c r="J15" s="15">
        <v>0</v>
      </c>
      <c r="K15" s="15">
        <v>21887.94</v>
      </c>
    </row>
    <row r="16" spans="1:11" s="23" customFormat="1" ht="12.75" x14ac:dyDescent="0.2">
      <c r="A16" s="35">
        <v>74402</v>
      </c>
      <c r="B16" s="23" t="s">
        <v>2211</v>
      </c>
      <c r="C16" s="15">
        <v>0</v>
      </c>
      <c r="D16" s="15">
        <v>0</v>
      </c>
      <c r="E16" s="15">
        <v>0</v>
      </c>
      <c r="F16" s="15">
        <v>33162.5</v>
      </c>
      <c r="G16" s="15">
        <v>0</v>
      </c>
      <c r="H16" s="15">
        <v>0</v>
      </c>
      <c r="I16" s="15">
        <v>33162.5</v>
      </c>
      <c r="J16" s="15">
        <v>33162.5</v>
      </c>
      <c r="K16" s="15">
        <v>0</v>
      </c>
    </row>
    <row r="17" spans="1:11" s="23" customFormat="1" ht="12.75" x14ac:dyDescent="0.2">
      <c r="A17" s="35">
        <v>74403</v>
      </c>
      <c r="B17" s="23" t="s">
        <v>2212</v>
      </c>
      <c r="C17" s="15">
        <v>0</v>
      </c>
      <c r="D17" s="15">
        <v>0</v>
      </c>
      <c r="E17" s="15">
        <v>0</v>
      </c>
      <c r="F17" s="15">
        <v>28425</v>
      </c>
      <c r="G17" s="15">
        <v>0</v>
      </c>
      <c r="H17" s="15">
        <v>0</v>
      </c>
      <c r="I17" s="15">
        <v>28425</v>
      </c>
      <c r="J17" s="15">
        <v>28425</v>
      </c>
      <c r="K17" s="15">
        <v>0</v>
      </c>
    </row>
    <row r="18" spans="1:11" s="23" customFormat="1" ht="12.75" x14ac:dyDescent="0.2">
      <c r="A18" s="35">
        <v>76202</v>
      </c>
      <c r="B18" s="23" t="s">
        <v>1433</v>
      </c>
      <c r="C18" s="15">
        <v>0</v>
      </c>
      <c r="D18" s="15">
        <v>0</v>
      </c>
      <c r="E18" s="15">
        <v>0</v>
      </c>
      <c r="F18" s="15">
        <v>11000</v>
      </c>
      <c r="G18" s="15">
        <v>0</v>
      </c>
      <c r="H18" s="15">
        <v>0</v>
      </c>
      <c r="I18" s="15">
        <v>11000</v>
      </c>
      <c r="J18" s="15">
        <v>11000</v>
      </c>
      <c r="K18" s="15">
        <v>0</v>
      </c>
    </row>
    <row r="19" spans="1:11" s="23" customFormat="1" ht="12.75" x14ac:dyDescent="0.2">
      <c r="A19" s="35">
        <v>76500</v>
      </c>
      <c r="B19" s="23" t="s">
        <v>853</v>
      </c>
      <c r="C19" s="15">
        <v>0</v>
      </c>
      <c r="D19" s="15">
        <v>0</v>
      </c>
      <c r="E19" s="15">
        <v>0</v>
      </c>
      <c r="F19" s="15">
        <v>104174</v>
      </c>
      <c r="G19" s="15">
        <v>0</v>
      </c>
      <c r="H19" s="15">
        <v>0</v>
      </c>
      <c r="I19" s="15">
        <v>104174</v>
      </c>
      <c r="J19" s="15">
        <v>104174</v>
      </c>
      <c r="K19" s="15">
        <v>0</v>
      </c>
    </row>
    <row r="20" spans="1:11" s="23" customFormat="1" ht="12.75" x14ac:dyDescent="0.2">
      <c r="A20" s="35" t="s">
        <v>1140</v>
      </c>
      <c r="B20" s="23" t="s">
        <v>1358</v>
      </c>
      <c r="C20" s="15">
        <v>0</v>
      </c>
      <c r="D20" s="15">
        <v>0</v>
      </c>
      <c r="E20" s="15">
        <v>0</v>
      </c>
      <c r="F20" s="15">
        <v>4840</v>
      </c>
      <c r="G20" s="15">
        <v>0</v>
      </c>
      <c r="H20" s="15">
        <v>0</v>
      </c>
      <c r="I20" s="15">
        <v>4840</v>
      </c>
      <c r="J20" s="15">
        <v>4840</v>
      </c>
      <c r="K20" s="15">
        <v>0</v>
      </c>
    </row>
    <row r="21" spans="1:11" s="23" customFormat="1" ht="12.75" x14ac:dyDescent="0.2">
      <c r="A21" s="35" t="s">
        <v>1507</v>
      </c>
      <c r="B21" s="23" t="s">
        <v>1508</v>
      </c>
      <c r="C21" s="15">
        <v>0</v>
      </c>
      <c r="D21" s="15">
        <v>0</v>
      </c>
      <c r="E21" s="15">
        <v>0</v>
      </c>
      <c r="F21" s="15">
        <v>7095</v>
      </c>
      <c r="G21" s="15">
        <v>0</v>
      </c>
      <c r="H21" s="15">
        <v>0</v>
      </c>
      <c r="I21" s="15">
        <v>7095</v>
      </c>
      <c r="J21" s="15">
        <v>7095</v>
      </c>
      <c r="K21" s="15">
        <v>0</v>
      </c>
    </row>
    <row r="22" spans="1:11" s="23" customFormat="1" ht="12.75" x14ac:dyDescent="0.2">
      <c r="A22" s="35" t="s">
        <v>1842</v>
      </c>
      <c r="B22" s="23" t="s">
        <v>1950</v>
      </c>
      <c r="C22" s="15">
        <v>0</v>
      </c>
      <c r="D22" s="15">
        <v>0</v>
      </c>
      <c r="E22" s="15">
        <v>0</v>
      </c>
      <c r="F22" s="15">
        <v>199957.61</v>
      </c>
      <c r="G22" s="15">
        <v>0</v>
      </c>
      <c r="H22" s="15">
        <v>0</v>
      </c>
      <c r="I22" s="15">
        <v>199957.61</v>
      </c>
      <c r="J22" s="15">
        <v>199957.61</v>
      </c>
      <c r="K22" s="15">
        <v>0</v>
      </c>
    </row>
    <row r="23" spans="1:11" s="23" customFormat="1" ht="12.75" x14ac:dyDescent="0.2">
      <c r="A23" s="35" t="s">
        <v>1843</v>
      </c>
      <c r="B23" s="23" t="s">
        <v>1951</v>
      </c>
      <c r="C23" s="15">
        <v>0</v>
      </c>
      <c r="D23" s="15">
        <v>0</v>
      </c>
      <c r="E23" s="15">
        <v>0</v>
      </c>
      <c r="F23" s="15">
        <v>133281.75</v>
      </c>
      <c r="G23" s="15">
        <v>0</v>
      </c>
      <c r="H23" s="15">
        <v>0</v>
      </c>
      <c r="I23" s="15">
        <v>133281.75</v>
      </c>
      <c r="J23" s="15">
        <v>133281.75</v>
      </c>
      <c r="K23" s="15">
        <v>0</v>
      </c>
    </row>
    <row r="24" spans="1:11" s="23" customFormat="1" ht="12.75" x14ac:dyDescent="0.2">
      <c r="A24" s="35" t="s">
        <v>2213</v>
      </c>
      <c r="B24" s="23" t="s">
        <v>2214</v>
      </c>
      <c r="C24" s="15">
        <v>0</v>
      </c>
      <c r="D24" s="15">
        <v>0</v>
      </c>
      <c r="E24" s="15">
        <v>0</v>
      </c>
      <c r="F24" s="15">
        <v>15967.86</v>
      </c>
      <c r="G24" s="15">
        <v>0</v>
      </c>
      <c r="H24" s="15">
        <v>0</v>
      </c>
      <c r="I24" s="15">
        <v>15967.86</v>
      </c>
      <c r="J24" s="15">
        <v>0</v>
      </c>
      <c r="K24" s="15">
        <v>15967.86</v>
      </c>
    </row>
    <row r="25" spans="1:11" s="23" customFormat="1" ht="12.75" x14ac:dyDescent="0.2">
      <c r="A25" s="35" t="s">
        <v>2215</v>
      </c>
      <c r="B25" s="23" t="s">
        <v>2216</v>
      </c>
      <c r="C25" s="15">
        <v>0</v>
      </c>
      <c r="D25" s="15">
        <v>0</v>
      </c>
      <c r="E25" s="15">
        <v>0</v>
      </c>
      <c r="F25" s="15">
        <v>37900</v>
      </c>
      <c r="G25" s="15">
        <v>0</v>
      </c>
      <c r="H25" s="15">
        <v>0</v>
      </c>
      <c r="I25" s="15">
        <v>37900</v>
      </c>
      <c r="J25" s="15">
        <v>37900</v>
      </c>
      <c r="K25" s="15">
        <v>0</v>
      </c>
    </row>
    <row r="26" spans="1:11" s="23" customFormat="1" ht="12.75" x14ac:dyDescent="0.2">
      <c r="A26" s="35" t="s">
        <v>2217</v>
      </c>
      <c r="B26" s="23" t="s">
        <v>2218</v>
      </c>
      <c r="C26" s="15">
        <v>0</v>
      </c>
      <c r="D26" s="15">
        <v>0</v>
      </c>
      <c r="E26" s="15">
        <v>0</v>
      </c>
      <c r="F26" s="15">
        <v>47375</v>
      </c>
      <c r="G26" s="15">
        <v>0</v>
      </c>
      <c r="H26" s="15">
        <v>0</v>
      </c>
      <c r="I26" s="15">
        <v>47375</v>
      </c>
      <c r="J26" s="15">
        <v>47375</v>
      </c>
      <c r="K26" s="15">
        <v>0</v>
      </c>
    </row>
    <row r="27" spans="1:11" s="23" customFormat="1" ht="12.75" x14ac:dyDescent="0.2">
      <c r="A27" s="35" t="s">
        <v>1142</v>
      </c>
      <c r="B27" s="23" t="s">
        <v>1954</v>
      </c>
      <c r="C27" s="15">
        <v>0</v>
      </c>
      <c r="D27" s="15">
        <v>0</v>
      </c>
      <c r="E27" s="15">
        <v>0</v>
      </c>
      <c r="F27" s="15">
        <v>572068.97</v>
      </c>
      <c r="G27" s="15">
        <v>0</v>
      </c>
      <c r="H27" s="15">
        <v>0</v>
      </c>
      <c r="I27" s="15">
        <v>572068.97</v>
      </c>
      <c r="J27" s="15">
        <v>294472.25</v>
      </c>
      <c r="K27" s="15">
        <v>277596.71999999997</v>
      </c>
    </row>
    <row r="28" spans="1:11" s="23" customFormat="1" ht="12.75" x14ac:dyDescent="0.2">
      <c r="A28" s="35" t="s">
        <v>1143</v>
      </c>
      <c r="B28" s="23" t="s">
        <v>1359</v>
      </c>
      <c r="C28" s="15">
        <v>0</v>
      </c>
      <c r="D28" s="15">
        <v>0</v>
      </c>
      <c r="E28" s="15">
        <v>0</v>
      </c>
      <c r="F28" s="15">
        <v>203017.38</v>
      </c>
      <c r="G28" s="15">
        <v>0</v>
      </c>
      <c r="H28" s="15">
        <v>0</v>
      </c>
      <c r="I28" s="15">
        <v>203017.38</v>
      </c>
      <c r="J28" s="15">
        <v>203017.38</v>
      </c>
      <c r="K28" s="15">
        <v>0</v>
      </c>
    </row>
    <row r="29" spans="1:11" s="23" customFormat="1" ht="12.75" x14ac:dyDescent="0.2">
      <c r="A29" s="35" t="s">
        <v>585</v>
      </c>
      <c r="B29" s="23" t="s">
        <v>880</v>
      </c>
      <c r="C29" s="15">
        <v>0</v>
      </c>
      <c r="D29" s="15">
        <v>0</v>
      </c>
      <c r="E29" s="15">
        <v>0</v>
      </c>
      <c r="F29" s="15">
        <v>65561.88</v>
      </c>
      <c r="G29" s="15">
        <v>0</v>
      </c>
      <c r="H29" s="15">
        <v>0</v>
      </c>
      <c r="I29" s="15">
        <v>65561.88</v>
      </c>
      <c r="J29" s="15">
        <v>65561.88</v>
      </c>
      <c r="K29" s="15">
        <v>0</v>
      </c>
    </row>
    <row r="30" spans="1:11" s="23" customFormat="1" ht="12.75" x14ac:dyDescent="0.2">
      <c r="A30" s="35" t="s">
        <v>588</v>
      </c>
      <c r="B30" s="23" t="s">
        <v>883</v>
      </c>
      <c r="C30" s="15">
        <v>0</v>
      </c>
      <c r="D30" s="15">
        <v>0</v>
      </c>
      <c r="E30" s="15">
        <v>0</v>
      </c>
      <c r="F30" s="15">
        <v>12651.45</v>
      </c>
      <c r="G30" s="15">
        <v>0</v>
      </c>
      <c r="H30" s="15">
        <v>0</v>
      </c>
      <c r="I30" s="15">
        <v>12651.45</v>
      </c>
      <c r="J30" s="15">
        <v>12651.45</v>
      </c>
      <c r="K30" s="15">
        <v>0</v>
      </c>
    </row>
    <row r="31" spans="1:11" s="23" customFormat="1" ht="12.75" x14ac:dyDescent="0.2">
      <c r="A31" s="35" t="s">
        <v>590</v>
      </c>
      <c r="B31" s="23" t="s">
        <v>929</v>
      </c>
      <c r="C31" s="15">
        <v>0</v>
      </c>
      <c r="D31" s="15">
        <v>0</v>
      </c>
      <c r="E31" s="15">
        <v>0</v>
      </c>
      <c r="F31" s="15">
        <v>20935.349999999999</v>
      </c>
      <c r="G31" s="15">
        <v>0</v>
      </c>
      <c r="H31" s="15">
        <v>0</v>
      </c>
      <c r="I31" s="15">
        <v>20935.349999999999</v>
      </c>
      <c r="J31" s="15">
        <v>20935.349999999999</v>
      </c>
      <c r="K31" s="15">
        <v>0</v>
      </c>
    </row>
    <row r="32" spans="1:11" s="23" customFormat="1" ht="12.75" x14ac:dyDescent="0.2">
      <c r="A32" s="35" t="s">
        <v>591</v>
      </c>
      <c r="B32" s="23" t="s">
        <v>930</v>
      </c>
      <c r="C32" s="15">
        <v>0</v>
      </c>
      <c r="D32" s="15">
        <v>0</v>
      </c>
      <c r="E32" s="15">
        <v>0</v>
      </c>
      <c r="F32" s="15">
        <v>79751.850000000006</v>
      </c>
      <c r="G32" s="15">
        <v>0</v>
      </c>
      <c r="H32" s="15">
        <v>0</v>
      </c>
      <c r="I32" s="15">
        <v>79751.850000000006</v>
      </c>
      <c r="J32" s="15">
        <v>0</v>
      </c>
      <c r="K32" s="15">
        <v>79751.850000000006</v>
      </c>
    </row>
    <row r="33" spans="1:11" s="23" customFormat="1" ht="12.75" x14ac:dyDescent="0.2">
      <c r="A33" s="35" t="s">
        <v>592</v>
      </c>
      <c r="B33" s="23" t="s">
        <v>931</v>
      </c>
      <c r="C33" s="15">
        <v>0</v>
      </c>
      <c r="D33" s="15">
        <v>0</v>
      </c>
      <c r="E33" s="15">
        <v>0</v>
      </c>
      <c r="F33" s="15">
        <v>90789.56</v>
      </c>
      <c r="G33" s="15">
        <v>0</v>
      </c>
      <c r="H33" s="15">
        <v>0</v>
      </c>
      <c r="I33" s="15">
        <v>90789.56</v>
      </c>
      <c r="J33" s="15">
        <v>90789.56</v>
      </c>
      <c r="K33" s="15">
        <v>0</v>
      </c>
    </row>
    <row r="34" spans="1:11" s="23" customFormat="1" ht="12.75" x14ac:dyDescent="0.2">
      <c r="A34" s="35" t="s">
        <v>593</v>
      </c>
      <c r="B34" s="23" t="s">
        <v>932</v>
      </c>
      <c r="C34" s="15">
        <v>0</v>
      </c>
      <c r="D34" s="15">
        <v>0</v>
      </c>
      <c r="E34" s="15">
        <v>0</v>
      </c>
      <c r="F34" s="15">
        <v>85571.199999999997</v>
      </c>
      <c r="G34" s="15">
        <v>0</v>
      </c>
      <c r="H34" s="15">
        <v>0</v>
      </c>
      <c r="I34" s="15">
        <v>85571.199999999997</v>
      </c>
      <c r="J34" s="15">
        <v>85571.199999999997</v>
      </c>
      <c r="K34" s="15">
        <v>0</v>
      </c>
    </row>
    <row r="35" spans="1:11" s="23" customFormat="1" ht="12.75" x14ac:dyDescent="0.2">
      <c r="A35" s="35" t="s">
        <v>1146</v>
      </c>
      <c r="B35" s="23" t="s">
        <v>1360</v>
      </c>
      <c r="C35" s="15">
        <v>0</v>
      </c>
      <c r="D35" s="15">
        <v>0</v>
      </c>
      <c r="E35" s="15">
        <v>0</v>
      </c>
      <c r="F35" s="15">
        <v>51016.45</v>
      </c>
      <c r="G35" s="15">
        <v>0</v>
      </c>
      <c r="H35" s="15">
        <v>0</v>
      </c>
      <c r="I35" s="15">
        <v>51016.45</v>
      </c>
      <c r="J35" s="15">
        <v>0</v>
      </c>
      <c r="K35" s="15">
        <v>51016.45</v>
      </c>
    </row>
    <row r="36" spans="1:11" s="23" customFormat="1" ht="12.75" x14ac:dyDescent="0.2">
      <c r="A36" s="35" t="s">
        <v>1147</v>
      </c>
      <c r="B36" s="23" t="s">
        <v>1361</v>
      </c>
      <c r="C36" s="15">
        <v>0</v>
      </c>
      <c r="D36" s="15">
        <v>0</v>
      </c>
      <c r="E36" s="15">
        <v>0</v>
      </c>
      <c r="F36" s="15">
        <v>28534.85</v>
      </c>
      <c r="G36" s="15">
        <v>0</v>
      </c>
      <c r="H36" s="15">
        <v>0</v>
      </c>
      <c r="I36" s="15">
        <v>28534.85</v>
      </c>
      <c r="J36" s="15">
        <v>0</v>
      </c>
      <c r="K36" s="15">
        <v>28534.85</v>
      </c>
    </row>
    <row r="37" spans="1:11" s="23" customFormat="1" ht="12.75" x14ac:dyDescent="0.2">
      <c r="A37" s="35" t="s">
        <v>1148</v>
      </c>
      <c r="B37" s="23" t="s">
        <v>1362</v>
      </c>
      <c r="C37" s="15">
        <v>0</v>
      </c>
      <c r="D37" s="15">
        <v>0</v>
      </c>
      <c r="E37" s="15">
        <v>0</v>
      </c>
      <c r="F37" s="15">
        <v>34979.949999999997</v>
      </c>
      <c r="G37" s="15">
        <v>0</v>
      </c>
      <c r="H37" s="15">
        <v>0</v>
      </c>
      <c r="I37" s="15">
        <v>34979.949999999997</v>
      </c>
      <c r="J37" s="15">
        <v>0</v>
      </c>
      <c r="K37" s="15">
        <v>34979.949999999997</v>
      </c>
    </row>
    <row r="38" spans="1:11" s="23" customFormat="1" ht="12.75" x14ac:dyDescent="0.2">
      <c r="A38" s="35" t="s">
        <v>1149</v>
      </c>
      <c r="B38" s="23" t="s">
        <v>1363</v>
      </c>
      <c r="C38" s="15">
        <v>0</v>
      </c>
      <c r="D38" s="15">
        <v>0</v>
      </c>
      <c r="E38" s="15">
        <v>0</v>
      </c>
      <c r="F38" s="15">
        <v>6050</v>
      </c>
      <c r="G38" s="15">
        <v>0</v>
      </c>
      <c r="H38" s="15">
        <v>0</v>
      </c>
      <c r="I38" s="15">
        <v>6050</v>
      </c>
      <c r="J38" s="15">
        <v>6050</v>
      </c>
      <c r="K38" s="15">
        <v>0</v>
      </c>
    </row>
    <row r="39" spans="1:11" s="23" customFormat="1" ht="12.75" x14ac:dyDescent="0.2">
      <c r="A39" s="35" t="s">
        <v>1150</v>
      </c>
      <c r="B39" s="23" t="s">
        <v>1364</v>
      </c>
      <c r="C39" s="15">
        <v>0</v>
      </c>
      <c r="D39" s="15">
        <v>0</v>
      </c>
      <c r="E39" s="15">
        <v>0</v>
      </c>
      <c r="F39" s="15">
        <v>3426.72</v>
      </c>
      <c r="G39" s="15">
        <v>0</v>
      </c>
      <c r="H39" s="15">
        <v>0</v>
      </c>
      <c r="I39" s="15">
        <v>3426.72</v>
      </c>
      <c r="J39" s="15">
        <v>3426.72</v>
      </c>
      <c r="K39" s="15">
        <v>0</v>
      </c>
    </row>
    <row r="40" spans="1:11" s="23" customFormat="1" ht="12.75" x14ac:dyDescent="0.2">
      <c r="A40" s="35" t="s">
        <v>1846</v>
      </c>
      <c r="B40" s="23" t="s">
        <v>1955</v>
      </c>
      <c r="C40" s="15">
        <v>0</v>
      </c>
      <c r="D40" s="15">
        <v>0</v>
      </c>
      <c r="E40" s="15">
        <v>0</v>
      </c>
      <c r="F40" s="15">
        <v>30726.48</v>
      </c>
      <c r="G40" s="15">
        <v>0</v>
      </c>
      <c r="H40" s="15">
        <v>0</v>
      </c>
      <c r="I40" s="15">
        <v>30726.48</v>
      </c>
      <c r="J40" s="15">
        <v>30726.48</v>
      </c>
      <c r="K40" s="15">
        <v>0</v>
      </c>
    </row>
    <row r="41" spans="1:11" s="23" customFormat="1" ht="12.75" x14ac:dyDescent="0.2">
      <c r="A41" s="35" t="s">
        <v>1525</v>
      </c>
      <c r="B41" s="23" t="s">
        <v>1526</v>
      </c>
      <c r="C41" s="15">
        <v>0</v>
      </c>
      <c r="D41" s="15">
        <v>0</v>
      </c>
      <c r="E41" s="15">
        <v>0</v>
      </c>
      <c r="F41" s="15">
        <v>11266</v>
      </c>
      <c r="G41" s="15">
        <v>0</v>
      </c>
      <c r="H41" s="15">
        <v>0</v>
      </c>
      <c r="I41" s="15">
        <v>11266</v>
      </c>
      <c r="J41" s="15">
        <v>11266</v>
      </c>
      <c r="K41" s="15">
        <v>0</v>
      </c>
    </row>
    <row r="42" spans="1:11" s="23" customFormat="1" ht="12.75" x14ac:dyDescent="0.2">
      <c r="A42" s="35" t="s">
        <v>1527</v>
      </c>
      <c r="B42" s="23" t="s">
        <v>382</v>
      </c>
      <c r="C42" s="15">
        <v>0</v>
      </c>
      <c r="D42" s="15">
        <v>0</v>
      </c>
      <c r="E42" s="15">
        <v>0</v>
      </c>
      <c r="F42" s="15">
        <v>8333.33</v>
      </c>
      <c r="G42" s="15">
        <v>0</v>
      </c>
      <c r="H42" s="15">
        <v>0</v>
      </c>
      <c r="I42" s="15">
        <v>8333.33</v>
      </c>
      <c r="J42" s="15">
        <v>0</v>
      </c>
      <c r="K42" s="15">
        <v>8333.33</v>
      </c>
    </row>
    <row r="43" spans="1:11" s="23" customFormat="1" ht="12.75" x14ac:dyDescent="0.2">
      <c r="A43" s="35" t="s">
        <v>1528</v>
      </c>
      <c r="B43" s="23" t="s">
        <v>1529</v>
      </c>
      <c r="C43" s="15">
        <v>0</v>
      </c>
      <c r="D43" s="15">
        <v>0</v>
      </c>
      <c r="E43" s="15">
        <v>0</v>
      </c>
      <c r="F43" s="15">
        <v>28923.02</v>
      </c>
      <c r="G43" s="15">
        <v>0</v>
      </c>
      <c r="H43" s="15">
        <v>0</v>
      </c>
      <c r="I43" s="15">
        <v>28923.02</v>
      </c>
      <c r="J43" s="15">
        <v>0</v>
      </c>
      <c r="K43" s="15">
        <v>28923.02</v>
      </c>
    </row>
    <row r="44" spans="1:11" s="23" customFormat="1" ht="12.75" x14ac:dyDescent="0.2">
      <c r="A44" s="35" t="s">
        <v>2219</v>
      </c>
      <c r="B44" s="23" t="s">
        <v>2220</v>
      </c>
      <c r="C44" s="15">
        <v>0</v>
      </c>
      <c r="D44" s="15">
        <v>0</v>
      </c>
      <c r="E44" s="15">
        <v>0</v>
      </c>
      <c r="F44" s="15">
        <v>30000</v>
      </c>
      <c r="G44" s="15">
        <v>0</v>
      </c>
      <c r="H44" s="15">
        <v>0</v>
      </c>
      <c r="I44" s="15">
        <v>30000</v>
      </c>
      <c r="J44" s="15">
        <v>30000</v>
      </c>
      <c r="K44" s="15">
        <v>0</v>
      </c>
    </row>
    <row r="45" spans="1:11" s="23" customFormat="1" ht="12.75" x14ac:dyDescent="0.2">
      <c r="A45" s="35" t="s">
        <v>2221</v>
      </c>
      <c r="B45" s="23" t="s">
        <v>2222</v>
      </c>
      <c r="C45" s="15">
        <v>0</v>
      </c>
      <c r="D45" s="15">
        <v>0</v>
      </c>
      <c r="E45" s="15">
        <v>0</v>
      </c>
      <c r="F45" s="15">
        <v>8136.2</v>
      </c>
      <c r="G45" s="15">
        <v>0</v>
      </c>
      <c r="H45" s="15">
        <v>0</v>
      </c>
      <c r="I45" s="15">
        <v>8136.2</v>
      </c>
      <c r="J45" s="15">
        <v>0</v>
      </c>
      <c r="K45" s="15">
        <v>8136.2</v>
      </c>
    </row>
    <row r="46" spans="1:11" s="23" customFormat="1" ht="12.75" x14ac:dyDescent="0.2">
      <c r="A46" s="35" t="s">
        <v>2223</v>
      </c>
      <c r="B46" s="23" t="s">
        <v>2224</v>
      </c>
      <c r="C46" s="15">
        <v>0</v>
      </c>
      <c r="D46" s="15">
        <v>0</v>
      </c>
      <c r="E46" s="15">
        <v>0</v>
      </c>
      <c r="F46" s="15">
        <v>191570</v>
      </c>
      <c r="G46" s="15">
        <v>0</v>
      </c>
      <c r="H46" s="15">
        <v>0</v>
      </c>
      <c r="I46" s="15">
        <v>191570</v>
      </c>
      <c r="J46" s="15">
        <v>191570</v>
      </c>
      <c r="K46" s="15">
        <v>0</v>
      </c>
    </row>
    <row r="47" spans="1:11" s="23" customFormat="1" ht="12.75" x14ac:dyDescent="0.2">
      <c r="A47" s="35" t="s">
        <v>2225</v>
      </c>
      <c r="B47" s="23" t="s">
        <v>2226</v>
      </c>
      <c r="C47" s="15">
        <v>0</v>
      </c>
      <c r="D47" s="15">
        <v>0</v>
      </c>
      <c r="E47" s="15">
        <v>0</v>
      </c>
      <c r="F47" s="15">
        <v>152251.04999999999</v>
      </c>
      <c r="G47" s="15">
        <v>0</v>
      </c>
      <c r="H47" s="15">
        <v>0</v>
      </c>
      <c r="I47" s="15">
        <v>152251.04999999999</v>
      </c>
      <c r="J47" s="15">
        <v>152251.04999999999</v>
      </c>
      <c r="K47" s="15">
        <v>0</v>
      </c>
    </row>
    <row r="48" spans="1:11" s="23" customFormat="1" ht="12.75" x14ac:dyDescent="0.2">
      <c r="A48" s="35" t="s">
        <v>2227</v>
      </c>
      <c r="B48" s="23" t="s">
        <v>2228</v>
      </c>
      <c r="C48" s="15">
        <v>0</v>
      </c>
      <c r="D48" s="15">
        <v>0</v>
      </c>
      <c r="E48" s="15">
        <v>0</v>
      </c>
      <c r="F48" s="15">
        <v>194278.86</v>
      </c>
      <c r="G48" s="15">
        <v>0</v>
      </c>
      <c r="H48" s="15">
        <v>0</v>
      </c>
      <c r="I48" s="15">
        <v>194278.86</v>
      </c>
      <c r="J48" s="15">
        <v>194278.86</v>
      </c>
      <c r="K48" s="15">
        <v>0</v>
      </c>
    </row>
    <row r="49" spans="1:11" s="23" customFormat="1" ht="12.75" x14ac:dyDescent="0.2">
      <c r="A49" s="35" t="s">
        <v>2229</v>
      </c>
      <c r="B49" s="23" t="s">
        <v>1613</v>
      </c>
      <c r="C49" s="15">
        <v>0</v>
      </c>
      <c r="D49" s="15">
        <v>0</v>
      </c>
      <c r="E49" s="15">
        <v>0</v>
      </c>
      <c r="F49" s="15">
        <v>12379.99</v>
      </c>
      <c r="G49" s="15">
        <v>0</v>
      </c>
      <c r="H49" s="15">
        <v>0</v>
      </c>
      <c r="I49" s="15">
        <v>12379.99</v>
      </c>
      <c r="J49" s="15">
        <v>0</v>
      </c>
      <c r="K49" s="15">
        <v>12379.99</v>
      </c>
    </row>
    <row r="50" spans="1:11" s="23" customFormat="1" ht="12.75" x14ac:dyDescent="0.2">
      <c r="A50" s="35" t="s">
        <v>2230</v>
      </c>
      <c r="B50" s="23" t="s">
        <v>1613</v>
      </c>
      <c r="C50" s="15">
        <v>0</v>
      </c>
      <c r="D50" s="15">
        <v>0</v>
      </c>
      <c r="E50" s="15">
        <v>0</v>
      </c>
      <c r="F50" s="15">
        <v>11788.16</v>
      </c>
      <c r="G50" s="15">
        <v>0</v>
      </c>
      <c r="H50" s="15">
        <v>0</v>
      </c>
      <c r="I50" s="15">
        <v>11788.16</v>
      </c>
      <c r="J50" s="15">
        <v>0</v>
      </c>
      <c r="K50" s="15">
        <v>11788.16</v>
      </c>
    </row>
    <row r="51" spans="1:11" s="23" customFormat="1" ht="12.75" x14ac:dyDescent="0.2">
      <c r="A51" s="35" t="s">
        <v>2231</v>
      </c>
      <c r="B51" s="23" t="s">
        <v>2232</v>
      </c>
      <c r="C51" s="15">
        <v>0</v>
      </c>
      <c r="D51" s="15">
        <v>0</v>
      </c>
      <c r="E51" s="15">
        <v>0</v>
      </c>
      <c r="F51" s="15">
        <v>32627.25</v>
      </c>
      <c r="G51" s="15">
        <v>0</v>
      </c>
      <c r="H51" s="15">
        <v>0</v>
      </c>
      <c r="I51" s="15">
        <v>32627.25</v>
      </c>
      <c r="J51" s="15">
        <v>32627.25</v>
      </c>
      <c r="K51" s="15">
        <v>0</v>
      </c>
    </row>
    <row r="52" spans="1:11" s="23" customFormat="1" ht="12.75" x14ac:dyDescent="0.2">
      <c r="A52" s="35" t="s">
        <v>598</v>
      </c>
      <c r="B52" s="23" t="s">
        <v>884</v>
      </c>
      <c r="C52" s="15">
        <v>0</v>
      </c>
      <c r="D52" s="15">
        <v>0</v>
      </c>
      <c r="E52" s="15">
        <v>0</v>
      </c>
      <c r="F52" s="15">
        <v>13687.5</v>
      </c>
      <c r="G52" s="15">
        <v>0</v>
      </c>
      <c r="H52" s="15">
        <v>0</v>
      </c>
      <c r="I52" s="15">
        <v>13687.5</v>
      </c>
      <c r="J52" s="15">
        <v>13687.5</v>
      </c>
      <c r="K52" s="15">
        <v>0</v>
      </c>
    </row>
    <row r="53" spans="1:11" s="23" customFormat="1" ht="12.75" x14ac:dyDescent="0.2">
      <c r="A53" s="35" t="s">
        <v>599</v>
      </c>
      <c r="B53" s="23" t="s">
        <v>885</v>
      </c>
      <c r="C53" s="15">
        <v>0</v>
      </c>
      <c r="D53" s="15">
        <v>0</v>
      </c>
      <c r="E53" s="15">
        <v>0</v>
      </c>
      <c r="F53" s="15">
        <v>21086.63</v>
      </c>
      <c r="G53" s="15">
        <v>0</v>
      </c>
      <c r="H53" s="15">
        <v>0</v>
      </c>
      <c r="I53" s="15">
        <v>21086.63</v>
      </c>
      <c r="J53" s="15">
        <v>21086.63</v>
      </c>
      <c r="K53" s="15">
        <v>0</v>
      </c>
    </row>
    <row r="54" spans="1:11" s="23" customFormat="1" ht="12.75" x14ac:dyDescent="0.2">
      <c r="A54" s="35" t="s">
        <v>600</v>
      </c>
      <c r="B54" s="23" t="s">
        <v>1346</v>
      </c>
      <c r="C54" s="15">
        <v>0</v>
      </c>
      <c r="D54" s="15">
        <v>0</v>
      </c>
      <c r="E54" s="15">
        <v>0</v>
      </c>
      <c r="F54" s="15">
        <v>63655.79</v>
      </c>
      <c r="G54" s="15">
        <v>0</v>
      </c>
      <c r="H54" s="15">
        <v>0</v>
      </c>
      <c r="I54" s="15">
        <v>63655.79</v>
      </c>
      <c r="J54" s="15">
        <v>63655.79</v>
      </c>
      <c r="K54" s="15">
        <v>0</v>
      </c>
    </row>
    <row r="55" spans="1:11" s="23" customFormat="1" ht="12.75" x14ac:dyDescent="0.2">
      <c r="A55" s="35" t="s">
        <v>604</v>
      </c>
      <c r="B55" s="23" t="s">
        <v>1350</v>
      </c>
      <c r="C55" s="15">
        <v>0</v>
      </c>
      <c r="D55" s="15">
        <v>0</v>
      </c>
      <c r="E55" s="15">
        <v>0</v>
      </c>
      <c r="F55" s="15">
        <v>948432.94</v>
      </c>
      <c r="G55" s="15">
        <v>0</v>
      </c>
      <c r="H55" s="15">
        <v>0</v>
      </c>
      <c r="I55" s="15">
        <v>948432.94</v>
      </c>
      <c r="J55" s="15">
        <v>664389.37</v>
      </c>
      <c r="K55" s="15">
        <v>284043.57</v>
      </c>
    </row>
    <row r="56" spans="1:11" s="23" customFormat="1" ht="12.75" x14ac:dyDescent="0.2">
      <c r="A56" s="35" t="s">
        <v>1854</v>
      </c>
      <c r="B56" s="23" t="s">
        <v>1963</v>
      </c>
      <c r="C56" s="15">
        <v>0</v>
      </c>
      <c r="D56" s="15">
        <v>0</v>
      </c>
      <c r="E56" s="15">
        <v>0</v>
      </c>
      <c r="F56" s="15">
        <v>585715.05000000005</v>
      </c>
      <c r="G56" s="15">
        <v>0</v>
      </c>
      <c r="H56" s="15">
        <v>0</v>
      </c>
      <c r="I56" s="15">
        <v>585715.05000000005</v>
      </c>
      <c r="J56" s="15">
        <v>349094.93</v>
      </c>
      <c r="K56" s="15">
        <v>236620.12</v>
      </c>
    </row>
    <row r="57" spans="1:11" s="23" customFormat="1" ht="12.75" x14ac:dyDescent="0.2">
      <c r="A57" s="35" t="s">
        <v>2233</v>
      </c>
      <c r="B57" s="23" t="s">
        <v>2234</v>
      </c>
      <c r="C57" s="15">
        <v>0</v>
      </c>
      <c r="D57" s="15">
        <v>0</v>
      </c>
      <c r="E57" s="15">
        <v>0</v>
      </c>
      <c r="F57" s="15">
        <v>108543.14</v>
      </c>
      <c r="G57" s="15">
        <v>0</v>
      </c>
      <c r="H57" s="15">
        <v>0</v>
      </c>
      <c r="I57" s="15">
        <v>108543.14</v>
      </c>
      <c r="J57" s="15">
        <v>0</v>
      </c>
      <c r="K57" s="15">
        <v>108543.14</v>
      </c>
    </row>
    <row r="58" spans="1:11" s="23" customFormat="1" ht="12.75" x14ac:dyDescent="0.2">
      <c r="A58" s="35" t="s">
        <v>1530</v>
      </c>
      <c r="B58" s="23" t="s">
        <v>1531</v>
      </c>
      <c r="C58" s="15">
        <v>0</v>
      </c>
      <c r="D58" s="15">
        <v>0</v>
      </c>
      <c r="E58" s="15">
        <v>0</v>
      </c>
      <c r="F58" s="15">
        <v>14503.13</v>
      </c>
      <c r="G58" s="15">
        <v>0</v>
      </c>
      <c r="H58" s="15">
        <v>0</v>
      </c>
      <c r="I58" s="15">
        <v>14503.13</v>
      </c>
      <c r="J58" s="15">
        <v>14503.13</v>
      </c>
      <c r="K58" s="15">
        <v>0</v>
      </c>
    </row>
    <row r="59" spans="1:11" s="23" customFormat="1" ht="12.75" x14ac:dyDescent="0.2">
      <c r="A59" s="35" t="s">
        <v>1532</v>
      </c>
      <c r="B59" s="23" t="s">
        <v>1533</v>
      </c>
      <c r="C59" s="15">
        <v>0</v>
      </c>
      <c r="D59" s="15">
        <v>0</v>
      </c>
      <c r="E59" s="15">
        <v>0</v>
      </c>
      <c r="F59" s="15">
        <v>12112.5</v>
      </c>
      <c r="G59" s="15">
        <v>0</v>
      </c>
      <c r="H59" s="15">
        <v>0</v>
      </c>
      <c r="I59" s="15">
        <v>12112.5</v>
      </c>
      <c r="J59" s="15">
        <v>12112.5</v>
      </c>
      <c r="K59" s="15">
        <v>0</v>
      </c>
    </row>
    <row r="60" spans="1:11" s="23" customFormat="1" ht="12.75" x14ac:dyDescent="0.2">
      <c r="A60" s="35" t="s">
        <v>2235</v>
      </c>
      <c r="B60" s="23" t="s">
        <v>2236</v>
      </c>
      <c r="C60" s="15">
        <v>0</v>
      </c>
      <c r="D60" s="15">
        <v>0</v>
      </c>
      <c r="E60" s="15">
        <v>0</v>
      </c>
      <c r="F60" s="15">
        <v>16492.080000000002</v>
      </c>
      <c r="G60" s="15">
        <v>0</v>
      </c>
      <c r="H60" s="15">
        <v>0</v>
      </c>
      <c r="I60" s="15">
        <v>16492.080000000002</v>
      </c>
      <c r="J60" s="15">
        <v>0</v>
      </c>
      <c r="K60" s="15">
        <v>16492.080000000002</v>
      </c>
    </row>
    <row r="61" spans="1:11" s="23" customFormat="1" ht="12.75" x14ac:dyDescent="0.2">
      <c r="A61" s="35" t="s">
        <v>1860</v>
      </c>
      <c r="B61" s="23" t="s">
        <v>1969</v>
      </c>
      <c r="C61" s="15">
        <v>0</v>
      </c>
      <c r="D61" s="15">
        <v>0</v>
      </c>
      <c r="E61" s="15">
        <v>0</v>
      </c>
      <c r="F61" s="15">
        <v>24626</v>
      </c>
      <c r="G61" s="15">
        <v>0</v>
      </c>
      <c r="H61" s="15">
        <v>0</v>
      </c>
      <c r="I61" s="15">
        <v>24626</v>
      </c>
      <c r="J61" s="15">
        <v>24626</v>
      </c>
      <c r="K61" s="15">
        <v>0</v>
      </c>
    </row>
    <row r="62" spans="1:11" s="23" customFormat="1" ht="12.75" x14ac:dyDescent="0.2">
      <c r="A62" s="35" t="s">
        <v>1542</v>
      </c>
      <c r="B62" s="23" t="s">
        <v>1543</v>
      </c>
      <c r="C62" s="15">
        <v>0</v>
      </c>
      <c r="D62" s="15">
        <v>0</v>
      </c>
      <c r="E62" s="15">
        <v>0</v>
      </c>
      <c r="F62" s="15">
        <v>25972</v>
      </c>
      <c r="G62" s="15">
        <v>0</v>
      </c>
      <c r="H62" s="15">
        <v>0</v>
      </c>
      <c r="I62" s="15">
        <v>25972</v>
      </c>
      <c r="J62" s="15">
        <v>25972</v>
      </c>
      <c r="K62" s="15">
        <v>0</v>
      </c>
    </row>
    <row r="63" spans="1:11" s="23" customFormat="1" ht="12.75" x14ac:dyDescent="0.2">
      <c r="A63" s="35" t="s">
        <v>1544</v>
      </c>
      <c r="B63" s="23" t="s">
        <v>1545</v>
      </c>
      <c r="C63" s="15">
        <v>0</v>
      </c>
      <c r="D63" s="15">
        <v>0</v>
      </c>
      <c r="E63" s="15">
        <v>0</v>
      </c>
      <c r="F63" s="15">
        <v>10750</v>
      </c>
      <c r="G63" s="15">
        <v>0</v>
      </c>
      <c r="H63" s="15">
        <v>0</v>
      </c>
      <c r="I63" s="15">
        <v>10750</v>
      </c>
      <c r="J63" s="15">
        <v>10750</v>
      </c>
      <c r="K63" s="15">
        <v>0</v>
      </c>
    </row>
    <row r="64" spans="1:11" s="23" customFormat="1" ht="12.75" x14ac:dyDescent="0.2">
      <c r="A64" s="35" t="s">
        <v>1546</v>
      </c>
      <c r="B64" s="23" t="s">
        <v>1547</v>
      </c>
      <c r="C64" s="15">
        <v>0</v>
      </c>
      <c r="D64" s="15">
        <v>0</v>
      </c>
      <c r="E64" s="15">
        <v>0</v>
      </c>
      <c r="F64" s="15">
        <v>6878.93</v>
      </c>
      <c r="G64" s="15">
        <v>0</v>
      </c>
      <c r="H64" s="15">
        <v>0</v>
      </c>
      <c r="I64" s="15">
        <v>6878.93</v>
      </c>
      <c r="J64" s="15">
        <v>0</v>
      </c>
      <c r="K64" s="15">
        <v>6878.93</v>
      </c>
    </row>
    <row r="65" spans="1:11" s="23" customFormat="1" ht="12.75" x14ac:dyDescent="0.2">
      <c r="A65" s="35" t="s">
        <v>1548</v>
      </c>
      <c r="B65" s="23" t="s">
        <v>1549</v>
      </c>
      <c r="C65" s="15">
        <v>0</v>
      </c>
      <c r="D65" s="15">
        <v>0</v>
      </c>
      <c r="E65" s="15">
        <v>0</v>
      </c>
      <c r="F65" s="15">
        <v>28925.68</v>
      </c>
      <c r="G65" s="15">
        <v>0</v>
      </c>
      <c r="H65" s="15">
        <v>0</v>
      </c>
      <c r="I65" s="15">
        <v>28925.68</v>
      </c>
      <c r="J65" s="15">
        <v>0</v>
      </c>
      <c r="K65" s="15">
        <v>28925.68</v>
      </c>
    </row>
    <row r="66" spans="1:11" s="23" customFormat="1" ht="12.75" x14ac:dyDescent="0.2">
      <c r="A66" s="35" t="s">
        <v>1550</v>
      </c>
      <c r="B66" s="23" t="s">
        <v>1551</v>
      </c>
      <c r="C66" s="15">
        <v>0</v>
      </c>
      <c r="D66" s="15">
        <v>0</v>
      </c>
      <c r="E66" s="15">
        <v>0</v>
      </c>
      <c r="F66" s="15">
        <v>40978.5</v>
      </c>
      <c r="G66" s="15">
        <v>0</v>
      </c>
      <c r="H66" s="15">
        <v>0</v>
      </c>
      <c r="I66" s="15">
        <v>40978.5</v>
      </c>
      <c r="J66" s="15">
        <v>0</v>
      </c>
      <c r="K66" s="15">
        <v>40978.5</v>
      </c>
    </row>
    <row r="67" spans="1:11" s="23" customFormat="1" ht="12.75" x14ac:dyDescent="0.2">
      <c r="A67" s="35" t="s">
        <v>2237</v>
      </c>
      <c r="B67" s="23" t="s">
        <v>2238</v>
      </c>
      <c r="C67" s="15">
        <v>0</v>
      </c>
      <c r="D67" s="15">
        <v>0</v>
      </c>
      <c r="E67" s="15">
        <v>0</v>
      </c>
      <c r="F67" s="15">
        <v>114270.24</v>
      </c>
      <c r="G67" s="15">
        <v>0</v>
      </c>
      <c r="H67" s="15">
        <v>0</v>
      </c>
      <c r="I67" s="15">
        <v>114270.24</v>
      </c>
      <c r="J67" s="15">
        <v>114270.24</v>
      </c>
      <c r="K67" s="15">
        <v>0</v>
      </c>
    </row>
    <row r="68" spans="1:11" s="23" customFormat="1" ht="12.75" x14ac:dyDescent="0.2">
      <c r="A68" s="35" t="s">
        <v>2239</v>
      </c>
      <c r="B68" s="23" t="s">
        <v>2240</v>
      </c>
      <c r="C68" s="15">
        <v>0</v>
      </c>
      <c r="D68" s="15">
        <v>0</v>
      </c>
      <c r="E68" s="15">
        <v>0</v>
      </c>
      <c r="F68" s="15">
        <v>800</v>
      </c>
      <c r="G68" s="15">
        <v>0</v>
      </c>
      <c r="H68" s="15">
        <v>0</v>
      </c>
      <c r="I68" s="15">
        <v>800</v>
      </c>
      <c r="J68" s="15">
        <v>800</v>
      </c>
      <c r="K68" s="15">
        <v>0</v>
      </c>
    </row>
    <row r="69" spans="1:11" s="23" customFormat="1" ht="12.75" x14ac:dyDescent="0.2">
      <c r="A69" s="35" t="s">
        <v>2241</v>
      </c>
      <c r="B69" s="23" t="s">
        <v>2242</v>
      </c>
      <c r="C69" s="15">
        <v>0</v>
      </c>
      <c r="D69" s="15">
        <v>0</v>
      </c>
      <c r="E69" s="15">
        <v>0</v>
      </c>
      <c r="F69" s="15">
        <v>8167.27</v>
      </c>
      <c r="G69" s="15">
        <v>0</v>
      </c>
      <c r="H69" s="15">
        <v>0</v>
      </c>
      <c r="I69" s="15">
        <v>8167.27</v>
      </c>
      <c r="J69" s="15">
        <v>8167.27</v>
      </c>
      <c r="K69" s="15">
        <v>0</v>
      </c>
    </row>
    <row r="70" spans="1:11" s="23" customFormat="1" ht="12.75" x14ac:dyDescent="0.2">
      <c r="A70" s="35" t="s">
        <v>2243</v>
      </c>
      <c r="B70" s="23" t="s">
        <v>2244</v>
      </c>
      <c r="C70" s="15">
        <v>0</v>
      </c>
      <c r="D70" s="15">
        <v>0</v>
      </c>
      <c r="E70" s="15">
        <v>0</v>
      </c>
      <c r="F70" s="15">
        <v>95887</v>
      </c>
      <c r="G70" s="15">
        <v>0</v>
      </c>
      <c r="H70" s="15">
        <v>0</v>
      </c>
      <c r="I70" s="15">
        <v>95887</v>
      </c>
      <c r="J70" s="15">
        <v>95887</v>
      </c>
      <c r="K70" s="15">
        <v>0</v>
      </c>
    </row>
    <row r="71" spans="1:11" s="23" customFormat="1" ht="12.75" x14ac:dyDescent="0.2">
      <c r="A71" s="35" t="s">
        <v>619</v>
      </c>
      <c r="B71" s="23" t="s">
        <v>889</v>
      </c>
      <c r="C71" s="15">
        <v>0</v>
      </c>
      <c r="D71" s="15">
        <v>0</v>
      </c>
      <c r="E71" s="15">
        <v>0</v>
      </c>
      <c r="F71" s="15">
        <v>44247.77</v>
      </c>
      <c r="G71" s="15">
        <v>0</v>
      </c>
      <c r="H71" s="15">
        <v>0</v>
      </c>
      <c r="I71" s="15">
        <v>44247.77</v>
      </c>
      <c r="J71" s="15">
        <v>44247.77</v>
      </c>
      <c r="K71" s="15">
        <v>0</v>
      </c>
    </row>
    <row r="72" spans="1:11" s="23" customFormat="1" ht="12.75" x14ac:dyDescent="0.2">
      <c r="A72" s="35" t="s">
        <v>620</v>
      </c>
      <c r="B72" s="23" t="s">
        <v>890</v>
      </c>
      <c r="C72" s="15">
        <v>0</v>
      </c>
      <c r="D72" s="15">
        <v>0</v>
      </c>
      <c r="E72" s="15">
        <v>0</v>
      </c>
      <c r="F72" s="15">
        <v>98170.47</v>
      </c>
      <c r="G72" s="15">
        <v>0</v>
      </c>
      <c r="H72" s="15">
        <v>0</v>
      </c>
      <c r="I72" s="15">
        <v>98170.47</v>
      </c>
      <c r="J72" s="15">
        <v>98170.47</v>
      </c>
      <c r="K72" s="15">
        <v>0</v>
      </c>
    </row>
    <row r="73" spans="1:11" s="23" customFormat="1" ht="12.75" x14ac:dyDescent="0.2">
      <c r="A73" s="35" t="s">
        <v>2245</v>
      </c>
      <c r="B73" s="23" t="s">
        <v>2246</v>
      </c>
      <c r="C73" s="15">
        <v>0</v>
      </c>
      <c r="D73" s="15">
        <v>0</v>
      </c>
      <c r="E73" s="15">
        <v>0</v>
      </c>
      <c r="F73" s="15">
        <v>37596.339999999997</v>
      </c>
      <c r="G73" s="15">
        <v>0</v>
      </c>
      <c r="H73" s="15">
        <v>0</v>
      </c>
      <c r="I73" s="15">
        <v>37596.339999999997</v>
      </c>
      <c r="J73" s="15">
        <v>0</v>
      </c>
      <c r="K73" s="15">
        <v>37596.339999999997</v>
      </c>
    </row>
    <row r="74" spans="1:11" s="23" customFormat="1" ht="12.75" x14ac:dyDescent="0.2">
      <c r="A74" s="35" t="s">
        <v>630</v>
      </c>
      <c r="B74" s="23" t="s">
        <v>944</v>
      </c>
      <c r="C74" s="15">
        <v>0</v>
      </c>
      <c r="D74" s="15">
        <v>0</v>
      </c>
      <c r="E74" s="15">
        <v>0</v>
      </c>
      <c r="F74" s="15">
        <v>20700.11</v>
      </c>
      <c r="G74" s="15">
        <v>0</v>
      </c>
      <c r="H74" s="15">
        <v>0</v>
      </c>
      <c r="I74" s="15">
        <v>20700.11</v>
      </c>
      <c r="J74" s="15">
        <v>0</v>
      </c>
      <c r="K74" s="15">
        <v>20700.11</v>
      </c>
    </row>
    <row r="75" spans="1:11" s="23" customFormat="1" ht="12.75" x14ac:dyDescent="0.2">
      <c r="A75" s="35" t="s">
        <v>631</v>
      </c>
      <c r="B75" s="23" t="s">
        <v>945</v>
      </c>
      <c r="C75" s="15">
        <v>0</v>
      </c>
      <c r="D75" s="15">
        <v>0</v>
      </c>
      <c r="E75" s="15">
        <v>0</v>
      </c>
      <c r="F75" s="15">
        <v>18371.07</v>
      </c>
      <c r="G75" s="15">
        <v>0</v>
      </c>
      <c r="H75" s="15">
        <v>0</v>
      </c>
      <c r="I75" s="15">
        <v>18371.07</v>
      </c>
      <c r="J75" s="15">
        <v>18371.07</v>
      </c>
      <c r="K75" s="15">
        <v>0</v>
      </c>
    </row>
    <row r="76" spans="1:11" s="23" customFormat="1" ht="12.75" x14ac:dyDescent="0.2">
      <c r="A76" s="35" t="s">
        <v>1162</v>
      </c>
      <c r="B76" s="23" t="s">
        <v>1441</v>
      </c>
      <c r="C76" s="15">
        <v>0</v>
      </c>
      <c r="D76" s="15">
        <v>0</v>
      </c>
      <c r="E76" s="15">
        <v>0</v>
      </c>
      <c r="F76" s="15">
        <v>6427.9</v>
      </c>
      <c r="G76" s="15">
        <v>0</v>
      </c>
      <c r="H76" s="15">
        <v>0</v>
      </c>
      <c r="I76" s="15">
        <v>6427.9</v>
      </c>
      <c r="J76" s="15">
        <v>0</v>
      </c>
      <c r="K76" s="15">
        <v>6427.9</v>
      </c>
    </row>
    <row r="77" spans="1:11" s="23" customFormat="1" ht="12.75" x14ac:dyDescent="0.2">
      <c r="A77" s="35" t="s">
        <v>1163</v>
      </c>
      <c r="B77" s="23" t="s">
        <v>1371</v>
      </c>
      <c r="C77" s="15">
        <v>0</v>
      </c>
      <c r="D77" s="15">
        <v>0</v>
      </c>
      <c r="E77" s="15">
        <v>0</v>
      </c>
      <c r="F77" s="15">
        <v>34800.730000000003</v>
      </c>
      <c r="G77" s="15">
        <v>0</v>
      </c>
      <c r="H77" s="15">
        <v>0</v>
      </c>
      <c r="I77" s="15">
        <v>34800.730000000003</v>
      </c>
      <c r="J77" s="15">
        <v>0</v>
      </c>
      <c r="K77" s="15">
        <v>34800.730000000003</v>
      </c>
    </row>
    <row r="78" spans="1:11" s="23" customFormat="1" ht="12.75" x14ac:dyDescent="0.2">
      <c r="A78" s="35" t="s">
        <v>1865</v>
      </c>
      <c r="B78" s="23" t="s">
        <v>1974</v>
      </c>
      <c r="C78" s="15">
        <v>0</v>
      </c>
      <c r="D78" s="15">
        <v>0</v>
      </c>
      <c r="E78" s="15">
        <v>0</v>
      </c>
      <c r="F78" s="15">
        <v>14608.95</v>
      </c>
      <c r="G78" s="15">
        <v>0</v>
      </c>
      <c r="H78" s="15">
        <v>0</v>
      </c>
      <c r="I78" s="15">
        <v>14608.95</v>
      </c>
      <c r="J78" s="15">
        <v>14608.95</v>
      </c>
      <c r="K78" s="15">
        <v>0</v>
      </c>
    </row>
    <row r="79" spans="1:11" s="23" customFormat="1" ht="12.75" x14ac:dyDescent="0.2">
      <c r="A79" s="35" t="s">
        <v>1552</v>
      </c>
      <c r="B79" s="23" t="s">
        <v>1553</v>
      </c>
      <c r="C79" s="15">
        <v>0</v>
      </c>
      <c r="D79" s="15">
        <v>0</v>
      </c>
      <c r="E79" s="15">
        <v>0</v>
      </c>
      <c r="F79" s="15">
        <v>10750</v>
      </c>
      <c r="G79" s="15">
        <v>0</v>
      </c>
      <c r="H79" s="15">
        <v>0</v>
      </c>
      <c r="I79" s="15">
        <v>10750</v>
      </c>
      <c r="J79" s="15">
        <v>10750</v>
      </c>
      <c r="K79" s="15">
        <v>0</v>
      </c>
    </row>
    <row r="80" spans="1:11" s="23" customFormat="1" ht="12.75" x14ac:dyDescent="0.2">
      <c r="A80" s="35" t="s">
        <v>1554</v>
      </c>
      <c r="B80" s="23" t="s">
        <v>1547</v>
      </c>
      <c r="C80" s="15">
        <v>0</v>
      </c>
      <c r="D80" s="15">
        <v>0</v>
      </c>
      <c r="E80" s="15">
        <v>0</v>
      </c>
      <c r="F80" s="15">
        <v>8313.94</v>
      </c>
      <c r="G80" s="15">
        <v>0</v>
      </c>
      <c r="H80" s="15">
        <v>0</v>
      </c>
      <c r="I80" s="15">
        <v>8313.94</v>
      </c>
      <c r="J80" s="15">
        <v>0</v>
      </c>
      <c r="K80" s="15">
        <v>8313.94</v>
      </c>
    </row>
    <row r="81" spans="1:11" s="23" customFormat="1" ht="12.75" x14ac:dyDescent="0.2">
      <c r="A81" s="35" t="s">
        <v>2247</v>
      </c>
      <c r="B81" s="23" t="s">
        <v>2248</v>
      </c>
      <c r="C81" s="15">
        <v>0</v>
      </c>
      <c r="D81" s="15">
        <v>0</v>
      </c>
      <c r="E81" s="15">
        <v>0</v>
      </c>
      <c r="F81" s="15">
        <v>30000</v>
      </c>
      <c r="G81" s="15">
        <v>0</v>
      </c>
      <c r="H81" s="15">
        <v>0</v>
      </c>
      <c r="I81" s="15">
        <v>30000</v>
      </c>
      <c r="J81" s="15">
        <v>30000</v>
      </c>
      <c r="K81" s="15">
        <v>0</v>
      </c>
    </row>
    <row r="82" spans="1:11" s="23" customFormat="1" ht="12.75" x14ac:dyDescent="0.2">
      <c r="A82" s="35" t="s">
        <v>634</v>
      </c>
      <c r="B82" s="23" t="s">
        <v>946</v>
      </c>
      <c r="C82" s="15">
        <v>0</v>
      </c>
      <c r="D82" s="15">
        <v>0</v>
      </c>
      <c r="E82" s="15">
        <v>0</v>
      </c>
      <c r="F82" s="15">
        <v>41664</v>
      </c>
      <c r="G82" s="15">
        <v>0</v>
      </c>
      <c r="H82" s="15">
        <v>0</v>
      </c>
      <c r="I82" s="15">
        <v>41664</v>
      </c>
      <c r="J82" s="15">
        <v>0</v>
      </c>
      <c r="K82" s="15">
        <v>41664</v>
      </c>
    </row>
    <row r="83" spans="1:11" s="23" customFormat="1" ht="12.75" x14ac:dyDescent="0.2">
      <c r="A83" s="35" t="s">
        <v>635</v>
      </c>
      <c r="B83" s="23" t="s">
        <v>947</v>
      </c>
      <c r="C83" s="15">
        <v>0</v>
      </c>
      <c r="D83" s="15">
        <v>0</v>
      </c>
      <c r="E83" s="15">
        <v>0</v>
      </c>
      <c r="F83" s="15">
        <v>16044.6</v>
      </c>
      <c r="G83" s="15">
        <v>0</v>
      </c>
      <c r="H83" s="15">
        <v>0</v>
      </c>
      <c r="I83" s="15">
        <v>16044.6</v>
      </c>
      <c r="J83" s="15">
        <v>16044.6</v>
      </c>
      <c r="K83" s="15">
        <v>0</v>
      </c>
    </row>
    <row r="84" spans="1:11" s="23" customFormat="1" ht="12.75" x14ac:dyDescent="0.2">
      <c r="A84" s="35" t="s">
        <v>1164</v>
      </c>
      <c r="B84" s="23" t="s">
        <v>1372</v>
      </c>
      <c r="C84" s="15">
        <v>0</v>
      </c>
      <c r="D84" s="15">
        <v>0</v>
      </c>
      <c r="E84" s="15">
        <v>0</v>
      </c>
      <c r="F84" s="15">
        <v>3206.5</v>
      </c>
      <c r="G84" s="15">
        <v>0</v>
      </c>
      <c r="H84" s="15">
        <v>0</v>
      </c>
      <c r="I84" s="15">
        <v>3206.5</v>
      </c>
      <c r="J84" s="15">
        <v>3206.5</v>
      </c>
      <c r="K84" s="15">
        <v>0</v>
      </c>
    </row>
    <row r="85" spans="1:11" s="23" customFormat="1" ht="12.75" x14ac:dyDescent="0.2">
      <c r="A85" s="35" t="s">
        <v>1555</v>
      </c>
      <c r="B85" s="23" t="s">
        <v>1556</v>
      </c>
      <c r="C85" s="15">
        <v>0</v>
      </c>
      <c r="D85" s="15">
        <v>0</v>
      </c>
      <c r="E85" s="15">
        <v>0</v>
      </c>
      <c r="F85" s="15">
        <v>12470</v>
      </c>
      <c r="G85" s="15">
        <v>0</v>
      </c>
      <c r="H85" s="15">
        <v>0</v>
      </c>
      <c r="I85" s="15">
        <v>12470</v>
      </c>
      <c r="J85" s="15">
        <v>12470</v>
      </c>
      <c r="K85" s="15">
        <v>0</v>
      </c>
    </row>
    <row r="86" spans="1:11" s="23" customFormat="1" ht="12.75" x14ac:dyDescent="0.2">
      <c r="A86" s="35" t="s">
        <v>1557</v>
      </c>
      <c r="B86" s="23" t="s">
        <v>1558</v>
      </c>
      <c r="C86" s="15">
        <v>0</v>
      </c>
      <c r="D86" s="15">
        <v>0</v>
      </c>
      <c r="E86" s="15">
        <v>0</v>
      </c>
      <c r="F86" s="15">
        <v>14949.38</v>
      </c>
      <c r="G86" s="15">
        <v>0</v>
      </c>
      <c r="H86" s="15">
        <v>0</v>
      </c>
      <c r="I86" s="15">
        <v>14949.38</v>
      </c>
      <c r="J86" s="15">
        <v>14949.38</v>
      </c>
      <c r="K86" s="15">
        <v>0</v>
      </c>
    </row>
    <row r="87" spans="1:11" s="23" customFormat="1" ht="12.75" x14ac:dyDescent="0.2">
      <c r="A87" s="35" t="s">
        <v>2249</v>
      </c>
      <c r="B87" s="23" t="s">
        <v>2250</v>
      </c>
      <c r="C87" s="15">
        <v>0</v>
      </c>
      <c r="D87" s="15">
        <v>0</v>
      </c>
      <c r="E87" s="15">
        <v>0</v>
      </c>
      <c r="F87" s="15">
        <v>39160.93</v>
      </c>
      <c r="G87" s="15">
        <v>0</v>
      </c>
      <c r="H87" s="15">
        <v>0</v>
      </c>
      <c r="I87" s="15">
        <v>39160.93</v>
      </c>
      <c r="J87" s="15">
        <v>0</v>
      </c>
      <c r="K87" s="15">
        <v>39160.93</v>
      </c>
    </row>
    <row r="88" spans="1:11" s="23" customFormat="1" ht="12.75" x14ac:dyDescent="0.2">
      <c r="A88" s="35" t="s">
        <v>2251</v>
      </c>
      <c r="B88" s="23" t="s">
        <v>2252</v>
      </c>
      <c r="C88" s="15">
        <v>0</v>
      </c>
      <c r="D88" s="15">
        <v>0</v>
      </c>
      <c r="E88" s="15">
        <v>0</v>
      </c>
      <c r="F88" s="15">
        <v>21923.5</v>
      </c>
      <c r="G88" s="15">
        <v>0</v>
      </c>
      <c r="H88" s="15">
        <v>0</v>
      </c>
      <c r="I88" s="15">
        <v>21923.5</v>
      </c>
      <c r="J88" s="15">
        <v>21923.5</v>
      </c>
      <c r="K88" s="15">
        <v>0</v>
      </c>
    </row>
    <row r="89" spans="1:11" s="23" customFormat="1" ht="12.75" x14ac:dyDescent="0.2">
      <c r="A89" s="35" t="s">
        <v>2253</v>
      </c>
      <c r="B89" s="23" t="s">
        <v>2254</v>
      </c>
      <c r="C89" s="15">
        <v>0</v>
      </c>
      <c r="D89" s="15">
        <v>0</v>
      </c>
      <c r="E89" s="15">
        <v>0</v>
      </c>
      <c r="F89" s="15">
        <v>66419.75</v>
      </c>
      <c r="G89" s="15">
        <v>0</v>
      </c>
      <c r="H89" s="15">
        <v>0</v>
      </c>
      <c r="I89" s="15">
        <v>66419.75</v>
      </c>
      <c r="J89" s="15">
        <v>66419.75</v>
      </c>
      <c r="K89" s="15">
        <v>0</v>
      </c>
    </row>
    <row r="90" spans="1:11" s="23" customFormat="1" ht="12.75" x14ac:dyDescent="0.2">
      <c r="A90" s="35" t="s">
        <v>646</v>
      </c>
      <c r="B90" s="23" t="s">
        <v>893</v>
      </c>
      <c r="C90" s="15">
        <v>0</v>
      </c>
      <c r="D90" s="15">
        <v>0</v>
      </c>
      <c r="E90" s="15">
        <v>0</v>
      </c>
      <c r="F90" s="15">
        <v>17785.03</v>
      </c>
      <c r="G90" s="15">
        <v>0</v>
      </c>
      <c r="H90" s="15">
        <v>0</v>
      </c>
      <c r="I90" s="15">
        <v>17785.03</v>
      </c>
      <c r="J90" s="15">
        <v>0</v>
      </c>
      <c r="K90" s="15">
        <v>17785.03</v>
      </c>
    </row>
    <row r="91" spans="1:11" s="23" customFormat="1" ht="12.75" x14ac:dyDescent="0.2">
      <c r="A91" s="35" t="s">
        <v>649</v>
      </c>
      <c r="B91" s="23" t="s">
        <v>952</v>
      </c>
      <c r="C91" s="15">
        <v>0</v>
      </c>
      <c r="D91" s="15">
        <v>0</v>
      </c>
      <c r="E91" s="15">
        <v>0</v>
      </c>
      <c r="F91" s="15">
        <v>41495.14</v>
      </c>
      <c r="G91" s="15">
        <v>0</v>
      </c>
      <c r="H91" s="15">
        <v>0</v>
      </c>
      <c r="I91" s="15">
        <v>41495.14</v>
      </c>
      <c r="J91" s="15">
        <v>0</v>
      </c>
      <c r="K91" s="15">
        <v>41495.14</v>
      </c>
    </row>
    <row r="92" spans="1:11" s="23" customFormat="1" ht="12.75" x14ac:dyDescent="0.2">
      <c r="A92" s="35" t="s">
        <v>650</v>
      </c>
      <c r="B92" s="23" t="s">
        <v>953</v>
      </c>
      <c r="C92" s="15">
        <v>0</v>
      </c>
      <c r="D92" s="15">
        <v>0</v>
      </c>
      <c r="E92" s="15">
        <v>0</v>
      </c>
      <c r="F92" s="15">
        <v>19780.509999999998</v>
      </c>
      <c r="G92" s="15">
        <v>0</v>
      </c>
      <c r="H92" s="15">
        <v>0</v>
      </c>
      <c r="I92" s="15">
        <v>19780.509999999998</v>
      </c>
      <c r="J92" s="15">
        <v>0</v>
      </c>
      <c r="K92" s="15">
        <v>19780.509999999998</v>
      </c>
    </row>
    <row r="93" spans="1:11" s="23" customFormat="1" ht="12.75" x14ac:dyDescent="0.2">
      <c r="A93" s="35" t="s">
        <v>1166</v>
      </c>
      <c r="B93" s="23" t="s">
        <v>1373</v>
      </c>
      <c r="C93" s="15">
        <v>0</v>
      </c>
      <c r="D93" s="15">
        <v>0</v>
      </c>
      <c r="E93" s="15">
        <v>0</v>
      </c>
      <c r="F93" s="15">
        <v>29783.279999999999</v>
      </c>
      <c r="G93" s="15">
        <v>0</v>
      </c>
      <c r="H93" s="15">
        <v>0</v>
      </c>
      <c r="I93" s="15">
        <v>29783.279999999999</v>
      </c>
      <c r="J93" s="15">
        <v>29783.279999999999</v>
      </c>
      <c r="K93" s="15">
        <v>0</v>
      </c>
    </row>
    <row r="94" spans="1:11" s="23" customFormat="1" ht="12.75" x14ac:dyDescent="0.2">
      <c r="A94" s="35" t="s">
        <v>1167</v>
      </c>
      <c r="B94" s="23" t="s">
        <v>1443</v>
      </c>
      <c r="C94" s="15">
        <v>0</v>
      </c>
      <c r="D94" s="15">
        <v>0</v>
      </c>
      <c r="E94" s="15">
        <v>0</v>
      </c>
      <c r="F94" s="15">
        <v>8141.45</v>
      </c>
      <c r="G94" s="15">
        <v>0</v>
      </c>
      <c r="H94" s="15">
        <v>0</v>
      </c>
      <c r="I94" s="15">
        <v>8141.45</v>
      </c>
      <c r="J94" s="15">
        <v>0</v>
      </c>
      <c r="K94" s="15">
        <v>8141.45</v>
      </c>
    </row>
    <row r="95" spans="1:11" s="23" customFormat="1" ht="12.75" x14ac:dyDescent="0.2">
      <c r="A95" s="35" t="s">
        <v>1171</v>
      </c>
      <c r="B95" s="23" t="s">
        <v>1376</v>
      </c>
      <c r="C95" s="15">
        <v>0</v>
      </c>
      <c r="D95" s="15">
        <v>0</v>
      </c>
      <c r="E95" s="15">
        <v>0</v>
      </c>
      <c r="F95" s="15">
        <v>28750.560000000001</v>
      </c>
      <c r="G95" s="15">
        <v>0</v>
      </c>
      <c r="H95" s="15">
        <v>0</v>
      </c>
      <c r="I95" s="15">
        <v>28750.560000000001</v>
      </c>
      <c r="J95" s="15">
        <v>0</v>
      </c>
      <c r="K95" s="15">
        <v>28750.560000000001</v>
      </c>
    </row>
    <row r="96" spans="1:11" s="23" customFormat="1" ht="12.75" x14ac:dyDescent="0.2">
      <c r="A96" s="35" t="s">
        <v>1172</v>
      </c>
      <c r="B96" s="23" t="s">
        <v>1377</v>
      </c>
      <c r="C96" s="15">
        <v>0</v>
      </c>
      <c r="D96" s="15">
        <v>0</v>
      </c>
      <c r="E96" s="15">
        <v>0</v>
      </c>
      <c r="F96" s="15">
        <v>20939.78</v>
      </c>
      <c r="G96" s="15">
        <v>0</v>
      </c>
      <c r="H96" s="15">
        <v>0</v>
      </c>
      <c r="I96" s="15">
        <v>20939.78</v>
      </c>
      <c r="J96" s="15">
        <v>0</v>
      </c>
      <c r="K96" s="15">
        <v>20939.78</v>
      </c>
    </row>
    <row r="97" spans="1:11" s="23" customFormat="1" ht="12.75" x14ac:dyDescent="0.2">
      <c r="A97" s="35" t="s">
        <v>1173</v>
      </c>
      <c r="B97" s="23" t="s">
        <v>1378</v>
      </c>
      <c r="C97" s="15">
        <v>0</v>
      </c>
      <c r="D97" s="15">
        <v>0</v>
      </c>
      <c r="E97" s="15">
        <v>0</v>
      </c>
      <c r="F97" s="15">
        <v>4578.6400000000003</v>
      </c>
      <c r="G97" s="15">
        <v>0</v>
      </c>
      <c r="H97" s="15">
        <v>0</v>
      </c>
      <c r="I97" s="15">
        <v>4578.6400000000003</v>
      </c>
      <c r="J97" s="15">
        <v>4578.6400000000003</v>
      </c>
      <c r="K97" s="15">
        <v>0</v>
      </c>
    </row>
    <row r="98" spans="1:11" s="23" customFormat="1" ht="12.75" x14ac:dyDescent="0.2">
      <c r="A98" s="35" t="s">
        <v>1174</v>
      </c>
      <c r="B98" s="23" t="s">
        <v>1379</v>
      </c>
      <c r="C98" s="15">
        <v>0</v>
      </c>
      <c r="D98" s="15">
        <v>0</v>
      </c>
      <c r="E98" s="15">
        <v>0</v>
      </c>
      <c r="F98" s="15">
        <v>7453.6</v>
      </c>
      <c r="G98" s="15">
        <v>0</v>
      </c>
      <c r="H98" s="15">
        <v>0</v>
      </c>
      <c r="I98" s="15">
        <v>7453.6</v>
      </c>
      <c r="J98" s="15">
        <v>7453.6</v>
      </c>
      <c r="K98" s="15">
        <v>0</v>
      </c>
    </row>
    <row r="99" spans="1:11" s="23" customFormat="1" ht="12.75" x14ac:dyDescent="0.2">
      <c r="A99" s="35" t="s">
        <v>1175</v>
      </c>
      <c r="B99" s="23" t="s">
        <v>1380</v>
      </c>
      <c r="C99" s="15">
        <v>0</v>
      </c>
      <c r="D99" s="15">
        <v>0</v>
      </c>
      <c r="E99" s="15">
        <v>0</v>
      </c>
      <c r="F99" s="15">
        <v>4539.92</v>
      </c>
      <c r="G99" s="15">
        <v>0</v>
      </c>
      <c r="H99" s="15">
        <v>0</v>
      </c>
      <c r="I99" s="15">
        <v>4539.92</v>
      </c>
      <c r="J99" s="15">
        <v>4539.92</v>
      </c>
      <c r="K99" s="15">
        <v>0</v>
      </c>
    </row>
    <row r="100" spans="1:11" s="23" customFormat="1" ht="12.75" x14ac:dyDescent="0.2">
      <c r="A100" s="35" t="s">
        <v>1176</v>
      </c>
      <c r="B100" s="23" t="s">
        <v>1381</v>
      </c>
      <c r="C100" s="15">
        <v>0</v>
      </c>
      <c r="D100" s="15">
        <v>0</v>
      </c>
      <c r="E100" s="15">
        <v>0</v>
      </c>
      <c r="F100" s="15">
        <v>5324</v>
      </c>
      <c r="G100" s="15">
        <v>0</v>
      </c>
      <c r="H100" s="15">
        <v>0</v>
      </c>
      <c r="I100" s="15">
        <v>5324</v>
      </c>
      <c r="J100" s="15">
        <v>5324</v>
      </c>
      <c r="K100" s="15">
        <v>0</v>
      </c>
    </row>
    <row r="101" spans="1:11" s="23" customFormat="1" ht="12.75" x14ac:dyDescent="0.2">
      <c r="A101" s="35" t="s">
        <v>1177</v>
      </c>
      <c r="B101" s="23" t="s">
        <v>1382</v>
      </c>
      <c r="C101" s="15">
        <v>0</v>
      </c>
      <c r="D101" s="15">
        <v>0</v>
      </c>
      <c r="E101" s="15">
        <v>0</v>
      </c>
      <c r="F101" s="15">
        <v>3823.6</v>
      </c>
      <c r="G101" s="15">
        <v>0</v>
      </c>
      <c r="H101" s="15">
        <v>0</v>
      </c>
      <c r="I101" s="15">
        <v>3823.6</v>
      </c>
      <c r="J101" s="15">
        <v>3823.6</v>
      </c>
      <c r="K101" s="15">
        <v>0</v>
      </c>
    </row>
    <row r="102" spans="1:11" s="23" customFormat="1" ht="12.75" x14ac:dyDescent="0.2">
      <c r="A102" s="35" t="s">
        <v>1179</v>
      </c>
      <c r="B102" s="23" t="s">
        <v>1384</v>
      </c>
      <c r="C102" s="15">
        <v>0</v>
      </c>
      <c r="D102" s="15">
        <v>0</v>
      </c>
      <c r="E102" s="15">
        <v>0</v>
      </c>
      <c r="F102" s="15">
        <v>12342</v>
      </c>
      <c r="G102" s="15">
        <v>0</v>
      </c>
      <c r="H102" s="15">
        <v>0</v>
      </c>
      <c r="I102" s="15">
        <v>12342</v>
      </c>
      <c r="J102" s="15">
        <v>12342</v>
      </c>
      <c r="K102" s="15">
        <v>0</v>
      </c>
    </row>
    <row r="103" spans="1:11" s="23" customFormat="1" ht="12.75" x14ac:dyDescent="0.2">
      <c r="A103" s="35" t="s">
        <v>1180</v>
      </c>
      <c r="B103" s="23" t="s">
        <v>1385</v>
      </c>
      <c r="C103" s="15">
        <v>0</v>
      </c>
      <c r="D103" s="15">
        <v>0</v>
      </c>
      <c r="E103" s="15">
        <v>0</v>
      </c>
      <c r="F103" s="15">
        <v>4138.2</v>
      </c>
      <c r="G103" s="15">
        <v>0</v>
      </c>
      <c r="H103" s="15">
        <v>0</v>
      </c>
      <c r="I103" s="15">
        <v>4138.2</v>
      </c>
      <c r="J103" s="15">
        <v>4138.2</v>
      </c>
      <c r="K103" s="15">
        <v>0</v>
      </c>
    </row>
    <row r="104" spans="1:11" s="23" customFormat="1" ht="12.75" x14ac:dyDescent="0.2">
      <c r="A104" s="35" t="s">
        <v>1181</v>
      </c>
      <c r="B104" s="23" t="s">
        <v>1386</v>
      </c>
      <c r="C104" s="15">
        <v>0</v>
      </c>
      <c r="D104" s="15">
        <v>0</v>
      </c>
      <c r="E104" s="15">
        <v>0</v>
      </c>
      <c r="F104" s="15">
        <v>6050</v>
      </c>
      <c r="G104" s="15">
        <v>0</v>
      </c>
      <c r="H104" s="15">
        <v>0</v>
      </c>
      <c r="I104" s="15">
        <v>6050</v>
      </c>
      <c r="J104" s="15">
        <v>6050</v>
      </c>
      <c r="K104" s="15">
        <v>0</v>
      </c>
    </row>
    <row r="105" spans="1:11" s="23" customFormat="1" ht="12.75" x14ac:dyDescent="0.2">
      <c r="A105" s="35" t="s">
        <v>1182</v>
      </c>
      <c r="B105" s="23" t="s">
        <v>1387</v>
      </c>
      <c r="C105" s="15">
        <v>0</v>
      </c>
      <c r="D105" s="15">
        <v>0</v>
      </c>
      <c r="E105" s="15">
        <v>0</v>
      </c>
      <c r="F105" s="15">
        <v>4307.6000000000004</v>
      </c>
      <c r="G105" s="15">
        <v>0</v>
      </c>
      <c r="H105" s="15">
        <v>0</v>
      </c>
      <c r="I105" s="15">
        <v>4307.6000000000004</v>
      </c>
      <c r="J105" s="15">
        <v>4307.6000000000004</v>
      </c>
      <c r="K105" s="15">
        <v>0</v>
      </c>
    </row>
    <row r="106" spans="1:11" s="23" customFormat="1" ht="12.75" x14ac:dyDescent="0.2">
      <c r="A106" s="35" t="s">
        <v>1388</v>
      </c>
      <c r="B106" s="23" t="s">
        <v>1584</v>
      </c>
      <c r="C106" s="15">
        <v>0</v>
      </c>
      <c r="D106" s="15">
        <v>0</v>
      </c>
      <c r="E106" s="15">
        <v>0</v>
      </c>
      <c r="F106" s="15">
        <v>24499.91</v>
      </c>
      <c r="G106" s="15">
        <v>0</v>
      </c>
      <c r="H106" s="15">
        <v>0</v>
      </c>
      <c r="I106" s="15">
        <v>24499.91</v>
      </c>
      <c r="J106" s="15">
        <v>24499.91</v>
      </c>
      <c r="K106" s="15">
        <v>0</v>
      </c>
    </row>
    <row r="107" spans="1:11" s="23" customFormat="1" ht="12.75" x14ac:dyDescent="0.2">
      <c r="A107" s="35" t="s">
        <v>1867</v>
      </c>
      <c r="B107" s="23" t="s">
        <v>1976</v>
      </c>
      <c r="C107" s="15">
        <v>0</v>
      </c>
      <c r="D107" s="15">
        <v>0</v>
      </c>
      <c r="E107" s="15">
        <v>0</v>
      </c>
      <c r="F107" s="15">
        <v>4888.3999999999996</v>
      </c>
      <c r="G107" s="15">
        <v>0</v>
      </c>
      <c r="H107" s="15">
        <v>0</v>
      </c>
      <c r="I107" s="15">
        <v>4888.3999999999996</v>
      </c>
      <c r="J107" s="15">
        <v>4888.3999999999996</v>
      </c>
      <c r="K107" s="15">
        <v>0</v>
      </c>
    </row>
    <row r="108" spans="1:11" s="23" customFormat="1" ht="12.75" x14ac:dyDescent="0.2">
      <c r="A108" s="35" t="s">
        <v>1591</v>
      </c>
      <c r="B108" s="23" t="s">
        <v>1592</v>
      </c>
      <c r="C108" s="15">
        <v>0</v>
      </c>
      <c r="D108" s="15">
        <v>0</v>
      </c>
      <c r="E108" s="15">
        <v>0</v>
      </c>
      <c r="F108" s="15">
        <v>9050</v>
      </c>
      <c r="G108" s="15">
        <v>0</v>
      </c>
      <c r="H108" s="15">
        <v>0</v>
      </c>
      <c r="I108" s="15">
        <v>9050</v>
      </c>
      <c r="J108" s="15">
        <v>9050</v>
      </c>
      <c r="K108" s="15">
        <v>0</v>
      </c>
    </row>
    <row r="109" spans="1:11" s="23" customFormat="1" ht="12.75" x14ac:dyDescent="0.2">
      <c r="A109" s="35" t="s">
        <v>1593</v>
      </c>
      <c r="B109" s="23" t="s">
        <v>1594</v>
      </c>
      <c r="C109" s="15">
        <v>0</v>
      </c>
      <c r="D109" s="15">
        <v>0</v>
      </c>
      <c r="E109" s="15">
        <v>0</v>
      </c>
      <c r="F109" s="15">
        <v>16575</v>
      </c>
      <c r="G109" s="15">
        <v>0</v>
      </c>
      <c r="H109" s="15">
        <v>0</v>
      </c>
      <c r="I109" s="15">
        <v>16575</v>
      </c>
      <c r="J109" s="15">
        <v>16575</v>
      </c>
      <c r="K109" s="15">
        <v>0</v>
      </c>
    </row>
    <row r="110" spans="1:11" s="23" customFormat="1" ht="12.75" x14ac:dyDescent="0.2">
      <c r="A110" s="35" t="s">
        <v>1595</v>
      </c>
      <c r="B110" s="23" t="s">
        <v>1596</v>
      </c>
      <c r="C110" s="15">
        <v>0</v>
      </c>
      <c r="D110" s="15">
        <v>0</v>
      </c>
      <c r="E110" s="15">
        <v>0</v>
      </c>
      <c r="F110" s="15">
        <v>11868</v>
      </c>
      <c r="G110" s="15">
        <v>0</v>
      </c>
      <c r="H110" s="15">
        <v>0</v>
      </c>
      <c r="I110" s="15">
        <v>11868</v>
      </c>
      <c r="J110" s="15">
        <v>11868</v>
      </c>
      <c r="K110" s="15">
        <v>0</v>
      </c>
    </row>
    <row r="111" spans="1:11" s="23" customFormat="1" ht="12.75" x14ac:dyDescent="0.2">
      <c r="A111" s="35" t="s">
        <v>1597</v>
      </c>
      <c r="B111" s="23" t="s">
        <v>1598</v>
      </c>
      <c r="C111" s="15">
        <v>0</v>
      </c>
      <c r="D111" s="15">
        <v>0</v>
      </c>
      <c r="E111" s="15">
        <v>0</v>
      </c>
      <c r="F111" s="15">
        <v>9124.6</v>
      </c>
      <c r="G111" s="15">
        <v>0</v>
      </c>
      <c r="H111" s="15">
        <v>0</v>
      </c>
      <c r="I111" s="15">
        <v>9124.6</v>
      </c>
      <c r="J111" s="15">
        <v>9124.6</v>
      </c>
      <c r="K111" s="15">
        <v>0</v>
      </c>
    </row>
    <row r="112" spans="1:11" s="23" customFormat="1" ht="12.75" x14ac:dyDescent="0.2">
      <c r="A112" s="35" t="s">
        <v>1599</v>
      </c>
      <c r="B112" s="23" t="s">
        <v>1547</v>
      </c>
      <c r="C112" s="15">
        <v>0</v>
      </c>
      <c r="D112" s="15">
        <v>0</v>
      </c>
      <c r="E112" s="15">
        <v>0</v>
      </c>
      <c r="F112" s="15">
        <v>8332.99</v>
      </c>
      <c r="G112" s="15">
        <v>0</v>
      </c>
      <c r="H112" s="15">
        <v>0</v>
      </c>
      <c r="I112" s="15">
        <v>8332.99</v>
      </c>
      <c r="J112" s="15">
        <v>0</v>
      </c>
      <c r="K112" s="15">
        <v>8332.99</v>
      </c>
    </row>
    <row r="113" spans="1:11" s="23" customFormat="1" ht="12.75" x14ac:dyDescent="0.2">
      <c r="A113" s="35" t="s">
        <v>1600</v>
      </c>
      <c r="B113" s="23" t="s">
        <v>1601</v>
      </c>
      <c r="C113" s="15">
        <v>0</v>
      </c>
      <c r="D113" s="15">
        <v>0</v>
      </c>
      <c r="E113" s="15">
        <v>0</v>
      </c>
      <c r="F113" s="15">
        <v>8600</v>
      </c>
      <c r="G113" s="15">
        <v>0</v>
      </c>
      <c r="H113" s="15">
        <v>0</v>
      </c>
      <c r="I113" s="15">
        <v>8600</v>
      </c>
      <c r="J113" s="15">
        <v>8600</v>
      </c>
      <c r="K113" s="15">
        <v>0</v>
      </c>
    </row>
    <row r="114" spans="1:11" s="23" customFormat="1" ht="12.75" x14ac:dyDescent="0.2">
      <c r="A114" s="35" t="s">
        <v>1602</v>
      </c>
      <c r="B114" s="23" t="s">
        <v>1603</v>
      </c>
      <c r="C114" s="15">
        <v>0</v>
      </c>
      <c r="D114" s="15">
        <v>0</v>
      </c>
      <c r="E114" s="15">
        <v>0</v>
      </c>
      <c r="F114" s="15">
        <v>57850</v>
      </c>
      <c r="G114" s="15">
        <v>0</v>
      </c>
      <c r="H114" s="15">
        <v>0</v>
      </c>
      <c r="I114" s="15">
        <v>57850</v>
      </c>
      <c r="J114" s="15">
        <v>0</v>
      </c>
      <c r="K114" s="15">
        <v>57850</v>
      </c>
    </row>
    <row r="115" spans="1:11" s="23" customFormat="1" ht="12.75" x14ac:dyDescent="0.2">
      <c r="A115" s="35" t="s">
        <v>1604</v>
      </c>
      <c r="B115" s="23" t="s">
        <v>1605</v>
      </c>
      <c r="C115" s="15">
        <v>0</v>
      </c>
      <c r="D115" s="15">
        <v>0</v>
      </c>
      <c r="E115" s="15">
        <v>0</v>
      </c>
      <c r="F115" s="15">
        <v>28924.55</v>
      </c>
      <c r="G115" s="15">
        <v>0</v>
      </c>
      <c r="H115" s="15">
        <v>0</v>
      </c>
      <c r="I115" s="15">
        <v>28924.55</v>
      </c>
      <c r="J115" s="15">
        <v>0</v>
      </c>
      <c r="K115" s="15">
        <v>28924.55</v>
      </c>
    </row>
    <row r="116" spans="1:11" s="23" customFormat="1" ht="12.75" x14ac:dyDescent="0.2">
      <c r="A116" s="35" t="s">
        <v>1606</v>
      </c>
      <c r="B116" s="23" t="s">
        <v>1607</v>
      </c>
      <c r="C116" s="15">
        <v>0</v>
      </c>
      <c r="D116" s="15">
        <v>0</v>
      </c>
      <c r="E116" s="15">
        <v>0</v>
      </c>
      <c r="F116" s="15">
        <v>26933.81</v>
      </c>
      <c r="G116" s="15">
        <v>0</v>
      </c>
      <c r="H116" s="15">
        <v>0</v>
      </c>
      <c r="I116" s="15">
        <v>26933.81</v>
      </c>
      <c r="J116" s="15">
        <v>0</v>
      </c>
      <c r="K116" s="15">
        <v>26933.81</v>
      </c>
    </row>
    <row r="117" spans="1:11" s="23" customFormat="1" ht="12.75" x14ac:dyDescent="0.2">
      <c r="A117" s="35" t="s">
        <v>1608</v>
      </c>
      <c r="B117" s="23" t="s">
        <v>1609</v>
      </c>
      <c r="C117" s="15">
        <v>0</v>
      </c>
      <c r="D117" s="15">
        <v>0</v>
      </c>
      <c r="E117" s="15">
        <v>0</v>
      </c>
      <c r="F117" s="15">
        <v>37176.769999999997</v>
      </c>
      <c r="G117" s="15">
        <v>0</v>
      </c>
      <c r="H117" s="15">
        <v>0</v>
      </c>
      <c r="I117" s="15">
        <v>37176.769999999997</v>
      </c>
      <c r="J117" s="15">
        <v>0</v>
      </c>
      <c r="K117" s="15">
        <v>37176.769999999997</v>
      </c>
    </row>
    <row r="118" spans="1:11" s="23" customFormat="1" ht="12.75" x14ac:dyDescent="0.2">
      <c r="A118" s="35" t="s">
        <v>1610</v>
      </c>
      <c r="B118" s="23" t="s">
        <v>1611</v>
      </c>
      <c r="C118" s="15">
        <v>0</v>
      </c>
      <c r="D118" s="15">
        <v>0</v>
      </c>
      <c r="E118" s="15">
        <v>0</v>
      </c>
      <c r="F118" s="15">
        <v>28966.15</v>
      </c>
      <c r="G118" s="15">
        <v>0</v>
      </c>
      <c r="H118" s="15">
        <v>0</v>
      </c>
      <c r="I118" s="15">
        <v>28966.15</v>
      </c>
      <c r="J118" s="15">
        <v>0</v>
      </c>
      <c r="K118" s="15">
        <v>28966.15</v>
      </c>
    </row>
    <row r="119" spans="1:11" s="23" customFormat="1" ht="12.75" x14ac:dyDescent="0.2">
      <c r="A119" s="35" t="s">
        <v>1612</v>
      </c>
      <c r="B119" s="23" t="s">
        <v>1613</v>
      </c>
      <c r="C119" s="15">
        <v>0</v>
      </c>
      <c r="D119" s="15">
        <v>0</v>
      </c>
      <c r="E119" s="15">
        <v>0</v>
      </c>
      <c r="F119" s="15">
        <v>20652.79</v>
      </c>
      <c r="G119" s="15">
        <v>0</v>
      </c>
      <c r="H119" s="15">
        <v>0</v>
      </c>
      <c r="I119" s="15">
        <v>20652.79</v>
      </c>
      <c r="J119" s="15">
        <v>0</v>
      </c>
      <c r="K119" s="15">
        <v>20652.79</v>
      </c>
    </row>
    <row r="120" spans="1:11" s="23" customFormat="1" ht="12.75" x14ac:dyDescent="0.2">
      <c r="A120" s="35" t="s">
        <v>1614</v>
      </c>
      <c r="B120" s="23" t="s">
        <v>1613</v>
      </c>
      <c r="C120" s="15">
        <v>0</v>
      </c>
      <c r="D120" s="15">
        <v>0</v>
      </c>
      <c r="E120" s="15">
        <v>0</v>
      </c>
      <c r="F120" s="15">
        <v>20658.89</v>
      </c>
      <c r="G120" s="15">
        <v>0</v>
      </c>
      <c r="H120" s="15">
        <v>0</v>
      </c>
      <c r="I120" s="15">
        <v>20658.89</v>
      </c>
      <c r="J120" s="15">
        <v>0</v>
      </c>
      <c r="K120" s="15">
        <v>20658.89</v>
      </c>
    </row>
    <row r="121" spans="1:11" s="23" customFormat="1" ht="12.75" x14ac:dyDescent="0.2">
      <c r="A121" s="35" t="s">
        <v>1615</v>
      </c>
      <c r="B121" s="23" t="s">
        <v>1616</v>
      </c>
      <c r="C121" s="15">
        <v>0</v>
      </c>
      <c r="D121" s="15">
        <v>0</v>
      </c>
      <c r="E121" s="15">
        <v>0</v>
      </c>
      <c r="F121" s="15">
        <v>14190</v>
      </c>
      <c r="G121" s="15">
        <v>0</v>
      </c>
      <c r="H121" s="15">
        <v>0</v>
      </c>
      <c r="I121" s="15">
        <v>14190</v>
      </c>
      <c r="J121" s="15">
        <v>14190</v>
      </c>
      <c r="K121" s="15">
        <v>0</v>
      </c>
    </row>
    <row r="122" spans="1:11" s="23" customFormat="1" ht="12.75" x14ac:dyDescent="0.2">
      <c r="A122" s="35" t="s">
        <v>1617</v>
      </c>
      <c r="B122" s="23" t="s">
        <v>1618</v>
      </c>
      <c r="C122" s="15">
        <v>0</v>
      </c>
      <c r="D122" s="15">
        <v>0</v>
      </c>
      <c r="E122" s="15">
        <v>0</v>
      </c>
      <c r="F122" s="15">
        <v>1633106.25</v>
      </c>
      <c r="G122" s="15">
        <v>1633106.25</v>
      </c>
      <c r="H122" s="15">
        <v>0</v>
      </c>
      <c r="I122" s="15">
        <v>0</v>
      </c>
      <c r="J122" s="15">
        <v>0</v>
      </c>
      <c r="K122" s="15">
        <v>0</v>
      </c>
    </row>
    <row r="123" spans="1:11" s="23" customFormat="1" ht="12.75" x14ac:dyDescent="0.2">
      <c r="A123" s="35" t="s">
        <v>2255</v>
      </c>
      <c r="B123" s="23" t="s">
        <v>2256</v>
      </c>
      <c r="C123" s="15">
        <v>0</v>
      </c>
      <c r="D123" s="15">
        <v>0</v>
      </c>
      <c r="E123" s="15">
        <v>0</v>
      </c>
      <c r="F123" s="15">
        <v>107360</v>
      </c>
      <c r="G123" s="15">
        <v>0</v>
      </c>
      <c r="H123" s="15">
        <v>0</v>
      </c>
      <c r="I123" s="15">
        <v>107360</v>
      </c>
      <c r="J123" s="15">
        <v>107360</v>
      </c>
      <c r="K123" s="15">
        <v>0</v>
      </c>
    </row>
    <row r="124" spans="1:11" s="23" customFormat="1" ht="12.75" x14ac:dyDescent="0.2">
      <c r="A124" s="35" t="s">
        <v>2257</v>
      </c>
      <c r="B124" s="23" t="s">
        <v>2258</v>
      </c>
      <c r="C124" s="15">
        <v>0</v>
      </c>
      <c r="D124" s="15">
        <v>0</v>
      </c>
      <c r="E124" s="15">
        <v>0</v>
      </c>
      <c r="F124" s="15">
        <v>35000</v>
      </c>
      <c r="G124" s="15">
        <v>0</v>
      </c>
      <c r="H124" s="15">
        <v>0</v>
      </c>
      <c r="I124" s="15">
        <v>35000</v>
      </c>
      <c r="J124" s="15">
        <v>35000</v>
      </c>
      <c r="K124" s="15">
        <v>0</v>
      </c>
    </row>
    <row r="125" spans="1:11" s="23" customFormat="1" ht="12.75" x14ac:dyDescent="0.2">
      <c r="A125" s="35" t="s">
        <v>2259</v>
      </c>
      <c r="B125" s="23" t="s">
        <v>2260</v>
      </c>
      <c r="C125" s="15">
        <v>0</v>
      </c>
      <c r="D125" s="15">
        <v>0</v>
      </c>
      <c r="E125" s="15">
        <v>0</v>
      </c>
      <c r="F125" s="15">
        <v>196495.91</v>
      </c>
      <c r="G125" s="15">
        <v>0</v>
      </c>
      <c r="H125" s="15">
        <v>0</v>
      </c>
      <c r="I125" s="15">
        <v>196495.91</v>
      </c>
      <c r="J125" s="15">
        <v>196495.91</v>
      </c>
      <c r="K125" s="15">
        <v>0</v>
      </c>
    </row>
    <row r="126" spans="1:11" s="23" customFormat="1" ht="12.75" x14ac:dyDescent="0.2">
      <c r="A126" s="35" t="s">
        <v>2261</v>
      </c>
      <c r="B126" s="23" t="s">
        <v>1547</v>
      </c>
      <c r="C126" s="15">
        <v>0</v>
      </c>
      <c r="D126" s="15">
        <v>0</v>
      </c>
      <c r="E126" s="15">
        <v>0</v>
      </c>
      <c r="F126" s="15">
        <v>4166.67</v>
      </c>
      <c r="G126" s="15">
        <v>0</v>
      </c>
      <c r="H126" s="15">
        <v>0</v>
      </c>
      <c r="I126" s="15">
        <v>4166.67</v>
      </c>
      <c r="J126" s="15">
        <v>0</v>
      </c>
      <c r="K126" s="15">
        <v>4166.67</v>
      </c>
    </row>
    <row r="127" spans="1:11" s="23" customFormat="1" ht="12.75" x14ac:dyDescent="0.2">
      <c r="A127" s="35" t="s">
        <v>2262</v>
      </c>
      <c r="B127" s="23" t="s">
        <v>2263</v>
      </c>
      <c r="C127" s="15">
        <v>0</v>
      </c>
      <c r="D127" s="15">
        <v>0</v>
      </c>
      <c r="E127" s="15">
        <v>0</v>
      </c>
      <c r="F127" s="15">
        <v>81194.149999999994</v>
      </c>
      <c r="G127" s="15">
        <v>0</v>
      </c>
      <c r="H127" s="15">
        <v>0</v>
      </c>
      <c r="I127" s="15">
        <v>81194.149999999994</v>
      </c>
      <c r="J127" s="15">
        <v>0</v>
      </c>
      <c r="K127" s="15">
        <v>81194.149999999994</v>
      </c>
    </row>
    <row r="128" spans="1:11" s="23" customFormat="1" ht="12.75" x14ac:dyDescent="0.2">
      <c r="A128" s="35" t="s">
        <v>2264</v>
      </c>
      <c r="B128" s="23" t="s">
        <v>2265</v>
      </c>
      <c r="C128" s="15">
        <v>0</v>
      </c>
      <c r="D128" s="15">
        <v>0</v>
      </c>
      <c r="E128" s="15">
        <v>0</v>
      </c>
      <c r="F128" s="15">
        <v>40272.699999999997</v>
      </c>
      <c r="G128" s="15">
        <v>0</v>
      </c>
      <c r="H128" s="15">
        <v>0</v>
      </c>
      <c r="I128" s="15">
        <v>40272.699999999997</v>
      </c>
      <c r="J128" s="15">
        <v>0</v>
      </c>
      <c r="K128" s="15">
        <v>40272.699999999997</v>
      </c>
    </row>
    <row r="129" spans="1:11" s="23" customFormat="1" ht="12.75" x14ac:dyDescent="0.2">
      <c r="A129" s="35" t="s">
        <v>2266</v>
      </c>
      <c r="B129" s="23" t="s">
        <v>2267</v>
      </c>
      <c r="C129" s="15">
        <v>0</v>
      </c>
      <c r="D129" s="15">
        <v>0</v>
      </c>
      <c r="E129" s="15">
        <v>0</v>
      </c>
      <c r="F129" s="15">
        <v>17197.43</v>
      </c>
      <c r="G129" s="15">
        <v>0</v>
      </c>
      <c r="H129" s="15">
        <v>0</v>
      </c>
      <c r="I129" s="15">
        <v>17197.43</v>
      </c>
      <c r="J129" s="15">
        <v>0</v>
      </c>
      <c r="K129" s="15">
        <v>17197.43</v>
      </c>
    </row>
    <row r="130" spans="1:11" s="23" customFormat="1" ht="12.75" x14ac:dyDescent="0.2">
      <c r="A130" s="35" t="s">
        <v>2268</v>
      </c>
      <c r="B130" s="23" t="s">
        <v>1613</v>
      </c>
      <c r="C130" s="15">
        <v>0</v>
      </c>
      <c r="D130" s="15">
        <v>0</v>
      </c>
      <c r="E130" s="15">
        <v>0</v>
      </c>
      <c r="F130" s="15">
        <v>12395.08</v>
      </c>
      <c r="G130" s="15">
        <v>0</v>
      </c>
      <c r="H130" s="15">
        <v>0</v>
      </c>
      <c r="I130" s="15">
        <v>12395.08</v>
      </c>
      <c r="J130" s="15">
        <v>0</v>
      </c>
      <c r="K130" s="15">
        <v>12395.08</v>
      </c>
    </row>
    <row r="131" spans="1:11" s="23" customFormat="1" ht="12.75" x14ac:dyDescent="0.2">
      <c r="A131" s="35" t="s">
        <v>2269</v>
      </c>
      <c r="B131" s="23" t="s">
        <v>1613</v>
      </c>
      <c r="C131" s="15">
        <v>0</v>
      </c>
      <c r="D131" s="15">
        <v>0</v>
      </c>
      <c r="E131" s="15">
        <v>0</v>
      </c>
      <c r="F131" s="15">
        <v>12395.01</v>
      </c>
      <c r="G131" s="15">
        <v>0</v>
      </c>
      <c r="H131" s="15">
        <v>0</v>
      </c>
      <c r="I131" s="15">
        <v>12395.01</v>
      </c>
      <c r="J131" s="15">
        <v>0</v>
      </c>
      <c r="K131" s="15">
        <v>12395.01</v>
      </c>
    </row>
    <row r="132" spans="1:11" s="23" customFormat="1" ht="12.75" x14ac:dyDescent="0.2">
      <c r="A132" s="35" t="s">
        <v>2270</v>
      </c>
      <c r="B132" s="23" t="s">
        <v>2271</v>
      </c>
      <c r="C132" s="15">
        <v>0</v>
      </c>
      <c r="D132" s="15">
        <v>0</v>
      </c>
      <c r="E132" s="15">
        <v>0</v>
      </c>
      <c r="F132" s="15">
        <v>263879.38</v>
      </c>
      <c r="G132" s="15">
        <v>0</v>
      </c>
      <c r="H132" s="15">
        <v>0</v>
      </c>
      <c r="I132" s="15">
        <v>263879.38</v>
      </c>
      <c r="J132" s="15">
        <v>263879.38</v>
      </c>
      <c r="K132" s="15">
        <v>0</v>
      </c>
    </row>
    <row r="133" spans="1:11" s="23" customFormat="1" ht="12.75" x14ac:dyDescent="0.2">
      <c r="A133" s="35" t="s">
        <v>2272</v>
      </c>
      <c r="B133" s="23" t="s">
        <v>2273</v>
      </c>
      <c r="C133" s="15">
        <v>0</v>
      </c>
      <c r="D133" s="15">
        <v>0</v>
      </c>
      <c r="E133" s="15">
        <v>0</v>
      </c>
      <c r="F133" s="15">
        <v>197575</v>
      </c>
      <c r="G133" s="15">
        <v>0</v>
      </c>
      <c r="H133" s="15">
        <v>0</v>
      </c>
      <c r="I133" s="15">
        <v>197575</v>
      </c>
      <c r="J133" s="15">
        <v>197575</v>
      </c>
      <c r="K133" s="15">
        <v>0</v>
      </c>
    </row>
    <row r="134" spans="1:11" s="23" customFormat="1" ht="12.75" x14ac:dyDescent="0.2">
      <c r="A134" s="35" t="s">
        <v>2274</v>
      </c>
      <c r="B134" s="23" t="s">
        <v>2275</v>
      </c>
      <c r="C134" s="15">
        <v>0</v>
      </c>
      <c r="D134" s="15">
        <v>0</v>
      </c>
      <c r="E134" s="15">
        <v>0</v>
      </c>
      <c r="F134" s="15">
        <v>109436.25</v>
      </c>
      <c r="G134" s="15">
        <v>0</v>
      </c>
      <c r="H134" s="15">
        <v>0</v>
      </c>
      <c r="I134" s="15">
        <v>109436.25</v>
      </c>
      <c r="J134" s="15">
        <v>109436.25</v>
      </c>
      <c r="K134" s="15">
        <v>0</v>
      </c>
    </row>
    <row r="135" spans="1:11" s="23" customFormat="1" ht="12.75" x14ac:dyDescent="0.2">
      <c r="A135" s="35" t="s">
        <v>2276</v>
      </c>
      <c r="B135" s="23" t="s">
        <v>2277</v>
      </c>
      <c r="C135" s="15">
        <v>0</v>
      </c>
      <c r="D135" s="15">
        <v>0</v>
      </c>
      <c r="E135" s="15">
        <v>0</v>
      </c>
      <c r="F135" s="15">
        <v>248380</v>
      </c>
      <c r="G135" s="15">
        <v>0</v>
      </c>
      <c r="H135" s="15">
        <v>0</v>
      </c>
      <c r="I135" s="15">
        <v>248380</v>
      </c>
      <c r="J135" s="15">
        <v>248380</v>
      </c>
      <c r="K135" s="15">
        <v>0</v>
      </c>
    </row>
    <row r="136" spans="1:11" s="23" customFormat="1" ht="12.75" x14ac:dyDescent="0.2">
      <c r="A136" s="35" t="s">
        <v>2278</v>
      </c>
      <c r="B136" s="23" t="s">
        <v>2279</v>
      </c>
      <c r="C136" s="15">
        <v>0</v>
      </c>
      <c r="D136" s="15">
        <v>0</v>
      </c>
      <c r="E136" s="15">
        <v>0</v>
      </c>
      <c r="F136" s="15">
        <v>128007.25</v>
      </c>
      <c r="G136" s="15">
        <v>0</v>
      </c>
      <c r="H136" s="15">
        <v>0</v>
      </c>
      <c r="I136" s="15">
        <v>128007.25</v>
      </c>
      <c r="J136" s="15">
        <v>128007.25</v>
      </c>
      <c r="K136" s="15">
        <v>0</v>
      </c>
    </row>
    <row r="137" spans="1:11" s="23" customFormat="1" ht="12.75" x14ac:dyDescent="0.2">
      <c r="A137" s="35" t="s">
        <v>2280</v>
      </c>
      <c r="B137" s="23" t="s">
        <v>2281</v>
      </c>
      <c r="C137" s="15">
        <v>0</v>
      </c>
      <c r="D137" s="15">
        <v>0</v>
      </c>
      <c r="E137" s="15">
        <v>0</v>
      </c>
      <c r="F137" s="15">
        <v>56471</v>
      </c>
      <c r="G137" s="15">
        <v>0</v>
      </c>
      <c r="H137" s="15">
        <v>0</v>
      </c>
      <c r="I137" s="15">
        <v>56471</v>
      </c>
      <c r="J137" s="15">
        <v>56471</v>
      </c>
      <c r="K137" s="15">
        <v>0</v>
      </c>
    </row>
    <row r="138" spans="1:11" s="23" customFormat="1" ht="12.75" x14ac:dyDescent="0.2">
      <c r="A138" s="35" t="s">
        <v>2282</v>
      </c>
      <c r="B138" s="23" t="s">
        <v>2283</v>
      </c>
      <c r="C138" s="15">
        <v>0</v>
      </c>
      <c r="D138" s="15">
        <v>0</v>
      </c>
      <c r="E138" s="15">
        <v>0</v>
      </c>
      <c r="F138" s="15">
        <v>94750</v>
      </c>
      <c r="G138" s="15">
        <v>0</v>
      </c>
      <c r="H138" s="15">
        <v>0</v>
      </c>
      <c r="I138" s="15">
        <v>94750</v>
      </c>
      <c r="J138" s="15">
        <v>94750</v>
      </c>
      <c r="K138" s="15">
        <v>0</v>
      </c>
    </row>
    <row r="139" spans="1:11" s="23" customFormat="1" ht="12.75" x14ac:dyDescent="0.2">
      <c r="A139" s="35" t="s">
        <v>659</v>
      </c>
      <c r="B139" s="23" t="s">
        <v>1445</v>
      </c>
      <c r="C139" s="15">
        <v>0</v>
      </c>
      <c r="D139" s="15">
        <v>0</v>
      </c>
      <c r="E139" s="15">
        <v>0</v>
      </c>
      <c r="F139" s="15">
        <v>32441.35</v>
      </c>
      <c r="G139" s="15">
        <v>0</v>
      </c>
      <c r="H139" s="15">
        <v>0</v>
      </c>
      <c r="I139" s="15">
        <v>32441.35</v>
      </c>
      <c r="J139" s="15">
        <v>32441.35</v>
      </c>
      <c r="K139" s="15">
        <v>0</v>
      </c>
    </row>
    <row r="140" spans="1:11" s="23" customFormat="1" ht="12.75" x14ac:dyDescent="0.2">
      <c r="A140" s="35" t="s">
        <v>660</v>
      </c>
      <c r="B140" s="23" t="s">
        <v>1267</v>
      </c>
      <c r="C140" s="15">
        <v>0</v>
      </c>
      <c r="D140" s="15">
        <v>0</v>
      </c>
      <c r="E140" s="15">
        <v>0</v>
      </c>
      <c r="F140" s="15">
        <v>50616.55</v>
      </c>
      <c r="G140" s="15">
        <v>0</v>
      </c>
      <c r="H140" s="15">
        <v>0</v>
      </c>
      <c r="I140" s="15">
        <v>50616.55</v>
      </c>
      <c r="J140" s="15">
        <v>50616.55</v>
      </c>
      <c r="K140" s="15">
        <v>0</v>
      </c>
    </row>
    <row r="141" spans="1:11" s="23" customFormat="1" ht="12.75" x14ac:dyDescent="0.2">
      <c r="A141" s="35" t="s">
        <v>661</v>
      </c>
      <c r="B141" s="23" t="s">
        <v>1268</v>
      </c>
      <c r="C141" s="15">
        <v>0</v>
      </c>
      <c r="D141" s="15">
        <v>0</v>
      </c>
      <c r="E141" s="15">
        <v>0</v>
      </c>
      <c r="F141" s="15">
        <v>68247.009999999995</v>
      </c>
      <c r="G141" s="15">
        <v>0</v>
      </c>
      <c r="H141" s="15">
        <v>0</v>
      </c>
      <c r="I141" s="15">
        <v>68247.009999999995</v>
      </c>
      <c r="J141" s="15">
        <v>68247.009999999995</v>
      </c>
      <c r="K141" s="15">
        <v>0</v>
      </c>
    </row>
    <row r="142" spans="1:11" s="23" customFormat="1" ht="12.75" x14ac:dyDescent="0.2">
      <c r="A142" s="35" t="s">
        <v>662</v>
      </c>
      <c r="B142" s="23" t="s">
        <v>895</v>
      </c>
      <c r="C142" s="15">
        <v>0</v>
      </c>
      <c r="D142" s="15">
        <v>0</v>
      </c>
      <c r="E142" s="15">
        <v>0</v>
      </c>
      <c r="F142" s="15">
        <v>109554.49</v>
      </c>
      <c r="G142" s="15">
        <v>0</v>
      </c>
      <c r="H142" s="15">
        <v>0</v>
      </c>
      <c r="I142" s="15">
        <v>109554.49</v>
      </c>
      <c r="J142" s="15">
        <v>109554.49</v>
      </c>
      <c r="K142" s="15">
        <v>0</v>
      </c>
    </row>
    <row r="143" spans="1:11" s="23" customFormat="1" ht="12.75" x14ac:dyDescent="0.2">
      <c r="A143" s="35" t="s">
        <v>672</v>
      </c>
      <c r="B143" s="23" t="s">
        <v>896</v>
      </c>
      <c r="C143" s="15">
        <v>0</v>
      </c>
      <c r="D143" s="15">
        <v>0</v>
      </c>
      <c r="E143" s="15">
        <v>0</v>
      </c>
      <c r="F143" s="15">
        <v>55000</v>
      </c>
      <c r="G143" s="15">
        <v>0</v>
      </c>
      <c r="H143" s="15">
        <v>0</v>
      </c>
      <c r="I143" s="15">
        <v>55000</v>
      </c>
      <c r="J143" s="15">
        <v>55000</v>
      </c>
      <c r="K143" s="15">
        <v>0</v>
      </c>
    </row>
    <row r="144" spans="1:11" s="23" customFormat="1" ht="12.75" x14ac:dyDescent="0.2">
      <c r="A144" s="35" t="s">
        <v>673</v>
      </c>
      <c r="B144" s="23" t="s">
        <v>897</v>
      </c>
      <c r="C144" s="15">
        <v>0</v>
      </c>
      <c r="D144" s="15">
        <v>0</v>
      </c>
      <c r="E144" s="15">
        <v>0</v>
      </c>
      <c r="F144" s="15">
        <v>70141</v>
      </c>
      <c r="G144" s="15">
        <v>0</v>
      </c>
      <c r="H144" s="15">
        <v>0</v>
      </c>
      <c r="I144" s="15">
        <v>70141</v>
      </c>
      <c r="J144" s="15">
        <v>70141</v>
      </c>
      <c r="K144" s="15">
        <v>0</v>
      </c>
    </row>
    <row r="145" spans="1:11" s="23" customFormat="1" ht="12.75" x14ac:dyDescent="0.2">
      <c r="A145" s="35" t="s">
        <v>675</v>
      </c>
      <c r="B145" s="23" t="s">
        <v>899</v>
      </c>
      <c r="C145" s="15">
        <v>0</v>
      </c>
      <c r="D145" s="15">
        <v>0</v>
      </c>
      <c r="E145" s="15">
        <v>0</v>
      </c>
      <c r="F145" s="15">
        <v>19672.330000000002</v>
      </c>
      <c r="G145" s="15">
        <v>0</v>
      </c>
      <c r="H145" s="15">
        <v>0</v>
      </c>
      <c r="I145" s="15">
        <v>19672.330000000002</v>
      </c>
      <c r="J145" s="15">
        <v>0</v>
      </c>
      <c r="K145" s="15">
        <v>19672.330000000002</v>
      </c>
    </row>
    <row r="146" spans="1:11" s="23" customFormat="1" ht="12.75" x14ac:dyDescent="0.2">
      <c r="A146" s="35" t="s">
        <v>676</v>
      </c>
      <c r="B146" s="23" t="s">
        <v>900</v>
      </c>
      <c r="C146" s="15">
        <v>0</v>
      </c>
      <c r="D146" s="15">
        <v>0</v>
      </c>
      <c r="E146" s="15">
        <v>0</v>
      </c>
      <c r="F146" s="15">
        <v>20176.759999999998</v>
      </c>
      <c r="G146" s="15">
        <v>0</v>
      </c>
      <c r="H146" s="15">
        <v>0</v>
      </c>
      <c r="I146" s="15">
        <v>20176.759999999998</v>
      </c>
      <c r="J146" s="15">
        <v>0</v>
      </c>
      <c r="K146" s="15">
        <v>20176.759999999998</v>
      </c>
    </row>
    <row r="147" spans="1:11" s="23" customFormat="1" ht="12.75" x14ac:dyDescent="0.2">
      <c r="A147" s="35" t="s">
        <v>677</v>
      </c>
      <c r="B147" s="23" t="s">
        <v>901</v>
      </c>
      <c r="C147" s="15">
        <v>0</v>
      </c>
      <c r="D147" s="15">
        <v>0</v>
      </c>
      <c r="E147" s="15">
        <v>0</v>
      </c>
      <c r="F147" s="15">
        <v>20580.61</v>
      </c>
      <c r="G147" s="15">
        <v>0</v>
      </c>
      <c r="H147" s="15">
        <v>0</v>
      </c>
      <c r="I147" s="15">
        <v>20580.61</v>
      </c>
      <c r="J147" s="15">
        <v>0</v>
      </c>
      <c r="K147" s="15">
        <v>20580.61</v>
      </c>
    </row>
    <row r="148" spans="1:11" s="23" customFormat="1" ht="12.75" x14ac:dyDescent="0.2">
      <c r="A148" s="35" t="s">
        <v>678</v>
      </c>
      <c r="B148" s="23" t="s">
        <v>1278</v>
      </c>
      <c r="C148" s="15">
        <v>0</v>
      </c>
      <c r="D148" s="15">
        <v>0</v>
      </c>
      <c r="E148" s="15">
        <v>0</v>
      </c>
      <c r="F148" s="15">
        <v>79206.240000000005</v>
      </c>
      <c r="G148" s="15">
        <v>0</v>
      </c>
      <c r="H148" s="15">
        <v>0</v>
      </c>
      <c r="I148" s="15">
        <v>79206.240000000005</v>
      </c>
      <c r="J148" s="15">
        <v>79206.240000000005</v>
      </c>
      <c r="K148" s="15">
        <v>0</v>
      </c>
    </row>
    <row r="149" spans="1:11" s="23" customFormat="1" ht="12.75" x14ac:dyDescent="0.2">
      <c r="A149" s="35" t="s">
        <v>679</v>
      </c>
      <c r="B149" s="23" t="s">
        <v>962</v>
      </c>
      <c r="C149" s="15">
        <v>0</v>
      </c>
      <c r="D149" s="15">
        <v>0</v>
      </c>
      <c r="E149" s="15">
        <v>0</v>
      </c>
      <c r="F149" s="15">
        <v>58009.16</v>
      </c>
      <c r="G149" s="15">
        <v>0</v>
      </c>
      <c r="H149" s="15">
        <v>0</v>
      </c>
      <c r="I149" s="15">
        <v>58009.16</v>
      </c>
      <c r="J149" s="15">
        <v>0</v>
      </c>
      <c r="K149" s="15">
        <v>58009.16</v>
      </c>
    </row>
    <row r="150" spans="1:11" s="23" customFormat="1" ht="12.75" x14ac:dyDescent="0.2">
      <c r="A150" s="35" t="s">
        <v>680</v>
      </c>
      <c r="B150" s="23" t="s">
        <v>963</v>
      </c>
      <c r="C150" s="15">
        <v>0</v>
      </c>
      <c r="D150" s="15">
        <v>0</v>
      </c>
      <c r="E150" s="15">
        <v>0</v>
      </c>
      <c r="F150" s="15">
        <v>57527.55</v>
      </c>
      <c r="G150" s="15">
        <v>0</v>
      </c>
      <c r="H150" s="15">
        <v>0</v>
      </c>
      <c r="I150" s="15">
        <v>57527.55</v>
      </c>
      <c r="J150" s="15">
        <v>0</v>
      </c>
      <c r="K150" s="15">
        <v>57527.55</v>
      </c>
    </row>
    <row r="151" spans="1:11" s="23" customFormat="1" ht="12.75" x14ac:dyDescent="0.2">
      <c r="A151" s="35" t="s">
        <v>683</v>
      </c>
      <c r="B151" s="23" t="s">
        <v>964</v>
      </c>
      <c r="C151" s="15">
        <v>0</v>
      </c>
      <c r="D151" s="15">
        <v>0</v>
      </c>
      <c r="E151" s="15">
        <v>0</v>
      </c>
      <c r="F151" s="15">
        <v>72735.520000000004</v>
      </c>
      <c r="G151" s="15">
        <v>0</v>
      </c>
      <c r="H151" s="15">
        <v>0</v>
      </c>
      <c r="I151" s="15">
        <v>72735.520000000004</v>
      </c>
      <c r="J151" s="15">
        <v>72735.520000000004</v>
      </c>
      <c r="K151" s="15">
        <v>0</v>
      </c>
    </row>
    <row r="152" spans="1:11" s="23" customFormat="1" ht="12.75" x14ac:dyDescent="0.2">
      <c r="A152" s="35" t="s">
        <v>1187</v>
      </c>
      <c r="B152" s="23" t="s">
        <v>1450</v>
      </c>
      <c r="C152" s="15">
        <v>0</v>
      </c>
      <c r="D152" s="15">
        <v>0</v>
      </c>
      <c r="E152" s="15">
        <v>0</v>
      </c>
      <c r="F152" s="15">
        <v>6666.67</v>
      </c>
      <c r="G152" s="15">
        <v>0</v>
      </c>
      <c r="H152" s="15">
        <v>0</v>
      </c>
      <c r="I152" s="15">
        <v>6666.67</v>
      </c>
      <c r="J152" s="15">
        <v>0</v>
      </c>
      <c r="K152" s="15">
        <v>6666.67</v>
      </c>
    </row>
    <row r="153" spans="1:11" s="23" customFormat="1" ht="12.75" x14ac:dyDescent="0.2">
      <c r="A153" s="35" t="s">
        <v>1188</v>
      </c>
      <c r="B153" s="23" t="s">
        <v>1451</v>
      </c>
      <c r="C153" s="15">
        <v>0</v>
      </c>
      <c r="D153" s="15">
        <v>0</v>
      </c>
      <c r="E153" s="15">
        <v>0</v>
      </c>
      <c r="F153" s="15">
        <v>6659.04</v>
      </c>
      <c r="G153" s="15">
        <v>0</v>
      </c>
      <c r="H153" s="15">
        <v>0</v>
      </c>
      <c r="I153" s="15">
        <v>6659.04</v>
      </c>
      <c r="J153" s="15">
        <v>0</v>
      </c>
      <c r="K153" s="15">
        <v>6659.04</v>
      </c>
    </row>
    <row r="154" spans="1:11" s="23" customFormat="1" ht="12.75" x14ac:dyDescent="0.2">
      <c r="A154" s="35" t="s">
        <v>1189</v>
      </c>
      <c r="B154" s="23" t="s">
        <v>1452</v>
      </c>
      <c r="C154" s="15">
        <v>0</v>
      </c>
      <c r="D154" s="15">
        <v>0</v>
      </c>
      <c r="E154" s="15">
        <v>0</v>
      </c>
      <c r="F154" s="15">
        <v>5447.3</v>
      </c>
      <c r="G154" s="15">
        <v>0</v>
      </c>
      <c r="H154" s="15">
        <v>0</v>
      </c>
      <c r="I154" s="15">
        <v>5447.3</v>
      </c>
      <c r="J154" s="15">
        <v>0</v>
      </c>
      <c r="K154" s="15">
        <v>5447.3</v>
      </c>
    </row>
    <row r="155" spans="1:11" s="23" customFormat="1" ht="12.75" x14ac:dyDescent="0.2">
      <c r="A155" s="35" t="s">
        <v>1190</v>
      </c>
      <c r="B155" s="23" t="s">
        <v>1453</v>
      </c>
      <c r="C155" s="15">
        <v>0</v>
      </c>
      <c r="D155" s="15">
        <v>0</v>
      </c>
      <c r="E155" s="15">
        <v>0</v>
      </c>
      <c r="F155" s="15">
        <v>3426.1</v>
      </c>
      <c r="G155" s="15">
        <v>0</v>
      </c>
      <c r="H155" s="15">
        <v>0</v>
      </c>
      <c r="I155" s="15">
        <v>3426.1</v>
      </c>
      <c r="J155" s="15">
        <v>0</v>
      </c>
      <c r="K155" s="15">
        <v>3426.1</v>
      </c>
    </row>
    <row r="156" spans="1:11" s="23" customFormat="1" ht="12.75" x14ac:dyDescent="0.2">
      <c r="A156" s="35" t="s">
        <v>1191</v>
      </c>
      <c r="B156" s="23" t="s">
        <v>1389</v>
      </c>
      <c r="C156" s="15">
        <v>0</v>
      </c>
      <c r="D156" s="15">
        <v>0</v>
      </c>
      <c r="E156" s="15">
        <v>0</v>
      </c>
      <c r="F156" s="15">
        <v>69311.42</v>
      </c>
      <c r="G156" s="15">
        <v>0</v>
      </c>
      <c r="H156" s="15">
        <v>0</v>
      </c>
      <c r="I156" s="15">
        <v>69311.42</v>
      </c>
      <c r="J156" s="15">
        <v>0</v>
      </c>
      <c r="K156" s="15">
        <v>69311.42</v>
      </c>
    </row>
    <row r="157" spans="1:11" s="23" customFormat="1" ht="12.75" x14ac:dyDescent="0.2">
      <c r="A157" s="35" t="s">
        <v>1192</v>
      </c>
      <c r="B157" s="23" t="s">
        <v>1390</v>
      </c>
      <c r="C157" s="15">
        <v>0</v>
      </c>
      <c r="D157" s="15">
        <v>0</v>
      </c>
      <c r="E157" s="15">
        <v>0</v>
      </c>
      <c r="F157" s="15">
        <v>39449.620000000003</v>
      </c>
      <c r="G157" s="15">
        <v>0</v>
      </c>
      <c r="H157" s="15">
        <v>0</v>
      </c>
      <c r="I157" s="15">
        <v>39449.620000000003</v>
      </c>
      <c r="J157" s="15">
        <v>0</v>
      </c>
      <c r="K157" s="15">
        <v>39449.620000000003</v>
      </c>
    </row>
    <row r="158" spans="1:11" s="23" customFormat="1" ht="12.75" x14ac:dyDescent="0.2">
      <c r="A158" s="35" t="s">
        <v>1193</v>
      </c>
      <c r="B158" s="23" t="s">
        <v>1391</v>
      </c>
      <c r="C158" s="15">
        <v>0</v>
      </c>
      <c r="D158" s="15">
        <v>0</v>
      </c>
      <c r="E158" s="15">
        <v>0</v>
      </c>
      <c r="F158" s="15">
        <v>46268.34</v>
      </c>
      <c r="G158" s="15">
        <v>0</v>
      </c>
      <c r="H158" s="15">
        <v>0</v>
      </c>
      <c r="I158" s="15">
        <v>46268.34</v>
      </c>
      <c r="J158" s="15">
        <v>0</v>
      </c>
      <c r="K158" s="15">
        <v>46268.34</v>
      </c>
    </row>
    <row r="159" spans="1:11" s="23" customFormat="1" ht="12.75" x14ac:dyDescent="0.2">
      <c r="A159" s="35" t="s">
        <v>1194</v>
      </c>
      <c r="B159" s="23" t="s">
        <v>1392</v>
      </c>
      <c r="C159" s="15">
        <v>0</v>
      </c>
      <c r="D159" s="15">
        <v>0</v>
      </c>
      <c r="E159" s="15">
        <v>0</v>
      </c>
      <c r="F159" s="15">
        <v>18305.43</v>
      </c>
      <c r="G159" s="15">
        <v>0</v>
      </c>
      <c r="H159" s="15">
        <v>0</v>
      </c>
      <c r="I159" s="15">
        <v>18305.43</v>
      </c>
      <c r="J159" s="15">
        <v>0</v>
      </c>
      <c r="K159" s="15">
        <v>18305.43</v>
      </c>
    </row>
    <row r="160" spans="1:11" s="23" customFormat="1" ht="12.75" x14ac:dyDescent="0.2">
      <c r="A160" s="35" t="s">
        <v>1195</v>
      </c>
      <c r="B160" s="23" t="s">
        <v>1393</v>
      </c>
      <c r="C160" s="15">
        <v>0</v>
      </c>
      <c r="D160" s="15">
        <v>0</v>
      </c>
      <c r="E160" s="15">
        <v>0</v>
      </c>
      <c r="F160" s="15">
        <v>20832.650000000001</v>
      </c>
      <c r="G160" s="15">
        <v>0</v>
      </c>
      <c r="H160" s="15">
        <v>0</v>
      </c>
      <c r="I160" s="15">
        <v>20832.650000000001</v>
      </c>
      <c r="J160" s="15">
        <v>0</v>
      </c>
      <c r="K160" s="15">
        <v>20832.650000000001</v>
      </c>
    </row>
    <row r="161" spans="1:11" s="23" customFormat="1" ht="12.75" x14ac:dyDescent="0.2">
      <c r="A161" s="35" t="s">
        <v>1201</v>
      </c>
      <c r="B161" s="23" t="s">
        <v>1394</v>
      </c>
      <c r="C161" s="15">
        <v>0</v>
      </c>
      <c r="D161" s="15">
        <v>0</v>
      </c>
      <c r="E161" s="15">
        <v>0</v>
      </c>
      <c r="F161" s="15">
        <v>6776</v>
      </c>
      <c r="G161" s="15">
        <v>0</v>
      </c>
      <c r="H161" s="15">
        <v>0</v>
      </c>
      <c r="I161" s="15">
        <v>6776</v>
      </c>
      <c r="J161" s="15">
        <v>6776</v>
      </c>
      <c r="K161" s="15">
        <v>0</v>
      </c>
    </row>
    <row r="162" spans="1:11" s="23" customFormat="1" ht="12.75" x14ac:dyDescent="0.2">
      <c r="A162" s="35" t="s">
        <v>1202</v>
      </c>
      <c r="B162" s="23" t="s">
        <v>1395</v>
      </c>
      <c r="C162" s="15">
        <v>0</v>
      </c>
      <c r="D162" s="15">
        <v>0</v>
      </c>
      <c r="E162" s="15">
        <v>0</v>
      </c>
      <c r="F162" s="15">
        <v>8228</v>
      </c>
      <c r="G162" s="15">
        <v>0</v>
      </c>
      <c r="H162" s="15">
        <v>0</v>
      </c>
      <c r="I162" s="15">
        <v>8228</v>
      </c>
      <c r="J162" s="15">
        <v>8228</v>
      </c>
      <c r="K162" s="15">
        <v>0</v>
      </c>
    </row>
    <row r="163" spans="1:11" s="23" customFormat="1" ht="12.75" x14ac:dyDescent="0.2">
      <c r="A163" s="35" t="s">
        <v>1203</v>
      </c>
      <c r="B163" s="23" t="s">
        <v>1396</v>
      </c>
      <c r="C163" s="15">
        <v>0</v>
      </c>
      <c r="D163" s="15">
        <v>0</v>
      </c>
      <c r="E163" s="15">
        <v>0</v>
      </c>
      <c r="F163" s="15">
        <v>5082</v>
      </c>
      <c r="G163" s="15">
        <v>0</v>
      </c>
      <c r="H163" s="15">
        <v>0</v>
      </c>
      <c r="I163" s="15">
        <v>5082</v>
      </c>
      <c r="J163" s="15">
        <v>5082</v>
      </c>
      <c r="K163" s="15">
        <v>0</v>
      </c>
    </row>
    <row r="164" spans="1:11" s="23" customFormat="1" ht="12.75" x14ac:dyDescent="0.2">
      <c r="A164" s="35" t="s">
        <v>1204</v>
      </c>
      <c r="B164" s="23" t="s">
        <v>1397</v>
      </c>
      <c r="C164" s="15">
        <v>0</v>
      </c>
      <c r="D164" s="15">
        <v>0</v>
      </c>
      <c r="E164" s="15">
        <v>0</v>
      </c>
      <c r="F164" s="15">
        <v>3726.8</v>
      </c>
      <c r="G164" s="15">
        <v>0</v>
      </c>
      <c r="H164" s="15">
        <v>0</v>
      </c>
      <c r="I164" s="15">
        <v>3726.8</v>
      </c>
      <c r="J164" s="15">
        <v>3726.8</v>
      </c>
      <c r="K164" s="15">
        <v>0</v>
      </c>
    </row>
    <row r="165" spans="1:11" s="23" customFormat="1" ht="12.75" x14ac:dyDescent="0.2">
      <c r="A165" s="35" t="s">
        <v>1205</v>
      </c>
      <c r="B165" s="23" t="s">
        <v>1398</v>
      </c>
      <c r="C165" s="15">
        <v>0</v>
      </c>
      <c r="D165" s="15">
        <v>0</v>
      </c>
      <c r="E165" s="15">
        <v>0</v>
      </c>
      <c r="F165" s="15">
        <v>6534</v>
      </c>
      <c r="G165" s="15">
        <v>0</v>
      </c>
      <c r="H165" s="15">
        <v>0</v>
      </c>
      <c r="I165" s="15">
        <v>6534</v>
      </c>
      <c r="J165" s="15">
        <v>6534</v>
      </c>
      <c r="K165" s="15">
        <v>0</v>
      </c>
    </row>
    <row r="166" spans="1:11" s="23" customFormat="1" ht="12.75" x14ac:dyDescent="0.2">
      <c r="A166" s="35" t="s">
        <v>1637</v>
      </c>
      <c r="B166" s="23" t="s">
        <v>1638</v>
      </c>
      <c r="C166" s="15">
        <v>0</v>
      </c>
      <c r="D166" s="15">
        <v>0</v>
      </c>
      <c r="E166" s="15">
        <v>0</v>
      </c>
      <c r="F166" s="15">
        <v>146477.75</v>
      </c>
      <c r="G166" s="15">
        <v>0</v>
      </c>
      <c r="H166" s="15">
        <v>0</v>
      </c>
      <c r="I166" s="15">
        <v>146477.75</v>
      </c>
      <c r="J166" s="15">
        <v>146477.75</v>
      </c>
      <c r="K166" s="15">
        <v>0</v>
      </c>
    </row>
    <row r="167" spans="1:11" s="23" customFormat="1" ht="12.75" x14ac:dyDescent="0.2">
      <c r="A167" s="35" t="s">
        <v>1639</v>
      </c>
      <c r="B167" s="23" t="s">
        <v>1640</v>
      </c>
      <c r="C167" s="15">
        <v>0</v>
      </c>
      <c r="D167" s="15">
        <v>0</v>
      </c>
      <c r="E167" s="15">
        <v>0</v>
      </c>
      <c r="F167" s="15">
        <v>180401.39</v>
      </c>
      <c r="G167" s="15">
        <v>0</v>
      </c>
      <c r="H167" s="15">
        <v>0</v>
      </c>
      <c r="I167" s="15">
        <v>180401.39</v>
      </c>
      <c r="J167" s="15">
        <v>180401.39</v>
      </c>
      <c r="K167" s="15">
        <v>0</v>
      </c>
    </row>
    <row r="168" spans="1:11" s="23" customFormat="1" ht="12.75" x14ac:dyDescent="0.2">
      <c r="A168" s="35" t="s">
        <v>1893</v>
      </c>
      <c r="B168" s="23" t="s">
        <v>2002</v>
      </c>
      <c r="C168" s="15">
        <v>0</v>
      </c>
      <c r="D168" s="15">
        <v>0</v>
      </c>
      <c r="E168" s="15">
        <v>0</v>
      </c>
      <c r="F168" s="15">
        <v>30500</v>
      </c>
      <c r="G168" s="15">
        <v>0</v>
      </c>
      <c r="H168" s="15">
        <v>0</v>
      </c>
      <c r="I168" s="15">
        <v>30500</v>
      </c>
      <c r="J168" s="15">
        <v>30500</v>
      </c>
      <c r="K168" s="15">
        <v>0</v>
      </c>
    </row>
    <row r="169" spans="1:11" s="23" customFormat="1" ht="12.75" x14ac:dyDescent="0.2">
      <c r="A169" s="35" t="s">
        <v>1894</v>
      </c>
      <c r="B169" s="23" t="s">
        <v>2003</v>
      </c>
      <c r="C169" s="15">
        <v>0</v>
      </c>
      <c r="D169" s="15">
        <v>0</v>
      </c>
      <c r="E169" s="15">
        <v>0</v>
      </c>
      <c r="F169" s="15">
        <v>30500</v>
      </c>
      <c r="G169" s="15">
        <v>0</v>
      </c>
      <c r="H169" s="15">
        <v>0</v>
      </c>
      <c r="I169" s="15">
        <v>30500</v>
      </c>
      <c r="J169" s="15">
        <v>30500</v>
      </c>
      <c r="K169" s="15">
        <v>0</v>
      </c>
    </row>
    <row r="170" spans="1:11" s="23" customFormat="1" ht="12.75" x14ac:dyDescent="0.2">
      <c r="A170" s="35" t="s">
        <v>1646</v>
      </c>
      <c r="B170" s="23" t="s">
        <v>1647</v>
      </c>
      <c r="C170" s="15">
        <v>0</v>
      </c>
      <c r="D170" s="15">
        <v>0</v>
      </c>
      <c r="E170" s="15">
        <v>0</v>
      </c>
      <c r="F170" s="15">
        <v>7740</v>
      </c>
      <c r="G170" s="15">
        <v>0</v>
      </c>
      <c r="H170" s="15">
        <v>0</v>
      </c>
      <c r="I170" s="15">
        <v>7740</v>
      </c>
      <c r="J170" s="15">
        <v>7740</v>
      </c>
      <c r="K170" s="15">
        <v>0</v>
      </c>
    </row>
    <row r="171" spans="1:11" s="23" customFormat="1" ht="12.75" x14ac:dyDescent="0.2">
      <c r="A171" s="35" t="s">
        <v>1648</v>
      </c>
      <c r="B171" s="23" t="s">
        <v>1649</v>
      </c>
      <c r="C171" s="15">
        <v>0</v>
      </c>
      <c r="D171" s="15">
        <v>0</v>
      </c>
      <c r="E171" s="15">
        <v>0</v>
      </c>
      <c r="F171" s="15">
        <v>13502</v>
      </c>
      <c r="G171" s="15">
        <v>0</v>
      </c>
      <c r="H171" s="15">
        <v>0</v>
      </c>
      <c r="I171" s="15">
        <v>13502</v>
      </c>
      <c r="J171" s="15">
        <v>13502</v>
      </c>
      <c r="K171" s="15">
        <v>0</v>
      </c>
    </row>
    <row r="172" spans="1:11" s="23" customFormat="1" ht="12.75" x14ac:dyDescent="0.2">
      <c r="A172" s="35" t="s">
        <v>1650</v>
      </c>
      <c r="B172" s="23" t="s">
        <v>1651</v>
      </c>
      <c r="C172" s="15">
        <v>0</v>
      </c>
      <c r="D172" s="15">
        <v>0</v>
      </c>
      <c r="E172" s="15">
        <v>0</v>
      </c>
      <c r="F172" s="15">
        <v>12470</v>
      </c>
      <c r="G172" s="15">
        <v>0</v>
      </c>
      <c r="H172" s="15">
        <v>0</v>
      </c>
      <c r="I172" s="15">
        <v>12470</v>
      </c>
      <c r="J172" s="15">
        <v>12470</v>
      </c>
      <c r="K172" s="15">
        <v>0</v>
      </c>
    </row>
    <row r="173" spans="1:11" s="23" customFormat="1" ht="12.75" x14ac:dyDescent="0.2">
      <c r="A173" s="35" t="s">
        <v>1652</v>
      </c>
      <c r="B173" s="23" t="s">
        <v>1613</v>
      </c>
      <c r="C173" s="15">
        <v>0</v>
      </c>
      <c r="D173" s="15">
        <v>0</v>
      </c>
      <c r="E173" s="15">
        <v>0</v>
      </c>
      <c r="F173" s="15">
        <v>20564.54</v>
      </c>
      <c r="G173" s="15">
        <v>0</v>
      </c>
      <c r="H173" s="15">
        <v>0</v>
      </c>
      <c r="I173" s="15">
        <v>20564.54</v>
      </c>
      <c r="J173" s="15">
        <v>0</v>
      </c>
      <c r="K173" s="15">
        <v>20564.54</v>
      </c>
    </row>
    <row r="174" spans="1:11" s="23" customFormat="1" ht="12.75" x14ac:dyDescent="0.2">
      <c r="A174" s="35" t="s">
        <v>2284</v>
      </c>
      <c r="B174" s="23" t="s">
        <v>2285</v>
      </c>
      <c r="C174" s="15">
        <v>0</v>
      </c>
      <c r="D174" s="15">
        <v>0</v>
      </c>
      <c r="E174" s="15">
        <v>0</v>
      </c>
      <c r="F174" s="15">
        <v>8126.53</v>
      </c>
      <c r="G174" s="15">
        <v>0</v>
      </c>
      <c r="H174" s="15">
        <v>0</v>
      </c>
      <c r="I174" s="15">
        <v>8126.53</v>
      </c>
      <c r="J174" s="15">
        <v>0</v>
      </c>
      <c r="K174" s="15">
        <v>8126.53</v>
      </c>
    </row>
    <row r="175" spans="1:11" s="23" customFormat="1" ht="12.75" x14ac:dyDescent="0.2">
      <c r="A175" s="35" t="s">
        <v>2286</v>
      </c>
      <c r="B175" s="23" t="s">
        <v>2287</v>
      </c>
      <c r="C175" s="15">
        <v>0</v>
      </c>
      <c r="D175" s="15">
        <v>0</v>
      </c>
      <c r="E175" s="15">
        <v>0</v>
      </c>
      <c r="F175" s="15">
        <v>8142.08</v>
      </c>
      <c r="G175" s="15">
        <v>0</v>
      </c>
      <c r="H175" s="15">
        <v>0</v>
      </c>
      <c r="I175" s="15">
        <v>8142.08</v>
      </c>
      <c r="J175" s="15">
        <v>0</v>
      </c>
      <c r="K175" s="15">
        <v>8142.08</v>
      </c>
    </row>
    <row r="176" spans="1:11" s="23" customFormat="1" ht="12.75" x14ac:dyDescent="0.2">
      <c r="A176" s="35" t="s">
        <v>2288</v>
      </c>
      <c r="B176" s="23" t="s">
        <v>2289</v>
      </c>
      <c r="C176" s="15">
        <v>0</v>
      </c>
      <c r="D176" s="15">
        <v>0</v>
      </c>
      <c r="E176" s="15">
        <v>0</v>
      </c>
      <c r="F176" s="15">
        <v>222575</v>
      </c>
      <c r="G176" s="15">
        <v>0</v>
      </c>
      <c r="H176" s="15">
        <v>0</v>
      </c>
      <c r="I176" s="15">
        <v>222575</v>
      </c>
      <c r="J176" s="15">
        <v>222575</v>
      </c>
      <c r="K176" s="15">
        <v>0</v>
      </c>
    </row>
    <row r="177" spans="1:11" s="23" customFormat="1" ht="12.75" x14ac:dyDescent="0.2">
      <c r="A177" s="35" t="s">
        <v>2290</v>
      </c>
      <c r="B177" s="23" t="s">
        <v>2291</v>
      </c>
      <c r="C177" s="15">
        <v>0</v>
      </c>
      <c r="D177" s="15">
        <v>0</v>
      </c>
      <c r="E177" s="15">
        <v>0</v>
      </c>
      <c r="F177" s="15">
        <v>199919</v>
      </c>
      <c r="G177" s="15">
        <v>0</v>
      </c>
      <c r="H177" s="15">
        <v>0</v>
      </c>
      <c r="I177" s="15">
        <v>199919</v>
      </c>
      <c r="J177" s="15">
        <v>199919</v>
      </c>
      <c r="K177" s="15">
        <v>0</v>
      </c>
    </row>
    <row r="178" spans="1:11" s="23" customFormat="1" ht="12.75" x14ac:dyDescent="0.2">
      <c r="A178" s="35" t="s">
        <v>2292</v>
      </c>
      <c r="B178" s="23" t="s">
        <v>2293</v>
      </c>
      <c r="C178" s="15">
        <v>0</v>
      </c>
      <c r="D178" s="15">
        <v>0</v>
      </c>
      <c r="E178" s="15">
        <v>0</v>
      </c>
      <c r="F178" s="15">
        <v>30000</v>
      </c>
      <c r="G178" s="15">
        <v>0</v>
      </c>
      <c r="H178" s="15">
        <v>0</v>
      </c>
      <c r="I178" s="15">
        <v>30000</v>
      </c>
      <c r="J178" s="15">
        <v>30000</v>
      </c>
      <c r="K178" s="15">
        <v>0</v>
      </c>
    </row>
    <row r="179" spans="1:11" s="23" customFormat="1" ht="12.75" x14ac:dyDescent="0.2">
      <c r="A179" s="35" t="s">
        <v>2294</v>
      </c>
      <c r="B179" s="23" t="s">
        <v>1547</v>
      </c>
      <c r="C179" s="15">
        <v>0</v>
      </c>
      <c r="D179" s="15">
        <v>0</v>
      </c>
      <c r="E179" s="15">
        <v>0</v>
      </c>
      <c r="F179" s="15">
        <v>4166.66</v>
      </c>
      <c r="G179" s="15">
        <v>0</v>
      </c>
      <c r="H179" s="15">
        <v>0</v>
      </c>
      <c r="I179" s="15">
        <v>4166.66</v>
      </c>
      <c r="J179" s="15">
        <v>0</v>
      </c>
      <c r="K179" s="15">
        <v>4166.66</v>
      </c>
    </row>
    <row r="180" spans="1:11" s="23" customFormat="1" ht="12.75" x14ac:dyDescent="0.2">
      <c r="A180" s="35" t="s">
        <v>2295</v>
      </c>
      <c r="B180" s="23" t="s">
        <v>1547</v>
      </c>
      <c r="C180" s="15">
        <v>0</v>
      </c>
      <c r="D180" s="15">
        <v>0</v>
      </c>
      <c r="E180" s="15">
        <v>0</v>
      </c>
      <c r="F180" s="15">
        <v>4158.49</v>
      </c>
      <c r="G180" s="15">
        <v>0</v>
      </c>
      <c r="H180" s="15">
        <v>0</v>
      </c>
      <c r="I180" s="15">
        <v>4158.49</v>
      </c>
      <c r="J180" s="15">
        <v>0</v>
      </c>
      <c r="K180" s="15">
        <v>4158.49</v>
      </c>
    </row>
    <row r="181" spans="1:11" s="23" customFormat="1" ht="12.75" x14ac:dyDescent="0.2">
      <c r="A181" s="35" t="s">
        <v>2296</v>
      </c>
      <c r="B181" s="23" t="s">
        <v>1547</v>
      </c>
      <c r="C181" s="15">
        <v>0</v>
      </c>
      <c r="D181" s="15">
        <v>0</v>
      </c>
      <c r="E181" s="15">
        <v>0</v>
      </c>
      <c r="F181" s="15">
        <v>4166.66</v>
      </c>
      <c r="G181" s="15">
        <v>0</v>
      </c>
      <c r="H181" s="15">
        <v>0</v>
      </c>
      <c r="I181" s="15">
        <v>4166.66</v>
      </c>
      <c r="J181" s="15">
        <v>0</v>
      </c>
      <c r="K181" s="15">
        <v>4166.66</v>
      </c>
    </row>
    <row r="182" spans="1:11" s="23" customFormat="1" ht="12.75" x14ac:dyDescent="0.2">
      <c r="A182" s="35" t="s">
        <v>2297</v>
      </c>
      <c r="B182" s="23" t="s">
        <v>1547</v>
      </c>
      <c r="C182" s="15">
        <v>0</v>
      </c>
      <c r="D182" s="15">
        <v>0</v>
      </c>
      <c r="E182" s="15">
        <v>0</v>
      </c>
      <c r="F182" s="15">
        <v>4166.66</v>
      </c>
      <c r="G182" s="15">
        <v>0</v>
      </c>
      <c r="H182" s="15">
        <v>0</v>
      </c>
      <c r="I182" s="15">
        <v>4166.66</v>
      </c>
      <c r="J182" s="15">
        <v>0</v>
      </c>
      <c r="K182" s="15">
        <v>4166.66</v>
      </c>
    </row>
    <row r="183" spans="1:11" s="23" customFormat="1" ht="12.75" x14ac:dyDescent="0.2">
      <c r="A183" s="35" t="s">
        <v>2298</v>
      </c>
      <c r="B183" s="23" t="s">
        <v>1547</v>
      </c>
      <c r="C183" s="15">
        <v>0</v>
      </c>
      <c r="D183" s="15">
        <v>0</v>
      </c>
      <c r="E183" s="15">
        <v>0</v>
      </c>
      <c r="F183" s="15">
        <v>4160.25</v>
      </c>
      <c r="G183" s="15">
        <v>0</v>
      </c>
      <c r="H183" s="15">
        <v>0</v>
      </c>
      <c r="I183" s="15">
        <v>4160.25</v>
      </c>
      <c r="J183" s="15">
        <v>0</v>
      </c>
      <c r="K183" s="15">
        <v>4160.25</v>
      </c>
    </row>
    <row r="184" spans="1:11" s="23" customFormat="1" ht="12.75" x14ac:dyDescent="0.2">
      <c r="A184" s="35" t="s">
        <v>2299</v>
      </c>
      <c r="B184" s="23" t="s">
        <v>2300</v>
      </c>
      <c r="C184" s="15">
        <v>0</v>
      </c>
      <c r="D184" s="15">
        <v>0</v>
      </c>
      <c r="E184" s="15">
        <v>0</v>
      </c>
      <c r="F184" s="15">
        <v>40453</v>
      </c>
      <c r="G184" s="15">
        <v>0</v>
      </c>
      <c r="H184" s="15">
        <v>0</v>
      </c>
      <c r="I184" s="15">
        <v>40453</v>
      </c>
      <c r="J184" s="15">
        <v>0</v>
      </c>
      <c r="K184" s="15">
        <v>40453</v>
      </c>
    </row>
    <row r="185" spans="1:11" s="23" customFormat="1" ht="12.75" x14ac:dyDescent="0.2">
      <c r="A185" s="35" t="s">
        <v>2301</v>
      </c>
      <c r="B185" s="23" t="s">
        <v>1613</v>
      </c>
      <c r="C185" s="15">
        <v>0</v>
      </c>
      <c r="D185" s="15">
        <v>0</v>
      </c>
      <c r="E185" s="15">
        <v>0</v>
      </c>
      <c r="F185" s="15">
        <v>12082.03</v>
      </c>
      <c r="G185" s="15">
        <v>0</v>
      </c>
      <c r="H185" s="15">
        <v>0</v>
      </c>
      <c r="I185" s="15">
        <v>12082.03</v>
      </c>
      <c r="J185" s="15">
        <v>0</v>
      </c>
      <c r="K185" s="15">
        <v>12082.03</v>
      </c>
    </row>
    <row r="186" spans="1:11" s="23" customFormat="1" ht="12.75" x14ac:dyDescent="0.2">
      <c r="A186" s="35" t="s">
        <v>2302</v>
      </c>
      <c r="B186" s="23" t="s">
        <v>1613</v>
      </c>
      <c r="C186" s="15">
        <v>0</v>
      </c>
      <c r="D186" s="15">
        <v>0</v>
      </c>
      <c r="E186" s="15">
        <v>0</v>
      </c>
      <c r="F186" s="15">
        <v>12397</v>
      </c>
      <c r="G186" s="15">
        <v>0</v>
      </c>
      <c r="H186" s="15">
        <v>0</v>
      </c>
      <c r="I186" s="15">
        <v>12397</v>
      </c>
      <c r="J186" s="15">
        <v>0</v>
      </c>
      <c r="K186" s="15">
        <v>12397</v>
      </c>
    </row>
    <row r="187" spans="1:11" s="23" customFormat="1" ht="12.75" x14ac:dyDescent="0.2">
      <c r="A187" s="35" t="s">
        <v>2303</v>
      </c>
      <c r="B187" s="23" t="s">
        <v>1613</v>
      </c>
      <c r="C187" s="15">
        <v>0</v>
      </c>
      <c r="D187" s="15">
        <v>0</v>
      </c>
      <c r="E187" s="15">
        <v>0</v>
      </c>
      <c r="F187" s="15">
        <v>12397.66</v>
      </c>
      <c r="G187" s="15">
        <v>0</v>
      </c>
      <c r="H187" s="15">
        <v>0</v>
      </c>
      <c r="I187" s="15">
        <v>12397.66</v>
      </c>
      <c r="J187" s="15">
        <v>0</v>
      </c>
      <c r="K187" s="15">
        <v>12397.66</v>
      </c>
    </row>
    <row r="188" spans="1:11" s="23" customFormat="1" ht="12.75" x14ac:dyDescent="0.2">
      <c r="A188" s="35" t="s">
        <v>2304</v>
      </c>
      <c r="B188" s="23" t="s">
        <v>1613</v>
      </c>
      <c r="C188" s="15">
        <v>0</v>
      </c>
      <c r="D188" s="15">
        <v>0</v>
      </c>
      <c r="E188" s="15">
        <v>0</v>
      </c>
      <c r="F188" s="15">
        <v>12396.36</v>
      </c>
      <c r="G188" s="15">
        <v>0</v>
      </c>
      <c r="H188" s="15">
        <v>0</v>
      </c>
      <c r="I188" s="15">
        <v>12396.36</v>
      </c>
      <c r="J188" s="15">
        <v>0</v>
      </c>
      <c r="K188" s="15">
        <v>12396.36</v>
      </c>
    </row>
    <row r="189" spans="1:11" s="23" customFormat="1" ht="12.75" x14ac:dyDescent="0.2">
      <c r="A189" s="35" t="s">
        <v>2305</v>
      </c>
      <c r="B189" s="23" t="s">
        <v>1613</v>
      </c>
      <c r="C189" s="15">
        <v>0</v>
      </c>
      <c r="D189" s="15">
        <v>0</v>
      </c>
      <c r="E189" s="15">
        <v>0</v>
      </c>
      <c r="F189" s="15">
        <v>12377.65</v>
      </c>
      <c r="G189" s="15">
        <v>0</v>
      </c>
      <c r="H189" s="15">
        <v>0</v>
      </c>
      <c r="I189" s="15">
        <v>12377.65</v>
      </c>
      <c r="J189" s="15">
        <v>0</v>
      </c>
      <c r="K189" s="15">
        <v>12377.65</v>
      </c>
    </row>
    <row r="190" spans="1:11" s="23" customFormat="1" ht="12.75" x14ac:dyDescent="0.2">
      <c r="A190" s="35" t="s">
        <v>2306</v>
      </c>
      <c r="B190" s="23" t="s">
        <v>2307</v>
      </c>
      <c r="C190" s="15">
        <v>0</v>
      </c>
      <c r="D190" s="15">
        <v>0</v>
      </c>
      <c r="E190" s="15">
        <v>0</v>
      </c>
      <c r="F190" s="15">
        <v>191930</v>
      </c>
      <c r="G190" s="15">
        <v>0</v>
      </c>
      <c r="H190" s="15">
        <v>0</v>
      </c>
      <c r="I190" s="15">
        <v>191930</v>
      </c>
      <c r="J190" s="15">
        <v>191930</v>
      </c>
      <c r="K190" s="15">
        <v>0</v>
      </c>
    </row>
    <row r="191" spans="1:11" s="23" customFormat="1" ht="12.75" x14ac:dyDescent="0.2">
      <c r="A191" s="35" t="s">
        <v>2308</v>
      </c>
      <c r="B191" s="23" t="s">
        <v>2309</v>
      </c>
      <c r="C191" s="15">
        <v>0</v>
      </c>
      <c r="D191" s="15">
        <v>0</v>
      </c>
      <c r="E191" s="15">
        <v>0</v>
      </c>
      <c r="F191" s="15">
        <v>169350</v>
      </c>
      <c r="G191" s="15">
        <v>0</v>
      </c>
      <c r="H191" s="15">
        <v>0</v>
      </c>
      <c r="I191" s="15">
        <v>169350</v>
      </c>
      <c r="J191" s="15">
        <v>169350</v>
      </c>
      <c r="K191" s="15">
        <v>0</v>
      </c>
    </row>
    <row r="192" spans="1:11" s="23" customFormat="1" ht="12.75" x14ac:dyDescent="0.2">
      <c r="A192" s="35" t="s">
        <v>2310</v>
      </c>
      <c r="B192" s="23" t="s">
        <v>2311</v>
      </c>
      <c r="C192" s="15">
        <v>0</v>
      </c>
      <c r="D192" s="15">
        <v>0</v>
      </c>
      <c r="E192" s="15">
        <v>0</v>
      </c>
      <c r="F192" s="15">
        <v>19150.759999999998</v>
      </c>
      <c r="G192" s="15">
        <v>0</v>
      </c>
      <c r="H192" s="15">
        <v>0</v>
      </c>
      <c r="I192" s="15">
        <v>19150.759999999998</v>
      </c>
      <c r="J192" s="15">
        <v>19150.759999999998</v>
      </c>
      <c r="K192" s="15">
        <v>0</v>
      </c>
    </row>
    <row r="193" spans="1:11" s="23" customFormat="1" ht="12.75" x14ac:dyDescent="0.2">
      <c r="A193" s="35" t="s">
        <v>692</v>
      </c>
      <c r="B193" s="23" t="s">
        <v>971</v>
      </c>
      <c r="C193" s="15">
        <v>0</v>
      </c>
      <c r="D193" s="15">
        <v>0</v>
      </c>
      <c r="E193" s="15">
        <v>0</v>
      </c>
      <c r="F193" s="15">
        <v>46639.1</v>
      </c>
      <c r="G193" s="15">
        <v>0</v>
      </c>
      <c r="H193" s="15">
        <v>0</v>
      </c>
      <c r="I193" s="15">
        <v>46639.1</v>
      </c>
      <c r="J193" s="15">
        <v>0</v>
      </c>
      <c r="K193" s="15">
        <v>46639.1</v>
      </c>
    </row>
    <row r="194" spans="1:11" s="23" customFormat="1" ht="12.75" x14ac:dyDescent="0.2">
      <c r="A194" s="35" t="s">
        <v>1653</v>
      </c>
      <c r="B194" s="23" t="s">
        <v>1654</v>
      </c>
      <c r="C194" s="15">
        <v>0</v>
      </c>
      <c r="D194" s="15">
        <v>0</v>
      </c>
      <c r="E194" s="15">
        <v>0</v>
      </c>
      <c r="F194" s="15">
        <v>15108.75</v>
      </c>
      <c r="G194" s="15">
        <v>0</v>
      </c>
      <c r="H194" s="15">
        <v>0</v>
      </c>
      <c r="I194" s="15">
        <v>15108.75</v>
      </c>
      <c r="J194" s="15">
        <v>15108.75</v>
      </c>
      <c r="K194" s="15">
        <v>0</v>
      </c>
    </row>
    <row r="195" spans="1:11" s="23" customFormat="1" ht="12.75" x14ac:dyDescent="0.2">
      <c r="A195" s="35" t="s">
        <v>1655</v>
      </c>
      <c r="B195" s="23" t="s">
        <v>1656</v>
      </c>
      <c r="C195" s="15">
        <v>0</v>
      </c>
      <c r="D195" s="15">
        <v>0</v>
      </c>
      <c r="E195" s="15">
        <v>0</v>
      </c>
      <c r="F195" s="15">
        <v>13523.5</v>
      </c>
      <c r="G195" s="15">
        <v>0</v>
      </c>
      <c r="H195" s="15">
        <v>0</v>
      </c>
      <c r="I195" s="15">
        <v>13523.5</v>
      </c>
      <c r="J195" s="15">
        <v>13523.5</v>
      </c>
      <c r="K195" s="15">
        <v>0</v>
      </c>
    </row>
    <row r="196" spans="1:11" s="23" customFormat="1" ht="12.75" x14ac:dyDescent="0.2">
      <c r="A196" s="35" t="s">
        <v>2312</v>
      </c>
      <c r="B196" s="23" t="s">
        <v>2313</v>
      </c>
      <c r="C196" s="15">
        <v>0</v>
      </c>
      <c r="D196" s="15">
        <v>0</v>
      </c>
      <c r="E196" s="15">
        <v>0</v>
      </c>
      <c r="F196" s="15">
        <v>8116.69</v>
      </c>
      <c r="G196" s="15">
        <v>0</v>
      </c>
      <c r="H196" s="15">
        <v>0</v>
      </c>
      <c r="I196" s="15">
        <v>8116.69</v>
      </c>
      <c r="J196" s="15">
        <v>0</v>
      </c>
      <c r="K196" s="15">
        <v>8116.69</v>
      </c>
    </row>
    <row r="197" spans="1:11" s="23" customFormat="1" ht="12.75" x14ac:dyDescent="0.2">
      <c r="A197" s="35" t="s">
        <v>1206</v>
      </c>
      <c r="B197" s="23" t="s">
        <v>1399</v>
      </c>
      <c r="C197" s="15">
        <v>0</v>
      </c>
      <c r="D197" s="15">
        <v>0</v>
      </c>
      <c r="E197" s="15">
        <v>0</v>
      </c>
      <c r="F197" s="15">
        <v>41198.879999999997</v>
      </c>
      <c r="G197" s="15">
        <v>0</v>
      </c>
      <c r="H197" s="15">
        <v>0</v>
      </c>
      <c r="I197" s="15">
        <v>41198.879999999997</v>
      </c>
      <c r="J197" s="15">
        <v>0</v>
      </c>
      <c r="K197" s="15">
        <v>41198.879999999997</v>
      </c>
    </row>
    <row r="198" spans="1:11" s="23" customFormat="1" ht="12.75" x14ac:dyDescent="0.2">
      <c r="A198" s="35" t="s">
        <v>1207</v>
      </c>
      <c r="B198" s="23" t="s">
        <v>1400</v>
      </c>
      <c r="C198" s="15">
        <v>0</v>
      </c>
      <c r="D198" s="15">
        <v>0</v>
      </c>
      <c r="E198" s="15">
        <v>0</v>
      </c>
      <c r="F198" s="15">
        <v>1815</v>
      </c>
      <c r="G198" s="15">
        <v>0</v>
      </c>
      <c r="H198" s="15">
        <v>0</v>
      </c>
      <c r="I198" s="15">
        <v>1815</v>
      </c>
      <c r="J198" s="15">
        <v>1815</v>
      </c>
      <c r="K198" s="15">
        <v>0</v>
      </c>
    </row>
    <row r="199" spans="1:11" s="23" customFormat="1" ht="12.75" x14ac:dyDescent="0.2">
      <c r="A199" s="35" t="s">
        <v>1661</v>
      </c>
      <c r="B199" s="23" t="s">
        <v>1547</v>
      </c>
      <c r="C199" s="15">
        <v>0</v>
      </c>
      <c r="D199" s="15">
        <v>0</v>
      </c>
      <c r="E199" s="15">
        <v>0</v>
      </c>
      <c r="F199" s="15">
        <v>8333.32</v>
      </c>
      <c r="G199" s="15">
        <v>0</v>
      </c>
      <c r="H199" s="15">
        <v>0</v>
      </c>
      <c r="I199" s="15">
        <v>8333.32</v>
      </c>
      <c r="J199" s="15">
        <v>0</v>
      </c>
      <c r="K199" s="15">
        <v>8333.32</v>
      </c>
    </row>
    <row r="200" spans="1:11" s="23" customFormat="1" ht="12.75" x14ac:dyDescent="0.2">
      <c r="A200" s="35" t="s">
        <v>2314</v>
      </c>
      <c r="B200" s="23" t="s">
        <v>2315</v>
      </c>
      <c r="C200" s="15">
        <v>0</v>
      </c>
      <c r="D200" s="15">
        <v>0</v>
      </c>
      <c r="E200" s="15">
        <v>0</v>
      </c>
      <c r="F200" s="15">
        <v>152415</v>
      </c>
      <c r="G200" s="15">
        <v>0</v>
      </c>
      <c r="H200" s="15">
        <v>0</v>
      </c>
      <c r="I200" s="15">
        <v>152415</v>
      </c>
      <c r="J200" s="15">
        <v>152415</v>
      </c>
      <c r="K200" s="15">
        <v>0</v>
      </c>
    </row>
    <row r="201" spans="1:11" s="23" customFormat="1" ht="12.75" x14ac:dyDescent="0.2">
      <c r="A201" s="35" t="s">
        <v>2316</v>
      </c>
      <c r="B201" s="23" t="s">
        <v>2317</v>
      </c>
      <c r="C201" s="15">
        <v>0</v>
      </c>
      <c r="D201" s="15">
        <v>0</v>
      </c>
      <c r="E201" s="15">
        <v>0</v>
      </c>
      <c r="F201" s="15">
        <v>135705.79999999999</v>
      </c>
      <c r="G201" s="15">
        <v>0</v>
      </c>
      <c r="H201" s="15">
        <v>0</v>
      </c>
      <c r="I201" s="15">
        <v>135705.79999999999</v>
      </c>
      <c r="J201" s="15">
        <v>135705.79999999999</v>
      </c>
      <c r="K201" s="15">
        <v>0</v>
      </c>
    </row>
    <row r="202" spans="1:11" s="23" customFormat="1" ht="12.75" x14ac:dyDescent="0.2">
      <c r="A202" s="35" t="s">
        <v>696</v>
      </c>
      <c r="B202" s="23" t="s">
        <v>902</v>
      </c>
      <c r="C202" s="15">
        <v>0</v>
      </c>
      <c r="D202" s="15">
        <v>0</v>
      </c>
      <c r="E202" s="15">
        <v>0</v>
      </c>
      <c r="F202" s="15">
        <v>36881</v>
      </c>
      <c r="G202" s="15">
        <v>0</v>
      </c>
      <c r="H202" s="15">
        <v>0</v>
      </c>
      <c r="I202" s="15">
        <v>36881</v>
      </c>
      <c r="J202" s="15">
        <v>36881</v>
      </c>
      <c r="K202" s="15">
        <v>0</v>
      </c>
    </row>
    <row r="203" spans="1:11" s="23" customFormat="1" ht="12.75" x14ac:dyDescent="0.2">
      <c r="A203" s="35" t="s">
        <v>1208</v>
      </c>
      <c r="B203" s="23" t="s">
        <v>1401</v>
      </c>
      <c r="C203" s="15">
        <v>0</v>
      </c>
      <c r="D203" s="15">
        <v>0</v>
      </c>
      <c r="E203" s="15">
        <v>0</v>
      </c>
      <c r="F203" s="15">
        <v>4356</v>
      </c>
      <c r="G203" s="15">
        <v>0</v>
      </c>
      <c r="H203" s="15">
        <v>0</v>
      </c>
      <c r="I203" s="15">
        <v>4356</v>
      </c>
      <c r="J203" s="15">
        <v>4356</v>
      </c>
      <c r="K203" s="15">
        <v>0</v>
      </c>
    </row>
    <row r="204" spans="1:11" s="23" customFormat="1" ht="12.75" x14ac:dyDescent="0.2">
      <c r="A204" s="35" t="s">
        <v>1662</v>
      </c>
      <c r="B204" s="23" t="s">
        <v>1663</v>
      </c>
      <c r="C204" s="15">
        <v>0</v>
      </c>
      <c r="D204" s="15">
        <v>0</v>
      </c>
      <c r="E204" s="15">
        <v>0</v>
      </c>
      <c r="F204" s="15">
        <v>24862.5</v>
      </c>
      <c r="G204" s="15">
        <v>0</v>
      </c>
      <c r="H204" s="15">
        <v>0</v>
      </c>
      <c r="I204" s="15">
        <v>24862.5</v>
      </c>
      <c r="J204" s="15">
        <v>24862.5</v>
      </c>
      <c r="K204" s="15">
        <v>0</v>
      </c>
    </row>
    <row r="205" spans="1:11" s="23" customFormat="1" ht="12.75" x14ac:dyDescent="0.2">
      <c r="A205" s="35" t="s">
        <v>2318</v>
      </c>
      <c r="B205" s="23" t="s">
        <v>2319</v>
      </c>
      <c r="C205" s="15">
        <v>0</v>
      </c>
      <c r="D205" s="15">
        <v>0</v>
      </c>
      <c r="E205" s="15">
        <v>0</v>
      </c>
      <c r="F205" s="15">
        <v>7690.26</v>
      </c>
      <c r="G205" s="15">
        <v>0</v>
      </c>
      <c r="H205" s="15">
        <v>0</v>
      </c>
      <c r="I205" s="15">
        <v>7690.26</v>
      </c>
      <c r="J205" s="15">
        <v>0</v>
      </c>
      <c r="K205" s="15">
        <v>7690.26</v>
      </c>
    </row>
    <row r="206" spans="1:11" s="23" customFormat="1" ht="12.75" x14ac:dyDescent="0.2">
      <c r="A206" s="35" t="s">
        <v>703</v>
      </c>
      <c r="B206" s="23" t="s">
        <v>976</v>
      </c>
      <c r="C206" s="15">
        <v>0</v>
      </c>
      <c r="D206" s="15">
        <v>0</v>
      </c>
      <c r="E206" s="15">
        <v>0</v>
      </c>
      <c r="F206" s="15">
        <v>41547.089999999997</v>
      </c>
      <c r="G206" s="15">
        <v>0</v>
      </c>
      <c r="H206" s="15">
        <v>0</v>
      </c>
      <c r="I206" s="15">
        <v>41547.089999999997</v>
      </c>
      <c r="J206" s="15">
        <v>0</v>
      </c>
      <c r="K206" s="15">
        <v>41547.089999999997</v>
      </c>
    </row>
    <row r="207" spans="1:11" s="23" customFormat="1" ht="12.75" x14ac:dyDescent="0.2">
      <c r="A207" s="35" t="s">
        <v>1209</v>
      </c>
      <c r="B207" s="23" t="s">
        <v>1459</v>
      </c>
      <c r="C207" s="15">
        <v>0</v>
      </c>
      <c r="D207" s="15">
        <v>0</v>
      </c>
      <c r="E207" s="15">
        <v>0</v>
      </c>
      <c r="F207" s="15">
        <v>19947.71</v>
      </c>
      <c r="G207" s="15">
        <v>0</v>
      </c>
      <c r="H207" s="15">
        <v>0</v>
      </c>
      <c r="I207" s="15">
        <v>19947.71</v>
      </c>
      <c r="J207" s="15">
        <v>19947.71</v>
      </c>
      <c r="K207" s="15">
        <v>0</v>
      </c>
    </row>
    <row r="208" spans="1:11" s="23" customFormat="1" ht="12.75" x14ac:dyDescent="0.2">
      <c r="A208" s="35" t="s">
        <v>1210</v>
      </c>
      <c r="B208" s="23" t="s">
        <v>1402</v>
      </c>
      <c r="C208" s="15">
        <v>0</v>
      </c>
      <c r="D208" s="15">
        <v>0</v>
      </c>
      <c r="E208" s="15">
        <v>0</v>
      </c>
      <c r="F208" s="15">
        <v>2671.68</v>
      </c>
      <c r="G208" s="15">
        <v>0</v>
      </c>
      <c r="H208" s="15">
        <v>0</v>
      </c>
      <c r="I208" s="15">
        <v>2671.68</v>
      </c>
      <c r="J208" s="15">
        <v>2671.68</v>
      </c>
      <c r="K208" s="15">
        <v>0</v>
      </c>
    </row>
    <row r="209" spans="1:11" s="23" customFormat="1" ht="12.75" x14ac:dyDescent="0.2">
      <c r="A209" s="35" t="s">
        <v>2320</v>
      </c>
      <c r="B209" s="23" t="s">
        <v>2321</v>
      </c>
      <c r="C209" s="15">
        <v>0</v>
      </c>
      <c r="D209" s="15">
        <v>0</v>
      </c>
      <c r="E209" s="15">
        <v>0</v>
      </c>
      <c r="F209" s="15">
        <v>62659.5</v>
      </c>
      <c r="G209" s="15">
        <v>0</v>
      </c>
      <c r="H209" s="15">
        <v>0</v>
      </c>
      <c r="I209" s="15">
        <v>62659.5</v>
      </c>
      <c r="J209" s="15">
        <v>62659.5</v>
      </c>
      <c r="K209" s="15">
        <v>0</v>
      </c>
    </row>
    <row r="210" spans="1:11" s="23" customFormat="1" ht="12.75" x14ac:dyDescent="0.2">
      <c r="A210" s="35" t="s">
        <v>2322</v>
      </c>
      <c r="B210" s="23" t="s">
        <v>2323</v>
      </c>
      <c r="C210" s="15">
        <v>0</v>
      </c>
      <c r="D210" s="15">
        <v>0</v>
      </c>
      <c r="E210" s="15">
        <v>0</v>
      </c>
      <c r="F210" s="15">
        <v>32404.5</v>
      </c>
      <c r="G210" s="15">
        <v>0</v>
      </c>
      <c r="H210" s="15">
        <v>0</v>
      </c>
      <c r="I210" s="15">
        <v>32404.5</v>
      </c>
      <c r="J210" s="15">
        <v>32404.5</v>
      </c>
      <c r="K210" s="15">
        <v>0</v>
      </c>
    </row>
    <row r="211" spans="1:11" s="23" customFormat="1" ht="12.75" x14ac:dyDescent="0.2">
      <c r="A211" s="35" t="s">
        <v>714</v>
      </c>
      <c r="B211" s="23" t="s">
        <v>1293</v>
      </c>
      <c r="C211" s="15">
        <v>0</v>
      </c>
      <c r="D211" s="15">
        <v>0</v>
      </c>
      <c r="E211" s="15">
        <v>0</v>
      </c>
      <c r="F211" s="15">
        <v>675</v>
      </c>
      <c r="G211" s="15">
        <v>0</v>
      </c>
      <c r="H211" s="15">
        <v>0</v>
      </c>
      <c r="I211" s="15">
        <v>675</v>
      </c>
      <c r="J211" s="15">
        <v>675</v>
      </c>
      <c r="K211" s="15">
        <v>0</v>
      </c>
    </row>
    <row r="212" spans="1:11" s="23" customFormat="1" ht="12.75" x14ac:dyDescent="0.2">
      <c r="A212" s="35" t="s">
        <v>715</v>
      </c>
      <c r="B212" s="23" t="s">
        <v>977</v>
      </c>
      <c r="C212" s="15">
        <v>0</v>
      </c>
      <c r="D212" s="15">
        <v>0</v>
      </c>
      <c r="E212" s="15">
        <v>0</v>
      </c>
      <c r="F212" s="15">
        <v>64286.96</v>
      </c>
      <c r="G212" s="15">
        <v>0</v>
      </c>
      <c r="H212" s="15">
        <v>0</v>
      </c>
      <c r="I212" s="15">
        <v>64286.96</v>
      </c>
      <c r="J212" s="15">
        <v>0</v>
      </c>
      <c r="K212" s="15">
        <v>64286.96</v>
      </c>
    </row>
    <row r="213" spans="1:11" s="23" customFormat="1" ht="12.75" x14ac:dyDescent="0.2">
      <c r="A213" s="35" t="s">
        <v>1211</v>
      </c>
      <c r="B213" s="23" t="s">
        <v>1403</v>
      </c>
      <c r="C213" s="15">
        <v>0</v>
      </c>
      <c r="D213" s="15">
        <v>0</v>
      </c>
      <c r="E213" s="15">
        <v>0</v>
      </c>
      <c r="F213" s="15">
        <v>35242.559999999998</v>
      </c>
      <c r="G213" s="15">
        <v>0</v>
      </c>
      <c r="H213" s="15">
        <v>0</v>
      </c>
      <c r="I213" s="15">
        <v>35242.559999999998</v>
      </c>
      <c r="J213" s="15">
        <v>0</v>
      </c>
      <c r="K213" s="15">
        <v>35242.559999999998</v>
      </c>
    </row>
    <row r="214" spans="1:11" s="23" customFormat="1" ht="12.75" x14ac:dyDescent="0.2">
      <c r="A214" s="35" t="s">
        <v>1212</v>
      </c>
      <c r="B214" s="23" t="s">
        <v>1404</v>
      </c>
      <c r="C214" s="15">
        <v>0</v>
      </c>
      <c r="D214" s="15">
        <v>0</v>
      </c>
      <c r="E214" s="15">
        <v>0</v>
      </c>
      <c r="F214" s="15">
        <v>4675.4399999999996</v>
      </c>
      <c r="G214" s="15">
        <v>0</v>
      </c>
      <c r="H214" s="15">
        <v>0</v>
      </c>
      <c r="I214" s="15">
        <v>4675.4399999999996</v>
      </c>
      <c r="J214" s="15">
        <v>4675.4399999999996</v>
      </c>
      <c r="K214" s="15">
        <v>0</v>
      </c>
    </row>
    <row r="215" spans="1:11" s="23" customFormat="1" ht="12.75" x14ac:dyDescent="0.2">
      <c r="A215" s="35" t="s">
        <v>1904</v>
      </c>
      <c r="B215" s="23" t="s">
        <v>2014</v>
      </c>
      <c r="C215" s="15">
        <v>0</v>
      </c>
      <c r="D215" s="15">
        <v>0</v>
      </c>
      <c r="E215" s="15">
        <v>0</v>
      </c>
      <c r="F215" s="15">
        <v>1000</v>
      </c>
      <c r="G215" s="15">
        <v>0</v>
      </c>
      <c r="H215" s="15">
        <v>0</v>
      </c>
      <c r="I215" s="15">
        <v>1000</v>
      </c>
      <c r="J215" s="15">
        <v>1000</v>
      </c>
      <c r="K215" s="15">
        <v>0</v>
      </c>
    </row>
    <row r="216" spans="1:11" s="23" customFormat="1" ht="12.75" x14ac:dyDescent="0.2">
      <c r="A216" s="35" t="s">
        <v>1668</v>
      </c>
      <c r="B216" s="23" t="s">
        <v>1669</v>
      </c>
      <c r="C216" s="15">
        <v>0</v>
      </c>
      <c r="D216" s="15">
        <v>0</v>
      </c>
      <c r="E216" s="15">
        <v>0</v>
      </c>
      <c r="F216" s="15">
        <v>10750</v>
      </c>
      <c r="G216" s="15">
        <v>0</v>
      </c>
      <c r="H216" s="15">
        <v>0</v>
      </c>
      <c r="I216" s="15">
        <v>10750</v>
      </c>
      <c r="J216" s="15">
        <v>10750</v>
      </c>
      <c r="K216" s="15">
        <v>0</v>
      </c>
    </row>
    <row r="217" spans="1:11" s="23" customFormat="1" ht="12.75" x14ac:dyDescent="0.2">
      <c r="A217" s="35" t="s">
        <v>1670</v>
      </c>
      <c r="B217" s="23" t="s">
        <v>1671</v>
      </c>
      <c r="C217" s="15">
        <v>0</v>
      </c>
      <c r="D217" s="15">
        <v>0</v>
      </c>
      <c r="E217" s="15">
        <v>0</v>
      </c>
      <c r="F217" s="15">
        <v>14362</v>
      </c>
      <c r="G217" s="15">
        <v>0</v>
      </c>
      <c r="H217" s="15">
        <v>0</v>
      </c>
      <c r="I217" s="15">
        <v>14362</v>
      </c>
      <c r="J217" s="15">
        <v>14362</v>
      </c>
      <c r="K217" s="15">
        <v>0</v>
      </c>
    </row>
    <row r="218" spans="1:11" s="23" customFormat="1" ht="12.75" x14ac:dyDescent="0.2">
      <c r="A218" s="35" t="s">
        <v>2324</v>
      </c>
      <c r="B218" s="23" t="s">
        <v>2325</v>
      </c>
      <c r="C218" s="15">
        <v>0</v>
      </c>
      <c r="D218" s="15">
        <v>0</v>
      </c>
      <c r="E218" s="15">
        <v>0</v>
      </c>
      <c r="F218" s="15">
        <v>82645</v>
      </c>
      <c r="G218" s="15">
        <v>0</v>
      </c>
      <c r="H218" s="15">
        <v>0</v>
      </c>
      <c r="I218" s="15">
        <v>82645</v>
      </c>
      <c r="J218" s="15">
        <v>0</v>
      </c>
      <c r="K218" s="15">
        <v>82645</v>
      </c>
    </row>
    <row r="219" spans="1:11" s="23" customFormat="1" ht="12.75" x14ac:dyDescent="0.2">
      <c r="A219" s="35" t="s">
        <v>2326</v>
      </c>
      <c r="B219" s="23" t="s">
        <v>2327</v>
      </c>
      <c r="C219" s="15">
        <v>0</v>
      </c>
      <c r="D219" s="15">
        <v>0</v>
      </c>
      <c r="E219" s="15">
        <v>0</v>
      </c>
      <c r="F219" s="15">
        <v>43040</v>
      </c>
      <c r="G219" s="15">
        <v>0</v>
      </c>
      <c r="H219" s="15">
        <v>0</v>
      </c>
      <c r="I219" s="15">
        <v>43040</v>
      </c>
      <c r="J219" s="15">
        <v>43040</v>
      </c>
      <c r="K219" s="15">
        <v>0</v>
      </c>
    </row>
    <row r="220" spans="1:11" s="23" customFormat="1" ht="12.75" x14ac:dyDescent="0.2">
      <c r="A220" s="35" t="s">
        <v>2328</v>
      </c>
      <c r="B220" s="23" t="s">
        <v>2329</v>
      </c>
      <c r="C220" s="15">
        <v>0</v>
      </c>
      <c r="D220" s="15">
        <v>0</v>
      </c>
      <c r="E220" s="15">
        <v>0</v>
      </c>
      <c r="F220" s="15">
        <v>32821.379999999997</v>
      </c>
      <c r="G220" s="15">
        <v>0</v>
      </c>
      <c r="H220" s="15">
        <v>0</v>
      </c>
      <c r="I220" s="15">
        <v>32821.379999999997</v>
      </c>
      <c r="J220" s="15">
        <v>32821.379999999997</v>
      </c>
      <c r="K220" s="15">
        <v>0</v>
      </c>
    </row>
    <row r="221" spans="1:11" s="23" customFormat="1" ht="12.75" x14ac:dyDescent="0.2">
      <c r="A221" s="35" t="s">
        <v>2330</v>
      </c>
      <c r="B221" s="23" t="s">
        <v>2331</v>
      </c>
      <c r="C221" s="15">
        <v>0</v>
      </c>
      <c r="D221" s="15">
        <v>0</v>
      </c>
      <c r="E221" s="15">
        <v>0</v>
      </c>
      <c r="F221" s="15">
        <v>73544.710000000006</v>
      </c>
      <c r="G221" s="15">
        <v>0</v>
      </c>
      <c r="H221" s="15">
        <v>0</v>
      </c>
      <c r="I221" s="15">
        <v>73544.710000000006</v>
      </c>
      <c r="J221" s="15">
        <v>73544.710000000006</v>
      </c>
      <c r="K221" s="15">
        <v>0</v>
      </c>
    </row>
    <row r="222" spans="1:11" s="23" customFormat="1" ht="12.75" x14ac:dyDescent="0.2">
      <c r="A222" s="35" t="s">
        <v>718</v>
      </c>
      <c r="B222" s="23" t="s">
        <v>907</v>
      </c>
      <c r="C222" s="15">
        <v>0</v>
      </c>
      <c r="D222" s="15">
        <v>0</v>
      </c>
      <c r="E222" s="15">
        <v>0</v>
      </c>
      <c r="F222" s="15">
        <v>24898.13</v>
      </c>
      <c r="G222" s="15">
        <v>0</v>
      </c>
      <c r="H222" s="15">
        <v>0</v>
      </c>
      <c r="I222" s="15">
        <v>24898.13</v>
      </c>
      <c r="J222" s="15">
        <v>24898.13</v>
      </c>
      <c r="K222" s="15">
        <v>0</v>
      </c>
    </row>
    <row r="223" spans="1:11" s="23" customFormat="1" ht="12.75" x14ac:dyDescent="0.2">
      <c r="A223" s="35" t="s">
        <v>721</v>
      </c>
      <c r="B223" s="23" t="s">
        <v>981</v>
      </c>
      <c r="C223" s="15">
        <v>0</v>
      </c>
      <c r="D223" s="15">
        <v>0</v>
      </c>
      <c r="E223" s="15">
        <v>0</v>
      </c>
      <c r="F223" s="15">
        <v>40698.230000000003</v>
      </c>
      <c r="G223" s="15">
        <v>0</v>
      </c>
      <c r="H223" s="15">
        <v>0</v>
      </c>
      <c r="I223" s="15">
        <v>40698.230000000003</v>
      </c>
      <c r="J223" s="15">
        <v>40698.230000000003</v>
      </c>
      <c r="K223" s="15">
        <v>0</v>
      </c>
    </row>
    <row r="224" spans="1:11" s="23" customFormat="1" ht="12.75" x14ac:dyDescent="0.2">
      <c r="A224" s="35" t="s">
        <v>722</v>
      </c>
      <c r="B224" s="23" t="s">
        <v>982</v>
      </c>
      <c r="C224" s="15">
        <v>0</v>
      </c>
      <c r="D224" s="15">
        <v>0</v>
      </c>
      <c r="E224" s="15">
        <v>0</v>
      </c>
      <c r="F224" s="15">
        <v>33549.949999999997</v>
      </c>
      <c r="G224" s="15">
        <v>0</v>
      </c>
      <c r="H224" s="15">
        <v>0</v>
      </c>
      <c r="I224" s="15">
        <v>33549.949999999997</v>
      </c>
      <c r="J224" s="15">
        <v>33549.949999999997</v>
      </c>
      <c r="K224" s="15">
        <v>0</v>
      </c>
    </row>
    <row r="225" spans="1:11" s="23" customFormat="1" ht="12.75" x14ac:dyDescent="0.2">
      <c r="A225" s="35" t="s">
        <v>724</v>
      </c>
      <c r="B225" s="23" t="s">
        <v>984</v>
      </c>
      <c r="C225" s="15">
        <v>0</v>
      </c>
      <c r="D225" s="15">
        <v>0</v>
      </c>
      <c r="E225" s="15">
        <v>0</v>
      </c>
      <c r="F225" s="15">
        <v>55972.77</v>
      </c>
      <c r="G225" s="15">
        <v>0</v>
      </c>
      <c r="H225" s="15">
        <v>0</v>
      </c>
      <c r="I225" s="15">
        <v>55972.77</v>
      </c>
      <c r="J225" s="15">
        <v>0</v>
      </c>
      <c r="K225" s="15">
        <v>55972.77</v>
      </c>
    </row>
    <row r="226" spans="1:11" s="23" customFormat="1" ht="12.75" x14ac:dyDescent="0.2">
      <c r="A226" s="35" t="s">
        <v>729</v>
      </c>
      <c r="B226" s="23" t="s">
        <v>989</v>
      </c>
      <c r="C226" s="15">
        <v>0</v>
      </c>
      <c r="D226" s="15">
        <v>0</v>
      </c>
      <c r="E226" s="15">
        <v>0</v>
      </c>
      <c r="F226" s="15">
        <v>71131.06</v>
      </c>
      <c r="G226" s="15">
        <v>0</v>
      </c>
      <c r="H226" s="15">
        <v>0</v>
      </c>
      <c r="I226" s="15">
        <v>71131.06</v>
      </c>
      <c r="J226" s="15">
        <v>71131.06</v>
      </c>
      <c r="K226" s="15">
        <v>0</v>
      </c>
    </row>
    <row r="227" spans="1:11" s="23" customFormat="1" ht="12.75" x14ac:dyDescent="0.2">
      <c r="A227" s="35" t="s">
        <v>1215</v>
      </c>
      <c r="B227" s="23" t="s">
        <v>1462</v>
      </c>
      <c r="C227" s="15">
        <v>0</v>
      </c>
      <c r="D227" s="15">
        <v>0</v>
      </c>
      <c r="E227" s="15">
        <v>0</v>
      </c>
      <c r="F227" s="15">
        <v>8141.1</v>
      </c>
      <c r="G227" s="15">
        <v>0</v>
      </c>
      <c r="H227" s="15">
        <v>0</v>
      </c>
      <c r="I227" s="15">
        <v>8141.1</v>
      </c>
      <c r="J227" s="15">
        <v>0</v>
      </c>
      <c r="K227" s="15">
        <v>8141.1</v>
      </c>
    </row>
    <row r="228" spans="1:11" s="23" customFormat="1" ht="12.75" x14ac:dyDescent="0.2">
      <c r="A228" s="35" t="s">
        <v>1216</v>
      </c>
      <c r="B228" s="23" t="s">
        <v>1463</v>
      </c>
      <c r="C228" s="15">
        <v>0</v>
      </c>
      <c r="D228" s="15">
        <v>0</v>
      </c>
      <c r="E228" s="15">
        <v>0</v>
      </c>
      <c r="F228" s="15">
        <v>8131.22</v>
      </c>
      <c r="G228" s="15">
        <v>0</v>
      </c>
      <c r="H228" s="15">
        <v>0</v>
      </c>
      <c r="I228" s="15">
        <v>8131.22</v>
      </c>
      <c r="J228" s="15">
        <v>0</v>
      </c>
      <c r="K228" s="15">
        <v>8131.22</v>
      </c>
    </row>
    <row r="229" spans="1:11" s="23" customFormat="1" ht="12.75" x14ac:dyDescent="0.2">
      <c r="A229" s="35" t="s">
        <v>1217</v>
      </c>
      <c r="B229" s="23" t="s">
        <v>1464</v>
      </c>
      <c r="C229" s="15">
        <v>0</v>
      </c>
      <c r="D229" s="15">
        <v>0</v>
      </c>
      <c r="E229" s="15">
        <v>0</v>
      </c>
      <c r="F229" s="15">
        <v>798977.14</v>
      </c>
      <c r="G229" s="15">
        <v>0</v>
      </c>
      <c r="H229" s="15">
        <v>0</v>
      </c>
      <c r="I229" s="15">
        <v>798977.14</v>
      </c>
      <c r="J229" s="15">
        <v>798977.14</v>
      </c>
      <c r="K229" s="15">
        <v>0</v>
      </c>
    </row>
    <row r="230" spans="1:11" s="23" customFormat="1" ht="12.75" x14ac:dyDescent="0.2">
      <c r="A230" s="35" t="s">
        <v>1219</v>
      </c>
      <c r="B230" s="23" t="s">
        <v>1405</v>
      </c>
      <c r="C230" s="15">
        <v>0</v>
      </c>
      <c r="D230" s="15">
        <v>0</v>
      </c>
      <c r="E230" s="15">
        <v>0</v>
      </c>
      <c r="F230" s="15">
        <v>8125</v>
      </c>
      <c r="G230" s="15">
        <v>0</v>
      </c>
      <c r="H230" s="15">
        <v>0</v>
      </c>
      <c r="I230" s="15">
        <v>8125</v>
      </c>
      <c r="J230" s="15">
        <v>8125</v>
      </c>
      <c r="K230" s="15">
        <v>0</v>
      </c>
    </row>
    <row r="231" spans="1:11" s="23" customFormat="1" ht="12.75" x14ac:dyDescent="0.2">
      <c r="A231" s="35" t="s">
        <v>1221</v>
      </c>
      <c r="B231" s="23" t="s">
        <v>1407</v>
      </c>
      <c r="C231" s="15">
        <v>0</v>
      </c>
      <c r="D231" s="15">
        <v>0</v>
      </c>
      <c r="E231" s="15">
        <v>0</v>
      </c>
      <c r="F231" s="15">
        <v>9511.7000000000007</v>
      </c>
      <c r="G231" s="15">
        <v>0</v>
      </c>
      <c r="H231" s="15">
        <v>0</v>
      </c>
      <c r="I231" s="15">
        <v>9511.7000000000007</v>
      </c>
      <c r="J231" s="15">
        <v>9511.7000000000007</v>
      </c>
      <c r="K231" s="15">
        <v>0</v>
      </c>
    </row>
    <row r="232" spans="1:11" s="23" customFormat="1" ht="12.75" x14ac:dyDescent="0.2">
      <c r="A232" s="35" t="s">
        <v>1223</v>
      </c>
      <c r="B232" s="23" t="s">
        <v>1409</v>
      </c>
      <c r="C232" s="15">
        <v>0</v>
      </c>
      <c r="D232" s="15">
        <v>0</v>
      </c>
      <c r="E232" s="15">
        <v>0</v>
      </c>
      <c r="F232" s="15">
        <v>83291.259999999995</v>
      </c>
      <c r="G232" s="15">
        <v>0</v>
      </c>
      <c r="H232" s="15">
        <v>0</v>
      </c>
      <c r="I232" s="15">
        <v>83291.259999999995</v>
      </c>
      <c r="J232" s="15">
        <v>0</v>
      </c>
      <c r="K232" s="15">
        <v>83291.259999999995</v>
      </c>
    </row>
    <row r="233" spans="1:11" s="23" customFormat="1" ht="12.75" x14ac:dyDescent="0.2">
      <c r="A233" s="35" t="s">
        <v>1224</v>
      </c>
      <c r="B233" s="23" t="s">
        <v>1410</v>
      </c>
      <c r="C233" s="15">
        <v>0</v>
      </c>
      <c r="D233" s="15">
        <v>0</v>
      </c>
      <c r="E233" s="15">
        <v>0</v>
      </c>
      <c r="F233" s="15">
        <v>6582.4</v>
      </c>
      <c r="G233" s="15">
        <v>0</v>
      </c>
      <c r="H233" s="15">
        <v>0</v>
      </c>
      <c r="I233" s="15">
        <v>6582.4</v>
      </c>
      <c r="J233" s="15">
        <v>6582.4</v>
      </c>
      <c r="K233" s="15">
        <v>0</v>
      </c>
    </row>
    <row r="234" spans="1:11" s="23" customFormat="1" ht="12.75" x14ac:dyDescent="0.2">
      <c r="A234" s="35" t="s">
        <v>1225</v>
      </c>
      <c r="B234" s="23" t="s">
        <v>1411</v>
      </c>
      <c r="C234" s="15">
        <v>0</v>
      </c>
      <c r="D234" s="15">
        <v>0</v>
      </c>
      <c r="E234" s="15">
        <v>0</v>
      </c>
      <c r="F234" s="15">
        <v>2427.7399999999998</v>
      </c>
      <c r="G234" s="15">
        <v>0</v>
      </c>
      <c r="H234" s="15">
        <v>0</v>
      </c>
      <c r="I234" s="15">
        <v>2427.7399999999998</v>
      </c>
      <c r="J234" s="15">
        <v>2427.7399999999998</v>
      </c>
      <c r="K234" s="15">
        <v>0</v>
      </c>
    </row>
    <row r="235" spans="1:11" s="23" customFormat="1" ht="12.75" x14ac:dyDescent="0.2">
      <c r="A235" s="35" t="s">
        <v>1690</v>
      </c>
      <c r="B235" s="23" t="s">
        <v>1691</v>
      </c>
      <c r="C235" s="15">
        <v>0</v>
      </c>
      <c r="D235" s="15">
        <v>0</v>
      </c>
      <c r="E235" s="15">
        <v>0</v>
      </c>
      <c r="F235" s="15">
        <v>45065.63</v>
      </c>
      <c r="G235" s="15">
        <v>0</v>
      </c>
      <c r="H235" s="15">
        <v>0</v>
      </c>
      <c r="I235" s="15">
        <v>45065.63</v>
      </c>
      <c r="J235" s="15">
        <v>45065.63</v>
      </c>
      <c r="K235" s="15">
        <v>0</v>
      </c>
    </row>
    <row r="236" spans="1:11" s="23" customFormat="1" ht="12.75" x14ac:dyDescent="0.2">
      <c r="A236" s="35" t="s">
        <v>1692</v>
      </c>
      <c r="B236" s="23" t="s">
        <v>1693</v>
      </c>
      <c r="C236" s="15">
        <v>0</v>
      </c>
      <c r="D236" s="15">
        <v>0</v>
      </c>
      <c r="E236" s="15">
        <v>0</v>
      </c>
      <c r="F236" s="15">
        <v>12719.4</v>
      </c>
      <c r="G236" s="15">
        <v>0</v>
      </c>
      <c r="H236" s="15">
        <v>0</v>
      </c>
      <c r="I236" s="15">
        <v>12719.4</v>
      </c>
      <c r="J236" s="15">
        <v>12719.4</v>
      </c>
      <c r="K236" s="15">
        <v>0</v>
      </c>
    </row>
    <row r="237" spans="1:11" s="23" customFormat="1" ht="12.75" x14ac:dyDescent="0.2">
      <c r="A237" s="35" t="s">
        <v>1700</v>
      </c>
      <c r="B237" s="23" t="s">
        <v>1701</v>
      </c>
      <c r="C237" s="15">
        <v>0</v>
      </c>
      <c r="D237" s="15">
        <v>0</v>
      </c>
      <c r="E237" s="15">
        <v>0</v>
      </c>
      <c r="F237" s="15">
        <v>80918.429999999993</v>
      </c>
      <c r="G237" s="15">
        <v>0</v>
      </c>
      <c r="H237" s="15">
        <v>0</v>
      </c>
      <c r="I237" s="15">
        <v>80918.429999999993</v>
      </c>
      <c r="J237" s="15">
        <v>0</v>
      </c>
      <c r="K237" s="15">
        <v>80918.429999999993</v>
      </c>
    </row>
    <row r="238" spans="1:11" s="23" customFormat="1" ht="12.75" x14ac:dyDescent="0.2">
      <c r="A238" s="35" t="s">
        <v>1702</v>
      </c>
      <c r="B238" s="23" t="s">
        <v>1703</v>
      </c>
      <c r="C238" s="15">
        <v>0</v>
      </c>
      <c r="D238" s="15">
        <v>0</v>
      </c>
      <c r="E238" s="15">
        <v>0</v>
      </c>
      <c r="F238" s="15">
        <v>28926</v>
      </c>
      <c r="G238" s="15">
        <v>0</v>
      </c>
      <c r="H238" s="15">
        <v>0</v>
      </c>
      <c r="I238" s="15">
        <v>28926</v>
      </c>
      <c r="J238" s="15">
        <v>0</v>
      </c>
      <c r="K238" s="15">
        <v>28926</v>
      </c>
    </row>
    <row r="239" spans="1:11" s="23" customFormat="1" ht="12.75" x14ac:dyDescent="0.2">
      <c r="A239" s="35" t="s">
        <v>1704</v>
      </c>
      <c r="B239" s="23" t="s">
        <v>1705</v>
      </c>
      <c r="C239" s="15">
        <v>0</v>
      </c>
      <c r="D239" s="15">
        <v>0</v>
      </c>
      <c r="E239" s="15">
        <v>0</v>
      </c>
      <c r="F239" s="15">
        <v>28799.919999999998</v>
      </c>
      <c r="G239" s="15">
        <v>0</v>
      </c>
      <c r="H239" s="15">
        <v>0</v>
      </c>
      <c r="I239" s="15">
        <v>28799.919999999998</v>
      </c>
      <c r="J239" s="15">
        <v>0</v>
      </c>
      <c r="K239" s="15">
        <v>28799.919999999998</v>
      </c>
    </row>
    <row r="240" spans="1:11" s="23" customFormat="1" ht="12.75" x14ac:dyDescent="0.2">
      <c r="A240" s="35" t="s">
        <v>1706</v>
      </c>
      <c r="B240" s="23" t="s">
        <v>1707</v>
      </c>
      <c r="C240" s="15">
        <v>0</v>
      </c>
      <c r="D240" s="15">
        <v>0</v>
      </c>
      <c r="E240" s="15">
        <v>0</v>
      </c>
      <c r="F240" s="15">
        <v>2000</v>
      </c>
      <c r="G240" s="15">
        <v>0</v>
      </c>
      <c r="H240" s="15">
        <v>0</v>
      </c>
      <c r="I240" s="15">
        <v>2000</v>
      </c>
      <c r="J240" s="15">
        <v>2000</v>
      </c>
      <c r="K240" s="15">
        <v>0</v>
      </c>
    </row>
    <row r="241" spans="1:11" s="23" customFormat="1" ht="12.75" x14ac:dyDescent="0.2">
      <c r="A241" s="35" t="s">
        <v>1708</v>
      </c>
      <c r="B241" s="23" t="s">
        <v>2332</v>
      </c>
      <c r="C241" s="15">
        <v>0</v>
      </c>
      <c r="D241" s="15">
        <v>0</v>
      </c>
      <c r="E241" s="15">
        <v>0</v>
      </c>
      <c r="F241" s="15">
        <v>111250</v>
      </c>
      <c r="G241" s="15">
        <v>0</v>
      </c>
      <c r="H241" s="15">
        <v>0</v>
      </c>
      <c r="I241" s="15">
        <v>111250</v>
      </c>
      <c r="J241" s="15">
        <v>111250</v>
      </c>
      <c r="K241" s="15">
        <v>0</v>
      </c>
    </row>
    <row r="242" spans="1:11" s="23" customFormat="1" ht="12.75" x14ac:dyDescent="0.2">
      <c r="A242" s="35" t="s">
        <v>2333</v>
      </c>
      <c r="B242" s="23" t="s">
        <v>2334</v>
      </c>
      <c r="C242" s="15">
        <v>0</v>
      </c>
      <c r="D242" s="15">
        <v>0</v>
      </c>
      <c r="E242" s="15">
        <v>0</v>
      </c>
      <c r="F242" s="15">
        <v>284782.42</v>
      </c>
      <c r="G242" s="15">
        <v>0</v>
      </c>
      <c r="H242" s="15">
        <v>0</v>
      </c>
      <c r="I242" s="15">
        <v>284782.42</v>
      </c>
      <c r="J242" s="15">
        <v>284782.42</v>
      </c>
      <c r="K242" s="15">
        <v>0</v>
      </c>
    </row>
    <row r="243" spans="1:11" s="23" customFormat="1" ht="12.75" x14ac:dyDescent="0.2">
      <c r="A243" s="35" t="s">
        <v>2335</v>
      </c>
      <c r="B243" s="23" t="s">
        <v>2336</v>
      </c>
      <c r="C243" s="15">
        <v>0</v>
      </c>
      <c r="D243" s="15">
        <v>0</v>
      </c>
      <c r="E243" s="15">
        <v>0</v>
      </c>
      <c r="F243" s="15">
        <v>121875</v>
      </c>
      <c r="G243" s="15">
        <v>0</v>
      </c>
      <c r="H243" s="15">
        <v>0</v>
      </c>
      <c r="I243" s="15">
        <v>121875</v>
      </c>
      <c r="J243" s="15">
        <v>121875</v>
      </c>
      <c r="K243" s="15">
        <v>0</v>
      </c>
    </row>
    <row r="244" spans="1:11" s="23" customFormat="1" ht="12.75" x14ac:dyDescent="0.2">
      <c r="A244" s="35" t="s">
        <v>2337</v>
      </c>
      <c r="B244" s="23" t="s">
        <v>2338</v>
      </c>
      <c r="C244" s="15">
        <v>0</v>
      </c>
      <c r="D244" s="15">
        <v>0</v>
      </c>
      <c r="E244" s="15">
        <v>0</v>
      </c>
      <c r="F244" s="15">
        <v>7506.78</v>
      </c>
      <c r="G244" s="15">
        <v>0</v>
      </c>
      <c r="H244" s="15">
        <v>0</v>
      </c>
      <c r="I244" s="15">
        <v>7506.78</v>
      </c>
      <c r="J244" s="15">
        <v>0</v>
      </c>
      <c r="K244" s="15">
        <v>7506.78</v>
      </c>
    </row>
    <row r="245" spans="1:11" s="23" customFormat="1" ht="12.75" x14ac:dyDescent="0.2">
      <c r="A245" s="35" t="s">
        <v>2339</v>
      </c>
      <c r="B245" s="23" t="s">
        <v>2340</v>
      </c>
      <c r="C245" s="15">
        <v>0</v>
      </c>
      <c r="D245" s="15">
        <v>0</v>
      </c>
      <c r="E245" s="15">
        <v>0</v>
      </c>
      <c r="F245" s="15">
        <v>4737227</v>
      </c>
      <c r="G245" s="15">
        <v>0</v>
      </c>
      <c r="H245" s="15">
        <v>0</v>
      </c>
      <c r="I245" s="15">
        <v>4737227</v>
      </c>
      <c r="J245" s="15">
        <v>4737227</v>
      </c>
      <c r="K245" s="15">
        <v>0</v>
      </c>
    </row>
    <row r="246" spans="1:11" s="23" customFormat="1" ht="12.75" x14ac:dyDescent="0.2">
      <c r="A246" s="35" t="s">
        <v>2341</v>
      </c>
      <c r="B246" s="23" t="s">
        <v>2342</v>
      </c>
      <c r="C246" s="15">
        <v>0</v>
      </c>
      <c r="D246" s="15">
        <v>0</v>
      </c>
      <c r="E246" s="15">
        <v>0</v>
      </c>
      <c r="F246" s="15">
        <v>1459986</v>
      </c>
      <c r="G246" s="15">
        <v>0</v>
      </c>
      <c r="H246" s="15">
        <v>0</v>
      </c>
      <c r="I246" s="15">
        <v>1459986</v>
      </c>
      <c r="J246" s="15">
        <v>1459986</v>
      </c>
      <c r="K246" s="15">
        <v>0</v>
      </c>
    </row>
    <row r="247" spans="1:11" s="23" customFormat="1" ht="12.75" x14ac:dyDescent="0.2">
      <c r="A247" s="35" t="s">
        <v>2343</v>
      </c>
      <c r="B247" s="23" t="s">
        <v>2344</v>
      </c>
      <c r="C247" s="15">
        <v>0</v>
      </c>
      <c r="D247" s="15">
        <v>0</v>
      </c>
      <c r="E247" s="15">
        <v>0</v>
      </c>
      <c r="F247" s="15">
        <v>1127752</v>
      </c>
      <c r="G247" s="15">
        <v>0</v>
      </c>
      <c r="H247" s="15">
        <v>0</v>
      </c>
      <c r="I247" s="15">
        <v>1127752</v>
      </c>
      <c r="J247" s="15">
        <v>1127752</v>
      </c>
      <c r="K247" s="15">
        <v>0</v>
      </c>
    </row>
    <row r="248" spans="1:11" s="23" customFormat="1" ht="12.75" x14ac:dyDescent="0.2">
      <c r="A248" s="35" t="s">
        <v>2345</v>
      </c>
      <c r="B248" s="23" t="s">
        <v>2346</v>
      </c>
      <c r="C248" s="15">
        <v>0</v>
      </c>
      <c r="D248" s="15">
        <v>0</v>
      </c>
      <c r="E248" s="15">
        <v>0</v>
      </c>
      <c r="F248" s="15">
        <v>1997888</v>
      </c>
      <c r="G248" s="15">
        <v>0</v>
      </c>
      <c r="H248" s="15">
        <v>0</v>
      </c>
      <c r="I248" s="15">
        <v>1997888</v>
      </c>
      <c r="J248" s="15">
        <v>1997888</v>
      </c>
      <c r="K248" s="15">
        <v>0</v>
      </c>
    </row>
    <row r="249" spans="1:11" s="23" customFormat="1" ht="12.75" x14ac:dyDescent="0.2">
      <c r="A249" s="35" t="s">
        <v>2347</v>
      </c>
      <c r="B249" s="23" t="s">
        <v>2348</v>
      </c>
      <c r="C249" s="15">
        <v>0</v>
      </c>
      <c r="D249" s="15">
        <v>0</v>
      </c>
      <c r="E249" s="15">
        <v>0</v>
      </c>
      <c r="F249" s="15">
        <v>311250</v>
      </c>
      <c r="G249" s="15">
        <v>0</v>
      </c>
      <c r="H249" s="15">
        <v>0</v>
      </c>
      <c r="I249" s="15">
        <v>311250</v>
      </c>
      <c r="J249" s="15">
        <v>311250</v>
      </c>
      <c r="K249" s="15">
        <v>0</v>
      </c>
    </row>
    <row r="250" spans="1:11" s="23" customFormat="1" ht="12.75" x14ac:dyDescent="0.2">
      <c r="A250" s="35" t="s">
        <v>2349</v>
      </c>
      <c r="B250" s="23" t="s">
        <v>2350</v>
      </c>
      <c r="C250" s="15">
        <v>0</v>
      </c>
      <c r="D250" s="15">
        <v>0</v>
      </c>
      <c r="E250" s="15">
        <v>0</v>
      </c>
      <c r="F250" s="15">
        <v>7500</v>
      </c>
      <c r="G250" s="15">
        <v>0</v>
      </c>
      <c r="H250" s="15">
        <v>0</v>
      </c>
      <c r="I250" s="15">
        <v>7500</v>
      </c>
      <c r="J250" s="15">
        <v>7500</v>
      </c>
      <c r="K250" s="15">
        <v>0</v>
      </c>
    </row>
    <row r="251" spans="1:11" s="23" customFormat="1" ht="12.75" x14ac:dyDescent="0.2">
      <c r="A251" s="35" t="s">
        <v>2351</v>
      </c>
      <c r="B251" s="23" t="s">
        <v>1547</v>
      </c>
      <c r="C251" s="15">
        <v>0</v>
      </c>
      <c r="D251" s="15">
        <v>0</v>
      </c>
      <c r="E251" s="15">
        <v>0</v>
      </c>
      <c r="F251" s="15">
        <v>4165.91</v>
      </c>
      <c r="G251" s="15">
        <v>0</v>
      </c>
      <c r="H251" s="15">
        <v>0</v>
      </c>
      <c r="I251" s="15">
        <v>4165.91</v>
      </c>
      <c r="J251" s="15">
        <v>0</v>
      </c>
      <c r="K251" s="15">
        <v>4165.91</v>
      </c>
    </row>
    <row r="252" spans="1:11" s="23" customFormat="1" ht="12.75" x14ac:dyDescent="0.2">
      <c r="A252" s="35" t="s">
        <v>2352</v>
      </c>
      <c r="B252" s="23" t="s">
        <v>2353</v>
      </c>
      <c r="C252" s="15">
        <v>0</v>
      </c>
      <c r="D252" s="15">
        <v>0</v>
      </c>
      <c r="E252" s="15">
        <v>0</v>
      </c>
      <c r="F252" s="15">
        <v>87802.03</v>
      </c>
      <c r="G252" s="15">
        <v>0</v>
      </c>
      <c r="H252" s="15">
        <v>0</v>
      </c>
      <c r="I252" s="15">
        <v>87802.03</v>
      </c>
      <c r="J252" s="15">
        <v>87802.03</v>
      </c>
      <c r="K252" s="15">
        <v>0</v>
      </c>
    </row>
    <row r="253" spans="1:11" s="23" customFormat="1" ht="12.75" x14ac:dyDescent="0.2">
      <c r="A253" s="35" t="s">
        <v>2354</v>
      </c>
      <c r="B253" s="23" t="s">
        <v>2355</v>
      </c>
      <c r="C253" s="15">
        <v>0</v>
      </c>
      <c r="D253" s="15">
        <v>0</v>
      </c>
      <c r="E253" s="15">
        <v>0</v>
      </c>
      <c r="F253" s="15">
        <v>24765.64</v>
      </c>
      <c r="G253" s="15">
        <v>0</v>
      </c>
      <c r="H253" s="15">
        <v>0</v>
      </c>
      <c r="I253" s="15">
        <v>24765.64</v>
      </c>
      <c r="J253" s="15">
        <v>0</v>
      </c>
      <c r="K253" s="15">
        <v>24765.64</v>
      </c>
    </row>
    <row r="254" spans="1:11" s="23" customFormat="1" ht="12.75" x14ac:dyDescent="0.2">
      <c r="A254" s="35" t="s">
        <v>2356</v>
      </c>
      <c r="B254" s="23" t="s">
        <v>2357</v>
      </c>
      <c r="C254" s="15">
        <v>0</v>
      </c>
      <c r="D254" s="15">
        <v>0</v>
      </c>
      <c r="E254" s="15">
        <v>0</v>
      </c>
      <c r="F254" s="15">
        <v>57849.84</v>
      </c>
      <c r="G254" s="15">
        <v>0</v>
      </c>
      <c r="H254" s="15">
        <v>0</v>
      </c>
      <c r="I254" s="15">
        <v>57849.84</v>
      </c>
      <c r="J254" s="15">
        <v>0</v>
      </c>
      <c r="K254" s="15">
        <v>57849.84</v>
      </c>
    </row>
    <row r="255" spans="1:11" s="23" customFormat="1" ht="12.75" x14ac:dyDescent="0.2">
      <c r="A255" s="35" t="s">
        <v>2358</v>
      </c>
      <c r="B255" s="23" t="s">
        <v>2359</v>
      </c>
      <c r="C255" s="15">
        <v>0</v>
      </c>
      <c r="D255" s="15">
        <v>0</v>
      </c>
      <c r="E255" s="15">
        <v>0</v>
      </c>
      <c r="F255" s="15">
        <v>24792.32</v>
      </c>
      <c r="G255" s="15">
        <v>0</v>
      </c>
      <c r="H255" s="15">
        <v>0</v>
      </c>
      <c r="I255" s="15">
        <v>24792.32</v>
      </c>
      <c r="J255" s="15">
        <v>0</v>
      </c>
      <c r="K255" s="15">
        <v>24792.32</v>
      </c>
    </row>
    <row r="256" spans="1:11" s="23" customFormat="1" ht="12.75" x14ac:dyDescent="0.2">
      <c r="A256" s="35" t="s">
        <v>2360</v>
      </c>
      <c r="B256" s="23" t="s">
        <v>2361</v>
      </c>
      <c r="C256" s="15">
        <v>0</v>
      </c>
      <c r="D256" s="15">
        <v>0</v>
      </c>
      <c r="E256" s="15">
        <v>0</v>
      </c>
      <c r="F256" s="15">
        <v>16530.43</v>
      </c>
      <c r="G256" s="15">
        <v>0</v>
      </c>
      <c r="H256" s="15">
        <v>0</v>
      </c>
      <c r="I256" s="15">
        <v>16530.43</v>
      </c>
      <c r="J256" s="15">
        <v>0</v>
      </c>
      <c r="K256" s="15">
        <v>16530.43</v>
      </c>
    </row>
    <row r="257" spans="1:11" s="23" customFormat="1" ht="12.75" x14ac:dyDescent="0.2">
      <c r="A257" s="35" t="s">
        <v>2362</v>
      </c>
      <c r="B257" s="23" t="s">
        <v>2363</v>
      </c>
      <c r="C257" s="15">
        <v>0</v>
      </c>
      <c r="D257" s="15">
        <v>0</v>
      </c>
      <c r="E257" s="15">
        <v>0</v>
      </c>
      <c r="F257" s="15">
        <v>116985.60000000001</v>
      </c>
      <c r="G257" s="15">
        <v>0</v>
      </c>
      <c r="H257" s="15">
        <v>0</v>
      </c>
      <c r="I257" s="15">
        <v>116985.60000000001</v>
      </c>
      <c r="J257" s="15">
        <v>116985.60000000001</v>
      </c>
      <c r="K257" s="15">
        <v>0</v>
      </c>
    </row>
    <row r="258" spans="1:11" s="23" customFormat="1" ht="12.75" x14ac:dyDescent="0.2">
      <c r="A258" s="35" t="s">
        <v>2364</v>
      </c>
      <c r="B258" s="23" t="s">
        <v>2365</v>
      </c>
      <c r="C258" s="15">
        <v>0</v>
      </c>
      <c r="D258" s="15">
        <v>0</v>
      </c>
      <c r="E258" s="15">
        <v>0</v>
      </c>
      <c r="F258" s="15">
        <v>129835</v>
      </c>
      <c r="G258" s="15">
        <v>0</v>
      </c>
      <c r="H258" s="15">
        <v>0</v>
      </c>
      <c r="I258" s="15">
        <v>129835</v>
      </c>
      <c r="J258" s="15">
        <v>129835</v>
      </c>
      <c r="K258" s="15">
        <v>0</v>
      </c>
    </row>
    <row r="259" spans="1:11" s="23" customFormat="1" ht="12.75" x14ac:dyDescent="0.2">
      <c r="A259" s="35" t="s">
        <v>2366</v>
      </c>
      <c r="B259" s="23" t="s">
        <v>2367</v>
      </c>
      <c r="C259" s="15">
        <v>0</v>
      </c>
      <c r="D259" s="15">
        <v>0</v>
      </c>
      <c r="E259" s="15">
        <v>0</v>
      </c>
      <c r="F259" s="15">
        <v>171043.5</v>
      </c>
      <c r="G259" s="15">
        <v>0</v>
      </c>
      <c r="H259" s="15">
        <v>0</v>
      </c>
      <c r="I259" s="15">
        <v>171043.5</v>
      </c>
      <c r="J259" s="15">
        <v>171043.5</v>
      </c>
      <c r="K259" s="15">
        <v>0</v>
      </c>
    </row>
    <row r="260" spans="1:11" s="23" customFormat="1" ht="12.75" x14ac:dyDescent="0.2">
      <c r="A260" s="35" t="s">
        <v>2368</v>
      </c>
      <c r="B260" s="23" t="s">
        <v>2369</v>
      </c>
      <c r="C260" s="15">
        <v>0</v>
      </c>
      <c r="D260" s="15">
        <v>0</v>
      </c>
      <c r="E260" s="15">
        <v>0</v>
      </c>
      <c r="F260" s="15">
        <v>165963</v>
      </c>
      <c r="G260" s="15">
        <v>0</v>
      </c>
      <c r="H260" s="15">
        <v>0</v>
      </c>
      <c r="I260" s="15">
        <v>165963</v>
      </c>
      <c r="J260" s="15">
        <v>165963</v>
      </c>
      <c r="K260" s="15">
        <v>0</v>
      </c>
    </row>
    <row r="261" spans="1:11" s="23" customFormat="1" ht="12.75" x14ac:dyDescent="0.2">
      <c r="A261" s="35" t="s">
        <v>2370</v>
      </c>
      <c r="B261" s="23" t="s">
        <v>2371</v>
      </c>
      <c r="C261" s="15">
        <v>0</v>
      </c>
      <c r="D261" s="15">
        <v>0</v>
      </c>
      <c r="E261" s="15">
        <v>0</v>
      </c>
      <c r="F261" s="15">
        <v>127802.8</v>
      </c>
      <c r="G261" s="15">
        <v>0</v>
      </c>
      <c r="H261" s="15">
        <v>0</v>
      </c>
      <c r="I261" s="15">
        <v>127802.8</v>
      </c>
      <c r="J261" s="15">
        <v>127802.8</v>
      </c>
      <c r="K261" s="15">
        <v>0</v>
      </c>
    </row>
    <row r="262" spans="1:11" s="23" customFormat="1" ht="12.75" x14ac:dyDescent="0.2">
      <c r="A262" s="35" t="s">
        <v>2372</v>
      </c>
      <c r="B262" s="23" t="s">
        <v>2373</v>
      </c>
      <c r="C262" s="15">
        <v>0</v>
      </c>
      <c r="D262" s="15">
        <v>0</v>
      </c>
      <c r="E262" s="15">
        <v>0</v>
      </c>
      <c r="F262" s="15">
        <v>145866.79999999999</v>
      </c>
      <c r="G262" s="15">
        <v>0</v>
      </c>
      <c r="H262" s="15">
        <v>0</v>
      </c>
      <c r="I262" s="15">
        <v>145866.79999999999</v>
      </c>
      <c r="J262" s="15">
        <v>145866.79999999999</v>
      </c>
      <c r="K262" s="15">
        <v>0</v>
      </c>
    </row>
    <row r="263" spans="1:11" s="23" customFormat="1" ht="12.75" x14ac:dyDescent="0.2">
      <c r="A263" s="35" t="s">
        <v>2374</v>
      </c>
      <c r="B263" s="23" t="s">
        <v>2375</v>
      </c>
      <c r="C263" s="15">
        <v>0</v>
      </c>
      <c r="D263" s="15">
        <v>0</v>
      </c>
      <c r="E263" s="15">
        <v>0</v>
      </c>
      <c r="F263" s="15">
        <v>62095</v>
      </c>
      <c r="G263" s="15">
        <v>0</v>
      </c>
      <c r="H263" s="15">
        <v>0</v>
      </c>
      <c r="I263" s="15">
        <v>62095</v>
      </c>
      <c r="J263" s="15">
        <v>62095</v>
      </c>
      <c r="K263" s="15">
        <v>0</v>
      </c>
    </row>
    <row r="264" spans="1:11" s="23" customFormat="1" ht="12.75" x14ac:dyDescent="0.2">
      <c r="A264" s="35" t="s">
        <v>736</v>
      </c>
      <c r="B264" s="23" t="s">
        <v>1294</v>
      </c>
      <c r="C264" s="15">
        <v>0</v>
      </c>
      <c r="D264" s="15">
        <v>0</v>
      </c>
      <c r="E264" s="15">
        <v>0</v>
      </c>
      <c r="F264" s="15">
        <v>49950.63</v>
      </c>
      <c r="G264" s="15">
        <v>0</v>
      </c>
      <c r="H264" s="15">
        <v>0</v>
      </c>
      <c r="I264" s="15">
        <v>49950.63</v>
      </c>
      <c r="J264" s="15">
        <v>49950.63</v>
      </c>
      <c r="K264" s="15">
        <v>0</v>
      </c>
    </row>
    <row r="265" spans="1:11" s="23" customFormat="1" ht="12.75" x14ac:dyDescent="0.2">
      <c r="A265" s="35" t="s">
        <v>737</v>
      </c>
      <c r="B265" s="23" t="s">
        <v>910</v>
      </c>
      <c r="C265" s="15">
        <v>0</v>
      </c>
      <c r="D265" s="15">
        <v>0</v>
      </c>
      <c r="E265" s="15">
        <v>0</v>
      </c>
      <c r="F265" s="15">
        <v>42127.040000000001</v>
      </c>
      <c r="G265" s="15">
        <v>0</v>
      </c>
      <c r="H265" s="15">
        <v>0</v>
      </c>
      <c r="I265" s="15">
        <v>42127.040000000001</v>
      </c>
      <c r="J265" s="15">
        <v>42127.040000000001</v>
      </c>
      <c r="K265" s="15">
        <v>0</v>
      </c>
    </row>
    <row r="266" spans="1:11" s="23" customFormat="1" ht="12.75" x14ac:dyDescent="0.2">
      <c r="A266" s="35" t="s">
        <v>748</v>
      </c>
      <c r="B266" s="23" t="s">
        <v>1300</v>
      </c>
      <c r="C266" s="15">
        <v>0</v>
      </c>
      <c r="D266" s="15">
        <v>0</v>
      </c>
      <c r="E266" s="15">
        <v>0</v>
      </c>
      <c r="F266" s="15">
        <v>336250.21</v>
      </c>
      <c r="G266" s="15">
        <v>0</v>
      </c>
      <c r="H266" s="15">
        <v>0</v>
      </c>
      <c r="I266" s="15">
        <v>336250.21</v>
      </c>
      <c r="J266" s="15">
        <v>336250.21</v>
      </c>
      <c r="K266" s="15">
        <v>0</v>
      </c>
    </row>
    <row r="267" spans="1:11" s="23" customFormat="1" ht="12.75" x14ac:dyDescent="0.2">
      <c r="A267" s="35" t="s">
        <v>749</v>
      </c>
      <c r="B267" s="23" t="s">
        <v>995</v>
      </c>
      <c r="C267" s="15">
        <v>0</v>
      </c>
      <c r="D267" s="15">
        <v>0</v>
      </c>
      <c r="E267" s="15">
        <v>0</v>
      </c>
      <c r="F267" s="15">
        <v>22862.49</v>
      </c>
      <c r="G267" s="15">
        <v>0</v>
      </c>
      <c r="H267" s="15">
        <v>0</v>
      </c>
      <c r="I267" s="15">
        <v>22862.49</v>
      </c>
      <c r="J267" s="15">
        <v>22862.49</v>
      </c>
      <c r="K267" s="15">
        <v>0</v>
      </c>
    </row>
    <row r="268" spans="1:11" s="23" customFormat="1" ht="12.75" x14ac:dyDescent="0.2">
      <c r="A268" s="35" t="s">
        <v>2376</v>
      </c>
      <c r="B268" s="23" t="s">
        <v>2377</v>
      </c>
      <c r="C268" s="15">
        <v>0</v>
      </c>
      <c r="D268" s="15">
        <v>0</v>
      </c>
      <c r="E268" s="15">
        <v>0</v>
      </c>
      <c r="F268" s="15">
        <v>818.09</v>
      </c>
      <c r="G268" s="15">
        <v>0</v>
      </c>
      <c r="H268" s="15">
        <v>0</v>
      </c>
      <c r="I268" s="15">
        <v>818.09</v>
      </c>
      <c r="J268" s="15">
        <v>818.09</v>
      </c>
      <c r="K268" s="15">
        <v>0</v>
      </c>
    </row>
    <row r="269" spans="1:11" s="23" customFormat="1" ht="12.75" x14ac:dyDescent="0.2">
      <c r="A269" s="35" t="s">
        <v>750</v>
      </c>
      <c r="B269" s="23" t="s">
        <v>1301</v>
      </c>
      <c r="C269" s="15">
        <v>0</v>
      </c>
      <c r="D269" s="15">
        <v>0</v>
      </c>
      <c r="E269" s="15">
        <v>0</v>
      </c>
      <c r="F269" s="15">
        <v>16652.830000000002</v>
      </c>
      <c r="G269" s="15">
        <v>0</v>
      </c>
      <c r="H269" s="15">
        <v>0</v>
      </c>
      <c r="I269" s="15">
        <v>16652.830000000002</v>
      </c>
      <c r="J269" s="15">
        <v>0</v>
      </c>
      <c r="K269" s="15">
        <v>16652.830000000002</v>
      </c>
    </row>
    <row r="270" spans="1:11" s="23" customFormat="1" ht="12.75" x14ac:dyDescent="0.2">
      <c r="A270" s="35" t="s">
        <v>752</v>
      </c>
      <c r="B270" s="23" t="s">
        <v>996</v>
      </c>
      <c r="C270" s="15">
        <v>0</v>
      </c>
      <c r="D270" s="15">
        <v>0</v>
      </c>
      <c r="E270" s="15">
        <v>0</v>
      </c>
      <c r="F270" s="15">
        <v>20067.46</v>
      </c>
      <c r="G270" s="15">
        <v>0</v>
      </c>
      <c r="H270" s="15">
        <v>0</v>
      </c>
      <c r="I270" s="15">
        <v>20067.46</v>
      </c>
      <c r="J270" s="15">
        <v>0</v>
      </c>
      <c r="K270" s="15">
        <v>20067.46</v>
      </c>
    </row>
    <row r="271" spans="1:11" s="23" customFormat="1" ht="12.75" x14ac:dyDescent="0.2">
      <c r="A271" s="35" t="s">
        <v>753</v>
      </c>
      <c r="B271" s="23" t="s">
        <v>997</v>
      </c>
      <c r="C271" s="15">
        <v>0</v>
      </c>
      <c r="D271" s="15">
        <v>0</v>
      </c>
      <c r="E271" s="15">
        <v>0</v>
      </c>
      <c r="F271" s="15">
        <v>85571.199999999997</v>
      </c>
      <c r="G271" s="15">
        <v>0</v>
      </c>
      <c r="H271" s="15">
        <v>0</v>
      </c>
      <c r="I271" s="15">
        <v>85571.199999999997</v>
      </c>
      <c r="J271" s="15">
        <v>85571.199999999997</v>
      </c>
      <c r="K271" s="15">
        <v>0</v>
      </c>
    </row>
    <row r="272" spans="1:11" s="23" customFormat="1" ht="12.75" x14ac:dyDescent="0.2">
      <c r="A272" s="35" t="s">
        <v>754</v>
      </c>
      <c r="B272" s="23" t="s">
        <v>998</v>
      </c>
      <c r="C272" s="15">
        <v>0</v>
      </c>
      <c r="D272" s="15">
        <v>0</v>
      </c>
      <c r="E272" s="15">
        <v>0</v>
      </c>
      <c r="F272" s="15">
        <v>66852.5</v>
      </c>
      <c r="G272" s="15">
        <v>0</v>
      </c>
      <c r="H272" s="15">
        <v>0</v>
      </c>
      <c r="I272" s="15">
        <v>66852.5</v>
      </c>
      <c r="J272" s="15">
        <v>66852.5</v>
      </c>
      <c r="K272" s="15">
        <v>0</v>
      </c>
    </row>
    <row r="273" spans="1:11" s="23" customFormat="1" ht="12.75" x14ac:dyDescent="0.2">
      <c r="A273" s="35" t="s">
        <v>1226</v>
      </c>
      <c r="B273" s="23" t="s">
        <v>1413</v>
      </c>
      <c r="C273" s="15">
        <v>0</v>
      </c>
      <c r="D273" s="15">
        <v>0</v>
      </c>
      <c r="E273" s="15">
        <v>0</v>
      </c>
      <c r="F273" s="15">
        <v>52663.96</v>
      </c>
      <c r="G273" s="15">
        <v>0</v>
      </c>
      <c r="H273" s="15">
        <v>0</v>
      </c>
      <c r="I273" s="15">
        <v>52663.96</v>
      </c>
      <c r="J273" s="15">
        <v>52663.96</v>
      </c>
      <c r="K273" s="15">
        <v>0</v>
      </c>
    </row>
    <row r="274" spans="1:11" s="23" customFormat="1" ht="12.75" x14ac:dyDescent="0.2">
      <c r="A274" s="35" t="s">
        <v>1228</v>
      </c>
      <c r="B274" s="23" t="s">
        <v>1467</v>
      </c>
      <c r="C274" s="15">
        <v>0</v>
      </c>
      <c r="D274" s="15">
        <v>0</v>
      </c>
      <c r="E274" s="15">
        <v>0</v>
      </c>
      <c r="F274" s="15">
        <v>62726.55</v>
      </c>
      <c r="G274" s="15">
        <v>0</v>
      </c>
      <c r="H274" s="15">
        <v>0</v>
      </c>
      <c r="I274" s="15">
        <v>62726.55</v>
      </c>
      <c r="J274" s="15">
        <v>62726.55</v>
      </c>
      <c r="K274" s="15">
        <v>0</v>
      </c>
    </row>
    <row r="275" spans="1:11" s="23" customFormat="1" ht="12.75" x14ac:dyDescent="0.2">
      <c r="A275" s="35" t="s">
        <v>1229</v>
      </c>
      <c r="B275" s="23" t="s">
        <v>1414</v>
      </c>
      <c r="C275" s="15">
        <v>0</v>
      </c>
      <c r="D275" s="15">
        <v>0</v>
      </c>
      <c r="E275" s="15">
        <v>0</v>
      </c>
      <c r="F275" s="15">
        <v>51230.61</v>
      </c>
      <c r="G275" s="15">
        <v>0</v>
      </c>
      <c r="H275" s="15">
        <v>0</v>
      </c>
      <c r="I275" s="15">
        <v>51230.61</v>
      </c>
      <c r="J275" s="15">
        <v>51230.61</v>
      </c>
      <c r="K275" s="15">
        <v>0</v>
      </c>
    </row>
    <row r="276" spans="1:11" s="23" customFormat="1" ht="12.75" x14ac:dyDescent="0.2">
      <c r="A276" s="35" t="s">
        <v>1230</v>
      </c>
      <c r="B276" s="23" t="s">
        <v>1415</v>
      </c>
      <c r="C276" s="15">
        <v>0</v>
      </c>
      <c r="D276" s="15">
        <v>0</v>
      </c>
      <c r="E276" s="15">
        <v>0</v>
      </c>
      <c r="F276" s="15">
        <v>83601.41</v>
      </c>
      <c r="G276" s="15">
        <v>0</v>
      </c>
      <c r="H276" s="15">
        <v>0</v>
      </c>
      <c r="I276" s="15">
        <v>83601.41</v>
      </c>
      <c r="J276" s="15">
        <v>0</v>
      </c>
      <c r="K276" s="15">
        <v>83601.41</v>
      </c>
    </row>
    <row r="277" spans="1:11" s="23" customFormat="1" ht="12.75" x14ac:dyDescent="0.2">
      <c r="A277" s="35" t="s">
        <v>1231</v>
      </c>
      <c r="B277" s="23" t="s">
        <v>1416</v>
      </c>
      <c r="C277" s="15">
        <v>0</v>
      </c>
      <c r="D277" s="15">
        <v>0</v>
      </c>
      <c r="E277" s="15">
        <v>0</v>
      </c>
      <c r="F277" s="15">
        <v>37500</v>
      </c>
      <c r="G277" s="15">
        <v>0</v>
      </c>
      <c r="H277" s="15">
        <v>0</v>
      </c>
      <c r="I277" s="15">
        <v>37500</v>
      </c>
      <c r="J277" s="15">
        <v>0</v>
      </c>
      <c r="K277" s="15">
        <v>37500</v>
      </c>
    </row>
    <row r="278" spans="1:11" s="23" customFormat="1" ht="12.75" x14ac:dyDescent="0.2">
      <c r="A278" s="35" t="s">
        <v>1232</v>
      </c>
      <c r="B278" s="23" t="s">
        <v>1417</v>
      </c>
      <c r="C278" s="15">
        <v>0</v>
      </c>
      <c r="D278" s="15">
        <v>0</v>
      </c>
      <c r="E278" s="15">
        <v>0</v>
      </c>
      <c r="F278" s="15">
        <v>19923.27</v>
      </c>
      <c r="G278" s="15">
        <v>0</v>
      </c>
      <c r="H278" s="15">
        <v>0</v>
      </c>
      <c r="I278" s="15">
        <v>19923.27</v>
      </c>
      <c r="J278" s="15">
        <v>0</v>
      </c>
      <c r="K278" s="15">
        <v>19923.27</v>
      </c>
    </row>
    <row r="279" spans="1:11" s="23" customFormat="1" ht="12.75" x14ac:dyDescent="0.2">
      <c r="A279" s="35" t="s">
        <v>1233</v>
      </c>
      <c r="B279" s="23" t="s">
        <v>1418</v>
      </c>
      <c r="C279" s="15">
        <v>0</v>
      </c>
      <c r="D279" s="15">
        <v>0</v>
      </c>
      <c r="E279" s="15">
        <v>0</v>
      </c>
      <c r="F279" s="15">
        <v>6171</v>
      </c>
      <c r="G279" s="15">
        <v>0</v>
      </c>
      <c r="H279" s="15">
        <v>0</v>
      </c>
      <c r="I279" s="15">
        <v>6171</v>
      </c>
      <c r="J279" s="15">
        <v>6171</v>
      </c>
      <c r="K279" s="15">
        <v>0</v>
      </c>
    </row>
    <row r="280" spans="1:11" s="23" customFormat="1" ht="12.75" x14ac:dyDescent="0.2">
      <c r="A280" s="35" t="s">
        <v>1234</v>
      </c>
      <c r="B280" s="23" t="s">
        <v>1419</v>
      </c>
      <c r="C280" s="15">
        <v>0</v>
      </c>
      <c r="D280" s="15">
        <v>0</v>
      </c>
      <c r="E280" s="15">
        <v>0</v>
      </c>
      <c r="F280" s="15">
        <v>2381.2800000000002</v>
      </c>
      <c r="G280" s="15">
        <v>0</v>
      </c>
      <c r="H280" s="15">
        <v>0</v>
      </c>
      <c r="I280" s="15">
        <v>2381.2800000000002</v>
      </c>
      <c r="J280" s="15">
        <v>2381.2800000000002</v>
      </c>
      <c r="K280" s="15">
        <v>0</v>
      </c>
    </row>
    <row r="281" spans="1:11" s="23" customFormat="1" ht="12.75" x14ac:dyDescent="0.2">
      <c r="A281" s="35" t="s">
        <v>1235</v>
      </c>
      <c r="B281" s="23" t="s">
        <v>1420</v>
      </c>
      <c r="C281" s="15">
        <v>0</v>
      </c>
      <c r="D281" s="15">
        <v>0</v>
      </c>
      <c r="E281" s="15">
        <v>0</v>
      </c>
      <c r="F281" s="15">
        <v>5445</v>
      </c>
      <c r="G281" s="15">
        <v>0</v>
      </c>
      <c r="H281" s="15">
        <v>0</v>
      </c>
      <c r="I281" s="15">
        <v>5445</v>
      </c>
      <c r="J281" s="15">
        <v>5445</v>
      </c>
      <c r="K281" s="15">
        <v>0</v>
      </c>
    </row>
    <row r="282" spans="1:11" s="23" customFormat="1" ht="12.75" x14ac:dyDescent="0.2">
      <c r="A282" s="35" t="s">
        <v>1916</v>
      </c>
      <c r="B282" s="23" t="s">
        <v>2026</v>
      </c>
      <c r="C282" s="15">
        <v>0</v>
      </c>
      <c r="D282" s="15">
        <v>0</v>
      </c>
      <c r="E282" s="15">
        <v>0</v>
      </c>
      <c r="F282" s="15">
        <v>66427.899999999994</v>
      </c>
      <c r="G282" s="15">
        <v>0</v>
      </c>
      <c r="H282" s="15">
        <v>0</v>
      </c>
      <c r="I282" s="15">
        <v>66427.899999999994</v>
      </c>
      <c r="J282" s="15">
        <v>66427.899999999994</v>
      </c>
      <c r="K282" s="15">
        <v>0</v>
      </c>
    </row>
    <row r="283" spans="1:11" s="23" customFormat="1" ht="12.75" x14ac:dyDescent="0.2">
      <c r="A283" s="35" t="s">
        <v>1715</v>
      </c>
      <c r="B283" s="23" t="s">
        <v>1716</v>
      </c>
      <c r="C283" s="15">
        <v>0</v>
      </c>
      <c r="D283" s="15">
        <v>0</v>
      </c>
      <c r="E283" s="15">
        <v>0</v>
      </c>
      <c r="F283" s="15">
        <v>24200</v>
      </c>
      <c r="G283" s="15">
        <v>0</v>
      </c>
      <c r="H283" s="15">
        <v>0</v>
      </c>
      <c r="I283" s="15">
        <v>24200</v>
      </c>
      <c r="J283" s="15">
        <v>24200</v>
      </c>
      <c r="K283" s="15">
        <v>0</v>
      </c>
    </row>
    <row r="284" spans="1:11" s="23" customFormat="1" ht="12.75" x14ac:dyDescent="0.2">
      <c r="A284" s="35" t="s">
        <v>1717</v>
      </c>
      <c r="B284" s="23" t="s">
        <v>1718</v>
      </c>
      <c r="C284" s="15">
        <v>0</v>
      </c>
      <c r="D284" s="15">
        <v>0</v>
      </c>
      <c r="E284" s="15">
        <v>0</v>
      </c>
      <c r="F284" s="15">
        <v>8133.32</v>
      </c>
      <c r="G284" s="15">
        <v>0</v>
      </c>
      <c r="H284" s="15">
        <v>0</v>
      </c>
      <c r="I284" s="15">
        <v>8133.32</v>
      </c>
      <c r="J284" s="15">
        <v>0</v>
      </c>
      <c r="K284" s="15">
        <v>8133.32</v>
      </c>
    </row>
    <row r="285" spans="1:11" s="23" customFormat="1" ht="12.75" x14ac:dyDescent="0.2">
      <c r="A285" s="35" t="s">
        <v>1923</v>
      </c>
      <c r="B285" s="23" t="s">
        <v>2033</v>
      </c>
      <c r="C285" s="15">
        <v>0</v>
      </c>
      <c r="D285" s="15">
        <v>0</v>
      </c>
      <c r="E285" s="15">
        <v>0</v>
      </c>
      <c r="F285" s="15">
        <v>56909.05</v>
      </c>
      <c r="G285" s="15">
        <v>0</v>
      </c>
      <c r="H285" s="15">
        <v>0</v>
      </c>
      <c r="I285" s="15">
        <v>56909.05</v>
      </c>
      <c r="J285" s="15">
        <v>56909.05</v>
      </c>
      <c r="K285" s="15">
        <v>0</v>
      </c>
    </row>
    <row r="286" spans="1:11" s="23" customFormat="1" ht="12.75" x14ac:dyDescent="0.2">
      <c r="A286" s="35" t="s">
        <v>1925</v>
      </c>
      <c r="B286" s="23" t="s">
        <v>2035</v>
      </c>
      <c r="C286" s="15">
        <v>0</v>
      </c>
      <c r="D286" s="15">
        <v>0</v>
      </c>
      <c r="E286" s="15">
        <v>0</v>
      </c>
      <c r="F286" s="15">
        <v>94013.93</v>
      </c>
      <c r="G286" s="15">
        <v>0</v>
      </c>
      <c r="H286" s="15">
        <v>0</v>
      </c>
      <c r="I286" s="15">
        <v>94013.93</v>
      </c>
      <c r="J286" s="15">
        <v>26589.89</v>
      </c>
      <c r="K286" s="15">
        <v>67424.039999999994</v>
      </c>
    </row>
    <row r="287" spans="1:11" s="23" customFormat="1" ht="12.75" x14ac:dyDescent="0.2">
      <c r="A287" s="35" t="s">
        <v>1724</v>
      </c>
      <c r="B287" s="23" t="s">
        <v>1725</v>
      </c>
      <c r="C287" s="15">
        <v>0</v>
      </c>
      <c r="D287" s="15">
        <v>0</v>
      </c>
      <c r="E287" s="15">
        <v>0</v>
      </c>
      <c r="F287" s="15">
        <v>30000</v>
      </c>
      <c r="G287" s="15">
        <v>0</v>
      </c>
      <c r="H287" s="15">
        <v>0</v>
      </c>
      <c r="I287" s="15">
        <v>30000</v>
      </c>
      <c r="J287" s="15">
        <v>30000</v>
      </c>
      <c r="K287" s="15">
        <v>0</v>
      </c>
    </row>
    <row r="288" spans="1:11" s="23" customFormat="1" ht="12.75" x14ac:dyDescent="0.2">
      <c r="A288" s="35" t="s">
        <v>1726</v>
      </c>
      <c r="B288" s="23" t="s">
        <v>1727</v>
      </c>
      <c r="C288" s="15">
        <v>0</v>
      </c>
      <c r="D288" s="15">
        <v>0</v>
      </c>
      <c r="E288" s="15">
        <v>0</v>
      </c>
      <c r="F288" s="15">
        <v>17630</v>
      </c>
      <c r="G288" s="15">
        <v>0</v>
      </c>
      <c r="H288" s="15">
        <v>0</v>
      </c>
      <c r="I288" s="15">
        <v>17630</v>
      </c>
      <c r="J288" s="15">
        <v>17630</v>
      </c>
      <c r="K288" s="15">
        <v>0</v>
      </c>
    </row>
    <row r="289" spans="1:11" s="23" customFormat="1" ht="12.75" x14ac:dyDescent="0.2">
      <c r="A289" s="35" t="s">
        <v>1728</v>
      </c>
      <c r="B289" s="23" t="s">
        <v>1729</v>
      </c>
      <c r="C289" s="15">
        <v>0</v>
      </c>
      <c r="D289" s="15">
        <v>0</v>
      </c>
      <c r="E289" s="15">
        <v>0</v>
      </c>
      <c r="F289" s="15">
        <v>72037.5</v>
      </c>
      <c r="G289" s="15">
        <v>0</v>
      </c>
      <c r="H289" s="15">
        <v>0</v>
      </c>
      <c r="I289" s="15">
        <v>72037.5</v>
      </c>
      <c r="J289" s="15">
        <v>72037.5</v>
      </c>
      <c r="K289" s="15">
        <v>0</v>
      </c>
    </row>
    <row r="290" spans="1:11" s="23" customFormat="1" ht="12.75" x14ac:dyDescent="0.2">
      <c r="A290" s="35" t="s">
        <v>1730</v>
      </c>
      <c r="B290" s="23" t="s">
        <v>1731</v>
      </c>
      <c r="C290" s="15">
        <v>0</v>
      </c>
      <c r="D290" s="15">
        <v>0</v>
      </c>
      <c r="E290" s="15">
        <v>0</v>
      </c>
      <c r="F290" s="15">
        <v>35690</v>
      </c>
      <c r="G290" s="15">
        <v>0</v>
      </c>
      <c r="H290" s="15">
        <v>0</v>
      </c>
      <c r="I290" s="15">
        <v>35690</v>
      </c>
      <c r="J290" s="15">
        <v>35690</v>
      </c>
      <c r="K290" s="15">
        <v>0</v>
      </c>
    </row>
    <row r="291" spans="1:11" s="23" customFormat="1" ht="12.75" x14ac:dyDescent="0.2">
      <c r="A291" s="35" t="s">
        <v>1732</v>
      </c>
      <c r="B291" s="23" t="s">
        <v>1733</v>
      </c>
      <c r="C291" s="15">
        <v>0</v>
      </c>
      <c r="D291" s="15">
        <v>0</v>
      </c>
      <c r="E291" s="15">
        <v>0</v>
      </c>
      <c r="F291" s="15">
        <v>43350</v>
      </c>
      <c r="G291" s="15">
        <v>0</v>
      </c>
      <c r="H291" s="15">
        <v>0</v>
      </c>
      <c r="I291" s="15">
        <v>43350</v>
      </c>
      <c r="J291" s="15">
        <v>43350</v>
      </c>
      <c r="K291" s="15">
        <v>0</v>
      </c>
    </row>
    <row r="292" spans="1:11" s="23" customFormat="1" ht="12.75" x14ac:dyDescent="0.2">
      <c r="A292" s="35" t="s">
        <v>1734</v>
      </c>
      <c r="B292" s="23" t="s">
        <v>1735</v>
      </c>
      <c r="C292" s="15">
        <v>0</v>
      </c>
      <c r="D292" s="15">
        <v>0</v>
      </c>
      <c r="E292" s="15">
        <v>0</v>
      </c>
      <c r="F292" s="15">
        <v>15050</v>
      </c>
      <c r="G292" s="15">
        <v>0</v>
      </c>
      <c r="H292" s="15">
        <v>0</v>
      </c>
      <c r="I292" s="15">
        <v>15050</v>
      </c>
      <c r="J292" s="15">
        <v>15050</v>
      </c>
      <c r="K292" s="15">
        <v>0</v>
      </c>
    </row>
    <row r="293" spans="1:11" s="23" customFormat="1" ht="12.75" x14ac:dyDescent="0.2">
      <c r="A293" s="35" t="s">
        <v>1736</v>
      </c>
      <c r="B293" s="23" t="s">
        <v>1737</v>
      </c>
      <c r="C293" s="15">
        <v>0</v>
      </c>
      <c r="D293" s="15">
        <v>0</v>
      </c>
      <c r="E293" s="15">
        <v>0</v>
      </c>
      <c r="F293" s="15">
        <v>20400</v>
      </c>
      <c r="G293" s="15">
        <v>0</v>
      </c>
      <c r="H293" s="15">
        <v>0</v>
      </c>
      <c r="I293" s="15">
        <v>20400</v>
      </c>
      <c r="J293" s="15">
        <v>20400</v>
      </c>
      <c r="K293" s="15">
        <v>0</v>
      </c>
    </row>
    <row r="294" spans="1:11" s="23" customFormat="1" ht="12.75" x14ac:dyDescent="0.2">
      <c r="A294" s="35" t="s">
        <v>1740</v>
      </c>
      <c r="B294" s="23" t="s">
        <v>1741</v>
      </c>
      <c r="C294" s="15">
        <v>0</v>
      </c>
      <c r="D294" s="15">
        <v>0</v>
      </c>
      <c r="E294" s="15">
        <v>0</v>
      </c>
      <c r="F294" s="15">
        <v>11180</v>
      </c>
      <c r="G294" s="15">
        <v>0</v>
      </c>
      <c r="H294" s="15">
        <v>0</v>
      </c>
      <c r="I294" s="15">
        <v>11180</v>
      </c>
      <c r="J294" s="15">
        <v>11180</v>
      </c>
      <c r="K294" s="15">
        <v>0</v>
      </c>
    </row>
    <row r="295" spans="1:11" s="23" customFormat="1" ht="12.75" x14ac:dyDescent="0.2">
      <c r="A295" s="35" t="s">
        <v>1742</v>
      </c>
      <c r="B295" s="23" t="s">
        <v>1743</v>
      </c>
      <c r="C295" s="15">
        <v>0</v>
      </c>
      <c r="D295" s="15">
        <v>0</v>
      </c>
      <c r="E295" s="15">
        <v>0</v>
      </c>
      <c r="F295" s="15">
        <v>13975</v>
      </c>
      <c r="G295" s="15">
        <v>0</v>
      </c>
      <c r="H295" s="15">
        <v>0</v>
      </c>
      <c r="I295" s="15">
        <v>13975</v>
      </c>
      <c r="J295" s="15">
        <v>13975</v>
      </c>
      <c r="K295" s="15">
        <v>0</v>
      </c>
    </row>
    <row r="296" spans="1:11" s="23" customFormat="1" ht="12.75" x14ac:dyDescent="0.2">
      <c r="A296" s="35" t="s">
        <v>1746</v>
      </c>
      <c r="B296" s="23" t="s">
        <v>1547</v>
      </c>
      <c r="C296" s="15">
        <v>0</v>
      </c>
      <c r="D296" s="15">
        <v>0</v>
      </c>
      <c r="E296" s="15">
        <v>0</v>
      </c>
      <c r="F296" s="15">
        <v>8325.34</v>
      </c>
      <c r="G296" s="15">
        <v>0</v>
      </c>
      <c r="H296" s="15">
        <v>0</v>
      </c>
      <c r="I296" s="15">
        <v>8325.34</v>
      </c>
      <c r="J296" s="15">
        <v>0</v>
      </c>
      <c r="K296" s="15">
        <v>8325.34</v>
      </c>
    </row>
    <row r="297" spans="1:11" s="23" customFormat="1" ht="12.75" x14ac:dyDescent="0.2">
      <c r="A297" s="35" t="s">
        <v>1747</v>
      </c>
      <c r="B297" s="23" t="s">
        <v>1748</v>
      </c>
      <c r="C297" s="15">
        <v>0</v>
      </c>
      <c r="D297" s="15">
        <v>0</v>
      </c>
      <c r="E297" s="15">
        <v>0</v>
      </c>
      <c r="F297" s="15">
        <v>57849.94</v>
      </c>
      <c r="G297" s="15">
        <v>0</v>
      </c>
      <c r="H297" s="15">
        <v>0</v>
      </c>
      <c r="I297" s="15">
        <v>57849.94</v>
      </c>
      <c r="J297" s="15">
        <v>0</v>
      </c>
      <c r="K297" s="15">
        <v>57849.94</v>
      </c>
    </row>
    <row r="298" spans="1:11" s="23" customFormat="1" ht="12.75" x14ac:dyDescent="0.2">
      <c r="A298" s="35" t="s">
        <v>1749</v>
      </c>
      <c r="B298" s="23" t="s">
        <v>1733</v>
      </c>
      <c r="C298" s="15">
        <v>0</v>
      </c>
      <c r="D298" s="15">
        <v>0</v>
      </c>
      <c r="E298" s="15">
        <v>0</v>
      </c>
      <c r="F298" s="15">
        <v>36086.53</v>
      </c>
      <c r="G298" s="15">
        <v>0</v>
      </c>
      <c r="H298" s="15">
        <v>0</v>
      </c>
      <c r="I298" s="15">
        <v>36086.53</v>
      </c>
      <c r="J298" s="15">
        <v>0</v>
      </c>
      <c r="K298" s="15">
        <v>36086.53</v>
      </c>
    </row>
    <row r="299" spans="1:11" s="23" customFormat="1" ht="12.75" x14ac:dyDescent="0.2">
      <c r="A299" s="35" t="s">
        <v>1926</v>
      </c>
      <c r="B299" s="23" t="s">
        <v>2036</v>
      </c>
      <c r="C299" s="15">
        <v>0</v>
      </c>
      <c r="D299" s="15">
        <v>0</v>
      </c>
      <c r="E299" s="15">
        <v>0</v>
      </c>
      <c r="F299" s="15">
        <v>52071.82</v>
      </c>
      <c r="G299" s="15">
        <v>0</v>
      </c>
      <c r="H299" s="15">
        <v>0</v>
      </c>
      <c r="I299" s="15">
        <v>52071.82</v>
      </c>
      <c r="J299" s="15">
        <v>52071.82</v>
      </c>
      <c r="K299" s="15">
        <v>0</v>
      </c>
    </row>
    <row r="300" spans="1:11" s="23" customFormat="1" ht="12.75" x14ac:dyDescent="0.2">
      <c r="A300" s="35" t="s">
        <v>1750</v>
      </c>
      <c r="B300" s="23" t="s">
        <v>1751</v>
      </c>
      <c r="C300" s="15">
        <v>0</v>
      </c>
      <c r="D300" s="15">
        <v>0</v>
      </c>
      <c r="E300" s="15">
        <v>0</v>
      </c>
      <c r="F300" s="15">
        <v>90754.17</v>
      </c>
      <c r="G300" s="15">
        <v>0</v>
      </c>
      <c r="H300" s="15">
        <v>0</v>
      </c>
      <c r="I300" s="15">
        <v>90754.17</v>
      </c>
      <c r="J300" s="15">
        <v>90754.17</v>
      </c>
      <c r="K300" s="15">
        <v>0</v>
      </c>
    </row>
    <row r="301" spans="1:11" s="23" customFormat="1" ht="12.75" x14ac:dyDescent="0.2">
      <c r="A301" s="35" t="s">
        <v>2378</v>
      </c>
      <c r="B301" s="23" t="s">
        <v>2379</v>
      </c>
      <c r="C301" s="15">
        <v>0</v>
      </c>
      <c r="D301" s="15">
        <v>0</v>
      </c>
      <c r="E301" s="15">
        <v>0</v>
      </c>
      <c r="F301" s="15">
        <v>30000</v>
      </c>
      <c r="G301" s="15">
        <v>0</v>
      </c>
      <c r="H301" s="15">
        <v>0</v>
      </c>
      <c r="I301" s="15">
        <v>30000</v>
      </c>
      <c r="J301" s="15">
        <v>30000</v>
      </c>
      <c r="K301" s="15">
        <v>0</v>
      </c>
    </row>
    <row r="302" spans="1:11" s="23" customFormat="1" ht="12.75" x14ac:dyDescent="0.2">
      <c r="A302" s="35" t="s">
        <v>2380</v>
      </c>
      <c r="B302" s="23" t="s">
        <v>2381</v>
      </c>
      <c r="C302" s="15">
        <v>0</v>
      </c>
      <c r="D302" s="15">
        <v>0</v>
      </c>
      <c r="E302" s="15">
        <v>0</v>
      </c>
      <c r="F302" s="15">
        <v>41665.269999999997</v>
      </c>
      <c r="G302" s="15">
        <v>0</v>
      </c>
      <c r="H302" s="15">
        <v>0</v>
      </c>
      <c r="I302" s="15">
        <v>41665.269999999997</v>
      </c>
      <c r="J302" s="15">
        <v>41665.269999999997</v>
      </c>
      <c r="K302" s="15">
        <v>0</v>
      </c>
    </row>
    <row r="303" spans="1:11" s="23" customFormat="1" ht="12.75" x14ac:dyDescent="0.2">
      <c r="A303" s="35" t="s">
        <v>2382</v>
      </c>
      <c r="B303" s="23" t="s">
        <v>2383</v>
      </c>
      <c r="C303" s="15">
        <v>0</v>
      </c>
      <c r="D303" s="15">
        <v>0</v>
      </c>
      <c r="E303" s="15">
        <v>0</v>
      </c>
      <c r="F303" s="15">
        <v>354325.35</v>
      </c>
      <c r="G303" s="15">
        <v>0</v>
      </c>
      <c r="H303" s="15">
        <v>0</v>
      </c>
      <c r="I303" s="15">
        <v>354325.35</v>
      </c>
      <c r="J303" s="15">
        <v>354325.35</v>
      </c>
      <c r="K303" s="15">
        <v>0</v>
      </c>
    </row>
    <row r="304" spans="1:11" s="23" customFormat="1" ht="12.75" x14ac:dyDescent="0.2">
      <c r="A304" s="35" t="s">
        <v>2384</v>
      </c>
      <c r="B304" s="23" t="s">
        <v>2385</v>
      </c>
      <c r="C304" s="15">
        <v>0</v>
      </c>
      <c r="D304" s="15">
        <v>0</v>
      </c>
      <c r="E304" s="15">
        <v>0</v>
      </c>
      <c r="F304" s="15">
        <v>169072.09</v>
      </c>
      <c r="G304" s="15">
        <v>0</v>
      </c>
      <c r="H304" s="15">
        <v>0</v>
      </c>
      <c r="I304" s="15">
        <v>169072.09</v>
      </c>
      <c r="J304" s="15">
        <v>169072.09</v>
      </c>
      <c r="K304" s="15">
        <v>0</v>
      </c>
    </row>
    <row r="305" spans="1:11" s="23" customFormat="1" ht="12.75" x14ac:dyDescent="0.2">
      <c r="A305" s="35" t="s">
        <v>2386</v>
      </c>
      <c r="B305" s="23" t="s">
        <v>2387</v>
      </c>
      <c r="C305" s="15">
        <v>0</v>
      </c>
      <c r="D305" s="15">
        <v>0</v>
      </c>
      <c r="E305" s="15">
        <v>0</v>
      </c>
      <c r="F305" s="15">
        <v>199919</v>
      </c>
      <c r="G305" s="15">
        <v>0</v>
      </c>
      <c r="H305" s="15">
        <v>0</v>
      </c>
      <c r="I305" s="15">
        <v>199919</v>
      </c>
      <c r="J305" s="15">
        <v>199919</v>
      </c>
      <c r="K305" s="15">
        <v>0</v>
      </c>
    </row>
    <row r="306" spans="1:11" s="23" customFormat="1" ht="12.75" x14ac:dyDescent="0.2">
      <c r="A306" s="35" t="s">
        <v>2388</v>
      </c>
      <c r="B306" s="23" t="s">
        <v>2389</v>
      </c>
      <c r="C306" s="15">
        <v>0</v>
      </c>
      <c r="D306" s="15">
        <v>0</v>
      </c>
      <c r="E306" s="15">
        <v>0</v>
      </c>
      <c r="F306" s="15">
        <v>124206.5</v>
      </c>
      <c r="G306" s="15">
        <v>0</v>
      </c>
      <c r="H306" s="15">
        <v>0</v>
      </c>
      <c r="I306" s="15">
        <v>124206.5</v>
      </c>
      <c r="J306" s="15">
        <v>124206.5</v>
      </c>
      <c r="K306" s="15">
        <v>0</v>
      </c>
    </row>
    <row r="307" spans="1:11" s="23" customFormat="1" ht="12.75" x14ac:dyDescent="0.2">
      <c r="A307" s="35" t="s">
        <v>2390</v>
      </c>
      <c r="B307" s="23" t="s">
        <v>1547</v>
      </c>
      <c r="C307" s="15">
        <v>0</v>
      </c>
      <c r="D307" s="15">
        <v>0</v>
      </c>
      <c r="E307" s="15">
        <v>0</v>
      </c>
      <c r="F307" s="15">
        <v>3460.88</v>
      </c>
      <c r="G307" s="15">
        <v>0</v>
      </c>
      <c r="H307" s="15">
        <v>0</v>
      </c>
      <c r="I307" s="15">
        <v>3460.88</v>
      </c>
      <c r="J307" s="15">
        <v>0</v>
      </c>
      <c r="K307" s="15">
        <v>3460.88</v>
      </c>
    </row>
    <row r="308" spans="1:11" s="23" customFormat="1" ht="12.75" x14ac:dyDescent="0.2">
      <c r="A308" s="35" t="s">
        <v>2391</v>
      </c>
      <c r="B308" s="23" t="s">
        <v>2392</v>
      </c>
      <c r="C308" s="15">
        <v>0</v>
      </c>
      <c r="D308" s="15">
        <v>0</v>
      </c>
      <c r="E308" s="15">
        <v>0</v>
      </c>
      <c r="F308" s="15">
        <v>57241.42</v>
      </c>
      <c r="G308" s="15">
        <v>0</v>
      </c>
      <c r="H308" s="15">
        <v>0</v>
      </c>
      <c r="I308" s="15">
        <v>57241.42</v>
      </c>
      <c r="J308" s="15">
        <v>0</v>
      </c>
      <c r="K308" s="15">
        <v>57241.42</v>
      </c>
    </row>
    <row r="309" spans="1:11" s="23" customFormat="1" ht="12.75" x14ac:dyDescent="0.2">
      <c r="A309" s="35" t="s">
        <v>2393</v>
      </c>
      <c r="B309" s="23" t="s">
        <v>2394</v>
      </c>
      <c r="C309" s="15">
        <v>0</v>
      </c>
      <c r="D309" s="15">
        <v>0</v>
      </c>
      <c r="E309" s="15">
        <v>0</v>
      </c>
      <c r="F309" s="15">
        <v>15974.21</v>
      </c>
      <c r="G309" s="15">
        <v>0</v>
      </c>
      <c r="H309" s="15">
        <v>0</v>
      </c>
      <c r="I309" s="15">
        <v>15974.21</v>
      </c>
      <c r="J309" s="15">
        <v>0</v>
      </c>
      <c r="K309" s="15">
        <v>15974.21</v>
      </c>
    </row>
    <row r="310" spans="1:11" s="23" customFormat="1" ht="12.75" x14ac:dyDescent="0.2">
      <c r="A310" s="35" t="s">
        <v>2395</v>
      </c>
      <c r="B310" s="23" t="s">
        <v>2396</v>
      </c>
      <c r="C310" s="15">
        <v>0</v>
      </c>
      <c r="D310" s="15">
        <v>0</v>
      </c>
      <c r="E310" s="15">
        <v>0</v>
      </c>
      <c r="F310" s="15">
        <v>16523.87</v>
      </c>
      <c r="G310" s="15">
        <v>0</v>
      </c>
      <c r="H310" s="15">
        <v>0</v>
      </c>
      <c r="I310" s="15">
        <v>16523.87</v>
      </c>
      <c r="J310" s="15">
        <v>0</v>
      </c>
      <c r="K310" s="15">
        <v>16523.87</v>
      </c>
    </row>
    <row r="311" spans="1:11" s="23" customFormat="1" ht="12.75" x14ac:dyDescent="0.2">
      <c r="A311" s="35" t="s">
        <v>2397</v>
      </c>
      <c r="B311" s="23" t="s">
        <v>2398</v>
      </c>
      <c r="C311" s="15">
        <v>0</v>
      </c>
      <c r="D311" s="15">
        <v>0</v>
      </c>
      <c r="E311" s="15">
        <v>0</v>
      </c>
      <c r="F311" s="15">
        <v>94750</v>
      </c>
      <c r="G311" s="15">
        <v>0</v>
      </c>
      <c r="H311" s="15">
        <v>0</v>
      </c>
      <c r="I311" s="15">
        <v>94750</v>
      </c>
      <c r="J311" s="15">
        <v>94750</v>
      </c>
      <c r="K311" s="15">
        <v>0</v>
      </c>
    </row>
    <row r="312" spans="1:11" s="23" customFormat="1" ht="12.75" x14ac:dyDescent="0.2">
      <c r="A312" s="35" t="s">
        <v>2399</v>
      </c>
      <c r="B312" s="23" t="s">
        <v>2400</v>
      </c>
      <c r="C312" s="15">
        <v>0</v>
      </c>
      <c r="D312" s="15">
        <v>0</v>
      </c>
      <c r="E312" s="15">
        <v>0</v>
      </c>
      <c r="F312" s="15">
        <v>110562.5</v>
      </c>
      <c r="G312" s="15">
        <v>0</v>
      </c>
      <c r="H312" s="15">
        <v>0</v>
      </c>
      <c r="I312" s="15">
        <v>110562.5</v>
      </c>
      <c r="J312" s="15">
        <v>110562.5</v>
      </c>
      <c r="K312" s="15">
        <v>0</v>
      </c>
    </row>
    <row r="313" spans="1:11" s="23" customFormat="1" ht="12.75" x14ac:dyDescent="0.2">
      <c r="A313" s="35" t="s">
        <v>2401</v>
      </c>
      <c r="B313" s="23" t="s">
        <v>2402</v>
      </c>
      <c r="C313" s="15">
        <v>0</v>
      </c>
      <c r="D313" s="15">
        <v>0</v>
      </c>
      <c r="E313" s="15">
        <v>0</v>
      </c>
      <c r="F313" s="15">
        <v>10000</v>
      </c>
      <c r="G313" s="15">
        <v>0</v>
      </c>
      <c r="H313" s="15">
        <v>0</v>
      </c>
      <c r="I313" s="15">
        <v>10000</v>
      </c>
      <c r="J313" s="15">
        <v>10000</v>
      </c>
      <c r="K313" s="15">
        <v>0</v>
      </c>
    </row>
    <row r="314" spans="1:11" s="23" customFormat="1" ht="12.75" x14ac:dyDescent="0.2">
      <c r="A314" s="35" t="s">
        <v>2403</v>
      </c>
      <c r="B314" s="23" t="s">
        <v>2404</v>
      </c>
      <c r="C314" s="15">
        <v>0</v>
      </c>
      <c r="D314" s="15">
        <v>0</v>
      </c>
      <c r="E314" s="15">
        <v>0</v>
      </c>
      <c r="F314" s="15">
        <v>15131.25</v>
      </c>
      <c r="G314" s="15">
        <v>0</v>
      </c>
      <c r="H314" s="15">
        <v>0</v>
      </c>
      <c r="I314" s="15">
        <v>15131.25</v>
      </c>
      <c r="J314" s="15">
        <v>15131.25</v>
      </c>
      <c r="K314" s="15">
        <v>0</v>
      </c>
    </row>
    <row r="315" spans="1:11" s="23" customFormat="1" ht="12.75" x14ac:dyDescent="0.2">
      <c r="A315" s="35" t="s">
        <v>2405</v>
      </c>
      <c r="B315" s="23" t="s">
        <v>2406</v>
      </c>
      <c r="C315" s="15">
        <v>0</v>
      </c>
      <c r="D315" s="15">
        <v>0</v>
      </c>
      <c r="E315" s="15">
        <v>0</v>
      </c>
      <c r="F315" s="15">
        <v>25440.059999999998</v>
      </c>
      <c r="G315" s="15">
        <v>0</v>
      </c>
      <c r="H315" s="15">
        <v>0</v>
      </c>
      <c r="I315" s="15">
        <v>25440.059999999998</v>
      </c>
      <c r="J315" s="15">
        <v>25440.059999999998</v>
      </c>
      <c r="K315" s="15">
        <v>0</v>
      </c>
    </row>
    <row r="316" spans="1:11" s="23" customFormat="1" ht="12.75" x14ac:dyDescent="0.2">
      <c r="A316" s="35" t="s">
        <v>2407</v>
      </c>
      <c r="B316" s="23" t="s">
        <v>2408</v>
      </c>
      <c r="C316" s="15">
        <v>0</v>
      </c>
      <c r="D316" s="15">
        <v>0</v>
      </c>
      <c r="E316" s="15">
        <v>0</v>
      </c>
      <c r="F316" s="15">
        <v>5565.4</v>
      </c>
      <c r="G316" s="15">
        <v>0</v>
      </c>
      <c r="H316" s="15">
        <v>0</v>
      </c>
      <c r="I316" s="15">
        <v>5565.4</v>
      </c>
      <c r="J316" s="15">
        <v>5565.4</v>
      </c>
      <c r="K316" s="15">
        <v>0</v>
      </c>
    </row>
    <row r="317" spans="1:11" s="23" customFormat="1" ht="12.75" x14ac:dyDescent="0.2">
      <c r="A317" s="35" t="s">
        <v>758</v>
      </c>
      <c r="B317" s="23" t="s">
        <v>916</v>
      </c>
      <c r="C317" s="15">
        <v>0</v>
      </c>
      <c r="D317" s="15">
        <v>0</v>
      </c>
      <c r="E317" s="15">
        <v>0</v>
      </c>
      <c r="F317" s="15">
        <v>6999.99</v>
      </c>
      <c r="G317" s="15">
        <v>0</v>
      </c>
      <c r="H317" s="15">
        <v>0</v>
      </c>
      <c r="I317" s="15">
        <v>6999.99</v>
      </c>
      <c r="J317" s="15">
        <v>6999.99</v>
      </c>
      <c r="K317" s="15">
        <v>0</v>
      </c>
    </row>
    <row r="318" spans="1:11" s="23" customFormat="1" ht="12.75" x14ac:dyDescent="0.2">
      <c r="A318" s="35" t="s">
        <v>2409</v>
      </c>
      <c r="B318" s="23" t="s">
        <v>2410</v>
      </c>
      <c r="C318" s="15">
        <v>0</v>
      </c>
      <c r="D318" s="15">
        <v>0</v>
      </c>
      <c r="E318" s="15">
        <v>0</v>
      </c>
      <c r="F318" s="15">
        <v>30000</v>
      </c>
      <c r="G318" s="15">
        <v>0</v>
      </c>
      <c r="H318" s="15">
        <v>0</v>
      </c>
      <c r="I318" s="15">
        <v>30000</v>
      </c>
      <c r="J318" s="15">
        <v>30000</v>
      </c>
      <c r="K318" s="15">
        <v>0</v>
      </c>
    </row>
    <row r="319" spans="1:11" s="23" customFormat="1" ht="12.75" x14ac:dyDescent="0.2">
      <c r="A319" s="35" t="s">
        <v>762</v>
      </c>
      <c r="B319" s="23" t="s">
        <v>1307</v>
      </c>
      <c r="C319" s="15">
        <v>0</v>
      </c>
      <c r="D319" s="15">
        <v>0</v>
      </c>
      <c r="E319" s="15">
        <v>0</v>
      </c>
      <c r="F319" s="15">
        <v>36620.57</v>
      </c>
      <c r="G319" s="15">
        <v>0</v>
      </c>
      <c r="H319" s="15">
        <v>0</v>
      </c>
      <c r="I319" s="15">
        <v>36620.57</v>
      </c>
      <c r="J319" s="15">
        <v>36620.57</v>
      </c>
      <c r="K319" s="15">
        <v>0</v>
      </c>
    </row>
    <row r="320" spans="1:11" s="23" customFormat="1" ht="12.75" x14ac:dyDescent="0.2">
      <c r="A320" s="35" t="s">
        <v>767</v>
      </c>
      <c r="B320" s="23" t="s">
        <v>1003</v>
      </c>
      <c r="C320" s="15">
        <v>0</v>
      </c>
      <c r="D320" s="15">
        <v>0</v>
      </c>
      <c r="E320" s="15">
        <v>0</v>
      </c>
      <c r="F320" s="15">
        <v>20361.82</v>
      </c>
      <c r="G320" s="15">
        <v>0</v>
      </c>
      <c r="H320" s="15">
        <v>0</v>
      </c>
      <c r="I320" s="15">
        <v>20361.82</v>
      </c>
      <c r="J320" s="15">
        <v>0</v>
      </c>
      <c r="K320" s="15">
        <v>20361.82</v>
      </c>
    </row>
    <row r="321" spans="1:11" s="23" customFormat="1" ht="12.75" x14ac:dyDescent="0.2">
      <c r="A321" s="35" t="s">
        <v>1237</v>
      </c>
      <c r="B321" s="23" t="s">
        <v>1421</v>
      </c>
      <c r="C321" s="15">
        <v>0</v>
      </c>
      <c r="D321" s="15">
        <v>0</v>
      </c>
      <c r="E321" s="15">
        <v>0</v>
      </c>
      <c r="F321" s="15">
        <v>5792.75</v>
      </c>
      <c r="G321" s="15">
        <v>0</v>
      </c>
      <c r="H321" s="15">
        <v>0</v>
      </c>
      <c r="I321" s="15">
        <v>5792.75</v>
      </c>
      <c r="J321" s="15">
        <v>5792.75</v>
      </c>
      <c r="K321" s="15">
        <v>0</v>
      </c>
    </row>
    <row r="322" spans="1:11" s="23" customFormat="1" ht="12.75" x14ac:dyDescent="0.2">
      <c r="A322" s="35" t="s">
        <v>1238</v>
      </c>
      <c r="B322" s="23" t="s">
        <v>1422</v>
      </c>
      <c r="C322" s="15">
        <v>0</v>
      </c>
      <c r="D322" s="15">
        <v>0</v>
      </c>
      <c r="E322" s="15">
        <v>0</v>
      </c>
      <c r="F322" s="15">
        <v>58721.09</v>
      </c>
      <c r="G322" s="15">
        <v>0</v>
      </c>
      <c r="H322" s="15">
        <v>0</v>
      </c>
      <c r="I322" s="15">
        <v>58721.09</v>
      </c>
      <c r="J322" s="15">
        <v>0</v>
      </c>
      <c r="K322" s="15">
        <v>58721.09</v>
      </c>
    </row>
    <row r="323" spans="1:11" s="23" customFormat="1" ht="12.75" x14ac:dyDescent="0.2">
      <c r="A323" s="35" t="s">
        <v>1239</v>
      </c>
      <c r="B323" s="23" t="s">
        <v>1423</v>
      </c>
      <c r="C323" s="15">
        <v>0</v>
      </c>
      <c r="D323" s="15">
        <v>0</v>
      </c>
      <c r="E323" s="15">
        <v>0</v>
      </c>
      <c r="F323" s="15">
        <v>11778.28</v>
      </c>
      <c r="G323" s="15">
        <v>0</v>
      </c>
      <c r="H323" s="15">
        <v>0</v>
      </c>
      <c r="I323" s="15">
        <v>11778.28</v>
      </c>
      <c r="J323" s="15">
        <v>0</v>
      </c>
      <c r="K323" s="15">
        <v>11778.28</v>
      </c>
    </row>
    <row r="324" spans="1:11" s="23" customFormat="1" ht="12.75" x14ac:dyDescent="0.2">
      <c r="A324" s="35" t="s">
        <v>1240</v>
      </c>
      <c r="B324" s="23" t="s">
        <v>1424</v>
      </c>
      <c r="C324" s="15">
        <v>0</v>
      </c>
      <c r="D324" s="15">
        <v>0</v>
      </c>
      <c r="E324" s="15">
        <v>0</v>
      </c>
      <c r="F324" s="15">
        <v>5841.88</v>
      </c>
      <c r="G324" s="15">
        <v>0</v>
      </c>
      <c r="H324" s="15">
        <v>0</v>
      </c>
      <c r="I324" s="15">
        <v>5841.88</v>
      </c>
      <c r="J324" s="15">
        <v>5841.88</v>
      </c>
      <c r="K324" s="15">
        <v>0</v>
      </c>
    </row>
    <row r="325" spans="1:11" s="23" customFormat="1" ht="12.75" x14ac:dyDescent="0.2">
      <c r="A325" s="35" t="s">
        <v>1241</v>
      </c>
      <c r="B325" s="23" t="s">
        <v>1425</v>
      </c>
      <c r="C325" s="15">
        <v>0</v>
      </c>
      <c r="D325" s="15">
        <v>0</v>
      </c>
      <c r="E325" s="15">
        <v>0</v>
      </c>
      <c r="F325" s="15">
        <v>6776</v>
      </c>
      <c r="G325" s="15">
        <v>0</v>
      </c>
      <c r="H325" s="15">
        <v>0</v>
      </c>
      <c r="I325" s="15">
        <v>6776</v>
      </c>
      <c r="J325" s="15">
        <v>6776</v>
      </c>
      <c r="K325" s="15">
        <v>0</v>
      </c>
    </row>
    <row r="326" spans="1:11" s="23" customFormat="1" ht="12.75" x14ac:dyDescent="0.2">
      <c r="A326" s="35" t="s">
        <v>1759</v>
      </c>
      <c r="B326" s="23" t="s">
        <v>1760</v>
      </c>
      <c r="C326" s="15">
        <v>0</v>
      </c>
      <c r="D326" s="15">
        <v>0</v>
      </c>
      <c r="E326" s="15">
        <v>0</v>
      </c>
      <c r="F326" s="15">
        <v>14620</v>
      </c>
      <c r="G326" s="15">
        <v>0</v>
      </c>
      <c r="H326" s="15">
        <v>0</v>
      </c>
      <c r="I326" s="15">
        <v>14620</v>
      </c>
      <c r="J326" s="15">
        <v>14620</v>
      </c>
      <c r="K326" s="15">
        <v>0</v>
      </c>
    </row>
    <row r="327" spans="1:11" s="23" customFormat="1" ht="12.75" x14ac:dyDescent="0.2">
      <c r="A327" s="35" t="s">
        <v>2411</v>
      </c>
      <c r="B327" s="23" t="s">
        <v>2412</v>
      </c>
      <c r="C327" s="15">
        <v>0</v>
      </c>
      <c r="D327" s="15">
        <v>0</v>
      </c>
      <c r="E327" s="15">
        <v>0</v>
      </c>
      <c r="F327" s="15">
        <v>445875</v>
      </c>
      <c r="G327" s="15">
        <v>0</v>
      </c>
      <c r="H327" s="15">
        <v>0</v>
      </c>
      <c r="I327" s="15">
        <v>445875</v>
      </c>
      <c r="J327" s="15">
        <v>445875</v>
      </c>
      <c r="K327" s="15">
        <v>0</v>
      </c>
    </row>
    <row r="328" spans="1:11" s="23" customFormat="1" ht="12.75" x14ac:dyDescent="0.2">
      <c r="A328" s="35" t="s">
        <v>2413</v>
      </c>
      <c r="B328" s="23" t="s">
        <v>1613</v>
      </c>
      <c r="C328" s="15">
        <v>0</v>
      </c>
      <c r="D328" s="15">
        <v>0</v>
      </c>
      <c r="E328" s="15">
        <v>0</v>
      </c>
      <c r="F328" s="15">
        <v>12028</v>
      </c>
      <c r="G328" s="15">
        <v>0</v>
      </c>
      <c r="H328" s="15">
        <v>0</v>
      </c>
      <c r="I328" s="15">
        <v>12028</v>
      </c>
      <c r="J328" s="15">
        <v>0</v>
      </c>
      <c r="K328" s="15">
        <v>12028</v>
      </c>
    </row>
    <row r="329" spans="1:11" s="23" customFormat="1" ht="12.75" x14ac:dyDescent="0.2">
      <c r="A329" s="35" t="s">
        <v>2414</v>
      </c>
      <c r="B329" s="23" t="s">
        <v>1613</v>
      </c>
      <c r="C329" s="15">
        <v>0</v>
      </c>
      <c r="D329" s="15">
        <v>0</v>
      </c>
      <c r="E329" s="15">
        <v>0</v>
      </c>
      <c r="F329" s="15">
        <v>12394.64</v>
      </c>
      <c r="G329" s="15">
        <v>0</v>
      </c>
      <c r="H329" s="15">
        <v>0</v>
      </c>
      <c r="I329" s="15">
        <v>12394.64</v>
      </c>
      <c r="J329" s="15">
        <v>0</v>
      </c>
      <c r="K329" s="15">
        <v>12394.64</v>
      </c>
    </row>
    <row r="330" spans="1:11" s="23" customFormat="1" ht="12.75" x14ac:dyDescent="0.2">
      <c r="A330" s="35" t="s">
        <v>2415</v>
      </c>
      <c r="B330" s="23" t="s">
        <v>2416</v>
      </c>
      <c r="C330" s="15">
        <v>0</v>
      </c>
      <c r="D330" s="15">
        <v>0</v>
      </c>
      <c r="E330" s="15">
        <v>0</v>
      </c>
      <c r="F330" s="15">
        <v>155802</v>
      </c>
      <c r="G330" s="15">
        <v>0</v>
      </c>
      <c r="H330" s="15">
        <v>0</v>
      </c>
      <c r="I330" s="15">
        <v>155802</v>
      </c>
      <c r="J330" s="15">
        <v>155802</v>
      </c>
      <c r="K330" s="15">
        <v>0</v>
      </c>
    </row>
    <row r="331" spans="1:11" s="23" customFormat="1" ht="12.75" x14ac:dyDescent="0.2">
      <c r="A331" s="35" t="s">
        <v>2417</v>
      </c>
      <c r="B331" s="23" t="s">
        <v>2418</v>
      </c>
      <c r="C331" s="15">
        <v>0</v>
      </c>
      <c r="D331" s="15">
        <v>0</v>
      </c>
      <c r="E331" s="15">
        <v>0</v>
      </c>
      <c r="F331" s="15">
        <v>110642</v>
      </c>
      <c r="G331" s="15">
        <v>0</v>
      </c>
      <c r="H331" s="15">
        <v>0</v>
      </c>
      <c r="I331" s="15">
        <v>110642</v>
      </c>
      <c r="J331" s="15">
        <v>110642</v>
      </c>
      <c r="K331" s="15">
        <v>0</v>
      </c>
    </row>
    <row r="332" spans="1:11" s="23" customFormat="1" ht="12.75" x14ac:dyDescent="0.2">
      <c r="A332" s="35" t="s">
        <v>1242</v>
      </c>
      <c r="B332" s="23" t="s">
        <v>1426</v>
      </c>
      <c r="C332" s="15">
        <v>0</v>
      </c>
      <c r="D332" s="15">
        <v>0</v>
      </c>
      <c r="E332" s="15">
        <v>0</v>
      </c>
      <c r="F332" s="15">
        <v>116035.78</v>
      </c>
      <c r="G332" s="15">
        <v>0</v>
      </c>
      <c r="H332" s="15">
        <v>0</v>
      </c>
      <c r="I332" s="15">
        <v>116035.78</v>
      </c>
      <c r="J332" s="15">
        <v>116035.78</v>
      </c>
      <c r="K332" s="15">
        <v>0</v>
      </c>
    </row>
    <row r="333" spans="1:11" s="23" customFormat="1" ht="12.75" x14ac:dyDescent="0.2">
      <c r="A333" s="35" t="s">
        <v>1243</v>
      </c>
      <c r="B333" s="23" t="s">
        <v>1427</v>
      </c>
      <c r="C333" s="15">
        <v>0</v>
      </c>
      <c r="D333" s="15">
        <v>0</v>
      </c>
      <c r="E333" s="15">
        <v>0</v>
      </c>
      <c r="F333" s="15">
        <v>2286.9</v>
      </c>
      <c r="G333" s="15">
        <v>0</v>
      </c>
      <c r="H333" s="15">
        <v>0</v>
      </c>
      <c r="I333" s="15">
        <v>2286.9</v>
      </c>
      <c r="J333" s="15">
        <v>2286.9</v>
      </c>
      <c r="K333" s="15">
        <v>0</v>
      </c>
    </row>
    <row r="334" spans="1:11" s="23" customFormat="1" ht="12.75" x14ac:dyDescent="0.2">
      <c r="A334" s="35" t="s">
        <v>1761</v>
      </c>
      <c r="B334" s="23" t="s">
        <v>1762</v>
      </c>
      <c r="C334" s="15">
        <v>0</v>
      </c>
      <c r="D334" s="15">
        <v>0</v>
      </c>
      <c r="E334" s="15">
        <v>0</v>
      </c>
      <c r="F334" s="15">
        <v>15480</v>
      </c>
      <c r="G334" s="15">
        <v>0</v>
      </c>
      <c r="H334" s="15">
        <v>0</v>
      </c>
      <c r="I334" s="15">
        <v>15480</v>
      </c>
      <c r="J334" s="15">
        <v>15480</v>
      </c>
      <c r="K334" s="15">
        <v>0</v>
      </c>
    </row>
    <row r="335" spans="1:11" s="23" customFormat="1" ht="12.75" x14ac:dyDescent="0.2">
      <c r="A335" s="35" t="s">
        <v>1763</v>
      </c>
      <c r="B335" s="23" t="s">
        <v>1764</v>
      </c>
      <c r="C335" s="15">
        <v>0</v>
      </c>
      <c r="D335" s="15">
        <v>0</v>
      </c>
      <c r="E335" s="15">
        <v>0</v>
      </c>
      <c r="F335" s="15">
        <v>27721</v>
      </c>
      <c r="G335" s="15">
        <v>0</v>
      </c>
      <c r="H335" s="15">
        <v>0</v>
      </c>
      <c r="I335" s="15">
        <v>27721</v>
      </c>
      <c r="J335" s="15">
        <v>0</v>
      </c>
      <c r="K335" s="15">
        <v>27721</v>
      </c>
    </row>
    <row r="336" spans="1:11" s="23" customFormat="1" ht="12.75" x14ac:dyDescent="0.2">
      <c r="A336" s="35" t="s">
        <v>2419</v>
      </c>
      <c r="B336" s="23" t="s">
        <v>2420</v>
      </c>
      <c r="C336" s="15">
        <v>0</v>
      </c>
      <c r="D336" s="15">
        <v>0</v>
      </c>
      <c r="E336" s="15">
        <v>0</v>
      </c>
      <c r="F336" s="15">
        <v>158060</v>
      </c>
      <c r="G336" s="15">
        <v>0</v>
      </c>
      <c r="H336" s="15">
        <v>0</v>
      </c>
      <c r="I336" s="15">
        <v>158060</v>
      </c>
      <c r="J336" s="15">
        <v>158060</v>
      </c>
      <c r="K336" s="15">
        <v>0</v>
      </c>
    </row>
    <row r="337" spans="1:11" s="23" customFormat="1" ht="12.75" x14ac:dyDescent="0.2">
      <c r="A337" s="35" t="s">
        <v>2421</v>
      </c>
      <c r="B337" s="23" t="s">
        <v>2422</v>
      </c>
      <c r="C337" s="15">
        <v>0</v>
      </c>
      <c r="D337" s="15">
        <v>0</v>
      </c>
      <c r="E337" s="15">
        <v>0</v>
      </c>
      <c r="F337" s="15">
        <v>57323.75</v>
      </c>
      <c r="G337" s="15">
        <v>0</v>
      </c>
      <c r="H337" s="15">
        <v>0</v>
      </c>
      <c r="I337" s="15">
        <v>57323.75</v>
      </c>
      <c r="J337" s="15">
        <v>57323.75</v>
      </c>
      <c r="K337" s="15">
        <v>0</v>
      </c>
    </row>
    <row r="338" spans="1:11" s="23" customFormat="1" ht="12.75" x14ac:dyDescent="0.2">
      <c r="A338" s="35" t="s">
        <v>2423</v>
      </c>
      <c r="B338" s="23" t="s">
        <v>2424</v>
      </c>
      <c r="C338" s="15">
        <v>0</v>
      </c>
      <c r="D338" s="15">
        <v>0</v>
      </c>
      <c r="E338" s="15">
        <v>0</v>
      </c>
      <c r="F338" s="15">
        <v>17585.88</v>
      </c>
      <c r="G338" s="15">
        <v>0</v>
      </c>
      <c r="H338" s="15">
        <v>0</v>
      </c>
      <c r="I338" s="15">
        <v>17585.88</v>
      </c>
      <c r="J338" s="15">
        <v>17585.88</v>
      </c>
      <c r="K338" s="15">
        <v>0</v>
      </c>
    </row>
    <row r="339" spans="1:11" s="23" customFormat="1" ht="12.75" x14ac:dyDescent="0.2">
      <c r="A339" s="35" t="s">
        <v>2425</v>
      </c>
      <c r="B339" s="23" t="s">
        <v>2426</v>
      </c>
      <c r="C339" s="15">
        <v>0</v>
      </c>
      <c r="D339" s="15">
        <v>0</v>
      </c>
      <c r="E339" s="15">
        <v>0</v>
      </c>
      <c r="F339" s="15">
        <v>79030</v>
      </c>
      <c r="G339" s="15">
        <v>0</v>
      </c>
      <c r="H339" s="15">
        <v>0</v>
      </c>
      <c r="I339" s="15">
        <v>79030</v>
      </c>
      <c r="J339" s="15">
        <v>79030</v>
      </c>
      <c r="K339" s="15">
        <v>0</v>
      </c>
    </row>
    <row r="340" spans="1:11" s="23" customFormat="1" ht="12.75" x14ac:dyDescent="0.2">
      <c r="A340" s="35" t="s">
        <v>782</v>
      </c>
      <c r="B340" s="23" t="s">
        <v>1006</v>
      </c>
      <c r="C340" s="15">
        <v>0</v>
      </c>
      <c r="D340" s="15">
        <v>0</v>
      </c>
      <c r="E340" s="15">
        <v>0</v>
      </c>
      <c r="F340" s="15">
        <v>171441.93</v>
      </c>
      <c r="G340" s="15">
        <v>0</v>
      </c>
      <c r="H340" s="15">
        <v>0</v>
      </c>
      <c r="I340" s="15">
        <v>171441.93</v>
      </c>
      <c r="J340" s="15">
        <v>171441.93</v>
      </c>
      <c r="K340" s="15">
        <v>0</v>
      </c>
    </row>
    <row r="341" spans="1:11" s="23" customFormat="1" ht="12.75" x14ac:dyDescent="0.2">
      <c r="A341" s="35" t="s">
        <v>783</v>
      </c>
      <c r="B341" s="23" t="s">
        <v>1007</v>
      </c>
      <c r="C341" s="15">
        <v>0</v>
      </c>
      <c r="D341" s="15">
        <v>0</v>
      </c>
      <c r="E341" s="15">
        <v>0</v>
      </c>
      <c r="F341" s="15">
        <v>38804.6</v>
      </c>
      <c r="G341" s="15">
        <v>0</v>
      </c>
      <c r="H341" s="15">
        <v>0</v>
      </c>
      <c r="I341" s="15">
        <v>38804.6</v>
      </c>
      <c r="J341" s="15">
        <v>0</v>
      </c>
      <c r="K341" s="15">
        <v>38804.6</v>
      </c>
    </row>
    <row r="342" spans="1:11" s="23" customFormat="1" ht="12.75" x14ac:dyDescent="0.2">
      <c r="A342" s="35" t="s">
        <v>784</v>
      </c>
      <c r="B342" s="23" t="s">
        <v>1008</v>
      </c>
      <c r="C342" s="15">
        <v>0</v>
      </c>
      <c r="D342" s="15">
        <v>0</v>
      </c>
      <c r="E342" s="15">
        <v>0</v>
      </c>
      <c r="F342" s="15">
        <v>41655.870000000003</v>
      </c>
      <c r="G342" s="15">
        <v>0</v>
      </c>
      <c r="H342" s="15">
        <v>0</v>
      </c>
      <c r="I342" s="15">
        <v>41655.870000000003</v>
      </c>
      <c r="J342" s="15">
        <v>0</v>
      </c>
      <c r="K342" s="15">
        <v>41655.870000000003</v>
      </c>
    </row>
    <row r="343" spans="1:11" s="23" customFormat="1" ht="12.75" x14ac:dyDescent="0.2">
      <c r="A343" s="35" t="s">
        <v>785</v>
      </c>
      <c r="B343" s="23" t="s">
        <v>1009</v>
      </c>
      <c r="C343" s="15">
        <v>0</v>
      </c>
      <c r="D343" s="15">
        <v>0</v>
      </c>
      <c r="E343" s="15">
        <v>0</v>
      </c>
      <c r="F343" s="15">
        <v>20700.45</v>
      </c>
      <c r="G343" s="15">
        <v>0</v>
      </c>
      <c r="H343" s="15">
        <v>0</v>
      </c>
      <c r="I343" s="15">
        <v>20700.45</v>
      </c>
      <c r="J343" s="15">
        <v>0</v>
      </c>
      <c r="K343" s="15">
        <v>20700.45</v>
      </c>
    </row>
    <row r="344" spans="1:11" s="23" customFormat="1" ht="12.75" x14ac:dyDescent="0.2">
      <c r="A344" s="35" t="s">
        <v>1244</v>
      </c>
      <c r="B344" s="23" t="s">
        <v>1428</v>
      </c>
      <c r="C344" s="15">
        <v>0</v>
      </c>
      <c r="D344" s="15">
        <v>0</v>
      </c>
      <c r="E344" s="15">
        <v>0</v>
      </c>
      <c r="F344" s="15">
        <v>24000</v>
      </c>
      <c r="G344" s="15">
        <v>0</v>
      </c>
      <c r="H344" s="15">
        <v>0</v>
      </c>
      <c r="I344" s="15">
        <v>24000</v>
      </c>
      <c r="J344" s="15">
        <v>24000</v>
      </c>
      <c r="K344" s="15">
        <v>0</v>
      </c>
    </row>
    <row r="345" spans="1:11" s="23" customFormat="1" ht="12.75" x14ac:dyDescent="0.2">
      <c r="A345" s="35" t="s">
        <v>1246</v>
      </c>
      <c r="B345" s="23" t="s">
        <v>1429</v>
      </c>
      <c r="C345" s="15">
        <v>0</v>
      </c>
      <c r="D345" s="15">
        <v>0</v>
      </c>
      <c r="E345" s="15">
        <v>0</v>
      </c>
      <c r="F345" s="15">
        <v>58038.16</v>
      </c>
      <c r="G345" s="15">
        <v>0</v>
      </c>
      <c r="H345" s="15">
        <v>0</v>
      </c>
      <c r="I345" s="15">
        <v>58038.16</v>
      </c>
      <c r="J345" s="15">
        <v>0</v>
      </c>
      <c r="K345" s="15">
        <v>58038.16</v>
      </c>
    </row>
    <row r="346" spans="1:11" s="23" customFormat="1" ht="12.75" x14ac:dyDescent="0.2">
      <c r="A346" s="35" t="s">
        <v>1247</v>
      </c>
      <c r="B346" s="23" t="s">
        <v>1430</v>
      </c>
      <c r="C346" s="15">
        <v>0</v>
      </c>
      <c r="D346" s="15">
        <v>0</v>
      </c>
      <c r="E346" s="15">
        <v>0</v>
      </c>
      <c r="F346" s="15">
        <v>70322.89</v>
      </c>
      <c r="G346" s="15">
        <v>0</v>
      </c>
      <c r="H346" s="15">
        <v>0</v>
      </c>
      <c r="I346" s="15">
        <v>70322.89</v>
      </c>
      <c r="J346" s="15">
        <v>70322.89</v>
      </c>
      <c r="K346" s="15">
        <v>0</v>
      </c>
    </row>
    <row r="347" spans="1:11" s="23" customFormat="1" ht="12.75" x14ac:dyDescent="0.2">
      <c r="A347" s="35" t="s">
        <v>1248</v>
      </c>
      <c r="B347" s="23" t="s">
        <v>1431</v>
      </c>
      <c r="C347" s="15">
        <v>0</v>
      </c>
      <c r="D347" s="15">
        <v>0</v>
      </c>
      <c r="E347" s="15">
        <v>0</v>
      </c>
      <c r="F347" s="15">
        <v>11495</v>
      </c>
      <c r="G347" s="15">
        <v>0</v>
      </c>
      <c r="H347" s="15">
        <v>0</v>
      </c>
      <c r="I347" s="15">
        <v>11495</v>
      </c>
      <c r="J347" s="15">
        <v>11495</v>
      </c>
      <c r="K347" s="15">
        <v>0</v>
      </c>
    </row>
    <row r="348" spans="1:11" s="23" customFormat="1" ht="12.75" x14ac:dyDescent="0.2">
      <c r="A348" s="35" t="s">
        <v>1779</v>
      </c>
      <c r="B348" s="23" t="s">
        <v>1780</v>
      </c>
      <c r="C348" s="15">
        <v>0</v>
      </c>
      <c r="D348" s="15">
        <v>0</v>
      </c>
      <c r="E348" s="15">
        <v>0</v>
      </c>
      <c r="F348" s="15">
        <v>36090.699999999997</v>
      </c>
      <c r="G348" s="15">
        <v>0</v>
      </c>
      <c r="H348" s="15">
        <v>0</v>
      </c>
      <c r="I348" s="15">
        <v>36090.699999999997</v>
      </c>
      <c r="J348" s="15">
        <v>36090.699999999997</v>
      </c>
      <c r="K348" s="15">
        <v>0</v>
      </c>
    </row>
    <row r="349" spans="1:11" s="23" customFormat="1" ht="12.75" x14ac:dyDescent="0.2">
      <c r="A349" s="35" t="s">
        <v>1781</v>
      </c>
      <c r="B349" s="23" t="s">
        <v>1782</v>
      </c>
      <c r="C349" s="15">
        <v>0</v>
      </c>
      <c r="D349" s="15">
        <v>0</v>
      </c>
      <c r="E349" s="15">
        <v>0</v>
      </c>
      <c r="F349" s="15">
        <v>56546.1</v>
      </c>
      <c r="G349" s="15">
        <v>0</v>
      </c>
      <c r="H349" s="15">
        <v>0</v>
      </c>
      <c r="I349" s="15">
        <v>56546.1</v>
      </c>
      <c r="J349" s="15">
        <v>56546.1</v>
      </c>
      <c r="K349" s="15">
        <v>0</v>
      </c>
    </row>
    <row r="350" spans="1:11" s="23" customFormat="1" ht="12.75" x14ac:dyDescent="0.2">
      <c r="A350" s="35" t="s">
        <v>1784</v>
      </c>
      <c r="B350" s="23" t="s">
        <v>1785</v>
      </c>
      <c r="C350" s="15">
        <v>0</v>
      </c>
      <c r="D350" s="15">
        <v>0</v>
      </c>
      <c r="E350" s="15">
        <v>0</v>
      </c>
      <c r="F350" s="15">
        <v>9030</v>
      </c>
      <c r="G350" s="15">
        <v>0</v>
      </c>
      <c r="H350" s="15">
        <v>0</v>
      </c>
      <c r="I350" s="15">
        <v>9030</v>
      </c>
      <c r="J350" s="15">
        <v>9030</v>
      </c>
      <c r="K350" s="15">
        <v>0</v>
      </c>
    </row>
    <row r="351" spans="1:11" s="23" customFormat="1" ht="12.75" x14ac:dyDescent="0.2">
      <c r="A351" s="35" t="s">
        <v>1786</v>
      </c>
      <c r="B351" s="23" t="s">
        <v>1787</v>
      </c>
      <c r="C351" s="15">
        <v>0</v>
      </c>
      <c r="D351" s="15">
        <v>0</v>
      </c>
      <c r="E351" s="15">
        <v>0</v>
      </c>
      <c r="F351" s="15">
        <v>15050</v>
      </c>
      <c r="G351" s="15">
        <v>0</v>
      </c>
      <c r="H351" s="15">
        <v>0</v>
      </c>
      <c r="I351" s="15">
        <v>15050</v>
      </c>
      <c r="J351" s="15">
        <v>15050</v>
      </c>
      <c r="K351" s="15">
        <v>0</v>
      </c>
    </row>
    <row r="352" spans="1:11" s="23" customFormat="1" ht="12.75" x14ac:dyDescent="0.2">
      <c r="A352" s="35" t="s">
        <v>1788</v>
      </c>
      <c r="B352" s="23" t="s">
        <v>1789</v>
      </c>
      <c r="C352" s="15">
        <v>0</v>
      </c>
      <c r="D352" s="15">
        <v>0</v>
      </c>
      <c r="E352" s="15">
        <v>0</v>
      </c>
      <c r="F352" s="15">
        <v>43000</v>
      </c>
      <c r="G352" s="15">
        <v>0</v>
      </c>
      <c r="H352" s="15">
        <v>0</v>
      </c>
      <c r="I352" s="15">
        <v>43000</v>
      </c>
      <c r="J352" s="15">
        <v>43000</v>
      </c>
      <c r="K352" s="15">
        <v>0</v>
      </c>
    </row>
    <row r="353" spans="1:11" s="23" customFormat="1" ht="12.75" x14ac:dyDescent="0.2">
      <c r="A353" s="35" t="s">
        <v>1790</v>
      </c>
      <c r="B353" s="23" t="s">
        <v>1791</v>
      </c>
      <c r="C353" s="15">
        <v>0</v>
      </c>
      <c r="D353" s="15">
        <v>0</v>
      </c>
      <c r="E353" s="15">
        <v>0</v>
      </c>
      <c r="F353" s="15">
        <v>20425</v>
      </c>
      <c r="G353" s="15">
        <v>0</v>
      </c>
      <c r="H353" s="15">
        <v>0</v>
      </c>
      <c r="I353" s="15">
        <v>20425</v>
      </c>
      <c r="J353" s="15">
        <v>20425</v>
      </c>
      <c r="K353" s="15">
        <v>0</v>
      </c>
    </row>
    <row r="354" spans="1:11" s="23" customFormat="1" ht="12.75" x14ac:dyDescent="0.2">
      <c r="A354" s="35" t="s">
        <v>1792</v>
      </c>
      <c r="B354" s="23" t="s">
        <v>1793</v>
      </c>
      <c r="C354" s="15">
        <v>0</v>
      </c>
      <c r="D354" s="15">
        <v>0</v>
      </c>
      <c r="E354" s="15">
        <v>0</v>
      </c>
      <c r="F354" s="15">
        <v>19350</v>
      </c>
      <c r="G354" s="15">
        <v>0</v>
      </c>
      <c r="H354" s="15">
        <v>0</v>
      </c>
      <c r="I354" s="15">
        <v>19350</v>
      </c>
      <c r="J354" s="15">
        <v>19350</v>
      </c>
      <c r="K354" s="15">
        <v>0</v>
      </c>
    </row>
    <row r="355" spans="1:11" s="23" customFormat="1" ht="12.75" x14ac:dyDescent="0.2">
      <c r="A355" s="35" t="s">
        <v>1794</v>
      </c>
      <c r="B355" s="23" t="s">
        <v>1795</v>
      </c>
      <c r="C355" s="15">
        <v>0</v>
      </c>
      <c r="D355" s="15">
        <v>0</v>
      </c>
      <c r="E355" s="15">
        <v>0</v>
      </c>
      <c r="F355" s="15">
        <v>15910</v>
      </c>
      <c r="G355" s="15">
        <v>0</v>
      </c>
      <c r="H355" s="15">
        <v>0</v>
      </c>
      <c r="I355" s="15">
        <v>15910</v>
      </c>
      <c r="J355" s="15">
        <v>15910</v>
      </c>
      <c r="K355" s="15">
        <v>0</v>
      </c>
    </row>
    <row r="356" spans="1:11" s="23" customFormat="1" ht="12.75" x14ac:dyDescent="0.2">
      <c r="A356" s="35" t="s">
        <v>1940</v>
      </c>
      <c r="B356" s="23" t="s">
        <v>2049</v>
      </c>
      <c r="C356" s="15">
        <v>0</v>
      </c>
      <c r="D356" s="15">
        <v>0</v>
      </c>
      <c r="E356" s="15">
        <v>0</v>
      </c>
      <c r="F356" s="15">
        <v>34270.230000000003</v>
      </c>
      <c r="G356" s="15">
        <v>0</v>
      </c>
      <c r="H356" s="15">
        <v>0</v>
      </c>
      <c r="I356" s="15">
        <v>34270.230000000003</v>
      </c>
      <c r="J356" s="15">
        <v>34270.230000000003</v>
      </c>
      <c r="K356" s="15">
        <v>0</v>
      </c>
    </row>
    <row r="357" spans="1:11" s="23" customFormat="1" ht="12.75" x14ac:dyDescent="0.2">
      <c r="A357" s="35" t="s">
        <v>1796</v>
      </c>
      <c r="B357" s="23" t="s">
        <v>1547</v>
      </c>
      <c r="C357" s="15">
        <v>0</v>
      </c>
      <c r="D357" s="15">
        <v>0</v>
      </c>
      <c r="E357" s="15">
        <v>0</v>
      </c>
      <c r="F357" s="15">
        <v>8331.6299999999992</v>
      </c>
      <c r="G357" s="15">
        <v>0</v>
      </c>
      <c r="H357" s="15">
        <v>0</v>
      </c>
      <c r="I357" s="15">
        <v>8331.6299999999992</v>
      </c>
      <c r="J357" s="15">
        <v>0</v>
      </c>
      <c r="K357" s="15">
        <v>8331.6299999999992</v>
      </c>
    </row>
    <row r="358" spans="1:11" s="23" customFormat="1" ht="12.75" x14ac:dyDescent="0.2">
      <c r="A358" s="35" t="s">
        <v>1797</v>
      </c>
      <c r="B358" s="23" t="s">
        <v>1798</v>
      </c>
      <c r="C358" s="15">
        <v>0</v>
      </c>
      <c r="D358" s="15">
        <v>0</v>
      </c>
      <c r="E358" s="15">
        <v>0</v>
      </c>
      <c r="F358" s="15">
        <v>37189.629999999997</v>
      </c>
      <c r="G358" s="15">
        <v>0</v>
      </c>
      <c r="H358" s="15">
        <v>0</v>
      </c>
      <c r="I358" s="15">
        <v>37189.629999999997</v>
      </c>
      <c r="J358" s="15">
        <v>0</v>
      </c>
      <c r="K358" s="15">
        <v>37189.629999999997</v>
      </c>
    </row>
    <row r="359" spans="1:11" s="23" customFormat="1" ht="12.75" x14ac:dyDescent="0.2">
      <c r="A359" s="35" t="s">
        <v>1799</v>
      </c>
      <c r="B359" s="23" t="s">
        <v>1800</v>
      </c>
      <c r="C359" s="15">
        <v>0</v>
      </c>
      <c r="D359" s="15">
        <v>0</v>
      </c>
      <c r="E359" s="15">
        <v>0</v>
      </c>
      <c r="F359" s="15">
        <v>36432.94</v>
      </c>
      <c r="G359" s="15">
        <v>0</v>
      </c>
      <c r="H359" s="15">
        <v>0</v>
      </c>
      <c r="I359" s="15">
        <v>36432.94</v>
      </c>
      <c r="J359" s="15">
        <v>0</v>
      </c>
      <c r="K359" s="15">
        <v>36432.94</v>
      </c>
    </row>
    <row r="360" spans="1:11" s="23" customFormat="1" ht="12.75" x14ac:dyDescent="0.2">
      <c r="A360" s="35" t="s">
        <v>1801</v>
      </c>
      <c r="B360" s="23" t="s">
        <v>1613</v>
      </c>
      <c r="C360" s="15">
        <v>0</v>
      </c>
      <c r="D360" s="15">
        <v>0</v>
      </c>
      <c r="E360" s="15">
        <v>0</v>
      </c>
      <c r="F360" s="15">
        <v>20737.48</v>
      </c>
      <c r="G360" s="15">
        <v>0</v>
      </c>
      <c r="H360" s="15">
        <v>0</v>
      </c>
      <c r="I360" s="15">
        <v>20737.48</v>
      </c>
      <c r="J360" s="15">
        <v>0</v>
      </c>
      <c r="K360" s="15">
        <v>20737.48</v>
      </c>
    </row>
    <row r="361" spans="1:11" s="23" customFormat="1" ht="12.75" x14ac:dyDescent="0.2">
      <c r="A361" s="35" t="s">
        <v>2427</v>
      </c>
      <c r="B361" s="23" t="s">
        <v>2428</v>
      </c>
      <c r="C361" s="15">
        <v>0</v>
      </c>
      <c r="D361" s="15">
        <v>0</v>
      </c>
      <c r="E361" s="15">
        <v>0</v>
      </c>
      <c r="F361" s="15">
        <v>240585.54</v>
      </c>
      <c r="G361" s="15">
        <v>0</v>
      </c>
      <c r="H361" s="15">
        <v>0</v>
      </c>
      <c r="I361" s="15">
        <v>240585.54</v>
      </c>
      <c r="J361" s="15">
        <v>240585.54</v>
      </c>
      <c r="K361" s="15">
        <v>0</v>
      </c>
    </row>
    <row r="362" spans="1:11" s="23" customFormat="1" ht="12.75" x14ac:dyDescent="0.2">
      <c r="A362" s="35" t="s">
        <v>2429</v>
      </c>
      <c r="B362" s="23" t="s">
        <v>2430</v>
      </c>
      <c r="C362" s="15">
        <v>0</v>
      </c>
      <c r="D362" s="15">
        <v>0</v>
      </c>
      <c r="E362" s="15">
        <v>0</v>
      </c>
      <c r="F362" s="15">
        <v>72359.990000000005</v>
      </c>
      <c r="G362" s="15">
        <v>0</v>
      </c>
      <c r="H362" s="15">
        <v>0</v>
      </c>
      <c r="I362" s="15">
        <v>72359.990000000005</v>
      </c>
      <c r="J362" s="15">
        <v>72359.990000000005</v>
      </c>
      <c r="K362" s="15">
        <v>0</v>
      </c>
    </row>
    <row r="363" spans="1:11" s="23" customFormat="1" ht="12.75" x14ac:dyDescent="0.2">
      <c r="A363" s="35" t="s">
        <v>2431</v>
      </c>
      <c r="B363" s="23" t="s">
        <v>2432</v>
      </c>
      <c r="C363" s="15">
        <v>0</v>
      </c>
      <c r="D363" s="15">
        <v>0</v>
      </c>
      <c r="E363" s="15">
        <v>0</v>
      </c>
      <c r="F363" s="15">
        <v>43711</v>
      </c>
      <c r="G363" s="15">
        <v>0</v>
      </c>
      <c r="H363" s="15">
        <v>0</v>
      </c>
      <c r="I363" s="15">
        <v>43711</v>
      </c>
      <c r="J363" s="15">
        <v>43711</v>
      </c>
      <c r="K363" s="15">
        <v>0</v>
      </c>
    </row>
    <row r="364" spans="1:11" s="23" customFormat="1" ht="12.75" x14ac:dyDescent="0.2">
      <c r="A364" s="35" t="s">
        <v>2433</v>
      </c>
      <c r="B364" s="23" t="s">
        <v>2434</v>
      </c>
      <c r="C364" s="15">
        <v>0</v>
      </c>
      <c r="D364" s="15">
        <v>0</v>
      </c>
      <c r="E364" s="15">
        <v>0</v>
      </c>
      <c r="F364" s="15">
        <v>163500</v>
      </c>
      <c r="G364" s="15">
        <v>0</v>
      </c>
      <c r="H364" s="15">
        <v>0</v>
      </c>
      <c r="I364" s="15">
        <v>163500</v>
      </c>
      <c r="J364" s="15">
        <v>163500</v>
      </c>
      <c r="K364" s="15">
        <v>0</v>
      </c>
    </row>
    <row r="365" spans="1:11" s="23" customFormat="1" ht="12.75" x14ac:dyDescent="0.2">
      <c r="A365" s="35" t="s">
        <v>2435</v>
      </c>
      <c r="B365" s="23" t="s">
        <v>2436</v>
      </c>
      <c r="C365" s="15">
        <v>0</v>
      </c>
      <c r="D365" s="15">
        <v>0</v>
      </c>
      <c r="E365" s="15">
        <v>0</v>
      </c>
      <c r="F365" s="15">
        <v>40987.83</v>
      </c>
      <c r="G365" s="15">
        <v>0</v>
      </c>
      <c r="H365" s="15">
        <v>0</v>
      </c>
      <c r="I365" s="15">
        <v>40987.83</v>
      </c>
      <c r="J365" s="15">
        <v>0</v>
      </c>
      <c r="K365" s="15">
        <v>40987.83</v>
      </c>
    </row>
    <row r="366" spans="1:11" s="23" customFormat="1" ht="12.75" x14ac:dyDescent="0.2">
      <c r="A366" s="35" t="s">
        <v>2437</v>
      </c>
      <c r="B366" s="23" t="s">
        <v>2438</v>
      </c>
      <c r="C366" s="15">
        <v>0</v>
      </c>
      <c r="D366" s="15">
        <v>0</v>
      </c>
      <c r="E366" s="15">
        <v>0</v>
      </c>
      <c r="F366" s="15">
        <v>82639.64</v>
      </c>
      <c r="G366" s="15">
        <v>0</v>
      </c>
      <c r="H366" s="15">
        <v>0</v>
      </c>
      <c r="I366" s="15">
        <v>82639.64</v>
      </c>
      <c r="J366" s="15">
        <v>0</v>
      </c>
      <c r="K366" s="15">
        <v>82639.64</v>
      </c>
    </row>
    <row r="367" spans="1:11" s="23" customFormat="1" ht="12.75" x14ac:dyDescent="0.2">
      <c r="A367" s="35" t="s">
        <v>2439</v>
      </c>
      <c r="B367" s="23" t="s">
        <v>2440</v>
      </c>
      <c r="C367" s="15">
        <v>0</v>
      </c>
      <c r="D367" s="15">
        <v>0</v>
      </c>
      <c r="E367" s="15">
        <v>0</v>
      </c>
      <c r="F367" s="15">
        <v>41277.040000000001</v>
      </c>
      <c r="G367" s="15">
        <v>0</v>
      </c>
      <c r="H367" s="15">
        <v>0</v>
      </c>
      <c r="I367" s="15">
        <v>41277.040000000001</v>
      </c>
      <c r="J367" s="15">
        <v>0</v>
      </c>
      <c r="K367" s="15">
        <v>41277.040000000001</v>
      </c>
    </row>
    <row r="368" spans="1:11" s="23" customFormat="1" ht="12.75" x14ac:dyDescent="0.2">
      <c r="A368" s="35" t="s">
        <v>2441</v>
      </c>
      <c r="B368" s="23" t="s">
        <v>2442</v>
      </c>
      <c r="C368" s="15">
        <v>0</v>
      </c>
      <c r="D368" s="15">
        <v>0</v>
      </c>
      <c r="E368" s="15">
        <v>0</v>
      </c>
      <c r="F368" s="15">
        <v>37690.71</v>
      </c>
      <c r="G368" s="15">
        <v>0</v>
      </c>
      <c r="H368" s="15">
        <v>0</v>
      </c>
      <c r="I368" s="15">
        <v>37690.71</v>
      </c>
      <c r="J368" s="15">
        <v>0</v>
      </c>
      <c r="K368" s="15">
        <v>37690.71</v>
      </c>
    </row>
    <row r="369" spans="1:11" s="23" customFormat="1" ht="12.75" x14ac:dyDescent="0.2">
      <c r="A369" s="35" t="s">
        <v>2443</v>
      </c>
      <c r="B369" s="23" t="s">
        <v>2444</v>
      </c>
      <c r="C369" s="15">
        <v>0</v>
      </c>
      <c r="D369" s="15">
        <v>0</v>
      </c>
      <c r="E369" s="15">
        <v>0</v>
      </c>
      <c r="F369" s="15">
        <v>16525.93</v>
      </c>
      <c r="G369" s="15">
        <v>0</v>
      </c>
      <c r="H369" s="15">
        <v>0</v>
      </c>
      <c r="I369" s="15">
        <v>16525.93</v>
      </c>
      <c r="J369" s="15">
        <v>0</v>
      </c>
      <c r="K369" s="15">
        <v>16525.93</v>
      </c>
    </row>
    <row r="370" spans="1:11" s="23" customFormat="1" ht="12.75" x14ac:dyDescent="0.2">
      <c r="A370" s="35" t="s">
        <v>2445</v>
      </c>
      <c r="B370" s="23" t="s">
        <v>1613</v>
      </c>
      <c r="C370" s="15">
        <v>0</v>
      </c>
      <c r="D370" s="15">
        <v>0</v>
      </c>
      <c r="E370" s="15">
        <v>0</v>
      </c>
      <c r="F370" s="15">
        <v>12021.6</v>
      </c>
      <c r="G370" s="15">
        <v>0</v>
      </c>
      <c r="H370" s="15">
        <v>0</v>
      </c>
      <c r="I370" s="15">
        <v>12021.6</v>
      </c>
      <c r="J370" s="15">
        <v>0</v>
      </c>
      <c r="K370" s="15">
        <v>12021.6</v>
      </c>
    </row>
    <row r="371" spans="1:11" s="23" customFormat="1" ht="12.75" x14ac:dyDescent="0.2">
      <c r="A371" s="35" t="s">
        <v>2446</v>
      </c>
      <c r="B371" s="23" t="s">
        <v>2447</v>
      </c>
      <c r="C371" s="15">
        <v>0</v>
      </c>
      <c r="D371" s="15">
        <v>0</v>
      </c>
      <c r="E371" s="15">
        <v>0</v>
      </c>
      <c r="F371" s="15">
        <v>86933</v>
      </c>
      <c r="G371" s="15">
        <v>0</v>
      </c>
      <c r="H371" s="15">
        <v>0</v>
      </c>
      <c r="I371" s="15">
        <v>86933</v>
      </c>
      <c r="J371" s="15">
        <v>86933</v>
      </c>
      <c r="K371" s="15">
        <v>0</v>
      </c>
    </row>
    <row r="372" spans="1:11" s="23" customFormat="1" ht="12.75" x14ac:dyDescent="0.2">
      <c r="A372" s="35" t="s">
        <v>2448</v>
      </c>
      <c r="B372" s="23" t="s">
        <v>2449</v>
      </c>
      <c r="C372" s="15">
        <v>0</v>
      </c>
      <c r="D372" s="15">
        <v>0</v>
      </c>
      <c r="E372" s="15">
        <v>0</v>
      </c>
      <c r="F372" s="15">
        <v>113700</v>
      </c>
      <c r="G372" s="15">
        <v>0</v>
      </c>
      <c r="H372" s="15">
        <v>0</v>
      </c>
      <c r="I372" s="15">
        <v>113700</v>
      </c>
      <c r="J372" s="15">
        <v>113700</v>
      </c>
      <c r="K372" s="15">
        <v>0</v>
      </c>
    </row>
    <row r="373" spans="1:11" s="23" customFormat="1" ht="12.75" x14ac:dyDescent="0.2">
      <c r="A373" s="35" t="s">
        <v>2450</v>
      </c>
      <c r="B373" s="23" t="s">
        <v>2451</v>
      </c>
      <c r="C373" s="15">
        <v>0</v>
      </c>
      <c r="D373" s="15">
        <v>0</v>
      </c>
      <c r="E373" s="15">
        <v>0</v>
      </c>
      <c r="F373" s="15">
        <v>146770</v>
      </c>
      <c r="G373" s="15">
        <v>0</v>
      </c>
      <c r="H373" s="15">
        <v>0</v>
      </c>
      <c r="I373" s="15">
        <v>146770</v>
      </c>
      <c r="J373" s="15">
        <v>146770</v>
      </c>
      <c r="K373" s="15">
        <v>0</v>
      </c>
    </row>
    <row r="374" spans="1:11" s="23" customFormat="1" ht="12.75" x14ac:dyDescent="0.2">
      <c r="A374" s="35" t="s">
        <v>2452</v>
      </c>
      <c r="B374" s="23" t="s">
        <v>2453</v>
      </c>
      <c r="C374" s="15">
        <v>0</v>
      </c>
      <c r="D374" s="15">
        <v>0</v>
      </c>
      <c r="E374" s="15">
        <v>0</v>
      </c>
      <c r="F374" s="15">
        <v>163140.5</v>
      </c>
      <c r="G374" s="15">
        <v>0</v>
      </c>
      <c r="H374" s="15">
        <v>0</v>
      </c>
      <c r="I374" s="15">
        <v>163140.5</v>
      </c>
      <c r="J374" s="15">
        <v>163140.5</v>
      </c>
      <c r="K374" s="15">
        <v>0</v>
      </c>
    </row>
    <row r="375" spans="1:11" s="23" customFormat="1" ht="12.75" x14ac:dyDescent="0.2">
      <c r="A375" s="35" t="s">
        <v>2454</v>
      </c>
      <c r="B375" s="23" t="s">
        <v>2375</v>
      </c>
      <c r="C375" s="15">
        <v>0</v>
      </c>
      <c r="D375" s="15">
        <v>0</v>
      </c>
      <c r="E375" s="15">
        <v>0</v>
      </c>
      <c r="F375" s="15">
        <v>254025</v>
      </c>
      <c r="G375" s="15">
        <v>0</v>
      </c>
      <c r="H375" s="15">
        <v>0</v>
      </c>
      <c r="I375" s="15">
        <v>254025</v>
      </c>
      <c r="J375" s="15">
        <v>254025</v>
      </c>
      <c r="K375" s="15">
        <v>0</v>
      </c>
    </row>
    <row r="376" spans="1:11" s="23" customFormat="1" ht="12.75" x14ac:dyDescent="0.2">
      <c r="A376" s="35" t="s">
        <v>2455</v>
      </c>
      <c r="B376" s="23" t="s">
        <v>2456</v>
      </c>
      <c r="C376" s="15">
        <v>0</v>
      </c>
      <c r="D376" s="15">
        <v>0</v>
      </c>
      <c r="E376" s="15">
        <v>0</v>
      </c>
      <c r="F376" s="15">
        <v>49915.57</v>
      </c>
      <c r="G376" s="15">
        <v>0</v>
      </c>
      <c r="H376" s="15">
        <v>0</v>
      </c>
      <c r="I376" s="15">
        <v>49915.57</v>
      </c>
      <c r="J376" s="15">
        <v>0</v>
      </c>
      <c r="K376" s="15">
        <v>49915.57</v>
      </c>
    </row>
    <row r="377" spans="1:11" s="23" customFormat="1" ht="12.75" x14ac:dyDescent="0.2">
      <c r="A377" s="35" t="s">
        <v>2457</v>
      </c>
      <c r="B377" s="23" t="s">
        <v>2458</v>
      </c>
      <c r="C377" s="15">
        <v>0</v>
      </c>
      <c r="D377" s="15">
        <v>0</v>
      </c>
      <c r="E377" s="15">
        <v>0</v>
      </c>
      <c r="F377" s="15">
        <v>238800</v>
      </c>
      <c r="G377" s="15">
        <v>0</v>
      </c>
      <c r="H377" s="15">
        <v>0</v>
      </c>
      <c r="I377" s="15">
        <v>238800</v>
      </c>
      <c r="J377" s="15">
        <v>238800</v>
      </c>
      <c r="K377" s="15">
        <v>0</v>
      </c>
    </row>
    <row r="378" spans="1:11" s="23" customFormat="1" ht="12.75" x14ac:dyDescent="0.2">
      <c r="A378" s="35" t="s">
        <v>2459</v>
      </c>
      <c r="B378" s="23" t="s">
        <v>2460</v>
      </c>
      <c r="C378" s="15">
        <v>0</v>
      </c>
      <c r="D378" s="15">
        <v>0</v>
      </c>
      <c r="E378" s="15">
        <v>0</v>
      </c>
      <c r="F378" s="15">
        <v>24084.89</v>
      </c>
      <c r="G378" s="15">
        <v>0</v>
      </c>
      <c r="H378" s="15">
        <v>0</v>
      </c>
      <c r="I378" s="15">
        <v>24084.89</v>
      </c>
      <c r="J378" s="15">
        <v>24084.89</v>
      </c>
      <c r="K378" s="15">
        <v>0</v>
      </c>
    </row>
    <row r="379" spans="1:11" s="38" customFormat="1" x14ac:dyDescent="0.25">
      <c r="A379" s="37"/>
      <c r="B379" s="24" t="s">
        <v>81</v>
      </c>
      <c r="C379" s="17">
        <f t="shared" ref="C379:K379" si="0">SUBTOTAL(109,C9:C378)</f>
        <v>248822967</v>
      </c>
      <c r="D379" s="17">
        <f t="shared" si="0"/>
        <v>29357137.680000003</v>
      </c>
      <c r="E379" s="17">
        <f t="shared" si="0"/>
        <v>278180104.68000001</v>
      </c>
      <c r="F379" s="17">
        <f t="shared" si="0"/>
        <v>224014938.30999988</v>
      </c>
      <c r="G379" s="17">
        <f t="shared" si="0"/>
        <v>6448729.5699999994</v>
      </c>
      <c r="H379" s="17">
        <f t="shared" si="0"/>
        <v>0</v>
      </c>
      <c r="I379" s="17">
        <f t="shared" si="0"/>
        <v>217566208.73999992</v>
      </c>
      <c r="J379" s="17">
        <f t="shared" si="0"/>
        <v>194019948.07999992</v>
      </c>
      <c r="K379" s="17">
        <f t="shared" si="0"/>
        <v>23546260.660000008</v>
      </c>
    </row>
  </sheetData>
  <mergeCells count="2">
    <mergeCell ref="I1:K1"/>
    <mergeCell ref="A7:K7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1388-E524-444E-BA26-F47428EE12FF}">
  <sheetPr>
    <tabColor theme="5" tint="0.59999389629810485"/>
  </sheetPr>
  <dimension ref="A1:L20"/>
  <sheetViews>
    <sheetView workbookViewId="0">
      <selection activeCell="A2" sqref="A2"/>
    </sheetView>
  </sheetViews>
  <sheetFormatPr baseColWidth="10" defaultRowHeight="15" x14ac:dyDescent="0.25"/>
  <cols>
    <col min="1" max="1" width="11.42578125" style="8"/>
    <col min="2" max="2" width="34.5703125" style="8" bestFit="1" customWidth="1"/>
    <col min="3" max="3" width="15.140625" style="8" bestFit="1" customWidth="1"/>
    <col min="4" max="4" width="14.140625" style="8" bestFit="1" customWidth="1"/>
    <col min="5" max="9" width="15.140625" style="8" bestFit="1" customWidth="1"/>
    <col min="10" max="10" width="11.5703125" style="8" bestFit="1" customWidth="1"/>
    <col min="11" max="11" width="16" style="8" customWidth="1"/>
    <col min="12" max="16384" width="11.42578125" style="8"/>
  </cols>
  <sheetData>
    <row r="1" spans="1:12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2" ht="15.75" customHeight="1" x14ac:dyDescent="0.25"/>
    <row r="3" spans="1:12" ht="15" customHeight="1" x14ac:dyDescent="0.25">
      <c r="A3" s="8" t="s">
        <v>2165</v>
      </c>
    </row>
    <row r="4" spans="1:12" x14ac:dyDescent="0.25">
      <c r="A4" t="s">
        <v>1</v>
      </c>
    </row>
    <row r="5" spans="1:12" x14ac:dyDescent="0.25">
      <c r="A5" s="1" t="s">
        <v>2166</v>
      </c>
    </row>
    <row r="6" spans="1:12" x14ac:dyDescent="0.25">
      <c r="A6" s="1"/>
    </row>
    <row r="7" spans="1:12" x14ac:dyDescent="0.25">
      <c r="A7" s="1"/>
    </row>
    <row r="9" spans="1:12" ht="15.75" x14ac:dyDescent="0.25">
      <c r="A9" s="41" t="s">
        <v>2461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2" ht="25.5" x14ac:dyDescent="0.25">
      <c r="A10" s="10" t="s">
        <v>2</v>
      </c>
      <c r="B10" s="11" t="s">
        <v>847</v>
      </c>
      <c r="C10" s="12" t="s">
        <v>3</v>
      </c>
      <c r="D10" s="12" t="s">
        <v>7</v>
      </c>
      <c r="E10" s="10" t="s">
        <v>848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2" x14ac:dyDescent="0.25">
      <c r="A11" s="13">
        <v>1</v>
      </c>
      <c r="B11" s="14" t="s">
        <v>12</v>
      </c>
      <c r="C11" s="15">
        <v>143696798</v>
      </c>
      <c r="D11" s="15">
        <v>111920.63</v>
      </c>
      <c r="E11" s="15">
        <f>SUM(Tabla1[[#This Row],[Crédito inicial]:[Modificacións 
orzamentarias]])</f>
        <v>143808718.63</v>
      </c>
      <c r="F11" s="15">
        <v>136099443.28</v>
      </c>
      <c r="G11" s="15">
        <v>136099443.28</v>
      </c>
      <c r="H11" s="15">
        <v>136099443.28</v>
      </c>
      <c r="I11" s="15">
        <v>136076875.13999999</v>
      </c>
      <c r="J11" s="15">
        <v>125271.49</v>
      </c>
      <c r="K11" s="15">
        <v>136202146.63</v>
      </c>
    </row>
    <row r="12" spans="1:12" x14ac:dyDescent="0.25">
      <c r="A12" s="13">
        <v>2</v>
      </c>
      <c r="B12" s="14" t="s">
        <v>13</v>
      </c>
      <c r="C12" s="15">
        <v>32241717</v>
      </c>
      <c r="D12" s="15">
        <v>357615.89</v>
      </c>
      <c r="E12" s="15">
        <f>SUM(Tabla1[[#This Row],[Crédito inicial]:[Modificacións 
orzamentarias]])</f>
        <v>32599332.890000001</v>
      </c>
      <c r="F12" s="15">
        <v>29323977.620000001</v>
      </c>
      <c r="G12" s="15">
        <v>29007771.859999999</v>
      </c>
      <c r="H12" s="15">
        <v>28995925.859999999</v>
      </c>
      <c r="I12" s="15">
        <v>26269497.920000002</v>
      </c>
      <c r="J12" s="15">
        <v>17122.759999999998</v>
      </c>
      <c r="K12" s="15">
        <v>26286620.68</v>
      </c>
      <c r="L12" s="9"/>
    </row>
    <row r="13" spans="1:12" x14ac:dyDescent="0.25">
      <c r="A13" s="13">
        <v>3</v>
      </c>
      <c r="B13" s="14" t="s">
        <v>14</v>
      </c>
      <c r="C13" s="15">
        <v>390000</v>
      </c>
      <c r="D13" s="15">
        <v>-21697.3</v>
      </c>
      <c r="E13" s="15">
        <f>SUM(Tabla1[[#This Row],[Crédito inicial]:[Modificacións 
orzamentarias]])</f>
        <v>368302.7</v>
      </c>
      <c r="F13" s="15">
        <v>359666.41</v>
      </c>
      <c r="G13" s="15">
        <v>345707.29</v>
      </c>
      <c r="H13" s="15">
        <v>345707.29</v>
      </c>
      <c r="I13" s="15">
        <v>345707.29</v>
      </c>
      <c r="J13" s="15">
        <v>47.76</v>
      </c>
      <c r="K13" s="15">
        <v>345755.05</v>
      </c>
      <c r="L13" s="9"/>
    </row>
    <row r="14" spans="1:12" x14ac:dyDescent="0.25">
      <c r="A14" s="13">
        <v>4</v>
      </c>
      <c r="B14" s="14" t="s">
        <v>15</v>
      </c>
      <c r="C14" s="15">
        <v>8384496</v>
      </c>
      <c r="D14" s="15">
        <v>508397.7</v>
      </c>
      <c r="E14" s="15">
        <f>SUM(Tabla1[[#This Row],[Crédito inicial]:[Modificacións 
orzamentarias]])</f>
        <v>8892893.6999999993</v>
      </c>
      <c r="F14" s="15">
        <v>7338566.2400000002</v>
      </c>
      <c r="G14" s="15">
        <v>6844934.46</v>
      </c>
      <c r="H14" s="15">
        <v>6149527.9500000002</v>
      </c>
      <c r="I14" s="15">
        <v>5605826.4800000004</v>
      </c>
      <c r="J14" s="15">
        <v>8406.25</v>
      </c>
      <c r="K14" s="15">
        <v>5614232.7300000004</v>
      </c>
    </row>
    <row r="15" spans="1:12" x14ac:dyDescent="0.25">
      <c r="A15" s="13">
        <v>5</v>
      </c>
      <c r="B15" s="14" t="s">
        <v>794</v>
      </c>
      <c r="C15" s="15">
        <v>1000000</v>
      </c>
      <c r="D15" s="15">
        <v>-95231.99</v>
      </c>
      <c r="E15" s="15">
        <f>SUM(Tabla1[[#This Row],[Crédito inicial]:[Modificacións 
orzamentarias]])</f>
        <v>904768.01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9"/>
    </row>
    <row r="16" spans="1:12" x14ac:dyDescent="0.25">
      <c r="A16" s="13">
        <v>6</v>
      </c>
      <c r="B16" s="14" t="s">
        <v>16</v>
      </c>
      <c r="C16" s="15">
        <v>62439956</v>
      </c>
      <c r="D16" s="15">
        <v>28496132.75</v>
      </c>
      <c r="E16" s="15">
        <f>SUM(Tabla1[[#This Row],[Crédito inicial]:[Modificacións 
orzamentarias]])</f>
        <v>90936088.75</v>
      </c>
      <c r="F16" s="15">
        <v>47408852.619999997</v>
      </c>
      <c r="G16" s="15">
        <v>45785948.130000003</v>
      </c>
      <c r="H16" s="15">
        <v>45231808.439999998</v>
      </c>
      <c r="I16" s="15">
        <v>43969087.409999996</v>
      </c>
      <c r="J16" s="15">
        <v>59362.41</v>
      </c>
      <c r="K16" s="15">
        <v>44028449.82</v>
      </c>
      <c r="L16" s="9"/>
    </row>
    <row r="17" spans="1:11" x14ac:dyDescent="0.25">
      <c r="A17" s="13">
        <v>8</v>
      </c>
      <c r="B17" s="14" t="s">
        <v>17</v>
      </c>
      <c r="C17" s="15">
        <v>70000</v>
      </c>
      <c r="D17" s="15">
        <v>0</v>
      </c>
      <c r="E17" s="15">
        <f>SUM(Tabla1[[#This Row],[Crédito inicial]:[Modificacións 
orzamentarias]])</f>
        <v>70000</v>
      </c>
      <c r="F17" s="15">
        <v>49290</v>
      </c>
      <c r="G17" s="15">
        <v>49290</v>
      </c>
      <c r="H17" s="15">
        <v>49290</v>
      </c>
      <c r="I17" s="15">
        <v>49290</v>
      </c>
      <c r="J17" s="15">
        <v>0</v>
      </c>
      <c r="K17" s="15">
        <v>49290</v>
      </c>
    </row>
    <row r="18" spans="1:11" x14ac:dyDescent="0.25">
      <c r="A18" s="13">
        <v>9</v>
      </c>
      <c r="B18" s="14" t="s">
        <v>18</v>
      </c>
      <c r="C18" s="15">
        <v>600000</v>
      </c>
      <c r="D18" s="15">
        <v>0</v>
      </c>
      <c r="E18" s="15">
        <f>SUM(Tabla1[[#This Row],[Crédito inicial]:[Modificacións 
orzamentarias]])</f>
        <v>600000</v>
      </c>
      <c r="F18" s="15">
        <v>591194.18999999994</v>
      </c>
      <c r="G18" s="15">
        <v>591194.18999999994</v>
      </c>
      <c r="H18" s="15">
        <v>591194.18999999994</v>
      </c>
      <c r="I18" s="15">
        <v>591194.18999999994</v>
      </c>
      <c r="J18" s="15">
        <v>0</v>
      </c>
      <c r="K18" s="15">
        <v>591194.18999999994</v>
      </c>
    </row>
    <row r="19" spans="1:11" x14ac:dyDescent="0.25">
      <c r="A19"/>
      <c r="B19" s="16" t="s">
        <v>81</v>
      </c>
      <c r="C19" s="17">
        <f>SUM(C11:C18)</f>
        <v>248822967</v>
      </c>
      <c r="D19" s="17">
        <f>SUM(D11:D18)</f>
        <v>29357137.68</v>
      </c>
      <c r="E19" s="17">
        <f>SUM(Tabla1[[#This Row],[Crédito inicial]:[Modificacións 
orzamentarias]])</f>
        <v>278180104.68000001</v>
      </c>
      <c r="F19" s="17">
        <f t="shared" ref="F19:K19" si="0">SUM(F11:F18)</f>
        <v>221170990.36000001</v>
      </c>
      <c r="G19" s="17">
        <f t="shared" si="0"/>
        <v>218724289.20999998</v>
      </c>
      <c r="H19" s="17">
        <f t="shared" si="0"/>
        <v>217462897.00999996</v>
      </c>
      <c r="I19" s="17">
        <f t="shared" si="0"/>
        <v>212907478.42999998</v>
      </c>
      <c r="J19" s="17">
        <f t="shared" si="0"/>
        <v>210210.67</v>
      </c>
      <c r="K19" s="17">
        <f t="shared" si="0"/>
        <v>213117689.09999999</v>
      </c>
    </row>
    <row r="20" spans="1:11" x14ac:dyDescent="0.25">
      <c r="I20" s="9"/>
    </row>
  </sheetData>
  <mergeCells count="2">
    <mergeCell ref="I1:K1"/>
    <mergeCell ref="A9:K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94E3-CB40-4FF5-AD30-12F51EB8DEF0}">
  <sheetPr>
    <tabColor theme="5" tint="0.59999389629810485"/>
  </sheetPr>
  <dimension ref="A1:K34"/>
  <sheetViews>
    <sheetView workbookViewId="0">
      <pane ySplit="10" topLeftCell="A11" activePane="bottomLeft" state="frozen"/>
      <selection pane="bottomLeft" activeCell="A2" sqref="A2"/>
    </sheetView>
  </sheetViews>
  <sheetFormatPr baseColWidth="10" defaultRowHeight="15" x14ac:dyDescent="0.25"/>
  <cols>
    <col min="2" max="2" width="59.85546875" bestFit="1" customWidth="1"/>
    <col min="3" max="3" width="14.7109375" bestFit="1" customWidth="1"/>
    <col min="4" max="4" width="13.7109375" bestFit="1" customWidth="1"/>
    <col min="5" max="9" width="14.7109375" bestFit="1" customWidth="1"/>
    <col min="10" max="10" width="11.5703125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1" s="8" customFormat="1" ht="15.75" customHeight="1" x14ac:dyDescent="0.25"/>
    <row r="3" spans="1:11" s="8" customFormat="1" ht="15" customHeight="1" x14ac:dyDescent="0.25">
      <c r="A3" s="8" t="s">
        <v>2165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2166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" customHeight="1" x14ac:dyDescent="0.25">
      <c r="A9" s="42" t="s">
        <v>2461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5.5" x14ac:dyDescent="0.25">
      <c r="A10" s="12" t="s">
        <v>19</v>
      </c>
      <c r="B10" s="12" t="s">
        <v>847</v>
      </c>
      <c r="C10" s="12" t="s">
        <v>3</v>
      </c>
      <c r="D10" s="12" t="s">
        <v>7</v>
      </c>
      <c r="E10" s="10" t="s">
        <v>848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1" x14ac:dyDescent="0.25">
      <c r="A11" s="20">
        <v>10</v>
      </c>
      <c r="B11" s="21" t="s">
        <v>20</v>
      </c>
      <c r="C11" s="18">
        <v>163011</v>
      </c>
      <c r="D11" s="18">
        <v>0</v>
      </c>
      <c r="E11" s="18">
        <f>SUM(Tabla3[[#This Row],[Crédito inicial]:[Modificacións 
orzamentarias]])</f>
        <v>163011</v>
      </c>
      <c r="F11" s="18">
        <v>147244.49</v>
      </c>
      <c r="G11" s="18">
        <v>147244.49</v>
      </c>
      <c r="H11" s="18">
        <v>147244.49</v>
      </c>
      <c r="I11" s="18">
        <v>147244.49</v>
      </c>
      <c r="J11" s="18">
        <v>0</v>
      </c>
      <c r="K11" s="18">
        <v>147244.49</v>
      </c>
    </row>
    <row r="12" spans="1:11" x14ac:dyDescent="0.25">
      <c r="A12" s="20">
        <v>11</v>
      </c>
      <c r="B12" s="21" t="s">
        <v>21</v>
      </c>
      <c r="C12" s="18">
        <v>428168</v>
      </c>
      <c r="D12" s="18">
        <v>0</v>
      </c>
      <c r="E12" s="18">
        <f>SUM(Tabla3[[#This Row],[Crédito inicial]:[Modificacións 
orzamentarias]])</f>
        <v>428168</v>
      </c>
      <c r="F12" s="18">
        <v>427332.9</v>
      </c>
      <c r="G12" s="18">
        <v>427332.9</v>
      </c>
      <c r="H12" s="18">
        <v>427332.9</v>
      </c>
      <c r="I12" s="18">
        <v>427332.9</v>
      </c>
      <c r="J12" s="18">
        <v>0</v>
      </c>
      <c r="K12" s="18">
        <v>427332.9</v>
      </c>
    </row>
    <row r="13" spans="1:11" x14ac:dyDescent="0.25">
      <c r="A13" s="20">
        <v>12</v>
      </c>
      <c r="B13" s="21" t="s">
        <v>22</v>
      </c>
      <c r="C13" s="18">
        <v>85817581</v>
      </c>
      <c r="D13" s="18">
        <v>12055.63</v>
      </c>
      <c r="E13" s="18">
        <f>SUM(Tabla3[[#This Row],[Crédito inicial]:[Modificacións 
orzamentarias]])</f>
        <v>85829636.629999995</v>
      </c>
      <c r="F13" s="18">
        <v>84134446.930000007</v>
      </c>
      <c r="G13" s="18">
        <v>84134446.930000007</v>
      </c>
      <c r="H13" s="18">
        <v>84134446.930000007</v>
      </c>
      <c r="I13" s="18">
        <v>84134446.930000007</v>
      </c>
      <c r="J13" s="18">
        <v>117573.66</v>
      </c>
      <c r="K13" s="18">
        <v>84252020.590000004</v>
      </c>
    </row>
    <row r="14" spans="1:11" x14ac:dyDescent="0.25">
      <c r="A14" s="20">
        <v>13</v>
      </c>
      <c r="B14" s="21" t="s">
        <v>795</v>
      </c>
      <c r="C14" s="18">
        <v>4582264</v>
      </c>
      <c r="D14" s="18">
        <v>0</v>
      </c>
      <c r="E14" s="18">
        <f>SUM(Tabla3[[#This Row],[Crédito inicial]:[Modificacións 
orzamentarias]])</f>
        <v>4582264</v>
      </c>
      <c r="F14" s="18">
        <v>4200298.17</v>
      </c>
      <c r="G14" s="18">
        <v>4200298.17</v>
      </c>
      <c r="H14" s="18">
        <v>4200298.17</v>
      </c>
      <c r="I14" s="18">
        <v>4200298.17</v>
      </c>
      <c r="J14" s="18">
        <v>0</v>
      </c>
      <c r="K14" s="18">
        <v>4200298.17</v>
      </c>
    </row>
    <row r="15" spans="1:11" x14ac:dyDescent="0.25">
      <c r="A15" s="20">
        <v>14</v>
      </c>
      <c r="B15" s="21" t="s">
        <v>23</v>
      </c>
      <c r="C15" s="18">
        <v>29790455</v>
      </c>
      <c r="D15" s="18">
        <v>103311.96</v>
      </c>
      <c r="E15" s="18">
        <f>SUM(Tabla3[[#This Row],[Crédito inicial]:[Modificacións 
orzamentarias]])</f>
        <v>29893766.960000001</v>
      </c>
      <c r="F15" s="18">
        <v>26051542.510000002</v>
      </c>
      <c r="G15" s="18">
        <v>26051542.510000002</v>
      </c>
      <c r="H15" s="18">
        <v>26051542.510000002</v>
      </c>
      <c r="I15" s="18">
        <v>26051542.510000002</v>
      </c>
      <c r="J15" s="18">
        <v>6383.42</v>
      </c>
      <c r="K15" s="18">
        <v>26057925.93</v>
      </c>
    </row>
    <row r="16" spans="1:11" x14ac:dyDescent="0.25">
      <c r="A16" s="20">
        <v>15</v>
      </c>
      <c r="B16" s="21" t="s">
        <v>796</v>
      </c>
      <c r="C16" s="18">
        <v>1707737</v>
      </c>
      <c r="D16" s="18">
        <v>0</v>
      </c>
      <c r="E16" s="18">
        <f>SUM(Tabla3[[#This Row],[Crédito inicial]:[Modificacións 
orzamentarias]])</f>
        <v>1707737</v>
      </c>
      <c r="F16" s="18">
        <v>1581587.68</v>
      </c>
      <c r="G16" s="18">
        <v>1581587.68</v>
      </c>
      <c r="H16" s="18">
        <v>1581587.68</v>
      </c>
      <c r="I16" s="18">
        <v>1581587.68</v>
      </c>
      <c r="J16" s="18">
        <v>0</v>
      </c>
      <c r="K16" s="18">
        <v>1581587.68</v>
      </c>
    </row>
    <row r="17" spans="1:11" x14ac:dyDescent="0.25">
      <c r="A17" s="20">
        <v>16</v>
      </c>
      <c r="B17" s="21" t="s">
        <v>797</v>
      </c>
      <c r="C17" s="18">
        <v>21207582</v>
      </c>
      <c r="D17" s="18">
        <v>-3446.96</v>
      </c>
      <c r="E17" s="18">
        <f>SUM(Tabla3[[#This Row],[Crédito inicial]:[Modificacións 
orzamentarias]])</f>
        <v>21204135.039999999</v>
      </c>
      <c r="F17" s="18">
        <v>19556990.600000001</v>
      </c>
      <c r="G17" s="18">
        <v>19556990.600000001</v>
      </c>
      <c r="H17" s="18">
        <v>19556990.600000001</v>
      </c>
      <c r="I17" s="18">
        <v>19534422.460000001</v>
      </c>
      <c r="J17" s="18">
        <v>1314.41</v>
      </c>
      <c r="K17" s="18">
        <v>19535736.870000001</v>
      </c>
    </row>
    <row r="18" spans="1:11" x14ac:dyDescent="0.25">
      <c r="A18" s="20">
        <v>20</v>
      </c>
      <c r="B18" s="21" t="s">
        <v>24</v>
      </c>
      <c r="C18" s="18">
        <v>553953</v>
      </c>
      <c r="D18" s="18">
        <v>266643.15000000002</v>
      </c>
      <c r="E18" s="18">
        <f>SUM(Tabla3[[#This Row],[Crédito inicial]:[Modificacións 
orzamentarias]])</f>
        <v>820596.15</v>
      </c>
      <c r="F18" s="18">
        <v>807658.16</v>
      </c>
      <c r="G18" s="18">
        <v>803262.95</v>
      </c>
      <c r="H18" s="18">
        <v>803262.95</v>
      </c>
      <c r="I18" s="18">
        <v>791295.12</v>
      </c>
      <c r="J18" s="18">
        <v>234.3</v>
      </c>
      <c r="K18" s="18">
        <v>791529.42</v>
      </c>
    </row>
    <row r="19" spans="1:11" x14ac:dyDescent="0.25">
      <c r="A19" s="20">
        <v>21</v>
      </c>
      <c r="B19" s="21" t="s">
        <v>798</v>
      </c>
      <c r="C19" s="18">
        <v>4554133</v>
      </c>
      <c r="D19" s="18">
        <v>214476.3</v>
      </c>
      <c r="E19" s="18">
        <f>SUM(Tabla3[[#This Row],[Crédito inicial]:[Modificacións 
orzamentarias]])</f>
        <v>4768609.3</v>
      </c>
      <c r="F19" s="18">
        <v>4388744.4800000004</v>
      </c>
      <c r="G19" s="18">
        <v>4378744.4800000004</v>
      </c>
      <c r="H19" s="18">
        <v>4378744.4800000004</v>
      </c>
      <c r="I19" s="18">
        <v>4065686.66</v>
      </c>
      <c r="J19" s="18">
        <v>0</v>
      </c>
      <c r="K19" s="18">
        <v>4065686.66</v>
      </c>
    </row>
    <row r="20" spans="1:11" x14ac:dyDescent="0.25">
      <c r="A20" s="20">
        <v>22</v>
      </c>
      <c r="B20" s="21" t="s">
        <v>799</v>
      </c>
      <c r="C20" s="18">
        <v>24962894</v>
      </c>
      <c r="D20" s="18">
        <v>-719485.4</v>
      </c>
      <c r="E20" s="18">
        <f>SUM(Tabla3[[#This Row],[Crédito inicial]:[Modificacións 
orzamentarias]])</f>
        <v>24243408.600000001</v>
      </c>
      <c r="F20" s="18">
        <v>22344868.719999999</v>
      </c>
      <c r="G20" s="18">
        <v>22043928.210000001</v>
      </c>
      <c r="H20" s="18">
        <v>22032082.210000001</v>
      </c>
      <c r="I20" s="18">
        <v>19631572.57</v>
      </c>
      <c r="J20" s="18">
        <v>9308.2199999999993</v>
      </c>
      <c r="K20" s="18">
        <v>19640880.789999999</v>
      </c>
    </row>
    <row r="21" spans="1:11" x14ac:dyDescent="0.25">
      <c r="A21" s="20">
        <v>23</v>
      </c>
      <c r="B21" s="21" t="s">
        <v>800</v>
      </c>
      <c r="C21" s="18">
        <v>2148737</v>
      </c>
      <c r="D21" s="18">
        <v>595981.84</v>
      </c>
      <c r="E21" s="18">
        <f>SUM(Tabla3[[#This Row],[Crédito inicial]:[Modificacións 
orzamentarias]])</f>
        <v>2744718.84</v>
      </c>
      <c r="F21" s="18">
        <v>1774520.39</v>
      </c>
      <c r="G21" s="18">
        <v>1773650.35</v>
      </c>
      <c r="H21" s="18">
        <v>1773650.35</v>
      </c>
      <c r="I21" s="18">
        <v>1772757.7</v>
      </c>
      <c r="J21" s="18">
        <v>7580.24</v>
      </c>
      <c r="K21" s="18">
        <v>1780337.94</v>
      </c>
    </row>
    <row r="22" spans="1:11" x14ac:dyDescent="0.25">
      <c r="A22" s="20">
        <v>27</v>
      </c>
      <c r="B22" s="21" t="s">
        <v>801</v>
      </c>
      <c r="C22" s="18">
        <v>22000</v>
      </c>
      <c r="D22" s="18">
        <v>0</v>
      </c>
      <c r="E22" s="18">
        <f>SUM(Tabla3[[#This Row],[Crédito inicial]:[Modificacións 
orzamentarias]])</f>
        <v>22000</v>
      </c>
      <c r="F22" s="18">
        <v>8185.87</v>
      </c>
      <c r="G22" s="18">
        <v>8185.87</v>
      </c>
      <c r="H22" s="18">
        <v>8185.87</v>
      </c>
      <c r="I22" s="18">
        <v>8185.87</v>
      </c>
      <c r="J22" s="18">
        <v>0</v>
      </c>
      <c r="K22" s="18">
        <v>8185.87</v>
      </c>
    </row>
    <row r="23" spans="1:11" x14ac:dyDescent="0.25">
      <c r="A23" s="20">
        <v>30</v>
      </c>
      <c r="B23" s="21" t="s">
        <v>802</v>
      </c>
      <c r="C23" s="18">
        <v>60000</v>
      </c>
      <c r="D23" s="18">
        <v>-21697.3</v>
      </c>
      <c r="E23" s="18">
        <f>SUM(Tabla3[[#This Row],[Crédito inicial]:[Modificacións 
orzamentarias]])</f>
        <v>38302.699999999997</v>
      </c>
      <c r="F23" s="18">
        <v>30457.53</v>
      </c>
      <c r="G23" s="18">
        <v>16498.41</v>
      </c>
      <c r="H23" s="18">
        <v>16498.41</v>
      </c>
      <c r="I23" s="18">
        <v>16498.41</v>
      </c>
      <c r="J23" s="18">
        <v>0</v>
      </c>
      <c r="K23" s="18">
        <v>16498.41</v>
      </c>
    </row>
    <row r="24" spans="1:11" x14ac:dyDescent="0.25">
      <c r="A24" s="20">
        <v>35</v>
      </c>
      <c r="B24" s="21" t="s">
        <v>803</v>
      </c>
      <c r="C24" s="18">
        <v>330000</v>
      </c>
      <c r="D24" s="18">
        <v>0</v>
      </c>
      <c r="E24" s="18">
        <f>SUM(Tabla3[[#This Row],[Crédito inicial]:[Modificacións 
orzamentarias]])</f>
        <v>330000</v>
      </c>
      <c r="F24" s="18">
        <v>329208.88</v>
      </c>
      <c r="G24" s="18">
        <v>329208.88</v>
      </c>
      <c r="H24" s="18">
        <v>329208.88</v>
      </c>
      <c r="I24" s="18">
        <v>329208.88</v>
      </c>
      <c r="J24" s="18">
        <v>47.76</v>
      </c>
      <c r="K24" s="18">
        <v>329256.64</v>
      </c>
    </row>
    <row r="25" spans="1:11" x14ac:dyDescent="0.25">
      <c r="A25" s="20">
        <v>44</v>
      </c>
      <c r="B25" s="21" t="s">
        <v>25</v>
      </c>
      <c r="C25" s="18">
        <v>1775166</v>
      </c>
      <c r="D25" s="18">
        <v>141375.67000000001</v>
      </c>
      <c r="E25" s="18">
        <f>SUM(Tabla3[[#This Row],[Crédito inicial]:[Modificacións 
orzamentarias]])</f>
        <v>1916541.67</v>
      </c>
      <c r="F25" s="18">
        <v>1542667.61</v>
      </c>
      <c r="G25" s="18">
        <v>1542667.61</v>
      </c>
      <c r="H25" s="18">
        <v>1542667.61</v>
      </c>
      <c r="I25" s="18">
        <v>1542667.6</v>
      </c>
      <c r="J25" s="18">
        <v>0</v>
      </c>
      <c r="K25" s="18">
        <v>1542667.6</v>
      </c>
    </row>
    <row r="26" spans="1:11" x14ac:dyDescent="0.25">
      <c r="A26" s="20">
        <v>47</v>
      </c>
      <c r="B26" s="21" t="s">
        <v>26</v>
      </c>
      <c r="C26" s="18">
        <v>290000</v>
      </c>
      <c r="D26" s="18">
        <v>0</v>
      </c>
      <c r="E26" s="18">
        <f>SUM(Tabla3[[#This Row],[Crédito inicial]:[Modificacións 
orzamentarias]])</f>
        <v>290000</v>
      </c>
      <c r="F26" s="18">
        <v>182522.05</v>
      </c>
      <c r="G26" s="18">
        <v>182522.05</v>
      </c>
      <c r="H26" s="18">
        <v>182522.05</v>
      </c>
      <c r="I26" s="18">
        <v>182522.05</v>
      </c>
      <c r="J26" s="18">
        <v>0</v>
      </c>
      <c r="K26" s="18">
        <v>182522.05</v>
      </c>
    </row>
    <row r="27" spans="1:11" x14ac:dyDescent="0.25">
      <c r="A27" s="20">
        <v>48</v>
      </c>
      <c r="B27" s="21" t="s">
        <v>27</v>
      </c>
      <c r="C27" s="18">
        <v>5668020</v>
      </c>
      <c r="D27" s="18">
        <v>367022.03</v>
      </c>
      <c r="E27" s="18">
        <f>SUM(Tabla3[[#This Row],[Crédito inicial]:[Modificacións 
orzamentarias]])</f>
        <v>6035042.0300000003</v>
      </c>
      <c r="F27" s="18">
        <v>5462248.29</v>
      </c>
      <c r="G27" s="18">
        <v>4968616.51</v>
      </c>
      <c r="H27" s="18">
        <v>4273210</v>
      </c>
      <c r="I27" s="18">
        <v>3729508.54</v>
      </c>
      <c r="J27" s="18">
        <v>8406.25</v>
      </c>
      <c r="K27" s="18">
        <v>3737914.79</v>
      </c>
    </row>
    <row r="28" spans="1:11" x14ac:dyDescent="0.25">
      <c r="A28" s="20">
        <v>49</v>
      </c>
      <c r="B28" s="21" t="s">
        <v>1249</v>
      </c>
      <c r="C28" s="18">
        <v>651310</v>
      </c>
      <c r="D28" s="18">
        <v>0</v>
      </c>
      <c r="E28" s="18">
        <f>SUM(Tabla3[[#This Row],[Crédito inicial]:[Modificacións 
orzamentarias]])</f>
        <v>651310</v>
      </c>
      <c r="F28" s="18">
        <v>151128.29</v>
      </c>
      <c r="G28" s="18">
        <v>151128.29</v>
      </c>
      <c r="H28" s="18">
        <v>151128.29</v>
      </c>
      <c r="I28" s="18">
        <v>151128.29</v>
      </c>
      <c r="J28" s="18">
        <v>0</v>
      </c>
      <c r="K28" s="18">
        <v>151128.29</v>
      </c>
    </row>
    <row r="29" spans="1:11" x14ac:dyDescent="0.25">
      <c r="A29" s="20">
        <v>50</v>
      </c>
      <c r="B29" s="21" t="s">
        <v>804</v>
      </c>
      <c r="C29" s="18">
        <v>1000000</v>
      </c>
      <c r="D29" s="18">
        <v>-95231.99</v>
      </c>
      <c r="E29" s="18">
        <f>SUM(Tabla3[[#This Row],[Crédito inicial]:[Modificacións 
orzamentarias]])</f>
        <v>904768.01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</row>
    <row r="30" spans="1:11" x14ac:dyDescent="0.25">
      <c r="A30" s="20">
        <v>62</v>
      </c>
      <c r="B30" s="21" t="s">
        <v>805</v>
      </c>
      <c r="C30" s="18">
        <v>14346746</v>
      </c>
      <c r="D30" s="18">
        <v>3172274.15</v>
      </c>
      <c r="E30" s="18">
        <f>SUM(Tabla3[[#This Row],[Crédito inicial]:[Modificacións 
orzamentarias]])</f>
        <v>17519020.149999999</v>
      </c>
      <c r="F30" s="18">
        <v>11513143.98</v>
      </c>
      <c r="G30" s="18">
        <v>10098292.93</v>
      </c>
      <c r="H30" s="18">
        <v>9544153.2400000002</v>
      </c>
      <c r="I30" s="18">
        <v>8636985.8900000006</v>
      </c>
      <c r="J30" s="18">
        <v>0</v>
      </c>
      <c r="K30" s="18">
        <v>8636985.8900000006</v>
      </c>
    </row>
    <row r="31" spans="1:11" x14ac:dyDescent="0.25">
      <c r="A31" s="20">
        <v>64</v>
      </c>
      <c r="B31" s="21" t="s">
        <v>29</v>
      </c>
      <c r="C31" s="18">
        <v>48093210</v>
      </c>
      <c r="D31" s="18">
        <v>25323858.600000001</v>
      </c>
      <c r="E31" s="18">
        <f>SUM(Tabla3[[#This Row],[Crédito inicial]:[Modificacións 
orzamentarias]])</f>
        <v>73417068.599999994</v>
      </c>
      <c r="F31" s="18">
        <v>35895708.640000001</v>
      </c>
      <c r="G31" s="18">
        <v>35687655.200000003</v>
      </c>
      <c r="H31" s="18">
        <v>35687655.200000003</v>
      </c>
      <c r="I31" s="18">
        <v>35332101.520000003</v>
      </c>
      <c r="J31" s="18">
        <v>59362.41</v>
      </c>
      <c r="K31" s="18">
        <v>35391463.93</v>
      </c>
    </row>
    <row r="32" spans="1:11" x14ac:dyDescent="0.25">
      <c r="A32" s="20">
        <v>83</v>
      </c>
      <c r="B32" s="21" t="s">
        <v>806</v>
      </c>
      <c r="C32" s="18">
        <v>70000</v>
      </c>
      <c r="D32" s="18">
        <v>0</v>
      </c>
      <c r="E32" s="18">
        <f>SUM(Tabla3[[#This Row],[Crédito inicial]:[Modificacións 
orzamentarias]])</f>
        <v>70000</v>
      </c>
      <c r="F32" s="18">
        <v>49290</v>
      </c>
      <c r="G32" s="18">
        <v>49290</v>
      </c>
      <c r="H32" s="18">
        <v>49290</v>
      </c>
      <c r="I32" s="18">
        <v>49290</v>
      </c>
      <c r="J32" s="18">
        <v>0</v>
      </c>
      <c r="K32" s="18">
        <v>49290</v>
      </c>
    </row>
    <row r="33" spans="1:11" x14ac:dyDescent="0.25">
      <c r="A33" s="20">
        <v>95</v>
      </c>
      <c r="B33" s="21" t="s">
        <v>807</v>
      </c>
      <c r="C33" s="18">
        <v>600000</v>
      </c>
      <c r="D33" s="18">
        <v>0</v>
      </c>
      <c r="E33" s="18">
        <f>SUM(Tabla3[[#This Row],[Crédito inicial]:[Modificacións 
orzamentarias]])</f>
        <v>600000</v>
      </c>
      <c r="F33" s="18">
        <v>591194.18999999994</v>
      </c>
      <c r="G33" s="18">
        <v>591194.18999999994</v>
      </c>
      <c r="H33" s="18">
        <v>591194.18999999994</v>
      </c>
      <c r="I33" s="18">
        <v>591194.18999999994</v>
      </c>
      <c r="J33" s="18">
        <v>0</v>
      </c>
      <c r="K33" s="18">
        <v>591194.18999999994</v>
      </c>
    </row>
    <row r="34" spans="1:11" x14ac:dyDescent="0.25">
      <c r="B34" s="16" t="s">
        <v>81</v>
      </c>
      <c r="C34" s="19">
        <f>SUM(C11:C33)</f>
        <v>248822967</v>
      </c>
      <c r="D34" s="19">
        <f>SUM(D11:D33)</f>
        <v>29357137.68</v>
      </c>
      <c r="E34" s="19">
        <f>SUM(Tabla3[[#This Row],[Crédito inicial]:[Modificacións 
orzamentarias]])</f>
        <v>278180104.68000001</v>
      </c>
      <c r="F34" s="19">
        <f t="shared" ref="F34:K34" si="0">SUM(F11:F33)</f>
        <v>221170990.36000001</v>
      </c>
      <c r="G34" s="19">
        <f t="shared" si="0"/>
        <v>218724289.21000004</v>
      </c>
      <c r="H34" s="19">
        <f t="shared" si="0"/>
        <v>217462897.01000005</v>
      </c>
      <c r="I34" s="19">
        <f t="shared" si="0"/>
        <v>212907478.42999998</v>
      </c>
      <c r="J34" s="19">
        <f t="shared" si="0"/>
        <v>210210.67</v>
      </c>
      <c r="K34" s="19">
        <f t="shared" si="0"/>
        <v>213117689.09999996</v>
      </c>
    </row>
  </sheetData>
  <mergeCells count="2">
    <mergeCell ref="I1:K1"/>
    <mergeCell ref="A9:K9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7FD9-525E-40C2-B000-CE4066D12A98}">
  <sheetPr>
    <tabColor theme="5" tint="0.59999389629810485"/>
  </sheetPr>
  <dimension ref="A4:L71"/>
  <sheetViews>
    <sheetView topLeftCell="A4" workbookViewId="0">
      <pane ySplit="8" topLeftCell="A12" activePane="bottomLeft" state="frozen"/>
      <selection activeCell="A4" sqref="A4"/>
      <selection pane="bottomLeft" activeCell="A5" sqref="A5"/>
    </sheetView>
  </sheetViews>
  <sheetFormatPr baseColWidth="10" defaultRowHeight="15" x14ac:dyDescent="0.25"/>
  <cols>
    <col min="1" max="1" width="11.5703125" customWidth="1"/>
    <col min="2" max="2" width="66.42578125" bestFit="1" customWidth="1"/>
    <col min="3" max="3" width="15.42578125" customWidth="1"/>
    <col min="4" max="4" width="16.7109375" customWidth="1"/>
    <col min="5" max="5" width="15.140625" bestFit="1" customWidth="1"/>
    <col min="6" max="6" width="12" customWidth="1"/>
    <col min="7" max="7" width="16.85546875" customWidth="1"/>
    <col min="8" max="8" width="16.28515625" customWidth="1"/>
    <col min="9" max="9" width="15.28515625" customWidth="1"/>
    <col min="10" max="10" width="14.85546875" customWidth="1"/>
    <col min="11" max="11" width="12.7109375" customWidth="1"/>
    <col min="12" max="12" width="15.140625" bestFit="1" customWidth="1"/>
  </cols>
  <sheetData>
    <row r="4" spans="1:12" s="7" customFormat="1" ht="51" customHeight="1" thickBot="1" x14ac:dyDescent="0.3">
      <c r="A4" s="2"/>
      <c r="B4" s="3"/>
      <c r="C4" s="3"/>
      <c r="D4" s="3"/>
      <c r="E4" s="4"/>
      <c r="F4" s="5"/>
      <c r="G4" s="6"/>
      <c r="H4" s="4"/>
      <c r="I4" s="39" t="s">
        <v>0</v>
      </c>
      <c r="J4" s="39"/>
      <c r="K4" s="39"/>
    </row>
    <row r="5" spans="1:12" s="8" customFormat="1" ht="15.75" customHeight="1" x14ac:dyDescent="0.25"/>
    <row r="6" spans="1:12" s="8" customFormat="1" ht="15" customHeight="1" x14ac:dyDescent="0.25">
      <c r="A6" s="8" t="s">
        <v>2165</v>
      </c>
    </row>
    <row r="7" spans="1:12" s="8" customFormat="1" x14ac:dyDescent="0.25">
      <c r="A7" t="s">
        <v>1</v>
      </c>
    </row>
    <row r="8" spans="1:12" s="8" customFormat="1" x14ac:dyDescent="0.25">
      <c r="A8" s="1" t="s">
        <v>2166</v>
      </c>
    </row>
    <row r="10" spans="1:12" s="8" customFormat="1" ht="15.75" customHeight="1" x14ac:dyDescent="0.25">
      <c r="A10" s="41" t="s">
        <v>2461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s="23" customFormat="1" ht="12.75" x14ac:dyDescent="0.2">
      <c r="A11" s="23" t="s">
        <v>849</v>
      </c>
      <c r="B11" s="23" t="s">
        <v>847</v>
      </c>
      <c r="C11" s="23" t="s">
        <v>3</v>
      </c>
      <c r="D11" s="23" t="s">
        <v>1471</v>
      </c>
      <c r="E11" s="23" t="s">
        <v>1806</v>
      </c>
      <c r="F11" s="23" t="s">
        <v>1807</v>
      </c>
      <c r="G11" s="23" t="s">
        <v>1808</v>
      </c>
      <c r="H11" s="23" t="s">
        <v>1809</v>
      </c>
      <c r="I11" s="23" t="s">
        <v>5</v>
      </c>
      <c r="J11" s="23" t="s">
        <v>1810</v>
      </c>
      <c r="K11" s="23" t="s">
        <v>6</v>
      </c>
      <c r="L11" s="23" t="s">
        <v>1811</v>
      </c>
    </row>
    <row r="12" spans="1:12" s="23" customFormat="1" ht="12.75" x14ac:dyDescent="0.2">
      <c r="A12" s="28">
        <v>100</v>
      </c>
      <c r="B12" s="23" t="s">
        <v>808</v>
      </c>
      <c r="C12" s="15">
        <v>163011</v>
      </c>
      <c r="D12" s="15">
        <v>0</v>
      </c>
      <c r="E12" s="15">
        <f>SUM(Tabla4[[#This Row],[Crédito inicial]:[Modificaciones]])</f>
        <v>163011</v>
      </c>
      <c r="F12" s="15">
        <v>0</v>
      </c>
      <c r="G12" s="15">
        <v>147244.49</v>
      </c>
      <c r="H12" s="15">
        <v>147244.49</v>
      </c>
      <c r="I12" s="15">
        <v>147244.49</v>
      </c>
      <c r="J12" s="15">
        <v>147244.49</v>
      </c>
      <c r="K12" s="15">
        <v>0</v>
      </c>
      <c r="L12" s="15">
        <v>147244.49</v>
      </c>
    </row>
    <row r="13" spans="1:12" s="23" customFormat="1" ht="12.75" x14ac:dyDescent="0.2">
      <c r="A13" s="28">
        <v>110</v>
      </c>
      <c r="B13" s="23" t="s">
        <v>31</v>
      </c>
      <c r="C13" s="15">
        <v>428168</v>
      </c>
      <c r="D13" s="15">
        <v>0</v>
      </c>
      <c r="E13" s="15">
        <f>SUM(Tabla4[[#This Row],[Crédito inicial]:[Modificaciones]])</f>
        <v>428168</v>
      </c>
      <c r="F13" s="15">
        <v>0</v>
      </c>
      <c r="G13" s="15">
        <v>427332.9</v>
      </c>
      <c r="H13" s="15">
        <v>427332.9</v>
      </c>
      <c r="I13" s="15">
        <v>427332.9</v>
      </c>
      <c r="J13" s="15">
        <v>427332.9</v>
      </c>
      <c r="K13" s="15">
        <v>0</v>
      </c>
      <c r="L13" s="15">
        <v>427332.9</v>
      </c>
    </row>
    <row r="14" spans="1:12" s="23" customFormat="1" ht="12.75" x14ac:dyDescent="0.2">
      <c r="A14" s="28">
        <v>120</v>
      </c>
      <c r="B14" s="23" t="s">
        <v>809</v>
      </c>
      <c r="C14" s="15">
        <v>33373815</v>
      </c>
      <c r="D14" s="15">
        <v>0</v>
      </c>
      <c r="E14" s="15">
        <f>SUM(Tabla4[[#This Row],[Crédito inicial]:[Modificaciones]])</f>
        <v>33373815</v>
      </c>
      <c r="F14" s="15">
        <v>0</v>
      </c>
      <c r="G14" s="15">
        <v>32293730.16</v>
      </c>
      <c r="H14" s="15">
        <v>32293730.16</v>
      </c>
      <c r="I14" s="15">
        <v>32293730.16</v>
      </c>
      <c r="J14" s="15">
        <v>32293730.16</v>
      </c>
      <c r="K14" s="15">
        <v>0</v>
      </c>
      <c r="L14" s="15">
        <v>32293730.16</v>
      </c>
    </row>
    <row r="15" spans="1:12" s="23" customFormat="1" ht="12.75" x14ac:dyDescent="0.2">
      <c r="A15" s="28">
        <v>121</v>
      </c>
      <c r="B15" s="23" t="s">
        <v>810</v>
      </c>
      <c r="C15" s="15">
        <v>52443766</v>
      </c>
      <c r="D15" s="15">
        <v>0</v>
      </c>
      <c r="E15" s="15">
        <f>SUM(Tabla4[[#This Row],[Crédito inicial]:[Modificaciones]])</f>
        <v>52443766</v>
      </c>
      <c r="F15" s="15">
        <v>0</v>
      </c>
      <c r="G15" s="15">
        <v>51818190</v>
      </c>
      <c r="H15" s="15">
        <v>51818190</v>
      </c>
      <c r="I15" s="15">
        <v>51818190</v>
      </c>
      <c r="J15" s="15">
        <v>51818190</v>
      </c>
      <c r="K15" s="15">
        <v>117573.66</v>
      </c>
      <c r="L15" s="15">
        <v>51935763.659999996</v>
      </c>
    </row>
    <row r="16" spans="1:12" s="23" customFormat="1" ht="12.75" x14ac:dyDescent="0.2">
      <c r="A16" s="28">
        <v>125</v>
      </c>
      <c r="B16" s="23" t="s">
        <v>34</v>
      </c>
      <c r="C16" s="15">
        <v>0</v>
      </c>
      <c r="D16" s="15">
        <v>12055.63</v>
      </c>
      <c r="E16" s="15">
        <f>SUM(Tabla4[[#This Row],[Crédito inicial]:[Modificaciones]])</f>
        <v>12055.63</v>
      </c>
      <c r="F16" s="15">
        <v>0</v>
      </c>
      <c r="G16" s="15">
        <v>22526.77</v>
      </c>
      <c r="H16" s="15">
        <v>22526.77</v>
      </c>
      <c r="I16" s="15">
        <v>22526.77</v>
      </c>
      <c r="J16" s="15">
        <v>22526.77</v>
      </c>
      <c r="K16" s="15">
        <v>0</v>
      </c>
      <c r="L16" s="15">
        <v>22526.77</v>
      </c>
    </row>
    <row r="17" spans="1:12" s="23" customFormat="1" ht="12.75" x14ac:dyDescent="0.2">
      <c r="A17" s="28">
        <v>130</v>
      </c>
      <c r="B17" s="23" t="s">
        <v>35</v>
      </c>
      <c r="C17" s="15">
        <v>554964</v>
      </c>
      <c r="D17" s="15">
        <v>0</v>
      </c>
      <c r="E17" s="15">
        <f>SUM(Tabla4[[#This Row],[Crédito inicial]:[Modificaciones]])</f>
        <v>554964</v>
      </c>
      <c r="F17" s="15">
        <v>0</v>
      </c>
      <c r="G17" s="15">
        <v>927097.67</v>
      </c>
      <c r="H17" s="15">
        <v>927097.67</v>
      </c>
      <c r="I17" s="15">
        <v>927097.67</v>
      </c>
      <c r="J17" s="15">
        <v>927097.67</v>
      </c>
      <c r="K17" s="15">
        <v>0</v>
      </c>
      <c r="L17" s="15">
        <v>927097.67</v>
      </c>
    </row>
    <row r="18" spans="1:12" s="23" customFormat="1" ht="12.75" x14ac:dyDescent="0.2">
      <c r="A18" s="28">
        <v>131</v>
      </c>
      <c r="B18" s="23" t="s">
        <v>36</v>
      </c>
      <c r="C18" s="15">
        <v>4027300</v>
      </c>
      <c r="D18" s="15">
        <v>0</v>
      </c>
      <c r="E18" s="15">
        <f>SUM(Tabla4[[#This Row],[Crédito inicial]:[Modificaciones]])</f>
        <v>4027300</v>
      </c>
      <c r="F18" s="15">
        <v>0</v>
      </c>
      <c r="G18" s="15">
        <v>3273200.5</v>
      </c>
      <c r="H18" s="15">
        <v>3273200.5</v>
      </c>
      <c r="I18" s="15">
        <v>3273200.5</v>
      </c>
      <c r="J18" s="15">
        <v>3273200.5</v>
      </c>
      <c r="K18" s="15">
        <v>0</v>
      </c>
      <c r="L18" s="15">
        <v>3273200.5</v>
      </c>
    </row>
    <row r="19" spans="1:12" s="23" customFormat="1" ht="12.75" x14ac:dyDescent="0.2">
      <c r="A19" s="28">
        <v>140</v>
      </c>
      <c r="B19" s="23" t="s">
        <v>37</v>
      </c>
      <c r="C19" s="15">
        <v>26969692</v>
      </c>
      <c r="D19" s="15">
        <v>0</v>
      </c>
      <c r="E19" s="15">
        <f>SUM(Tabla4[[#This Row],[Crédito inicial]:[Modificaciones]])</f>
        <v>26969692</v>
      </c>
      <c r="F19" s="15">
        <v>0</v>
      </c>
      <c r="G19" s="15">
        <v>24009945.300000001</v>
      </c>
      <c r="H19" s="15">
        <v>24009945.300000001</v>
      </c>
      <c r="I19" s="15">
        <v>24009945.300000001</v>
      </c>
      <c r="J19" s="15">
        <v>24009945.300000001</v>
      </c>
      <c r="K19" s="15">
        <v>0</v>
      </c>
      <c r="L19" s="15">
        <v>24009945.300000001</v>
      </c>
    </row>
    <row r="20" spans="1:12" s="23" customFormat="1" ht="12.75" x14ac:dyDescent="0.2">
      <c r="A20" s="28">
        <v>141</v>
      </c>
      <c r="B20" s="23" t="s">
        <v>1250</v>
      </c>
      <c r="C20" s="15">
        <v>1595453</v>
      </c>
      <c r="D20" s="15">
        <v>0</v>
      </c>
      <c r="E20" s="15">
        <f>SUM(Tabla4[[#This Row],[Crédito inicial]:[Modificaciones]])</f>
        <v>1595453</v>
      </c>
      <c r="F20" s="15">
        <v>0</v>
      </c>
      <c r="G20" s="15">
        <v>1317142.33</v>
      </c>
      <c r="H20" s="15">
        <v>1317142.33</v>
      </c>
      <c r="I20" s="15">
        <v>1317142.33</v>
      </c>
      <c r="J20" s="15">
        <v>1317142.33</v>
      </c>
      <c r="K20" s="15">
        <v>0</v>
      </c>
      <c r="L20" s="15">
        <v>1317142.33</v>
      </c>
    </row>
    <row r="21" spans="1:12" s="23" customFormat="1" ht="12.75" x14ac:dyDescent="0.2">
      <c r="A21" s="28">
        <v>143</v>
      </c>
      <c r="B21" s="23" t="s">
        <v>38</v>
      </c>
      <c r="C21" s="15">
        <v>1225310</v>
      </c>
      <c r="D21" s="15">
        <v>103311.96</v>
      </c>
      <c r="E21" s="15">
        <f>SUM(Tabla4[[#This Row],[Crédito inicial]:[Modificaciones]])</f>
        <v>1328621.96</v>
      </c>
      <c r="F21" s="15">
        <v>0</v>
      </c>
      <c r="G21" s="15">
        <v>724454.88</v>
      </c>
      <c r="H21" s="15">
        <v>724454.88</v>
      </c>
      <c r="I21" s="15">
        <v>724454.88</v>
      </c>
      <c r="J21" s="15">
        <v>724454.88</v>
      </c>
      <c r="K21" s="15">
        <v>6383.42</v>
      </c>
      <c r="L21" s="15">
        <v>730838.3</v>
      </c>
    </row>
    <row r="22" spans="1:12" s="23" customFormat="1" ht="12.75" x14ac:dyDescent="0.2">
      <c r="A22" s="28">
        <v>150</v>
      </c>
      <c r="B22" s="23" t="s">
        <v>39</v>
      </c>
      <c r="C22" s="15">
        <v>1656237</v>
      </c>
      <c r="D22" s="15">
        <v>0</v>
      </c>
      <c r="E22" s="15">
        <f>SUM(Tabla4[[#This Row],[Crédito inicial]:[Modificaciones]])</f>
        <v>1656237</v>
      </c>
      <c r="F22" s="15">
        <v>0</v>
      </c>
      <c r="G22" s="15">
        <v>1532828.31</v>
      </c>
      <c r="H22" s="15">
        <v>1532828.31</v>
      </c>
      <c r="I22" s="15">
        <v>1532828.31</v>
      </c>
      <c r="J22" s="15">
        <v>1532828.31</v>
      </c>
      <c r="K22" s="15">
        <v>0</v>
      </c>
      <c r="L22" s="15">
        <v>1532828.31</v>
      </c>
    </row>
    <row r="23" spans="1:12" s="23" customFormat="1" ht="12.75" x14ac:dyDescent="0.2">
      <c r="A23" s="28">
        <v>151</v>
      </c>
      <c r="B23" s="23" t="s">
        <v>811</v>
      </c>
      <c r="C23" s="15">
        <v>51500</v>
      </c>
      <c r="D23" s="15">
        <v>0</v>
      </c>
      <c r="E23" s="15">
        <f>SUM(Tabla4[[#This Row],[Crédito inicial]:[Modificaciones]])</f>
        <v>51500</v>
      </c>
      <c r="F23" s="15">
        <v>0</v>
      </c>
      <c r="G23" s="15">
        <v>48759.37</v>
      </c>
      <c r="H23" s="15">
        <v>48759.37</v>
      </c>
      <c r="I23" s="15">
        <v>48759.37</v>
      </c>
      <c r="J23" s="15">
        <v>48759.37</v>
      </c>
      <c r="K23" s="15">
        <v>0</v>
      </c>
      <c r="L23" s="15">
        <v>48759.37</v>
      </c>
    </row>
    <row r="24" spans="1:12" s="23" customFormat="1" ht="12.75" x14ac:dyDescent="0.2">
      <c r="A24" s="28">
        <v>160</v>
      </c>
      <c r="B24" s="23" t="s">
        <v>41</v>
      </c>
      <c r="C24" s="15">
        <v>20097582</v>
      </c>
      <c r="D24" s="15">
        <v>-3446.96</v>
      </c>
      <c r="E24" s="15">
        <f>SUM(Tabla4[[#This Row],[Crédito inicial]:[Modificaciones]])</f>
        <v>20094135.039999999</v>
      </c>
      <c r="F24" s="15">
        <v>0</v>
      </c>
      <c r="G24" s="15">
        <v>18504837.059999999</v>
      </c>
      <c r="H24" s="15">
        <v>18504837.059999999</v>
      </c>
      <c r="I24" s="15">
        <v>18504837.059999999</v>
      </c>
      <c r="J24" s="15">
        <v>18504837.059999999</v>
      </c>
      <c r="K24" s="15">
        <v>1314.41</v>
      </c>
      <c r="L24" s="15">
        <v>18506151.469999999</v>
      </c>
    </row>
    <row r="25" spans="1:12" s="23" customFormat="1" ht="12.75" x14ac:dyDescent="0.2">
      <c r="A25" s="28">
        <v>162</v>
      </c>
      <c r="B25" s="23" t="s">
        <v>42</v>
      </c>
      <c r="C25" s="15">
        <v>1110000</v>
      </c>
      <c r="D25" s="15">
        <v>0</v>
      </c>
      <c r="E25" s="15">
        <f>SUM(Tabla4[[#This Row],[Crédito inicial]:[Modificaciones]])</f>
        <v>1110000</v>
      </c>
      <c r="F25" s="15">
        <v>0</v>
      </c>
      <c r="G25" s="15">
        <v>1052153.54</v>
      </c>
      <c r="H25" s="15">
        <v>1052153.54</v>
      </c>
      <c r="I25" s="15">
        <v>1052153.54</v>
      </c>
      <c r="J25" s="15">
        <v>1029585.4</v>
      </c>
      <c r="K25" s="15">
        <v>0</v>
      </c>
      <c r="L25" s="15">
        <v>1029585.4</v>
      </c>
    </row>
    <row r="26" spans="1:12" s="23" customFormat="1" ht="12.75" x14ac:dyDescent="0.2">
      <c r="A26" s="28">
        <v>202</v>
      </c>
      <c r="B26" s="23" t="s">
        <v>812</v>
      </c>
      <c r="C26" s="15">
        <v>76337</v>
      </c>
      <c r="D26" s="15">
        <v>12069.92</v>
      </c>
      <c r="E26" s="15">
        <f>SUM(Tabla4[[#This Row],[Crédito inicial]:[Modificaciones]])</f>
        <v>88406.92</v>
      </c>
      <c r="F26" s="15">
        <v>0</v>
      </c>
      <c r="G26" s="15">
        <v>84373.34</v>
      </c>
      <c r="H26" s="15">
        <v>84373.34</v>
      </c>
      <c r="I26" s="15">
        <v>84373.34</v>
      </c>
      <c r="J26" s="15">
        <v>84373.21</v>
      </c>
      <c r="K26" s="15">
        <v>234.3</v>
      </c>
      <c r="L26" s="15">
        <v>84607.51</v>
      </c>
    </row>
    <row r="27" spans="1:12" s="23" customFormat="1" ht="12.75" x14ac:dyDescent="0.2">
      <c r="A27" s="28">
        <v>205</v>
      </c>
      <c r="B27" s="23" t="s">
        <v>44</v>
      </c>
      <c r="C27" s="15">
        <v>35116</v>
      </c>
      <c r="D27" s="15">
        <v>146678.87</v>
      </c>
      <c r="E27" s="15">
        <f>SUM(Tabla4[[#This Row],[Crédito inicial]:[Modificaciones]])</f>
        <v>181794.87</v>
      </c>
      <c r="F27" s="15">
        <v>0</v>
      </c>
      <c r="G27" s="15">
        <v>193655.97</v>
      </c>
      <c r="H27" s="15">
        <v>190611.08</v>
      </c>
      <c r="I27" s="15">
        <v>190611.08</v>
      </c>
      <c r="J27" s="15">
        <v>181214.66</v>
      </c>
      <c r="K27" s="15">
        <v>0</v>
      </c>
      <c r="L27" s="15">
        <v>181214.66</v>
      </c>
    </row>
    <row r="28" spans="1:12" s="23" customFormat="1" ht="12.75" x14ac:dyDescent="0.2">
      <c r="A28" s="28">
        <v>208</v>
      </c>
      <c r="B28" s="23" t="s">
        <v>844</v>
      </c>
      <c r="C28" s="15">
        <v>4400</v>
      </c>
      <c r="D28" s="15">
        <v>0</v>
      </c>
      <c r="E28" s="15">
        <f>SUM(Tabla4[[#This Row],[Crédito inicial]:[Modificaciones]])</f>
        <v>4400</v>
      </c>
      <c r="F28" s="15">
        <v>0</v>
      </c>
      <c r="G28" s="15">
        <v>5319.26</v>
      </c>
      <c r="H28" s="15">
        <v>5319.26</v>
      </c>
      <c r="I28" s="15">
        <v>5319.26</v>
      </c>
      <c r="J28" s="15">
        <v>5319.24</v>
      </c>
      <c r="K28" s="15">
        <v>0</v>
      </c>
      <c r="L28" s="15">
        <v>5319.24</v>
      </c>
    </row>
    <row r="29" spans="1:12" s="23" customFormat="1" ht="12.75" x14ac:dyDescent="0.2">
      <c r="A29" s="28">
        <v>209</v>
      </c>
      <c r="B29" s="23" t="s">
        <v>813</v>
      </c>
      <c r="C29" s="15">
        <v>438100</v>
      </c>
      <c r="D29" s="15">
        <v>107894.36</v>
      </c>
      <c r="E29" s="15">
        <f>SUM(Tabla4[[#This Row],[Crédito inicial]:[Modificaciones]])</f>
        <v>545994.36</v>
      </c>
      <c r="F29" s="15">
        <v>0</v>
      </c>
      <c r="G29" s="15">
        <v>524309.59</v>
      </c>
      <c r="H29" s="15">
        <v>522959.27</v>
      </c>
      <c r="I29" s="15">
        <v>522959.27</v>
      </c>
      <c r="J29" s="15">
        <v>520388.01</v>
      </c>
      <c r="K29" s="15">
        <v>0</v>
      </c>
      <c r="L29" s="15">
        <v>520388.01</v>
      </c>
    </row>
    <row r="30" spans="1:12" s="23" customFormat="1" ht="12.75" x14ac:dyDescent="0.2">
      <c r="A30" s="28">
        <v>210</v>
      </c>
      <c r="B30" s="23" t="s">
        <v>46</v>
      </c>
      <c r="C30" s="15">
        <v>0</v>
      </c>
      <c r="D30" s="15">
        <v>0</v>
      </c>
      <c r="E30" s="15">
        <f>SUM(Tabla4[[#This Row],[Crédito inicial]:[Modificaciones]])</f>
        <v>0</v>
      </c>
      <c r="F30" s="15">
        <v>0</v>
      </c>
      <c r="G30" s="15">
        <v>238608.81</v>
      </c>
      <c r="H30" s="15">
        <v>238608.81</v>
      </c>
      <c r="I30" s="15">
        <v>238608.81</v>
      </c>
      <c r="J30" s="15">
        <v>175676.71</v>
      </c>
      <c r="K30" s="15">
        <v>0</v>
      </c>
      <c r="L30" s="15">
        <v>175676.71</v>
      </c>
    </row>
    <row r="31" spans="1:12" s="23" customFormat="1" ht="12.75" x14ac:dyDescent="0.2">
      <c r="A31" s="28">
        <v>212</v>
      </c>
      <c r="B31" s="23" t="s">
        <v>814</v>
      </c>
      <c r="C31" s="15">
        <v>1599900</v>
      </c>
      <c r="D31" s="15">
        <v>546386.15</v>
      </c>
      <c r="E31" s="15">
        <f>SUM(Tabla4[[#This Row],[Crédito inicial]:[Modificaciones]])</f>
        <v>2146286.15</v>
      </c>
      <c r="F31" s="15">
        <v>0</v>
      </c>
      <c r="G31" s="15">
        <v>1713480.1</v>
      </c>
      <c r="H31" s="15">
        <v>1713480.1</v>
      </c>
      <c r="I31" s="15">
        <v>1713480.1</v>
      </c>
      <c r="J31" s="15">
        <v>1558913.32</v>
      </c>
      <c r="K31" s="15">
        <v>0</v>
      </c>
      <c r="L31" s="15">
        <v>1558913.32</v>
      </c>
    </row>
    <row r="32" spans="1:12" s="23" customFormat="1" ht="12.75" x14ac:dyDescent="0.2">
      <c r="A32" s="28">
        <v>213</v>
      </c>
      <c r="B32" s="23" t="s">
        <v>815</v>
      </c>
      <c r="C32" s="15">
        <v>2369031</v>
      </c>
      <c r="D32" s="15">
        <v>-334708.37</v>
      </c>
      <c r="E32" s="15">
        <f>SUM(Tabla4[[#This Row],[Crédito inicial]:[Modificaciones]])</f>
        <v>2034322.63</v>
      </c>
      <c r="F32" s="15">
        <v>0</v>
      </c>
      <c r="G32" s="15">
        <v>1838754.3</v>
      </c>
      <c r="H32" s="15">
        <v>1828754.3</v>
      </c>
      <c r="I32" s="15">
        <v>1828754.3</v>
      </c>
      <c r="J32" s="15">
        <v>1737728.18</v>
      </c>
      <c r="K32" s="15">
        <v>0</v>
      </c>
      <c r="L32" s="15">
        <v>1737728.18</v>
      </c>
    </row>
    <row r="33" spans="1:12" s="23" customFormat="1" ht="12.75" x14ac:dyDescent="0.2">
      <c r="A33" s="28">
        <v>214</v>
      </c>
      <c r="B33" s="23" t="s">
        <v>49</v>
      </c>
      <c r="C33" s="15">
        <v>0</v>
      </c>
      <c r="D33" s="15">
        <v>1005.71</v>
      </c>
      <c r="E33" s="15">
        <f>SUM(Tabla4[[#This Row],[Crédito inicial]:[Modificaciones]])</f>
        <v>1005.71</v>
      </c>
      <c r="F33" s="15">
        <v>0</v>
      </c>
      <c r="G33" s="15">
        <v>82374.53</v>
      </c>
      <c r="H33" s="15">
        <v>82374.53</v>
      </c>
      <c r="I33" s="15">
        <v>82374.53</v>
      </c>
      <c r="J33" s="15">
        <v>81589.460000000006</v>
      </c>
      <c r="K33" s="15">
        <v>0</v>
      </c>
      <c r="L33" s="15">
        <v>81589.460000000006</v>
      </c>
    </row>
    <row r="34" spans="1:12" s="23" customFormat="1" ht="12.75" x14ac:dyDescent="0.2">
      <c r="A34" s="28">
        <v>215</v>
      </c>
      <c r="B34" s="23" t="s">
        <v>50</v>
      </c>
      <c r="C34" s="15">
        <v>585202</v>
      </c>
      <c r="D34" s="15">
        <v>1792.81</v>
      </c>
      <c r="E34" s="15">
        <f>SUM(Tabla4[[#This Row],[Crédito inicial]:[Modificaciones]])</f>
        <v>586994.81000000006</v>
      </c>
      <c r="F34" s="15">
        <v>0</v>
      </c>
      <c r="G34" s="15">
        <v>515526.74</v>
      </c>
      <c r="H34" s="15">
        <v>515526.74</v>
      </c>
      <c r="I34" s="15">
        <v>515526.74</v>
      </c>
      <c r="J34" s="15">
        <v>511778.99</v>
      </c>
      <c r="K34" s="15">
        <v>0</v>
      </c>
      <c r="L34" s="15">
        <v>511778.99</v>
      </c>
    </row>
    <row r="35" spans="1:12" s="23" customFormat="1" ht="12.75" x14ac:dyDescent="0.2">
      <c r="A35" s="28">
        <v>220</v>
      </c>
      <c r="B35" s="23" t="s">
        <v>51</v>
      </c>
      <c r="C35" s="15">
        <v>425856</v>
      </c>
      <c r="D35" s="15">
        <v>13401.71</v>
      </c>
      <c r="E35" s="15">
        <f>SUM(Tabla4[[#This Row],[Crédito inicial]:[Modificaciones]])</f>
        <v>439257.71</v>
      </c>
      <c r="F35" s="15">
        <v>0</v>
      </c>
      <c r="G35" s="15">
        <v>326018.15000000002</v>
      </c>
      <c r="H35" s="15">
        <v>326018.15000000002</v>
      </c>
      <c r="I35" s="15">
        <v>326018.15000000002</v>
      </c>
      <c r="J35" s="15">
        <v>325184.46000000002</v>
      </c>
      <c r="K35" s="15">
        <v>0</v>
      </c>
      <c r="L35" s="15">
        <v>325184.46000000002</v>
      </c>
    </row>
    <row r="36" spans="1:12" s="23" customFormat="1" ht="12.75" x14ac:dyDescent="0.2">
      <c r="A36" s="28">
        <v>221</v>
      </c>
      <c r="B36" s="23" t="s">
        <v>816</v>
      </c>
      <c r="C36" s="15">
        <v>5579210</v>
      </c>
      <c r="D36" s="15">
        <v>336663.6</v>
      </c>
      <c r="E36" s="15">
        <f>SUM(Tabla4[[#This Row],[Crédito inicial]:[Modificaciones]])</f>
        <v>5915873.5999999996</v>
      </c>
      <c r="F36" s="15">
        <v>0</v>
      </c>
      <c r="G36" s="15">
        <v>6969032.5999999996</v>
      </c>
      <c r="H36" s="15">
        <v>6742846.4699999997</v>
      </c>
      <c r="I36" s="15">
        <v>6742846.4699999997</v>
      </c>
      <c r="J36" s="15">
        <v>4858467.9400000004</v>
      </c>
      <c r="K36" s="15">
        <v>245.54</v>
      </c>
      <c r="L36" s="15">
        <v>4858713.4800000004</v>
      </c>
    </row>
    <row r="37" spans="1:12" s="23" customFormat="1" ht="12.75" x14ac:dyDescent="0.2">
      <c r="A37" s="28">
        <v>222</v>
      </c>
      <c r="B37" s="23" t="s">
        <v>817</v>
      </c>
      <c r="C37" s="15">
        <v>165273</v>
      </c>
      <c r="D37" s="15">
        <v>1412.34</v>
      </c>
      <c r="E37" s="15">
        <f>SUM(Tabla4[[#This Row],[Crédito inicial]:[Modificaciones]])</f>
        <v>166685.34</v>
      </c>
      <c r="F37" s="15">
        <v>0</v>
      </c>
      <c r="G37" s="15">
        <v>172819.33</v>
      </c>
      <c r="H37" s="15">
        <v>172819.33</v>
      </c>
      <c r="I37" s="15">
        <v>172819.33</v>
      </c>
      <c r="J37" s="15">
        <v>120919.9</v>
      </c>
      <c r="K37" s="15">
        <v>0</v>
      </c>
      <c r="L37" s="15">
        <v>120919.9</v>
      </c>
    </row>
    <row r="38" spans="1:12" s="23" customFormat="1" ht="12.75" x14ac:dyDescent="0.2">
      <c r="A38" s="28">
        <v>223</v>
      </c>
      <c r="B38" s="23" t="s">
        <v>53</v>
      </c>
      <c r="C38" s="15">
        <v>100363</v>
      </c>
      <c r="D38" s="15">
        <v>20530.990000000002</v>
      </c>
      <c r="E38" s="15">
        <f>SUM(Tabla4[[#This Row],[Crédito inicial]:[Modificaciones]])</f>
        <v>120893.99</v>
      </c>
      <c r="F38" s="15">
        <v>0</v>
      </c>
      <c r="G38" s="15">
        <v>174631.25</v>
      </c>
      <c r="H38" s="15">
        <v>174631.25</v>
      </c>
      <c r="I38" s="15">
        <v>174631.25</v>
      </c>
      <c r="J38" s="15">
        <v>174023.44</v>
      </c>
      <c r="K38" s="15">
        <v>942.96</v>
      </c>
      <c r="L38" s="15">
        <v>174966.39999999999</v>
      </c>
    </row>
    <row r="39" spans="1:12" s="23" customFormat="1" ht="12.75" x14ac:dyDescent="0.2">
      <c r="A39" s="28">
        <v>224</v>
      </c>
      <c r="B39" s="23" t="s">
        <v>54</v>
      </c>
      <c r="C39" s="15">
        <v>212214</v>
      </c>
      <c r="D39" s="15">
        <v>553.86</v>
      </c>
      <c r="E39" s="15">
        <f>SUM(Tabla4[[#This Row],[Crédito inicial]:[Modificaciones]])</f>
        <v>212767.86</v>
      </c>
      <c r="F39" s="15">
        <v>0</v>
      </c>
      <c r="G39" s="15">
        <v>311070.40000000002</v>
      </c>
      <c r="H39" s="15">
        <v>260566.26</v>
      </c>
      <c r="I39" s="15">
        <v>248750.26</v>
      </c>
      <c r="J39" s="15">
        <v>248196.4</v>
      </c>
      <c r="K39" s="15">
        <v>0</v>
      </c>
      <c r="L39" s="15">
        <v>248196.4</v>
      </c>
    </row>
    <row r="40" spans="1:12" s="23" customFormat="1" ht="12.75" x14ac:dyDescent="0.2">
      <c r="A40" s="28">
        <v>225</v>
      </c>
      <c r="B40" s="23" t="s">
        <v>55</v>
      </c>
      <c r="C40" s="15">
        <v>331500</v>
      </c>
      <c r="D40" s="15">
        <v>4981.3</v>
      </c>
      <c r="E40" s="15">
        <f>SUM(Tabla4[[#This Row],[Crédito inicial]:[Modificaciones]])</f>
        <v>336481.3</v>
      </c>
      <c r="F40" s="15">
        <v>0</v>
      </c>
      <c r="G40" s="15">
        <v>262552.82</v>
      </c>
      <c r="H40" s="15">
        <v>262552.82</v>
      </c>
      <c r="I40" s="15">
        <v>262552.82</v>
      </c>
      <c r="J40" s="15">
        <v>262552.82</v>
      </c>
      <c r="K40" s="15">
        <v>0</v>
      </c>
      <c r="L40" s="15">
        <v>262552.82</v>
      </c>
    </row>
    <row r="41" spans="1:12" s="23" customFormat="1" ht="12.75" x14ac:dyDescent="0.2">
      <c r="A41" s="28">
        <v>226</v>
      </c>
      <c r="B41" s="23" t="s">
        <v>56</v>
      </c>
      <c r="C41" s="15">
        <v>8184229</v>
      </c>
      <c r="D41" s="15">
        <v>-1541224.67</v>
      </c>
      <c r="E41" s="15">
        <f>SUM(Tabla4[[#This Row],[Crédito inicial]:[Modificaciones]])</f>
        <v>6643004.3300000001</v>
      </c>
      <c r="F41" s="15">
        <v>0</v>
      </c>
      <c r="G41" s="15">
        <v>2978413.75</v>
      </c>
      <c r="H41" s="15">
        <v>2974313.56</v>
      </c>
      <c r="I41" s="15">
        <v>2974313.56</v>
      </c>
      <c r="J41" s="15">
        <v>2929946.43</v>
      </c>
      <c r="K41" s="15">
        <v>6614.88</v>
      </c>
      <c r="L41" s="15">
        <v>2936561.31</v>
      </c>
    </row>
    <row r="42" spans="1:12" s="23" customFormat="1" ht="12.75" x14ac:dyDescent="0.2">
      <c r="A42" s="28">
        <v>227</v>
      </c>
      <c r="B42" s="23" t="s">
        <v>57</v>
      </c>
      <c r="C42" s="15">
        <v>9964249</v>
      </c>
      <c r="D42" s="15">
        <v>444195.47</v>
      </c>
      <c r="E42" s="15">
        <f>SUM(Tabla4[[#This Row],[Crédito inicial]:[Modificaciones]])</f>
        <v>10408444.470000001</v>
      </c>
      <c r="F42" s="15">
        <v>0</v>
      </c>
      <c r="G42" s="15">
        <v>11150330.42</v>
      </c>
      <c r="H42" s="15">
        <v>11130180.369999999</v>
      </c>
      <c r="I42" s="15">
        <v>11130150.369999999</v>
      </c>
      <c r="J42" s="15">
        <v>10712281.18</v>
      </c>
      <c r="K42" s="15">
        <v>1504.84</v>
      </c>
      <c r="L42" s="15">
        <v>10713786.02</v>
      </c>
    </row>
    <row r="43" spans="1:12" s="23" customFormat="1" ht="12.75" x14ac:dyDescent="0.2">
      <c r="A43" s="28">
        <v>230</v>
      </c>
      <c r="B43" s="23" t="s">
        <v>818</v>
      </c>
      <c r="C43" s="15">
        <v>944085</v>
      </c>
      <c r="D43" s="15">
        <v>194316.63</v>
      </c>
      <c r="E43" s="15">
        <f>SUM(Tabla4[[#This Row],[Crédito inicial]:[Modificaciones]])</f>
        <v>1138401.6299999999</v>
      </c>
      <c r="F43" s="15">
        <v>0</v>
      </c>
      <c r="G43" s="15">
        <v>540831.15</v>
      </c>
      <c r="H43" s="15">
        <v>540831.15</v>
      </c>
      <c r="I43" s="15">
        <v>540831.15</v>
      </c>
      <c r="J43" s="15">
        <v>540388.5</v>
      </c>
      <c r="K43" s="15">
        <v>5170.24</v>
      </c>
      <c r="L43" s="15">
        <v>545558.74</v>
      </c>
    </row>
    <row r="44" spans="1:12" s="23" customFormat="1" ht="12.75" x14ac:dyDescent="0.2">
      <c r="A44" s="28">
        <v>233</v>
      </c>
      <c r="B44" s="23" t="s">
        <v>819</v>
      </c>
      <c r="C44" s="15">
        <v>1204652</v>
      </c>
      <c r="D44" s="15">
        <v>401665.21</v>
      </c>
      <c r="E44" s="15">
        <f>SUM(Tabla4[[#This Row],[Crédito inicial]:[Modificaciones]])</f>
        <v>1606317.21</v>
      </c>
      <c r="F44" s="15">
        <v>0</v>
      </c>
      <c r="G44" s="15">
        <v>1233689.24</v>
      </c>
      <c r="H44" s="15">
        <v>1232819.2</v>
      </c>
      <c r="I44" s="15">
        <v>1232819.2</v>
      </c>
      <c r="J44" s="15">
        <v>1232369.2</v>
      </c>
      <c r="K44" s="15">
        <v>2410</v>
      </c>
      <c r="L44" s="15">
        <v>1234779.2</v>
      </c>
    </row>
    <row r="45" spans="1:12" s="23" customFormat="1" ht="12.75" x14ac:dyDescent="0.2">
      <c r="A45" s="28">
        <v>270</v>
      </c>
      <c r="B45" s="23" t="s">
        <v>820</v>
      </c>
      <c r="C45" s="15">
        <v>22000</v>
      </c>
      <c r="D45" s="15">
        <v>0</v>
      </c>
      <c r="E45" s="15">
        <f>SUM(Tabla4[[#This Row],[Crédito inicial]:[Modificaciones]])</f>
        <v>22000</v>
      </c>
      <c r="F45" s="15">
        <v>0</v>
      </c>
      <c r="G45" s="15">
        <v>8185.87</v>
      </c>
      <c r="H45" s="15">
        <v>8185.87</v>
      </c>
      <c r="I45" s="15">
        <v>8185.87</v>
      </c>
      <c r="J45" s="15">
        <v>8185.87</v>
      </c>
      <c r="K45" s="15">
        <v>0</v>
      </c>
      <c r="L45" s="15">
        <v>8185.87</v>
      </c>
    </row>
    <row r="46" spans="1:12" s="23" customFormat="1" ht="12.75" x14ac:dyDescent="0.2">
      <c r="A46" s="28">
        <v>300</v>
      </c>
      <c r="B46" s="23" t="s">
        <v>61</v>
      </c>
      <c r="C46" s="15">
        <v>60000</v>
      </c>
      <c r="D46" s="15">
        <v>-21697.3</v>
      </c>
      <c r="E46" s="15">
        <f>SUM(Tabla4[[#This Row],[Crédito inicial]:[Modificaciones]])</f>
        <v>38302.699999999997</v>
      </c>
      <c r="F46" s="15">
        <v>0</v>
      </c>
      <c r="G46" s="15">
        <v>30457.53</v>
      </c>
      <c r="H46" s="15">
        <v>16498.41</v>
      </c>
      <c r="I46" s="15">
        <v>16498.41</v>
      </c>
      <c r="J46" s="15">
        <v>16498.41</v>
      </c>
      <c r="K46" s="15">
        <v>0</v>
      </c>
      <c r="L46" s="15">
        <v>16498.41</v>
      </c>
    </row>
    <row r="47" spans="1:12" s="23" customFormat="1" ht="12.75" x14ac:dyDescent="0.2">
      <c r="A47" s="28">
        <v>352</v>
      </c>
      <c r="B47" s="23" t="s">
        <v>821</v>
      </c>
      <c r="C47" s="15">
        <v>300000</v>
      </c>
      <c r="D47" s="15">
        <v>0</v>
      </c>
      <c r="E47" s="15">
        <f>SUM(Tabla4[[#This Row],[Crédito inicial]:[Modificaciones]])</f>
        <v>300000</v>
      </c>
      <c r="F47" s="15">
        <v>0</v>
      </c>
      <c r="G47" s="15">
        <v>250887.97</v>
      </c>
      <c r="H47" s="15">
        <v>250887.97</v>
      </c>
      <c r="I47" s="15">
        <v>250887.97</v>
      </c>
      <c r="J47" s="15">
        <v>250887.97</v>
      </c>
      <c r="K47" s="15">
        <v>47.76</v>
      </c>
      <c r="L47" s="15">
        <v>250935.73</v>
      </c>
    </row>
    <row r="48" spans="1:12" s="23" customFormat="1" ht="12.75" x14ac:dyDescent="0.2">
      <c r="A48" s="28">
        <v>359</v>
      </c>
      <c r="B48" s="23" t="s">
        <v>63</v>
      </c>
      <c r="C48" s="15">
        <v>30000</v>
      </c>
      <c r="D48" s="15">
        <v>0</v>
      </c>
      <c r="E48" s="15">
        <f>SUM(Tabla4[[#This Row],[Crédito inicial]:[Modificaciones]])</f>
        <v>30000</v>
      </c>
      <c r="F48" s="15">
        <v>0</v>
      </c>
      <c r="G48" s="15">
        <v>78320.91</v>
      </c>
      <c r="H48" s="15">
        <v>78320.91</v>
      </c>
      <c r="I48" s="15">
        <v>78320.91</v>
      </c>
      <c r="J48" s="15">
        <v>78320.91</v>
      </c>
      <c r="K48" s="15">
        <v>0</v>
      </c>
      <c r="L48" s="15">
        <v>78320.91</v>
      </c>
    </row>
    <row r="49" spans="1:12" s="23" customFormat="1" ht="12.75" x14ac:dyDescent="0.2">
      <c r="A49" s="28">
        <v>444</v>
      </c>
      <c r="B49" s="23" t="s">
        <v>64</v>
      </c>
      <c r="C49" s="15">
        <v>1775166</v>
      </c>
      <c r="D49" s="15">
        <v>141375.67000000001</v>
      </c>
      <c r="E49" s="15">
        <f>SUM(Tabla4[[#This Row],[Crédito inicial]:[Modificaciones]])</f>
        <v>1916541.67</v>
      </c>
      <c r="F49" s="15">
        <v>0</v>
      </c>
      <c r="G49" s="15">
        <v>1542667.61</v>
      </c>
      <c r="H49" s="15">
        <v>1542667.61</v>
      </c>
      <c r="I49" s="15">
        <v>1542667.61</v>
      </c>
      <c r="J49" s="15">
        <v>1542667.6</v>
      </c>
      <c r="K49" s="15">
        <v>0</v>
      </c>
      <c r="L49" s="15">
        <v>1542667.6</v>
      </c>
    </row>
    <row r="50" spans="1:12" s="23" customFormat="1" ht="12.75" x14ac:dyDescent="0.2">
      <c r="A50" s="28">
        <v>470</v>
      </c>
      <c r="B50" s="23" t="s">
        <v>65</v>
      </c>
      <c r="C50" s="15">
        <v>290000</v>
      </c>
      <c r="D50" s="15">
        <v>0</v>
      </c>
      <c r="E50" s="15">
        <f>SUM(Tabla4[[#This Row],[Crédito inicial]:[Modificaciones]])</f>
        <v>290000</v>
      </c>
      <c r="F50" s="15">
        <v>0</v>
      </c>
      <c r="G50" s="15">
        <v>182522.05</v>
      </c>
      <c r="H50" s="15">
        <v>182522.05</v>
      </c>
      <c r="I50" s="15">
        <v>182522.05</v>
      </c>
      <c r="J50" s="15">
        <v>182522.05</v>
      </c>
      <c r="K50" s="15">
        <v>0</v>
      </c>
      <c r="L50" s="15">
        <v>182522.05</v>
      </c>
    </row>
    <row r="51" spans="1:12" s="23" customFormat="1" ht="12.75" x14ac:dyDescent="0.2">
      <c r="A51" s="28">
        <v>481</v>
      </c>
      <c r="B51" s="23" t="s">
        <v>66</v>
      </c>
      <c r="C51" s="15">
        <v>1045130</v>
      </c>
      <c r="D51" s="15">
        <v>10000</v>
      </c>
      <c r="E51" s="15">
        <f>SUM(Tabla4[[#This Row],[Crédito inicial]:[Modificaciones]])</f>
        <v>1055130</v>
      </c>
      <c r="F51" s="15">
        <v>0</v>
      </c>
      <c r="G51" s="15">
        <v>942239.91</v>
      </c>
      <c r="H51" s="15">
        <v>836862.91</v>
      </c>
      <c r="I51" s="15">
        <v>809782.91</v>
      </c>
      <c r="J51" s="15">
        <v>726208.77</v>
      </c>
      <c r="K51" s="15">
        <v>0</v>
      </c>
      <c r="L51" s="15">
        <v>726208.77</v>
      </c>
    </row>
    <row r="52" spans="1:12" s="23" customFormat="1" ht="12.75" x14ac:dyDescent="0.2">
      <c r="A52" s="28">
        <v>482</v>
      </c>
      <c r="B52" s="23" t="s">
        <v>67</v>
      </c>
      <c r="C52" s="15">
        <v>4419483</v>
      </c>
      <c r="D52" s="15">
        <v>325390.09999999998</v>
      </c>
      <c r="E52" s="15">
        <f>SUM(Tabla4[[#This Row],[Crédito inicial]:[Modificaciones]])</f>
        <v>4744873.0999999996</v>
      </c>
      <c r="F52" s="15">
        <v>0</v>
      </c>
      <c r="G52" s="15">
        <v>4338423.3</v>
      </c>
      <c r="H52" s="15">
        <v>3958460.52</v>
      </c>
      <c r="I52" s="15">
        <v>3290634.01</v>
      </c>
      <c r="J52" s="15">
        <v>2838006.69</v>
      </c>
      <c r="K52" s="15">
        <v>8406.25</v>
      </c>
      <c r="L52" s="15">
        <v>2846412.94</v>
      </c>
    </row>
    <row r="53" spans="1:12" s="23" customFormat="1" ht="12.75" x14ac:dyDescent="0.2">
      <c r="A53" s="28">
        <v>483</v>
      </c>
      <c r="B53" s="23" t="s">
        <v>2462</v>
      </c>
      <c r="C53" s="15">
        <v>11292</v>
      </c>
      <c r="D53" s="15">
        <v>0</v>
      </c>
      <c r="E53" s="15">
        <f>SUM(Tabla4[[#This Row],[Crédito inicial]:[Modificaciones]])</f>
        <v>11292</v>
      </c>
      <c r="F53" s="15"/>
      <c r="G53" s="15">
        <v>22477</v>
      </c>
      <c r="H53" s="15">
        <v>14185</v>
      </c>
      <c r="I53" s="15">
        <v>14185</v>
      </c>
      <c r="J53" s="15">
        <v>14185</v>
      </c>
      <c r="K53" s="15">
        <v>0</v>
      </c>
      <c r="L53" s="15">
        <v>14185</v>
      </c>
    </row>
    <row r="54" spans="1:12" s="23" customFormat="1" ht="12.75" x14ac:dyDescent="0.2">
      <c r="A54" s="28">
        <v>484</v>
      </c>
      <c r="B54" s="23" t="s">
        <v>68</v>
      </c>
      <c r="C54" s="15">
        <v>192115</v>
      </c>
      <c r="D54" s="15">
        <v>31631.93</v>
      </c>
      <c r="E54" s="15">
        <f>SUM(Tabla4[[#This Row],[Crédito inicial]:[Modificaciones]])</f>
        <v>223746.93</v>
      </c>
      <c r="F54" s="15">
        <v>0</v>
      </c>
      <c r="G54" s="15">
        <v>159108.07999999999</v>
      </c>
      <c r="H54" s="15">
        <v>159108.07999999999</v>
      </c>
      <c r="I54" s="15">
        <v>158608.07999999999</v>
      </c>
      <c r="J54" s="15">
        <v>151108.07999999999</v>
      </c>
      <c r="K54" s="15">
        <v>0</v>
      </c>
      <c r="L54" s="15">
        <v>151108.07999999999</v>
      </c>
    </row>
    <row r="55" spans="1:12" s="23" customFormat="1" ht="12.75" x14ac:dyDescent="0.2">
      <c r="A55" s="28">
        <v>499</v>
      </c>
      <c r="B55" s="23" t="s">
        <v>1112</v>
      </c>
      <c r="C55" s="15">
        <v>651310</v>
      </c>
      <c r="D55" s="15">
        <v>0</v>
      </c>
      <c r="E55" s="15">
        <f>SUM(Tabla4[[#This Row],[Crédito inicial]:[Modificaciones]])</f>
        <v>651310</v>
      </c>
      <c r="F55" s="15">
        <v>0</v>
      </c>
      <c r="G55" s="15">
        <v>151128.29</v>
      </c>
      <c r="H55" s="15">
        <v>151128.29</v>
      </c>
      <c r="I55" s="15">
        <v>151128.29</v>
      </c>
      <c r="J55" s="15">
        <v>151128.29</v>
      </c>
      <c r="K55" s="15">
        <v>0</v>
      </c>
      <c r="L55" s="15">
        <v>151128.29</v>
      </c>
    </row>
    <row r="56" spans="1:12" s="23" customFormat="1" ht="12.75" x14ac:dyDescent="0.2">
      <c r="A56" s="28">
        <v>500</v>
      </c>
      <c r="B56" s="23" t="s">
        <v>28</v>
      </c>
      <c r="C56" s="15">
        <v>1000000</v>
      </c>
      <c r="D56" s="15">
        <v>-95231.99</v>
      </c>
      <c r="E56" s="15">
        <f>SUM(Tabla4[[#This Row],[Crédito inicial]:[Modificaciones]])</f>
        <v>904768.01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</row>
    <row r="57" spans="1:12" s="23" customFormat="1" ht="12.75" x14ac:dyDescent="0.2">
      <c r="A57" s="28">
        <v>622</v>
      </c>
      <c r="B57" s="23" t="s">
        <v>69</v>
      </c>
      <c r="C57" s="15">
        <v>10737247</v>
      </c>
      <c r="D57" s="15">
        <v>121000</v>
      </c>
      <c r="E57" s="15">
        <f>SUM(Tabla4[[#This Row],[Crédito inicial]:[Modificaciones]])</f>
        <v>10858247</v>
      </c>
      <c r="F57" s="15">
        <v>0</v>
      </c>
      <c r="G57" s="15">
        <v>2906513.86</v>
      </c>
      <c r="H57" s="15">
        <v>1500710.23</v>
      </c>
      <c r="I57" s="15">
        <v>1327720.54</v>
      </c>
      <c r="J57" s="15">
        <v>513284.46</v>
      </c>
      <c r="K57" s="15">
        <v>0</v>
      </c>
      <c r="L57" s="15">
        <v>513284.46</v>
      </c>
    </row>
    <row r="58" spans="1:12" s="23" customFormat="1" ht="12.75" x14ac:dyDescent="0.2">
      <c r="A58" s="28">
        <v>623</v>
      </c>
      <c r="B58" s="23" t="s">
        <v>70</v>
      </c>
      <c r="C58" s="15">
        <v>1054825</v>
      </c>
      <c r="D58" s="15">
        <v>0</v>
      </c>
      <c r="E58" s="15">
        <f>SUM(Tabla4[[#This Row],[Crédito inicial]:[Modificaciones]])</f>
        <v>1054825</v>
      </c>
      <c r="F58" s="15">
        <v>0</v>
      </c>
      <c r="G58" s="15">
        <v>556751.63</v>
      </c>
      <c r="H58" s="15">
        <v>556751.63</v>
      </c>
      <c r="I58" s="15">
        <v>175601.63</v>
      </c>
      <c r="J58" s="15">
        <v>175601.63</v>
      </c>
      <c r="K58" s="15">
        <v>0</v>
      </c>
      <c r="L58" s="15">
        <v>175601.63</v>
      </c>
    </row>
    <row r="59" spans="1:12" s="23" customFormat="1" ht="12.75" x14ac:dyDescent="0.2">
      <c r="A59" s="28">
        <v>624</v>
      </c>
      <c r="B59" s="23" t="s">
        <v>49</v>
      </c>
      <c r="C59" s="15">
        <v>0</v>
      </c>
      <c r="D59" s="15">
        <v>0</v>
      </c>
      <c r="E59" s="15">
        <f>SUM(Tabla4[[#This Row],[Crédito inicial]:[Modificaciones]])</f>
        <v>0</v>
      </c>
      <c r="F59" s="15">
        <v>0</v>
      </c>
      <c r="G59" s="15">
        <v>15730</v>
      </c>
      <c r="H59" s="15">
        <v>15730</v>
      </c>
      <c r="I59" s="15">
        <v>15730</v>
      </c>
      <c r="J59" s="15">
        <v>15730</v>
      </c>
      <c r="K59" s="15">
        <v>0</v>
      </c>
      <c r="L59" s="15">
        <v>15730</v>
      </c>
    </row>
    <row r="60" spans="1:12" s="23" customFormat="1" ht="12.75" x14ac:dyDescent="0.2">
      <c r="A60" s="28">
        <v>625</v>
      </c>
      <c r="B60" s="23" t="s">
        <v>50</v>
      </c>
      <c r="C60" s="15">
        <v>1200174</v>
      </c>
      <c r="D60" s="15">
        <v>2748856.48</v>
      </c>
      <c r="E60" s="15">
        <f>SUM(Tabla4[[#This Row],[Crédito inicial]:[Modificaciones]])</f>
        <v>3949030.48</v>
      </c>
      <c r="F60" s="15">
        <v>0</v>
      </c>
      <c r="G60" s="15">
        <v>2467191.7000000002</v>
      </c>
      <c r="H60" s="15">
        <v>2458144.2799999998</v>
      </c>
      <c r="I60" s="15">
        <v>2458144.2799999998</v>
      </c>
      <c r="J60" s="15">
        <v>2365413.0099999998</v>
      </c>
      <c r="K60" s="15">
        <v>0</v>
      </c>
      <c r="L60" s="15">
        <v>2365413.0099999998</v>
      </c>
    </row>
    <row r="61" spans="1:12" s="23" customFormat="1" ht="12.75" x14ac:dyDescent="0.2">
      <c r="A61" s="28">
        <v>626</v>
      </c>
      <c r="B61" s="23" t="s">
        <v>71</v>
      </c>
      <c r="C61" s="15">
        <v>1042000</v>
      </c>
      <c r="D61" s="15">
        <v>302417.67</v>
      </c>
      <c r="E61" s="15">
        <f>SUM(Tabla4[[#This Row],[Crédito inicial]:[Modificaciones]])</f>
        <v>1344417.67</v>
      </c>
      <c r="F61" s="15">
        <v>0</v>
      </c>
      <c r="G61" s="15">
        <v>5285015.8099999996</v>
      </c>
      <c r="H61" s="15">
        <v>5285015.8099999996</v>
      </c>
      <c r="I61" s="15">
        <v>5285015.8099999996</v>
      </c>
      <c r="J61" s="15">
        <v>5285015.8099999996</v>
      </c>
      <c r="K61" s="15">
        <v>0</v>
      </c>
      <c r="L61" s="15">
        <v>5285015.8099999996</v>
      </c>
    </row>
    <row r="62" spans="1:12" s="23" customFormat="1" ht="12.75" x14ac:dyDescent="0.2">
      <c r="A62" s="28">
        <v>628</v>
      </c>
      <c r="B62" s="23" t="s">
        <v>72</v>
      </c>
      <c r="C62" s="15">
        <v>312500</v>
      </c>
      <c r="D62" s="15">
        <v>0</v>
      </c>
      <c r="E62" s="15">
        <f>SUM(Tabla4[[#This Row],[Crédito inicial]:[Modificaciones]])</f>
        <v>312500</v>
      </c>
      <c r="F62" s="15">
        <v>0</v>
      </c>
      <c r="G62" s="15">
        <v>281940.98</v>
      </c>
      <c r="H62" s="15">
        <v>281940.98</v>
      </c>
      <c r="I62" s="15">
        <v>281940.98</v>
      </c>
      <c r="J62" s="15">
        <v>281940.98</v>
      </c>
      <c r="K62" s="15">
        <v>0</v>
      </c>
      <c r="L62" s="15">
        <v>281940.98</v>
      </c>
    </row>
    <row r="63" spans="1:12" s="23" customFormat="1" ht="12.75" x14ac:dyDescent="0.2">
      <c r="A63" s="28">
        <v>641</v>
      </c>
      <c r="B63" s="23" t="s">
        <v>73</v>
      </c>
      <c r="C63" s="15">
        <v>3048400</v>
      </c>
      <c r="D63" s="15">
        <v>1437162.71</v>
      </c>
      <c r="E63" s="15">
        <f>SUM(Tabla4[[#This Row],[Crédito inicial]:[Modificaciones]])</f>
        <v>4485562.71</v>
      </c>
      <c r="F63" s="15">
        <v>0</v>
      </c>
      <c r="G63" s="15">
        <v>2433709.64</v>
      </c>
      <c r="H63" s="15">
        <v>2333709.64</v>
      </c>
      <c r="I63" s="15">
        <v>2333709.64</v>
      </c>
      <c r="J63" s="15">
        <v>2327300.4</v>
      </c>
      <c r="K63" s="15">
        <v>16348.26</v>
      </c>
      <c r="L63" s="15">
        <v>2343648.66</v>
      </c>
    </row>
    <row r="64" spans="1:12" s="23" customFormat="1" ht="12.75" x14ac:dyDescent="0.2">
      <c r="A64" s="28">
        <v>644</v>
      </c>
      <c r="B64" s="23" t="s">
        <v>74</v>
      </c>
      <c r="C64" s="15">
        <v>12474738</v>
      </c>
      <c r="D64" s="15">
        <v>9905166.3200000003</v>
      </c>
      <c r="E64" s="15">
        <f>SUM(Tabla4[[#This Row],[Crédito inicial]:[Modificaciones]])</f>
        <v>22379904.32</v>
      </c>
      <c r="F64" s="15">
        <v>0</v>
      </c>
      <c r="G64" s="15">
        <v>9027635.0399999991</v>
      </c>
      <c r="H64" s="15">
        <v>9027635.0399999991</v>
      </c>
      <c r="I64" s="15">
        <v>9027635.0399999991</v>
      </c>
      <c r="J64" s="15">
        <v>9019206.6799999997</v>
      </c>
      <c r="K64" s="15">
        <v>20917.98</v>
      </c>
      <c r="L64" s="15">
        <v>9040124.6600000001</v>
      </c>
    </row>
    <row r="65" spans="1:12" s="23" customFormat="1" ht="12.75" x14ac:dyDescent="0.2">
      <c r="A65" s="28">
        <v>645</v>
      </c>
      <c r="B65" s="23" t="s">
        <v>75</v>
      </c>
      <c r="C65" s="15">
        <v>10014072</v>
      </c>
      <c r="D65" s="15">
        <v>4789319.6399999997</v>
      </c>
      <c r="E65" s="15">
        <f>SUM(Tabla4[[#This Row],[Crédito inicial]:[Modificaciones]])</f>
        <v>14803391.640000001</v>
      </c>
      <c r="F65" s="15">
        <v>0</v>
      </c>
      <c r="G65" s="15">
        <v>10632689.67</v>
      </c>
      <c r="H65" s="15">
        <v>10632689.67</v>
      </c>
      <c r="I65" s="15">
        <v>10632689.67</v>
      </c>
      <c r="J65" s="15">
        <v>10460890.67</v>
      </c>
      <c r="K65" s="15">
        <v>15276.38</v>
      </c>
      <c r="L65" s="15">
        <v>10476167.050000001</v>
      </c>
    </row>
    <row r="66" spans="1:12" s="23" customFormat="1" ht="12.75" x14ac:dyDescent="0.2">
      <c r="A66" s="28">
        <v>646</v>
      </c>
      <c r="B66" s="23" t="s">
        <v>76</v>
      </c>
      <c r="C66" s="15">
        <v>14896000</v>
      </c>
      <c r="D66" s="15">
        <v>8759052.6199999992</v>
      </c>
      <c r="E66" s="15">
        <f>SUM(Tabla4[[#This Row],[Crédito inicial]:[Modificaciones]])</f>
        <v>23655052.619999997</v>
      </c>
      <c r="F66" s="15">
        <v>0</v>
      </c>
      <c r="G66" s="15">
        <v>7498073.2599999998</v>
      </c>
      <c r="H66" s="15">
        <v>7390019.8200000003</v>
      </c>
      <c r="I66" s="15">
        <v>7390019.8200000003</v>
      </c>
      <c r="J66" s="15">
        <v>7390019.8099999996</v>
      </c>
      <c r="K66" s="15">
        <v>2626.38</v>
      </c>
      <c r="L66" s="15">
        <v>7392646.1900000004</v>
      </c>
    </row>
    <row r="67" spans="1:12" s="23" customFormat="1" ht="12.75" x14ac:dyDescent="0.2">
      <c r="A67" s="28">
        <v>647</v>
      </c>
      <c r="B67" s="23" t="s">
        <v>77</v>
      </c>
      <c r="C67" s="15">
        <v>660000</v>
      </c>
      <c r="D67" s="15">
        <v>429666.93</v>
      </c>
      <c r="E67" s="15">
        <f>SUM(Tabla4[[#This Row],[Crédito inicial]:[Modificaciones]])</f>
        <v>1089666.93</v>
      </c>
      <c r="F67" s="15">
        <v>0</v>
      </c>
      <c r="G67" s="15">
        <v>421990.24</v>
      </c>
      <c r="H67" s="15">
        <v>421990.24</v>
      </c>
      <c r="I67" s="15">
        <v>421990.24</v>
      </c>
      <c r="J67" s="15">
        <v>383063.17</v>
      </c>
      <c r="K67" s="15">
        <v>183.91</v>
      </c>
      <c r="L67" s="15">
        <v>383247.08</v>
      </c>
    </row>
    <row r="68" spans="1:12" s="23" customFormat="1" ht="12.75" x14ac:dyDescent="0.2">
      <c r="A68" s="28">
        <v>648</v>
      </c>
      <c r="B68" s="23" t="s">
        <v>78</v>
      </c>
      <c r="C68" s="15">
        <v>7000000</v>
      </c>
      <c r="D68" s="15">
        <v>3490.38</v>
      </c>
      <c r="E68" s="15">
        <f>SUM(Tabla4[[#This Row],[Crédito inicial]:[Modificaciones]])</f>
        <v>7003490.3799999999</v>
      </c>
      <c r="F68" s="15">
        <v>0</v>
      </c>
      <c r="G68" s="15">
        <v>5881610.79</v>
      </c>
      <c r="H68" s="15">
        <v>5881610.79</v>
      </c>
      <c r="I68" s="15">
        <v>5881610.79</v>
      </c>
      <c r="J68" s="15">
        <v>5751620.79</v>
      </c>
      <c r="K68" s="15">
        <v>4009.5</v>
      </c>
      <c r="L68" s="15">
        <v>5755630.29</v>
      </c>
    </row>
    <row r="69" spans="1:12" s="23" customFormat="1" ht="12.75" x14ac:dyDescent="0.2">
      <c r="A69" s="28">
        <v>831</v>
      </c>
      <c r="B69" s="23" t="s">
        <v>79</v>
      </c>
      <c r="C69" s="15">
        <v>70000</v>
      </c>
      <c r="D69" s="15">
        <v>0</v>
      </c>
      <c r="E69" s="15">
        <f>SUM(Tabla4[[#This Row],[Crédito inicial]:[Modificaciones]])</f>
        <v>70000</v>
      </c>
      <c r="F69" s="15">
        <v>0</v>
      </c>
      <c r="G69" s="15">
        <v>49290</v>
      </c>
      <c r="H69" s="15">
        <v>49290</v>
      </c>
      <c r="I69" s="15">
        <v>49290</v>
      </c>
      <c r="J69" s="15">
        <v>49290</v>
      </c>
      <c r="K69" s="15">
        <v>0</v>
      </c>
      <c r="L69" s="15">
        <v>49290</v>
      </c>
    </row>
    <row r="70" spans="1:12" s="23" customFormat="1" ht="12.75" x14ac:dyDescent="0.2">
      <c r="A70" s="28">
        <v>952</v>
      </c>
      <c r="B70" s="23" t="s">
        <v>80</v>
      </c>
      <c r="C70" s="15">
        <v>600000</v>
      </c>
      <c r="D70" s="15">
        <v>0</v>
      </c>
      <c r="E70" s="15">
        <f>SUM(Tabla4[[#This Row],[Crédito inicial]:[Modificaciones]])</f>
        <v>600000</v>
      </c>
      <c r="F70" s="15">
        <f>SUBTOTAL(109,F12:F69)</f>
        <v>0</v>
      </c>
      <c r="G70" s="15">
        <v>591194.18999999994</v>
      </c>
      <c r="H70" s="15">
        <v>591194.18999999994</v>
      </c>
      <c r="I70" s="15">
        <v>591194.18999999994</v>
      </c>
      <c r="J70" s="15">
        <v>591194.18999999994</v>
      </c>
      <c r="K70" s="15">
        <v>0</v>
      </c>
      <c r="L70" s="15">
        <v>591194.18999999994</v>
      </c>
    </row>
    <row r="71" spans="1:12" s="23" customFormat="1" ht="12.75" x14ac:dyDescent="0.2">
      <c r="A71" s="28"/>
      <c r="B71" s="23" t="s">
        <v>81</v>
      </c>
      <c r="C71" s="15">
        <f>SUBTOTAL(109,Tabla4[Crédito inicial])</f>
        <v>248822967</v>
      </c>
      <c r="D71" s="15">
        <f>SUBTOTAL(109,Tabla4[Modificaciones])</f>
        <v>29357137.679999996</v>
      </c>
      <c r="E71" s="15">
        <f>SUBTOTAL(109,Tabla4[Cred. Total.])</f>
        <v>278180104.68000001</v>
      </c>
      <c r="F71" s="15">
        <f>SUBTOTAL(109,Tabla4[Desgloses])</f>
        <v>0</v>
      </c>
      <c r="G71" s="15">
        <f>SUBTOTAL(109,Tabla4[Reten. de Cred.])</f>
        <v>221170990.35999998</v>
      </c>
      <c r="H71" s="15">
        <f>SUBTOTAL(109,Tabla4[Autorizaciones])</f>
        <v>218724289.20999998</v>
      </c>
      <c r="I71" s="15">
        <f>SUBTOTAL(109,Tabla4[Compromisos])</f>
        <v>217462897.00999996</v>
      </c>
      <c r="J71" s="15">
        <f>SUBTOTAL(109,Tabla4[Oblig. Recon.])</f>
        <v>212907478.43000001</v>
      </c>
      <c r="K71" s="15">
        <f>SUBTOTAL(109,Tabla4[Reintegros])</f>
        <v>210210.67000000004</v>
      </c>
      <c r="L71" s="15">
        <f>SUBTOTAL(109,Tabla4[Pagos])</f>
        <v>213117689.10000002</v>
      </c>
    </row>
  </sheetData>
  <mergeCells count="2">
    <mergeCell ref="I4:K4"/>
    <mergeCell ref="A10:L10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D28A-6467-4BFB-A272-4EE374C23E1B}">
  <sheetPr>
    <tabColor theme="5" tint="0.59999389629810485"/>
  </sheetPr>
  <dimension ref="A1:L214"/>
  <sheetViews>
    <sheetView workbookViewId="0">
      <pane ySplit="8" topLeftCell="A9" activePane="bottomLeft" state="frozen"/>
      <selection pane="bottomLeft" activeCell="A2" sqref="A2"/>
    </sheetView>
  </sheetViews>
  <sheetFormatPr baseColWidth="10" defaultRowHeight="15" x14ac:dyDescent="0.25"/>
  <cols>
    <col min="1" max="1" width="14.5703125" customWidth="1"/>
    <col min="2" max="2" width="94.140625" bestFit="1" customWidth="1"/>
    <col min="3" max="3" width="15.42578125" customWidth="1"/>
    <col min="4" max="4" width="16.7109375" customWidth="1"/>
    <col min="5" max="5" width="14.7109375" bestFit="1" customWidth="1"/>
    <col min="6" max="6" width="12" customWidth="1"/>
    <col min="7" max="7" width="16.85546875" customWidth="1"/>
    <col min="8" max="8" width="16.28515625" customWidth="1"/>
    <col min="9" max="9" width="15.28515625" customWidth="1"/>
    <col min="10" max="10" width="14.85546875" customWidth="1"/>
    <col min="11" max="11" width="12.7109375" customWidth="1"/>
    <col min="12" max="12" width="14.7109375" bestFit="1" customWidth="1"/>
  </cols>
  <sheetData>
    <row r="1" spans="1:12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9" t="s">
        <v>0</v>
      </c>
      <c r="J1" s="39"/>
      <c r="K1" s="39"/>
    </row>
    <row r="2" spans="1:12" s="8" customFormat="1" ht="15.75" customHeight="1" x14ac:dyDescent="0.25"/>
    <row r="3" spans="1:12" s="8" customFormat="1" ht="15" customHeight="1" x14ac:dyDescent="0.25">
      <c r="A3" s="8" t="s">
        <v>2165</v>
      </c>
    </row>
    <row r="4" spans="1:12" s="8" customFormat="1" x14ac:dyDescent="0.25">
      <c r="A4" t="s">
        <v>1</v>
      </c>
    </row>
    <row r="5" spans="1:12" s="8" customFormat="1" x14ac:dyDescent="0.25">
      <c r="A5" s="1" t="s">
        <v>2166</v>
      </c>
    </row>
    <row r="7" spans="1:12" s="8" customFormat="1" ht="15.75" customHeight="1" x14ac:dyDescent="0.25">
      <c r="A7" s="41" t="s">
        <v>2461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25">
      <c r="A8" s="23" t="s">
        <v>850</v>
      </c>
      <c r="B8" s="23" t="s">
        <v>847</v>
      </c>
      <c r="C8" s="23" t="s">
        <v>3</v>
      </c>
      <c r="D8" s="23" t="s">
        <v>1471</v>
      </c>
      <c r="E8" s="23" t="s">
        <v>1806</v>
      </c>
      <c r="F8" s="23" t="s">
        <v>1807</v>
      </c>
      <c r="G8" s="23" t="s">
        <v>1808</v>
      </c>
      <c r="H8" s="23" t="s">
        <v>1809</v>
      </c>
      <c r="I8" s="23" t="s">
        <v>5</v>
      </c>
      <c r="J8" s="23" t="s">
        <v>1810</v>
      </c>
      <c r="K8" s="23" t="s">
        <v>6</v>
      </c>
      <c r="L8" s="23" t="s">
        <v>1811</v>
      </c>
    </row>
    <row r="9" spans="1:12" x14ac:dyDescent="0.25">
      <c r="A9" s="23" t="s">
        <v>82</v>
      </c>
      <c r="B9" s="23" t="s">
        <v>30</v>
      </c>
      <c r="C9" s="15">
        <v>163011</v>
      </c>
      <c r="D9" s="15">
        <v>0</v>
      </c>
      <c r="E9" s="15">
        <f>SUM(Tabla5[[#This Row],[Crédito inicial]:[Modificaciones]])</f>
        <v>163011</v>
      </c>
      <c r="F9" s="15">
        <v>0</v>
      </c>
      <c r="G9" s="15">
        <v>147244.49</v>
      </c>
      <c r="H9" s="15">
        <v>147244.49</v>
      </c>
      <c r="I9" s="15">
        <v>147244.49</v>
      </c>
      <c r="J9" s="15">
        <v>147244.49</v>
      </c>
      <c r="K9" s="15">
        <v>0</v>
      </c>
      <c r="L9" s="15">
        <v>147244.49</v>
      </c>
    </row>
    <row r="10" spans="1:12" x14ac:dyDescent="0.25">
      <c r="A10" s="23" t="s">
        <v>83</v>
      </c>
      <c r="B10" s="23" t="s">
        <v>31</v>
      </c>
      <c r="C10" s="15">
        <v>428168</v>
      </c>
      <c r="D10" s="15">
        <v>0</v>
      </c>
      <c r="E10" s="15">
        <f>SUM(Tabla5[[#This Row],[Crédito inicial]:[Modificaciones]])</f>
        <v>428168</v>
      </c>
      <c r="F10" s="15">
        <v>0</v>
      </c>
      <c r="G10" s="15">
        <v>427332.9</v>
      </c>
      <c r="H10" s="15">
        <v>427332.9</v>
      </c>
      <c r="I10" s="15">
        <v>427332.9</v>
      </c>
      <c r="J10" s="15">
        <v>427332.9</v>
      </c>
      <c r="K10" s="15">
        <v>0</v>
      </c>
      <c r="L10" s="15">
        <v>427332.9</v>
      </c>
    </row>
    <row r="11" spans="1:12" x14ac:dyDescent="0.25">
      <c r="A11" s="23" t="s">
        <v>84</v>
      </c>
      <c r="B11" s="23" t="s">
        <v>32</v>
      </c>
      <c r="C11" s="15">
        <v>33373815</v>
      </c>
      <c r="D11" s="15">
        <v>0</v>
      </c>
      <c r="E11" s="15">
        <f>SUM(Tabla5[[#This Row],[Crédito inicial]:[Modificaciones]])</f>
        <v>33373815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</row>
    <row r="12" spans="1:12" x14ac:dyDescent="0.25">
      <c r="A12" s="23" t="s">
        <v>85</v>
      </c>
      <c r="B12" s="23" t="s">
        <v>259</v>
      </c>
      <c r="C12" s="15">
        <v>0</v>
      </c>
      <c r="D12" s="15">
        <v>0</v>
      </c>
      <c r="E12" s="15">
        <f>SUM(Tabla5[[#This Row],[Crédito inicial]:[Modificaciones]])</f>
        <v>0</v>
      </c>
      <c r="F12" s="15">
        <v>0</v>
      </c>
      <c r="G12" s="15">
        <v>14384355.01</v>
      </c>
      <c r="H12" s="15">
        <v>14384355.01</v>
      </c>
      <c r="I12" s="15">
        <v>14384355.01</v>
      </c>
      <c r="J12" s="15">
        <v>14384355.01</v>
      </c>
      <c r="K12" s="15">
        <v>0</v>
      </c>
      <c r="L12" s="15">
        <v>14384355.01</v>
      </c>
    </row>
    <row r="13" spans="1:12" x14ac:dyDescent="0.25">
      <c r="A13" s="23" t="s">
        <v>86</v>
      </c>
      <c r="B13" s="23" t="s">
        <v>260</v>
      </c>
      <c r="C13" s="15">
        <v>0</v>
      </c>
      <c r="D13" s="15">
        <v>0</v>
      </c>
      <c r="E13" s="15">
        <f>SUM(Tabla5[[#This Row],[Crédito inicial]:[Modificaciones]])</f>
        <v>0</v>
      </c>
      <c r="F13" s="15">
        <v>0</v>
      </c>
      <c r="G13" s="15">
        <v>1429359.61</v>
      </c>
      <c r="H13" s="15">
        <v>1429359.61</v>
      </c>
      <c r="I13" s="15">
        <v>1429359.61</v>
      </c>
      <c r="J13" s="15">
        <v>1429359.61</v>
      </c>
      <c r="K13" s="15">
        <v>0</v>
      </c>
      <c r="L13" s="15">
        <v>1429359.61</v>
      </c>
    </row>
    <row r="14" spans="1:12" x14ac:dyDescent="0.25">
      <c r="A14" s="23" t="s">
        <v>87</v>
      </c>
      <c r="B14" s="23" t="s">
        <v>261</v>
      </c>
      <c r="C14" s="15">
        <v>0</v>
      </c>
      <c r="D14" s="15">
        <v>0</v>
      </c>
      <c r="E14" s="15">
        <f>SUM(Tabla5[[#This Row],[Crédito inicial]:[Modificaciones]])</f>
        <v>0</v>
      </c>
      <c r="F14" s="15">
        <v>0</v>
      </c>
      <c r="G14" s="15">
        <v>2884562.62</v>
      </c>
      <c r="H14" s="15">
        <v>2884562.62</v>
      </c>
      <c r="I14" s="15">
        <v>2884562.62</v>
      </c>
      <c r="J14" s="15">
        <v>2884562.62</v>
      </c>
      <c r="K14" s="15">
        <v>0</v>
      </c>
      <c r="L14" s="15">
        <v>2884562.62</v>
      </c>
    </row>
    <row r="15" spans="1:12" x14ac:dyDescent="0.25">
      <c r="A15" s="23" t="s">
        <v>88</v>
      </c>
      <c r="B15" s="23" t="s">
        <v>262</v>
      </c>
      <c r="C15" s="15">
        <v>0</v>
      </c>
      <c r="D15" s="15">
        <v>0</v>
      </c>
      <c r="E15" s="15">
        <f>SUM(Tabla5[[#This Row],[Crédito inicial]:[Modificaciones]])</f>
        <v>0</v>
      </c>
      <c r="F15" s="15">
        <v>0</v>
      </c>
      <c r="G15" s="15">
        <v>1793939.23</v>
      </c>
      <c r="H15" s="15">
        <v>1793939.23</v>
      </c>
      <c r="I15" s="15">
        <v>1793939.23</v>
      </c>
      <c r="J15" s="15">
        <v>1793939.23</v>
      </c>
      <c r="K15" s="15">
        <v>0</v>
      </c>
      <c r="L15" s="15">
        <v>1793939.23</v>
      </c>
    </row>
    <row r="16" spans="1:12" x14ac:dyDescent="0.25">
      <c r="A16" s="23" t="s">
        <v>89</v>
      </c>
      <c r="B16" s="23" t="s">
        <v>263</v>
      </c>
      <c r="C16" s="15">
        <v>0</v>
      </c>
      <c r="D16" s="15">
        <v>0</v>
      </c>
      <c r="E16" s="15">
        <f>SUM(Tabla5[[#This Row],[Crédito inicial]:[Modificaciones]])</f>
        <v>0</v>
      </c>
      <c r="F16" s="15">
        <v>0</v>
      </c>
      <c r="G16" s="15">
        <v>6208871.0899999999</v>
      </c>
      <c r="H16" s="15">
        <v>6208871.0899999999</v>
      </c>
      <c r="I16" s="15">
        <v>6208871.0899999999</v>
      </c>
      <c r="J16" s="15">
        <v>6208871.0899999999</v>
      </c>
      <c r="K16" s="15">
        <v>0</v>
      </c>
      <c r="L16" s="15">
        <v>6208871.0899999999</v>
      </c>
    </row>
    <row r="17" spans="1:12" x14ac:dyDescent="0.25">
      <c r="A17" s="23" t="s">
        <v>90</v>
      </c>
      <c r="B17" s="23" t="s">
        <v>264</v>
      </c>
      <c r="C17" s="15">
        <v>0</v>
      </c>
      <c r="D17" s="15">
        <v>0</v>
      </c>
      <c r="E17" s="15">
        <f>SUM(Tabla5[[#This Row],[Crédito inicial]:[Modificaciones]])</f>
        <v>0</v>
      </c>
      <c r="F17" s="15">
        <v>0</v>
      </c>
      <c r="G17" s="15">
        <v>5592642.5999999996</v>
      </c>
      <c r="H17" s="15">
        <v>5592642.5999999996</v>
      </c>
      <c r="I17" s="15">
        <v>5592642.5999999996</v>
      </c>
      <c r="J17" s="15">
        <v>5592642.5999999996</v>
      </c>
      <c r="K17" s="15">
        <v>0</v>
      </c>
      <c r="L17" s="15">
        <v>5592642.5999999996</v>
      </c>
    </row>
    <row r="18" spans="1:12" x14ac:dyDescent="0.25">
      <c r="A18" s="23" t="s">
        <v>91</v>
      </c>
      <c r="B18" s="23" t="s">
        <v>33</v>
      </c>
      <c r="C18" s="15">
        <v>52443766</v>
      </c>
      <c r="D18" s="15">
        <v>0</v>
      </c>
      <c r="E18" s="15">
        <f>SUM(Tabla5[[#This Row],[Crédito inicial]:[Modificaciones]])</f>
        <v>52443766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x14ac:dyDescent="0.25">
      <c r="A19" s="23" t="s">
        <v>92</v>
      </c>
      <c r="B19" s="23" t="s">
        <v>265</v>
      </c>
      <c r="C19" s="15">
        <v>0</v>
      </c>
      <c r="D19" s="15">
        <v>0</v>
      </c>
      <c r="E19" s="15">
        <f>SUM(Tabla5[[#This Row],[Crédito inicial]:[Modificaciones]])</f>
        <v>0</v>
      </c>
      <c r="F19" s="15">
        <v>0</v>
      </c>
      <c r="G19" s="15">
        <v>14243614.529999999</v>
      </c>
      <c r="H19" s="15">
        <v>14243614.529999999</v>
      </c>
      <c r="I19" s="15">
        <v>14243614.529999999</v>
      </c>
      <c r="J19" s="15">
        <v>14243614.529999999</v>
      </c>
      <c r="K19" s="15">
        <v>56817.17</v>
      </c>
      <c r="L19" s="15">
        <v>14300431.699999999</v>
      </c>
    </row>
    <row r="20" spans="1:12" x14ac:dyDescent="0.25">
      <c r="A20" s="23" t="s">
        <v>93</v>
      </c>
      <c r="B20" s="23" t="s">
        <v>266</v>
      </c>
      <c r="C20" s="15">
        <v>0</v>
      </c>
      <c r="D20" s="15">
        <v>0</v>
      </c>
      <c r="E20" s="15">
        <f>SUM(Tabla5[[#This Row],[Crédito inicial]:[Modificaciones]])</f>
        <v>0</v>
      </c>
      <c r="F20" s="15">
        <v>0</v>
      </c>
      <c r="G20" s="15">
        <v>16020741.35</v>
      </c>
      <c r="H20" s="15">
        <v>16020741.35</v>
      </c>
      <c r="I20" s="15">
        <v>16020741.35</v>
      </c>
      <c r="J20" s="15">
        <v>16020741.35</v>
      </c>
      <c r="K20" s="15">
        <v>0</v>
      </c>
      <c r="L20" s="15">
        <v>16020741.35</v>
      </c>
    </row>
    <row r="21" spans="1:12" x14ac:dyDescent="0.25">
      <c r="A21" s="23" t="s">
        <v>94</v>
      </c>
      <c r="B21" s="23" t="s">
        <v>267</v>
      </c>
      <c r="C21" s="15">
        <v>0</v>
      </c>
      <c r="D21" s="15">
        <v>0</v>
      </c>
      <c r="E21" s="15">
        <f>SUM(Tabla5[[#This Row],[Crédito inicial]:[Modificaciones]])</f>
        <v>0</v>
      </c>
      <c r="F21" s="15">
        <v>0</v>
      </c>
      <c r="G21" s="15">
        <v>16676808.869999999</v>
      </c>
      <c r="H21" s="15">
        <v>16676808.869999999</v>
      </c>
      <c r="I21" s="15">
        <v>16676808.869999999</v>
      </c>
      <c r="J21" s="15">
        <v>16676808.869999999</v>
      </c>
      <c r="K21" s="15">
        <v>60756.49</v>
      </c>
      <c r="L21" s="15">
        <v>16737565.359999999</v>
      </c>
    </row>
    <row r="22" spans="1:12" x14ac:dyDescent="0.25">
      <c r="A22" s="23" t="s">
        <v>95</v>
      </c>
      <c r="B22" s="23" t="s">
        <v>268</v>
      </c>
      <c r="C22" s="15">
        <v>0</v>
      </c>
      <c r="D22" s="15">
        <v>0</v>
      </c>
      <c r="E22" s="15">
        <f>SUM(Tabla5[[#This Row],[Crédito inicial]:[Modificaciones]])</f>
        <v>0</v>
      </c>
      <c r="F22" s="15">
        <v>0</v>
      </c>
      <c r="G22" s="15">
        <v>4577257.38</v>
      </c>
      <c r="H22" s="15">
        <v>4577257.38</v>
      </c>
      <c r="I22" s="15">
        <v>4577257.38</v>
      </c>
      <c r="J22" s="15">
        <v>4577257.38</v>
      </c>
      <c r="K22" s="15">
        <v>0</v>
      </c>
      <c r="L22" s="15">
        <v>4577257.38</v>
      </c>
    </row>
    <row r="23" spans="1:12" x14ac:dyDescent="0.25">
      <c r="A23" s="23" t="s">
        <v>96</v>
      </c>
      <c r="B23" s="23" t="s">
        <v>269</v>
      </c>
      <c r="C23" s="15">
        <v>0</v>
      </c>
      <c r="D23" s="15">
        <v>0</v>
      </c>
      <c r="E23" s="15">
        <f>SUM(Tabla5[[#This Row],[Crédito inicial]:[Modificaciones]])</f>
        <v>0</v>
      </c>
      <c r="F23" s="15">
        <v>0</v>
      </c>
      <c r="G23" s="15">
        <v>299767.87</v>
      </c>
      <c r="H23" s="15">
        <v>299767.87</v>
      </c>
      <c r="I23" s="15">
        <v>299767.87</v>
      </c>
      <c r="J23" s="15">
        <v>299767.87</v>
      </c>
      <c r="K23" s="15">
        <v>0</v>
      </c>
      <c r="L23" s="15">
        <v>299767.87</v>
      </c>
    </row>
    <row r="24" spans="1:12" x14ac:dyDescent="0.25">
      <c r="A24" s="23" t="s">
        <v>97</v>
      </c>
      <c r="B24" s="23" t="s">
        <v>270</v>
      </c>
      <c r="C24" s="15">
        <v>0</v>
      </c>
      <c r="D24" s="15">
        <v>12055.63</v>
      </c>
      <c r="E24" s="15">
        <f>SUM(Tabla5[[#This Row],[Crédito inicial]:[Modificaciones]])</f>
        <v>12055.63</v>
      </c>
      <c r="F24" s="15">
        <v>0</v>
      </c>
      <c r="G24" s="15">
        <v>22526.77</v>
      </c>
      <c r="H24" s="15">
        <v>22526.77</v>
      </c>
      <c r="I24" s="15">
        <v>22526.77</v>
      </c>
      <c r="J24" s="15">
        <v>22526.77</v>
      </c>
      <c r="K24" s="15">
        <v>0</v>
      </c>
      <c r="L24" s="15">
        <v>22526.77</v>
      </c>
    </row>
    <row r="25" spans="1:12" x14ac:dyDescent="0.25">
      <c r="A25" s="23" t="s">
        <v>98</v>
      </c>
      <c r="B25" s="23" t="s">
        <v>35</v>
      </c>
      <c r="C25" s="15">
        <v>554964</v>
      </c>
      <c r="D25" s="15">
        <v>0</v>
      </c>
      <c r="E25" s="15">
        <f>SUM(Tabla5[[#This Row],[Crédito inicial]:[Modificaciones]])</f>
        <v>554964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</row>
    <row r="26" spans="1:12" x14ac:dyDescent="0.25">
      <c r="A26" s="23" t="s">
        <v>99</v>
      </c>
      <c r="B26" s="23" t="s">
        <v>271</v>
      </c>
      <c r="C26" s="15">
        <v>0</v>
      </c>
      <c r="D26" s="15">
        <v>0</v>
      </c>
      <c r="E26" s="15">
        <f>SUM(Tabla5[[#This Row],[Crédito inicial]:[Modificaciones]])</f>
        <v>0</v>
      </c>
      <c r="F26" s="15">
        <v>0</v>
      </c>
      <c r="G26" s="15">
        <v>336947.84</v>
      </c>
      <c r="H26" s="15">
        <v>336947.84</v>
      </c>
      <c r="I26" s="15">
        <v>336947.84</v>
      </c>
      <c r="J26" s="15">
        <v>336947.84</v>
      </c>
      <c r="K26" s="15">
        <v>0</v>
      </c>
      <c r="L26" s="15">
        <v>336947.84</v>
      </c>
    </row>
    <row r="27" spans="1:12" x14ac:dyDescent="0.25">
      <c r="A27" s="23" t="s">
        <v>100</v>
      </c>
      <c r="B27" s="23" t="s">
        <v>272</v>
      </c>
      <c r="C27" s="15">
        <v>0</v>
      </c>
      <c r="D27" s="15">
        <v>0</v>
      </c>
      <c r="E27" s="15">
        <f>SUM(Tabla5[[#This Row],[Crédito inicial]:[Modificaciones]])</f>
        <v>0</v>
      </c>
      <c r="F27" s="15">
        <v>0</v>
      </c>
      <c r="G27" s="15">
        <v>539055.54</v>
      </c>
      <c r="H27" s="15">
        <v>539055.54</v>
      </c>
      <c r="I27" s="15">
        <v>539055.54</v>
      </c>
      <c r="J27" s="15">
        <v>539055.54</v>
      </c>
      <c r="K27" s="15">
        <v>0</v>
      </c>
      <c r="L27" s="15">
        <v>539055.54</v>
      </c>
    </row>
    <row r="28" spans="1:12" x14ac:dyDescent="0.25">
      <c r="A28" s="23" t="s">
        <v>101</v>
      </c>
      <c r="B28" s="23" t="s">
        <v>273</v>
      </c>
      <c r="C28" s="15">
        <v>0</v>
      </c>
      <c r="D28" s="15">
        <v>0</v>
      </c>
      <c r="E28" s="15">
        <f>SUM(Tabla5[[#This Row],[Crédito inicial]:[Modificaciones]])</f>
        <v>0</v>
      </c>
      <c r="F28" s="15">
        <v>0</v>
      </c>
      <c r="G28" s="15">
        <v>564.44000000000005</v>
      </c>
      <c r="H28" s="15">
        <v>564.44000000000005</v>
      </c>
      <c r="I28" s="15">
        <v>564.44000000000005</v>
      </c>
      <c r="J28" s="15">
        <v>564.44000000000005</v>
      </c>
      <c r="K28" s="15">
        <v>0</v>
      </c>
      <c r="L28" s="15">
        <v>564.44000000000005</v>
      </c>
    </row>
    <row r="29" spans="1:12" x14ac:dyDescent="0.25">
      <c r="A29" s="23" t="s">
        <v>102</v>
      </c>
      <c r="B29" s="23" t="s">
        <v>263</v>
      </c>
      <c r="C29" s="15">
        <v>0</v>
      </c>
      <c r="D29" s="15">
        <v>0</v>
      </c>
      <c r="E29" s="15">
        <f>SUM(Tabla5[[#This Row],[Crédito inicial]:[Modificaciones]])</f>
        <v>0</v>
      </c>
      <c r="F29" s="15">
        <v>0</v>
      </c>
      <c r="G29" s="15">
        <v>48994.75</v>
      </c>
      <c r="H29" s="15">
        <v>48994.75</v>
      </c>
      <c r="I29" s="15">
        <v>48994.75</v>
      </c>
      <c r="J29" s="15">
        <v>48994.75</v>
      </c>
      <c r="K29" s="15">
        <v>0</v>
      </c>
      <c r="L29" s="15">
        <v>48994.75</v>
      </c>
    </row>
    <row r="30" spans="1:12" x14ac:dyDescent="0.25">
      <c r="A30" s="23" t="s">
        <v>103</v>
      </c>
      <c r="B30" s="23" t="s">
        <v>274</v>
      </c>
      <c r="C30" s="15">
        <v>0</v>
      </c>
      <c r="D30" s="15">
        <v>0</v>
      </c>
      <c r="E30" s="15">
        <f>SUM(Tabla5[[#This Row],[Crédito inicial]:[Modificaciones]])</f>
        <v>0</v>
      </c>
      <c r="F30" s="15">
        <v>0</v>
      </c>
      <c r="G30" s="15">
        <v>1535.1</v>
      </c>
      <c r="H30" s="15">
        <v>1535.1</v>
      </c>
      <c r="I30" s="15">
        <v>1535.1</v>
      </c>
      <c r="J30" s="15">
        <v>1535.1</v>
      </c>
      <c r="K30" s="15">
        <v>0</v>
      </c>
      <c r="L30" s="15">
        <v>1535.1</v>
      </c>
    </row>
    <row r="31" spans="1:12" x14ac:dyDescent="0.25">
      <c r="A31" s="23" t="s">
        <v>104</v>
      </c>
      <c r="B31" s="23" t="s">
        <v>36</v>
      </c>
      <c r="C31" s="15">
        <v>4027300</v>
      </c>
      <c r="D31" s="15">
        <v>0</v>
      </c>
      <c r="E31" s="15">
        <f>SUM(Tabla5[[#This Row],[Crédito inicial]:[Modificaciones]])</f>
        <v>4027300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</row>
    <row r="32" spans="1:12" x14ac:dyDescent="0.25">
      <c r="A32" s="23" t="s">
        <v>105</v>
      </c>
      <c r="B32" s="23" t="s">
        <v>31</v>
      </c>
      <c r="C32" s="15">
        <v>0</v>
      </c>
      <c r="D32" s="15">
        <v>0</v>
      </c>
      <c r="E32" s="15">
        <f>SUM(Tabla5[[#This Row],[Crédito inicial]:[Modificaciones]])</f>
        <v>0</v>
      </c>
      <c r="F32" s="15">
        <v>0</v>
      </c>
      <c r="G32" s="15">
        <v>2682789.71</v>
      </c>
      <c r="H32" s="15">
        <v>2682789.71</v>
      </c>
      <c r="I32" s="15">
        <v>2682789.71</v>
      </c>
      <c r="J32" s="15">
        <v>2682789.71</v>
      </c>
      <c r="K32" s="15">
        <v>0</v>
      </c>
      <c r="L32" s="15">
        <v>2682789.71</v>
      </c>
    </row>
    <row r="33" spans="1:12" x14ac:dyDescent="0.25">
      <c r="A33" s="23" t="s">
        <v>106</v>
      </c>
      <c r="B33" s="23" t="s">
        <v>275</v>
      </c>
      <c r="C33" s="15">
        <v>0</v>
      </c>
      <c r="D33" s="15">
        <v>0</v>
      </c>
      <c r="E33" s="15">
        <f>SUM(Tabla5[[#This Row],[Crédito inicial]:[Modificaciones]])</f>
        <v>0</v>
      </c>
      <c r="F33" s="15">
        <v>0</v>
      </c>
      <c r="G33" s="15">
        <v>388561.19</v>
      </c>
      <c r="H33" s="15">
        <v>388561.19</v>
      </c>
      <c r="I33" s="15">
        <v>388561.19</v>
      </c>
      <c r="J33" s="15">
        <v>388561.19</v>
      </c>
      <c r="K33" s="15">
        <v>0</v>
      </c>
      <c r="L33" s="15">
        <v>388561.19</v>
      </c>
    </row>
    <row r="34" spans="1:12" x14ac:dyDescent="0.25">
      <c r="A34" s="23" t="s">
        <v>107</v>
      </c>
      <c r="B34" s="23" t="s">
        <v>276</v>
      </c>
      <c r="C34" s="15">
        <v>0</v>
      </c>
      <c r="D34" s="15">
        <v>0</v>
      </c>
      <c r="E34" s="15">
        <f>SUM(Tabla5[[#This Row],[Crédito inicial]:[Modificaciones]])</f>
        <v>0</v>
      </c>
      <c r="F34" s="15">
        <v>0</v>
      </c>
      <c r="G34" s="15">
        <v>190252.86</v>
      </c>
      <c r="H34" s="15">
        <v>190252.86</v>
      </c>
      <c r="I34" s="15">
        <v>190252.86</v>
      </c>
      <c r="J34" s="15">
        <v>190252.86</v>
      </c>
      <c r="K34" s="15">
        <v>0</v>
      </c>
      <c r="L34" s="15">
        <v>190252.86</v>
      </c>
    </row>
    <row r="35" spans="1:12" x14ac:dyDescent="0.25">
      <c r="A35" s="23" t="s">
        <v>108</v>
      </c>
      <c r="B35" s="23" t="s">
        <v>274</v>
      </c>
      <c r="C35" s="15">
        <v>0</v>
      </c>
      <c r="D35" s="15">
        <v>0</v>
      </c>
      <c r="E35" s="15">
        <f>SUM(Tabla5[[#This Row],[Crédito inicial]:[Modificaciones]])</f>
        <v>0</v>
      </c>
      <c r="F35" s="15">
        <v>0</v>
      </c>
      <c r="G35" s="15">
        <v>11596.74</v>
      </c>
      <c r="H35" s="15">
        <v>11596.74</v>
      </c>
      <c r="I35" s="15">
        <v>11596.74</v>
      </c>
      <c r="J35" s="15">
        <v>11596.74</v>
      </c>
      <c r="K35" s="15">
        <v>0</v>
      </c>
      <c r="L35" s="15">
        <v>11596.74</v>
      </c>
    </row>
    <row r="36" spans="1:12" x14ac:dyDescent="0.25">
      <c r="A36" s="23" t="s">
        <v>109</v>
      </c>
      <c r="B36" s="23" t="s">
        <v>277</v>
      </c>
      <c r="C36" s="15">
        <v>19215313</v>
      </c>
      <c r="D36" s="15">
        <v>0</v>
      </c>
      <c r="E36" s="15">
        <f>SUM(Tabla5[[#This Row],[Crédito inicial]:[Modificaciones]])</f>
        <v>19215313</v>
      </c>
      <c r="F36" s="15">
        <v>0</v>
      </c>
      <c r="G36" s="15">
        <v>17600725.620000001</v>
      </c>
      <c r="H36" s="15">
        <v>17600725.620000001</v>
      </c>
      <c r="I36" s="15">
        <v>17600725.620000001</v>
      </c>
      <c r="J36" s="15">
        <v>17600725.620000001</v>
      </c>
      <c r="K36" s="15">
        <v>0</v>
      </c>
      <c r="L36" s="15">
        <v>17600725.620000001</v>
      </c>
    </row>
    <row r="37" spans="1:12" x14ac:dyDescent="0.25">
      <c r="A37" s="23" t="s">
        <v>110</v>
      </c>
      <c r="B37" s="23" t="s">
        <v>278</v>
      </c>
      <c r="C37" s="15">
        <v>177469</v>
      </c>
      <c r="D37" s="15">
        <v>0</v>
      </c>
      <c r="E37" s="15">
        <f>SUM(Tabla5[[#This Row],[Crédito inicial]:[Modificaciones]])</f>
        <v>177469</v>
      </c>
      <c r="F37" s="15">
        <v>0</v>
      </c>
      <c r="G37" s="15">
        <v>155091.65</v>
      </c>
      <c r="H37" s="15">
        <v>155091.65</v>
      </c>
      <c r="I37" s="15">
        <v>155091.65</v>
      </c>
      <c r="J37" s="15">
        <v>155091.65</v>
      </c>
      <c r="K37" s="15">
        <v>0</v>
      </c>
      <c r="L37" s="15">
        <v>155091.65</v>
      </c>
    </row>
    <row r="38" spans="1:12" x14ac:dyDescent="0.25">
      <c r="A38" s="23" t="s">
        <v>111</v>
      </c>
      <c r="B38" s="23" t="s">
        <v>279</v>
      </c>
      <c r="C38" s="15">
        <v>4173100</v>
      </c>
      <c r="D38" s="15">
        <v>0</v>
      </c>
      <c r="E38" s="15">
        <f>SUM(Tabla5[[#This Row],[Crédito inicial]:[Modificaciones]])</f>
        <v>4173100</v>
      </c>
      <c r="F38" s="15">
        <v>0</v>
      </c>
      <c r="G38" s="15">
        <v>3610550.31</v>
      </c>
      <c r="H38" s="15">
        <v>3610550.31</v>
      </c>
      <c r="I38" s="15">
        <v>3610550.31</v>
      </c>
      <c r="J38" s="15">
        <v>3610550.31</v>
      </c>
      <c r="K38" s="15">
        <v>0</v>
      </c>
      <c r="L38" s="15">
        <v>3610550.31</v>
      </c>
    </row>
    <row r="39" spans="1:12" x14ac:dyDescent="0.25">
      <c r="A39" s="23" t="s">
        <v>112</v>
      </c>
      <c r="B39" s="23" t="s">
        <v>280</v>
      </c>
      <c r="C39" s="15">
        <v>2942310</v>
      </c>
      <c r="D39" s="15">
        <v>0</v>
      </c>
      <c r="E39" s="15">
        <f>SUM(Tabla5[[#This Row],[Crédito inicial]:[Modificaciones]])</f>
        <v>2942310</v>
      </c>
      <c r="F39" s="15">
        <v>0</v>
      </c>
      <c r="G39" s="15">
        <v>2268484.08</v>
      </c>
      <c r="H39" s="15">
        <v>2268484.08</v>
      </c>
      <c r="I39" s="15">
        <v>2268484.08</v>
      </c>
      <c r="J39" s="15">
        <v>2268484.08</v>
      </c>
      <c r="K39" s="15">
        <v>0</v>
      </c>
      <c r="L39" s="15">
        <v>2268484.08</v>
      </c>
    </row>
    <row r="40" spans="1:12" x14ac:dyDescent="0.25">
      <c r="A40" s="23" t="s">
        <v>113</v>
      </c>
      <c r="B40" s="23" t="s">
        <v>281</v>
      </c>
      <c r="C40" s="15">
        <v>461500</v>
      </c>
      <c r="D40" s="15">
        <v>0</v>
      </c>
      <c r="E40" s="15">
        <f>SUM(Tabla5[[#This Row],[Crédito inicial]:[Modificaciones]])</f>
        <v>461500</v>
      </c>
      <c r="F40" s="15">
        <v>0</v>
      </c>
      <c r="G40" s="15">
        <v>375093.64</v>
      </c>
      <c r="H40" s="15">
        <v>375093.64</v>
      </c>
      <c r="I40" s="15">
        <v>375093.64</v>
      </c>
      <c r="J40" s="15">
        <v>375093.64</v>
      </c>
      <c r="K40" s="15">
        <v>0</v>
      </c>
      <c r="L40" s="15">
        <v>375093.64</v>
      </c>
    </row>
    <row r="41" spans="1:12" x14ac:dyDescent="0.25">
      <c r="A41" s="23" t="s">
        <v>1812</v>
      </c>
      <c r="B41" s="23" t="s">
        <v>1104</v>
      </c>
      <c r="C41" s="15">
        <v>436363</v>
      </c>
      <c r="D41" s="15">
        <v>0</v>
      </c>
      <c r="E41" s="15">
        <f>SUM(Tabla5[[#This Row],[Crédito inicial]:[Modificaciones]])</f>
        <v>436363</v>
      </c>
      <c r="F41" s="15">
        <v>0</v>
      </c>
      <c r="G41" s="15">
        <v>363837.53</v>
      </c>
      <c r="H41" s="15">
        <v>363837.53</v>
      </c>
      <c r="I41" s="15">
        <v>363837.53</v>
      </c>
      <c r="J41" s="15">
        <v>363837.53</v>
      </c>
      <c r="K41" s="15">
        <v>0</v>
      </c>
      <c r="L41" s="15">
        <v>363837.53</v>
      </c>
    </row>
    <row r="42" spans="1:12" x14ac:dyDescent="0.25">
      <c r="A42" s="23" t="s">
        <v>1813</v>
      </c>
      <c r="B42" s="23" t="s">
        <v>1105</v>
      </c>
      <c r="C42" s="15">
        <v>833333</v>
      </c>
      <c r="D42" s="15">
        <v>0</v>
      </c>
      <c r="E42" s="15">
        <f>SUM(Tabla5[[#This Row],[Crédito inicial]:[Modificaciones]])</f>
        <v>833333</v>
      </c>
      <c r="F42" s="15">
        <v>0</v>
      </c>
      <c r="G42" s="15">
        <v>639899.56999999995</v>
      </c>
      <c r="H42" s="15">
        <v>639899.56999999995</v>
      </c>
      <c r="I42" s="15">
        <v>639899.56999999995</v>
      </c>
      <c r="J42" s="15">
        <v>639899.56999999995</v>
      </c>
      <c r="K42" s="15">
        <v>0</v>
      </c>
      <c r="L42" s="15">
        <v>639899.56999999995</v>
      </c>
    </row>
    <row r="43" spans="1:12" x14ac:dyDescent="0.25">
      <c r="A43" s="23" t="s">
        <v>1814</v>
      </c>
      <c r="B43" s="23" t="s">
        <v>1106</v>
      </c>
      <c r="C43" s="15">
        <v>212121</v>
      </c>
      <c r="D43" s="15">
        <v>0</v>
      </c>
      <c r="E43" s="15">
        <f>SUM(Tabla5[[#This Row],[Crédito inicial]:[Modificaciones]])</f>
        <v>212121</v>
      </c>
      <c r="F43" s="15">
        <v>0</v>
      </c>
      <c r="G43" s="15">
        <v>212121</v>
      </c>
      <c r="H43" s="15">
        <v>212121</v>
      </c>
      <c r="I43" s="15">
        <v>212121</v>
      </c>
      <c r="J43" s="15">
        <v>212121</v>
      </c>
      <c r="K43" s="15">
        <v>0</v>
      </c>
      <c r="L43" s="15">
        <v>212121</v>
      </c>
    </row>
    <row r="44" spans="1:12" x14ac:dyDescent="0.25">
      <c r="A44" s="23" t="s">
        <v>1815</v>
      </c>
      <c r="B44" s="23" t="s">
        <v>1107</v>
      </c>
      <c r="C44" s="15">
        <v>113636</v>
      </c>
      <c r="D44" s="15">
        <v>0</v>
      </c>
      <c r="E44" s="15">
        <f>SUM(Tabla5[[#This Row],[Crédito inicial]:[Modificaciones]])</f>
        <v>113636</v>
      </c>
      <c r="F44" s="15">
        <v>0</v>
      </c>
      <c r="G44" s="15">
        <v>101284.23</v>
      </c>
      <c r="H44" s="15">
        <v>101284.23</v>
      </c>
      <c r="I44" s="15">
        <v>101284.23</v>
      </c>
      <c r="J44" s="15">
        <v>101284.23</v>
      </c>
      <c r="K44" s="15">
        <v>0</v>
      </c>
      <c r="L44" s="15">
        <v>101284.23</v>
      </c>
    </row>
    <row r="45" spans="1:12" x14ac:dyDescent="0.25">
      <c r="A45" s="23" t="s">
        <v>114</v>
      </c>
      <c r="B45" s="23" t="s">
        <v>282</v>
      </c>
      <c r="C45" s="15">
        <v>1055594</v>
      </c>
      <c r="D45" s="15">
        <v>111811.96</v>
      </c>
      <c r="E45" s="15">
        <f>SUM(Tabla5[[#This Row],[Crédito inicial]:[Modificaciones]])</f>
        <v>1167405.96</v>
      </c>
      <c r="F45" s="15">
        <v>0</v>
      </c>
      <c r="G45" s="15">
        <v>698581.85</v>
      </c>
      <c r="H45" s="15">
        <v>698581.85</v>
      </c>
      <c r="I45" s="15">
        <v>698581.85</v>
      </c>
      <c r="J45" s="15">
        <v>698581.85</v>
      </c>
      <c r="K45" s="15">
        <v>6383.42</v>
      </c>
      <c r="L45" s="15">
        <v>704965.27</v>
      </c>
    </row>
    <row r="46" spans="1:12" x14ac:dyDescent="0.25">
      <c r="A46" s="23" t="s">
        <v>1816</v>
      </c>
      <c r="B46" s="23" t="s">
        <v>1828</v>
      </c>
      <c r="C46" s="15">
        <v>169716</v>
      </c>
      <c r="D46" s="15">
        <v>-8500</v>
      </c>
      <c r="E46" s="15">
        <f>SUM(Tabla5[[#This Row],[Crédito inicial]:[Modificaciones]])</f>
        <v>161216</v>
      </c>
      <c r="F46" s="15">
        <v>0</v>
      </c>
      <c r="G46" s="15">
        <v>25873.03</v>
      </c>
      <c r="H46" s="15">
        <v>25873.03</v>
      </c>
      <c r="I46" s="15">
        <v>25873.03</v>
      </c>
      <c r="J46" s="15">
        <v>25873.03</v>
      </c>
      <c r="K46" s="15">
        <v>0</v>
      </c>
      <c r="L46" s="15">
        <v>25873.03</v>
      </c>
    </row>
    <row r="47" spans="1:12" x14ac:dyDescent="0.25">
      <c r="A47" s="23" t="s">
        <v>115</v>
      </c>
      <c r="B47" s="23" t="s">
        <v>39</v>
      </c>
      <c r="C47" s="15">
        <v>1656237</v>
      </c>
      <c r="D47" s="15">
        <v>0</v>
      </c>
      <c r="E47" s="15">
        <f>SUM(Tabla5[[#This Row],[Crédito inicial]:[Modificaciones]])</f>
        <v>1656237</v>
      </c>
      <c r="F47" s="15">
        <v>0</v>
      </c>
      <c r="G47" s="15">
        <v>1532828.31</v>
      </c>
      <c r="H47" s="15">
        <v>1532828.31</v>
      </c>
      <c r="I47" s="15">
        <v>1532828.31</v>
      </c>
      <c r="J47" s="15">
        <v>1532828.31</v>
      </c>
      <c r="K47" s="15">
        <v>0</v>
      </c>
      <c r="L47" s="15">
        <v>1532828.31</v>
      </c>
    </row>
    <row r="48" spans="1:12" x14ac:dyDescent="0.25">
      <c r="A48" s="23" t="s">
        <v>116</v>
      </c>
      <c r="B48" s="23" t="s">
        <v>40</v>
      </c>
      <c r="C48" s="15">
        <v>51500</v>
      </c>
      <c r="D48" s="15">
        <v>0</v>
      </c>
      <c r="E48" s="15">
        <f>SUM(Tabla5[[#This Row],[Crédito inicial]:[Modificaciones]])</f>
        <v>51500</v>
      </c>
      <c r="F48" s="15">
        <v>0</v>
      </c>
      <c r="G48" s="15">
        <v>48759.37</v>
      </c>
      <c r="H48" s="15">
        <v>48759.37</v>
      </c>
      <c r="I48" s="15">
        <v>48759.37</v>
      </c>
      <c r="J48" s="15">
        <v>48759.37</v>
      </c>
      <c r="K48" s="15">
        <v>0</v>
      </c>
      <c r="L48" s="15">
        <v>48759.37</v>
      </c>
    </row>
    <row r="49" spans="1:12" x14ac:dyDescent="0.25">
      <c r="A49" s="23" t="s">
        <v>117</v>
      </c>
      <c r="B49" s="23" t="s">
        <v>41</v>
      </c>
      <c r="C49" s="15">
        <v>20097582</v>
      </c>
      <c r="D49" s="15">
        <v>-3446.96</v>
      </c>
      <c r="E49" s="15">
        <f>SUM(Tabla5[[#This Row],[Crédito inicial]:[Modificaciones]])</f>
        <v>20094135.039999999</v>
      </c>
      <c r="F49" s="15">
        <v>0</v>
      </c>
      <c r="G49" s="15">
        <v>169131.16</v>
      </c>
      <c r="H49" s="15">
        <v>169131.16</v>
      </c>
      <c r="I49" s="15">
        <v>169131.16</v>
      </c>
      <c r="J49" s="15">
        <v>169131.16</v>
      </c>
      <c r="K49" s="15">
        <v>1314.41</v>
      </c>
      <c r="L49" s="15">
        <v>170445.57</v>
      </c>
    </row>
    <row r="50" spans="1:12" x14ac:dyDescent="0.25">
      <c r="A50" s="23" t="s">
        <v>118</v>
      </c>
      <c r="B50" s="23" t="s">
        <v>283</v>
      </c>
      <c r="C50" s="15">
        <v>0</v>
      </c>
      <c r="D50" s="15">
        <v>0</v>
      </c>
      <c r="E50" s="15">
        <f>SUM(Tabla5[[#This Row],[Crédito inicial]:[Modificaciones]])</f>
        <v>0</v>
      </c>
      <c r="F50" s="15">
        <v>0</v>
      </c>
      <c r="G50" s="15">
        <v>12876422.810000001</v>
      </c>
      <c r="H50" s="15">
        <v>12876422.810000001</v>
      </c>
      <c r="I50" s="15">
        <v>12876422.810000001</v>
      </c>
      <c r="J50" s="15">
        <v>12876422.810000001</v>
      </c>
      <c r="K50" s="15">
        <v>0</v>
      </c>
      <c r="L50" s="15">
        <v>12876422.810000001</v>
      </c>
    </row>
    <row r="51" spans="1:12" x14ac:dyDescent="0.25">
      <c r="A51" s="23" t="s">
        <v>119</v>
      </c>
      <c r="B51" s="23" t="s">
        <v>284</v>
      </c>
      <c r="C51" s="15">
        <v>0</v>
      </c>
      <c r="D51" s="15">
        <v>0</v>
      </c>
      <c r="E51" s="15">
        <f>SUM(Tabla5[[#This Row],[Crédito inicial]:[Modificaciones]])</f>
        <v>0</v>
      </c>
      <c r="F51" s="15">
        <v>0</v>
      </c>
      <c r="G51" s="15">
        <v>5459283.0899999999</v>
      </c>
      <c r="H51" s="15">
        <v>5459283.0899999999</v>
      </c>
      <c r="I51" s="15">
        <v>5459283.0899999999</v>
      </c>
      <c r="J51" s="15">
        <v>5459283.0899999999</v>
      </c>
      <c r="K51" s="15">
        <v>0</v>
      </c>
      <c r="L51" s="15">
        <v>5459283.0899999999</v>
      </c>
    </row>
    <row r="52" spans="1:12" x14ac:dyDescent="0.25">
      <c r="A52" s="23" t="s">
        <v>120</v>
      </c>
      <c r="B52" s="23" t="s">
        <v>285</v>
      </c>
      <c r="C52" s="15">
        <v>195000</v>
      </c>
      <c r="D52" s="15">
        <v>0</v>
      </c>
      <c r="E52" s="15">
        <f>SUM(Tabla5[[#This Row],[Crédito inicial]:[Modificaciones]])</f>
        <v>195000</v>
      </c>
      <c r="F52" s="15">
        <v>0</v>
      </c>
      <c r="G52" s="15">
        <v>55374.84</v>
      </c>
      <c r="H52" s="15">
        <v>55374.84</v>
      </c>
      <c r="I52" s="15">
        <v>55374.84</v>
      </c>
      <c r="J52" s="15">
        <v>54653.74</v>
      </c>
      <c r="K52" s="15">
        <v>0</v>
      </c>
      <c r="L52" s="15">
        <v>54653.74</v>
      </c>
    </row>
    <row r="53" spans="1:12" x14ac:dyDescent="0.25">
      <c r="A53" s="23" t="s">
        <v>121</v>
      </c>
      <c r="B53" s="23" t="s">
        <v>286</v>
      </c>
      <c r="C53" s="15">
        <v>235000</v>
      </c>
      <c r="D53" s="15">
        <v>0</v>
      </c>
      <c r="E53" s="15">
        <f>SUM(Tabla5[[#This Row],[Crédito inicial]:[Modificaciones]])</f>
        <v>235000</v>
      </c>
      <c r="F53" s="15">
        <v>0</v>
      </c>
      <c r="G53" s="15">
        <v>234999.89</v>
      </c>
      <c r="H53" s="15">
        <v>234999.89</v>
      </c>
      <c r="I53" s="15">
        <v>234999.89</v>
      </c>
      <c r="J53" s="15">
        <v>234999.89</v>
      </c>
      <c r="K53" s="15">
        <v>0</v>
      </c>
      <c r="L53" s="15">
        <v>234999.89</v>
      </c>
    </row>
    <row r="54" spans="1:12" x14ac:dyDescent="0.25">
      <c r="A54" s="23" t="s">
        <v>122</v>
      </c>
      <c r="B54" s="23" t="s">
        <v>287</v>
      </c>
      <c r="C54" s="15">
        <v>680000</v>
      </c>
      <c r="D54" s="15">
        <v>0</v>
      </c>
      <c r="E54" s="15">
        <f>SUM(Tabla5[[#This Row],[Crédito inicial]:[Modificaciones]])</f>
        <v>680000</v>
      </c>
      <c r="F54" s="15">
        <v>0</v>
      </c>
      <c r="G54" s="15">
        <v>761778.81</v>
      </c>
      <c r="H54" s="15">
        <v>761778.81</v>
      </c>
      <c r="I54" s="15">
        <v>761778.81</v>
      </c>
      <c r="J54" s="15">
        <v>739931.77</v>
      </c>
      <c r="K54" s="15">
        <v>0</v>
      </c>
      <c r="L54" s="15">
        <v>739931.77</v>
      </c>
    </row>
    <row r="55" spans="1:12" x14ac:dyDescent="0.25">
      <c r="A55" s="23" t="s">
        <v>123</v>
      </c>
      <c r="B55" s="23" t="s">
        <v>43</v>
      </c>
      <c r="C55" s="15">
        <v>76337</v>
      </c>
      <c r="D55" s="15">
        <v>513</v>
      </c>
      <c r="E55" s="15">
        <f>SUM(Tabla5[[#This Row],[Crédito inicial]:[Modificaciones]])</f>
        <v>76850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1:12" x14ac:dyDescent="0.25">
      <c r="A56" s="23" t="s">
        <v>124</v>
      </c>
      <c r="B56" s="23" t="s">
        <v>288</v>
      </c>
      <c r="C56" s="15">
        <v>0</v>
      </c>
      <c r="D56" s="15">
        <v>0</v>
      </c>
      <c r="E56" s="15">
        <f>SUM(Tabla5[[#This Row],[Crédito inicial]:[Modificaciones]])</f>
        <v>0</v>
      </c>
      <c r="F56" s="15">
        <v>0</v>
      </c>
      <c r="G56" s="15">
        <v>53537.279999999999</v>
      </c>
      <c r="H56" s="15">
        <v>53537.279999999999</v>
      </c>
      <c r="I56" s="15">
        <v>53537.279999999999</v>
      </c>
      <c r="J56" s="15">
        <v>53537.16</v>
      </c>
      <c r="K56" s="15">
        <v>0</v>
      </c>
      <c r="L56" s="15">
        <v>53537.16</v>
      </c>
    </row>
    <row r="57" spans="1:12" x14ac:dyDescent="0.25">
      <c r="A57" s="23" t="s">
        <v>125</v>
      </c>
      <c r="B57" s="23" t="s">
        <v>289</v>
      </c>
      <c r="C57" s="15">
        <v>0</v>
      </c>
      <c r="D57" s="15">
        <v>11556.92</v>
      </c>
      <c r="E57" s="15">
        <f>SUM(Tabla5[[#This Row],[Crédito inicial]:[Modificaciones]])</f>
        <v>11556.92</v>
      </c>
      <c r="F57" s="15">
        <v>0</v>
      </c>
      <c r="G57" s="15">
        <v>27512.33</v>
      </c>
      <c r="H57" s="15">
        <v>27512.33</v>
      </c>
      <c r="I57" s="15">
        <v>27512.33</v>
      </c>
      <c r="J57" s="15">
        <v>27512.32</v>
      </c>
      <c r="K57" s="15">
        <v>0</v>
      </c>
      <c r="L57" s="15">
        <v>27512.32</v>
      </c>
    </row>
    <row r="58" spans="1:12" x14ac:dyDescent="0.25">
      <c r="A58" s="23" t="s">
        <v>1817</v>
      </c>
      <c r="B58" s="23" t="s">
        <v>1110</v>
      </c>
      <c r="C58" s="15">
        <v>0</v>
      </c>
      <c r="D58" s="15">
        <v>0</v>
      </c>
      <c r="E58" s="15">
        <f>SUM(Tabla5[[#This Row],[Crédito inicial]:[Modificaciones]])</f>
        <v>0</v>
      </c>
      <c r="F58" s="15">
        <v>0</v>
      </c>
      <c r="G58" s="15">
        <v>512.13</v>
      </c>
      <c r="H58" s="15">
        <v>512.13</v>
      </c>
      <c r="I58" s="15">
        <v>512.13</v>
      </c>
      <c r="J58" s="15">
        <v>512.13</v>
      </c>
      <c r="K58" s="15">
        <v>0</v>
      </c>
      <c r="L58" s="15">
        <v>512.13</v>
      </c>
    </row>
    <row r="59" spans="1:12" x14ac:dyDescent="0.25">
      <c r="A59" s="23" t="s">
        <v>126</v>
      </c>
      <c r="B59" s="23" t="s">
        <v>292</v>
      </c>
      <c r="C59" s="15">
        <v>0</v>
      </c>
      <c r="D59" s="15">
        <v>0</v>
      </c>
      <c r="E59" s="15">
        <f>SUM(Tabla5[[#This Row],[Crédito inicial]:[Modificaciones]])</f>
        <v>0</v>
      </c>
      <c r="F59" s="15">
        <v>0</v>
      </c>
      <c r="G59" s="15">
        <v>2811.6</v>
      </c>
      <c r="H59" s="15">
        <v>2811.6</v>
      </c>
      <c r="I59" s="15">
        <v>2811.6</v>
      </c>
      <c r="J59" s="15">
        <v>2811.6</v>
      </c>
      <c r="K59" s="15">
        <v>234.3</v>
      </c>
      <c r="L59" s="15">
        <v>3045.9</v>
      </c>
    </row>
    <row r="60" spans="1:12" x14ac:dyDescent="0.25">
      <c r="A60" s="23" t="s">
        <v>127</v>
      </c>
      <c r="B60" s="23" t="s">
        <v>44</v>
      </c>
      <c r="C60" s="15">
        <v>35116</v>
      </c>
      <c r="D60" s="15">
        <v>122940.87</v>
      </c>
      <c r="E60" s="15">
        <f>SUM(Tabla5[[#This Row],[Crédito inicial]:[Modificaciones]])</f>
        <v>158056.87</v>
      </c>
      <c r="F60" s="15">
        <v>0</v>
      </c>
      <c r="G60" s="15">
        <v>15792.84</v>
      </c>
      <c r="H60" s="15">
        <v>15792.84</v>
      </c>
      <c r="I60" s="15">
        <v>15792.84</v>
      </c>
      <c r="J60" s="15">
        <v>15762.6</v>
      </c>
      <c r="K60" s="15">
        <v>0</v>
      </c>
      <c r="L60" s="15">
        <v>15762.6</v>
      </c>
    </row>
    <row r="61" spans="1:12" x14ac:dyDescent="0.25">
      <c r="A61" s="35">
        <v>20500</v>
      </c>
      <c r="B61" s="23" t="s">
        <v>44</v>
      </c>
      <c r="C61" s="15">
        <v>0</v>
      </c>
      <c r="D61" s="15">
        <v>12896</v>
      </c>
      <c r="E61" s="15">
        <f>SUM(Tabla5[[#This Row],[Crédito inicial]:[Modificaciones]])</f>
        <v>12896</v>
      </c>
      <c r="F61" s="15"/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</row>
    <row r="62" spans="1:12" x14ac:dyDescent="0.25">
      <c r="A62" s="23" t="s">
        <v>128</v>
      </c>
      <c r="B62" s="23" t="s">
        <v>290</v>
      </c>
      <c r="C62" s="15">
        <v>0</v>
      </c>
      <c r="D62" s="15">
        <v>10842</v>
      </c>
      <c r="E62" s="15">
        <f>SUM(Tabla5[[#This Row],[Crédito inicial]:[Modificaciones]])</f>
        <v>10842</v>
      </c>
      <c r="F62" s="15">
        <v>0</v>
      </c>
      <c r="G62" s="15">
        <v>177863.13</v>
      </c>
      <c r="H62" s="15">
        <v>174818.24</v>
      </c>
      <c r="I62" s="15">
        <v>174818.24</v>
      </c>
      <c r="J62" s="15">
        <v>165452.06</v>
      </c>
      <c r="K62" s="15">
        <v>0</v>
      </c>
      <c r="L62" s="15">
        <v>165452.06</v>
      </c>
    </row>
    <row r="63" spans="1:12" x14ac:dyDescent="0.25">
      <c r="A63" s="23" t="s">
        <v>129</v>
      </c>
      <c r="B63" s="23" t="s">
        <v>844</v>
      </c>
      <c r="C63" s="15">
        <v>4400</v>
      </c>
      <c r="D63" s="15">
        <v>0</v>
      </c>
      <c r="E63" s="15">
        <f>SUM(Tabla5[[#This Row],[Crédito inicial]:[Modificaciones]])</f>
        <v>4400</v>
      </c>
      <c r="F63" s="15">
        <v>0</v>
      </c>
      <c r="G63" s="15">
        <v>5319.26</v>
      </c>
      <c r="H63" s="15">
        <v>5319.26</v>
      </c>
      <c r="I63" s="15">
        <v>5319.26</v>
      </c>
      <c r="J63" s="15">
        <v>5319.24</v>
      </c>
      <c r="K63" s="15">
        <v>0</v>
      </c>
      <c r="L63" s="15">
        <v>5319.24</v>
      </c>
    </row>
    <row r="64" spans="1:12" x14ac:dyDescent="0.25">
      <c r="A64" s="23" t="s">
        <v>130</v>
      </c>
      <c r="B64" s="23" t="s">
        <v>45</v>
      </c>
      <c r="C64" s="15">
        <v>438100</v>
      </c>
      <c r="D64" s="15">
        <v>107894.36</v>
      </c>
      <c r="E64" s="15">
        <f>SUM(Tabla5[[#This Row],[Crédito inicial]:[Modificaciones]])</f>
        <v>545994.36</v>
      </c>
      <c r="F64" s="15">
        <v>0</v>
      </c>
      <c r="G64" s="15">
        <v>524309.59</v>
      </c>
      <c r="H64" s="15">
        <v>522959.27</v>
      </c>
      <c r="I64" s="15">
        <v>522959.27</v>
      </c>
      <c r="J64" s="15">
        <v>520388.01</v>
      </c>
      <c r="K64" s="15">
        <v>0</v>
      </c>
      <c r="L64" s="15">
        <v>520388.01</v>
      </c>
    </row>
    <row r="65" spans="1:12" x14ac:dyDescent="0.25">
      <c r="A65" s="23" t="s">
        <v>131</v>
      </c>
      <c r="B65" s="23" t="s">
        <v>46</v>
      </c>
      <c r="C65" s="15">
        <v>0</v>
      </c>
      <c r="D65" s="15">
        <v>0</v>
      </c>
      <c r="E65" s="15">
        <f>SUM(Tabla5[[#This Row],[Crédito inicial]:[Modificaciones]])</f>
        <v>0</v>
      </c>
      <c r="F65" s="15">
        <v>0</v>
      </c>
      <c r="G65" s="15">
        <v>238608.81</v>
      </c>
      <c r="H65" s="15">
        <v>238608.81</v>
      </c>
      <c r="I65" s="15">
        <v>238608.81</v>
      </c>
      <c r="J65" s="15">
        <v>175676.71</v>
      </c>
      <c r="K65" s="15">
        <v>0</v>
      </c>
      <c r="L65" s="15">
        <v>175676.71</v>
      </c>
    </row>
    <row r="66" spans="1:12" x14ac:dyDescent="0.25">
      <c r="A66" s="23" t="s">
        <v>132</v>
      </c>
      <c r="B66" s="23" t="s">
        <v>47</v>
      </c>
      <c r="C66" s="15">
        <v>1599900</v>
      </c>
      <c r="D66" s="15">
        <v>462865.79</v>
      </c>
      <c r="E66" s="15">
        <f>SUM(Tabla5[[#This Row],[Crédito inicial]:[Modificaciones]])</f>
        <v>2062765.79</v>
      </c>
      <c r="F66" s="15">
        <v>0</v>
      </c>
      <c r="G66" s="15">
        <v>213499.72</v>
      </c>
      <c r="H66" s="15">
        <v>213499.72</v>
      </c>
      <c r="I66" s="15">
        <v>213499.72</v>
      </c>
      <c r="J66" s="15">
        <v>213499.72</v>
      </c>
      <c r="K66" s="15">
        <v>0</v>
      </c>
      <c r="L66" s="15">
        <v>213499.72</v>
      </c>
    </row>
    <row r="67" spans="1:12" x14ac:dyDescent="0.25">
      <c r="A67" s="23" t="s">
        <v>133</v>
      </c>
      <c r="B67" s="23" t="s">
        <v>288</v>
      </c>
      <c r="C67" s="15">
        <v>0</v>
      </c>
      <c r="D67" s="15">
        <v>0</v>
      </c>
      <c r="E67" s="15">
        <f>SUM(Tabla5[[#This Row],[Crédito inicial]:[Modificaciones]])</f>
        <v>0</v>
      </c>
      <c r="F67" s="15">
        <v>0</v>
      </c>
      <c r="G67" s="15">
        <v>243762.58</v>
      </c>
      <c r="H67" s="15">
        <v>243762.58</v>
      </c>
      <c r="I67" s="15">
        <v>243762.58</v>
      </c>
      <c r="J67" s="15">
        <v>215264.27</v>
      </c>
      <c r="K67" s="15">
        <v>0</v>
      </c>
      <c r="L67" s="15">
        <v>215264.27</v>
      </c>
    </row>
    <row r="68" spans="1:12" x14ac:dyDescent="0.25">
      <c r="A68" s="23" t="s">
        <v>134</v>
      </c>
      <c r="B68" s="23" t="s">
        <v>289</v>
      </c>
      <c r="C68" s="15">
        <v>0</v>
      </c>
      <c r="D68" s="15">
        <v>82725.36</v>
      </c>
      <c r="E68" s="15">
        <f>SUM(Tabla5[[#This Row],[Crédito inicial]:[Modificaciones]])</f>
        <v>82725.36</v>
      </c>
      <c r="F68" s="15">
        <v>0</v>
      </c>
      <c r="G68" s="15">
        <v>1065511.6200000001</v>
      </c>
      <c r="H68" s="15">
        <v>1065511.6200000001</v>
      </c>
      <c r="I68" s="15">
        <v>1065511.6200000001</v>
      </c>
      <c r="J68" s="15">
        <v>992673.47</v>
      </c>
      <c r="K68" s="15">
        <v>0</v>
      </c>
      <c r="L68" s="15">
        <v>992673.47</v>
      </c>
    </row>
    <row r="69" spans="1:12" x14ac:dyDescent="0.25">
      <c r="A69" s="23" t="s">
        <v>135</v>
      </c>
      <c r="B69" s="23" t="s">
        <v>291</v>
      </c>
      <c r="C69" s="15">
        <v>0</v>
      </c>
      <c r="D69" s="15">
        <v>0</v>
      </c>
      <c r="E69" s="15">
        <f>SUM(Tabla5[[#This Row],[Crédito inicial]:[Modificaciones]])</f>
        <v>0</v>
      </c>
      <c r="F69" s="15">
        <v>0</v>
      </c>
      <c r="G69" s="15">
        <v>132246.81</v>
      </c>
      <c r="H69" s="15">
        <v>132246.81</v>
      </c>
      <c r="I69" s="15">
        <v>132246.81</v>
      </c>
      <c r="J69" s="15">
        <v>79016.490000000005</v>
      </c>
      <c r="K69" s="15">
        <v>0</v>
      </c>
      <c r="L69" s="15">
        <v>79016.490000000005</v>
      </c>
    </row>
    <row r="70" spans="1:12" x14ac:dyDescent="0.25">
      <c r="A70" s="35">
        <v>21205</v>
      </c>
      <c r="B70" s="23" t="s">
        <v>2463</v>
      </c>
      <c r="C70" s="15">
        <v>0</v>
      </c>
      <c r="D70" s="15">
        <v>0</v>
      </c>
      <c r="E70" s="15">
        <f>SUM(Tabla5[[#This Row],[Crédito inicial]:[Modificaciones]])</f>
        <v>0</v>
      </c>
      <c r="F70" s="15"/>
      <c r="G70" s="15">
        <v>300</v>
      </c>
      <c r="H70" s="15">
        <v>300</v>
      </c>
      <c r="I70" s="15">
        <v>300</v>
      </c>
      <c r="J70" s="15">
        <v>300</v>
      </c>
      <c r="K70" s="15">
        <v>0</v>
      </c>
      <c r="L70" s="15">
        <v>300</v>
      </c>
    </row>
    <row r="71" spans="1:12" x14ac:dyDescent="0.25">
      <c r="A71" s="23" t="s">
        <v>136</v>
      </c>
      <c r="B71" s="23" t="s">
        <v>293</v>
      </c>
      <c r="C71" s="15">
        <v>0</v>
      </c>
      <c r="D71" s="15">
        <v>795</v>
      </c>
      <c r="E71" s="15">
        <f>SUM(Tabla5[[#This Row],[Crédito inicial]:[Modificaciones]])</f>
        <v>795</v>
      </c>
      <c r="F71" s="15">
        <v>0</v>
      </c>
      <c r="G71" s="15">
        <v>58159.37</v>
      </c>
      <c r="H71" s="15">
        <v>58159.37</v>
      </c>
      <c r="I71" s="15">
        <v>58159.37</v>
      </c>
      <c r="J71" s="15">
        <v>58159.37</v>
      </c>
      <c r="K71" s="15">
        <v>0</v>
      </c>
      <c r="L71" s="15">
        <v>58159.37</v>
      </c>
    </row>
    <row r="72" spans="1:12" x14ac:dyDescent="0.25">
      <c r="A72" s="23" t="s">
        <v>137</v>
      </c>
      <c r="B72" s="23" t="s">
        <v>48</v>
      </c>
      <c r="C72" s="15">
        <v>2369031</v>
      </c>
      <c r="D72" s="15">
        <v>-349340.3</v>
      </c>
      <c r="E72" s="15">
        <f>SUM(Tabla5[[#This Row],[Crédito inicial]:[Modificaciones]])</f>
        <v>2019690.7</v>
      </c>
      <c r="F72" s="15">
        <v>0</v>
      </c>
      <c r="G72" s="15">
        <v>10000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</row>
    <row r="73" spans="1:12" x14ac:dyDescent="0.25">
      <c r="A73" s="23" t="s">
        <v>138</v>
      </c>
      <c r="B73" s="23" t="s">
        <v>294</v>
      </c>
      <c r="C73" s="15">
        <v>0</v>
      </c>
      <c r="D73" s="15">
        <v>0</v>
      </c>
      <c r="E73" s="15">
        <f>SUM(Tabla5[[#This Row],[Crédito inicial]:[Modificaciones]])</f>
        <v>0</v>
      </c>
      <c r="F73" s="15">
        <v>0</v>
      </c>
      <c r="G73" s="15">
        <v>103255.43</v>
      </c>
      <c r="H73" s="15">
        <v>103255.43</v>
      </c>
      <c r="I73" s="15">
        <v>103255.43</v>
      </c>
      <c r="J73" s="15">
        <v>100752.58</v>
      </c>
      <c r="K73" s="15">
        <v>0</v>
      </c>
      <c r="L73" s="15">
        <v>100752.58</v>
      </c>
    </row>
    <row r="74" spans="1:12" x14ac:dyDescent="0.25">
      <c r="A74" s="23" t="s">
        <v>139</v>
      </c>
      <c r="B74" s="23" t="s">
        <v>295</v>
      </c>
      <c r="C74" s="15">
        <v>0</v>
      </c>
      <c r="D74" s="15">
        <v>3767.6</v>
      </c>
      <c r="E74" s="15">
        <f>SUM(Tabla5[[#This Row],[Crédito inicial]:[Modificaciones]])</f>
        <v>3767.6</v>
      </c>
      <c r="F74" s="15">
        <v>0</v>
      </c>
      <c r="G74" s="15">
        <v>436872.47</v>
      </c>
      <c r="H74" s="15">
        <v>436872.47</v>
      </c>
      <c r="I74" s="15">
        <v>436872.47</v>
      </c>
      <c r="J74" s="15">
        <v>429406.81</v>
      </c>
      <c r="K74" s="15">
        <v>0</v>
      </c>
      <c r="L74" s="15">
        <v>429406.81</v>
      </c>
    </row>
    <row r="75" spans="1:12" x14ac:dyDescent="0.25">
      <c r="A75" s="23" t="s">
        <v>140</v>
      </c>
      <c r="B75" s="23" t="s">
        <v>296</v>
      </c>
      <c r="C75" s="15">
        <v>0</v>
      </c>
      <c r="D75" s="15">
        <v>1002</v>
      </c>
      <c r="E75" s="15">
        <f>SUM(Tabla5[[#This Row],[Crédito inicial]:[Modificaciones]])</f>
        <v>1002</v>
      </c>
      <c r="F75" s="15">
        <v>0</v>
      </c>
      <c r="G75" s="15">
        <v>107457.66</v>
      </c>
      <c r="H75" s="15">
        <v>107457.66</v>
      </c>
      <c r="I75" s="15">
        <v>107457.66</v>
      </c>
      <c r="J75" s="15">
        <v>105831.47</v>
      </c>
      <c r="K75" s="15">
        <v>0</v>
      </c>
      <c r="L75" s="15">
        <v>105831.47</v>
      </c>
    </row>
    <row r="76" spans="1:12" x14ac:dyDescent="0.25">
      <c r="A76" s="23" t="s">
        <v>141</v>
      </c>
      <c r="B76" s="23" t="s">
        <v>297</v>
      </c>
      <c r="C76" s="15">
        <v>0</v>
      </c>
      <c r="D76" s="15">
        <v>6412.75</v>
      </c>
      <c r="E76" s="15">
        <f>SUM(Tabla5[[#This Row],[Crédito inicial]:[Modificaciones]])</f>
        <v>6412.75</v>
      </c>
      <c r="F76" s="15">
        <v>0</v>
      </c>
      <c r="G76" s="15">
        <v>671345.25</v>
      </c>
      <c r="H76" s="15">
        <v>671345.25</v>
      </c>
      <c r="I76" s="15">
        <v>671345.25</v>
      </c>
      <c r="J76" s="15">
        <v>638544.98</v>
      </c>
      <c r="K76" s="15">
        <v>0</v>
      </c>
      <c r="L76" s="15">
        <v>638544.98</v>
      </c>
    </row>
    <row r="77" spans="1:12" x14ac:dyDescent="0.25">
      <c r="A77" s="23" t="s">
        <v>142</v>
      </c>
      <c r="B77" s="23" t="s">
        <v>298</v>
      </c>
      <c r="C77" s="15">
        <v>0</v>
      </c>
      <c r="D77" s="15">
        <v>419.38</v>
      </c>
      <c r="E77" s="15">
        <f>SUM(Tabla5[[#This Row],[Crédito inicial]:[Modificaciones]])</f>
        <v>419.38</v>
      </c>
      <c r="F77" s="15">
        <v>0</v>
      </c>
      <c r="G77" s="15">
        <v>108804.47</v>
      </c>
      <c r="H77" s="15">
        <v>108804.47</v>
      </c>
      <c r="I77" s="15">
        <v>108804.47</v>
      </c>
      <c r="J77" s="15">
        <v>67672.47</v>
      </c>
      <c r="K77" s="15">
        <v>0</v>
      </c>
      <c r="L77" s="15">
        <v>67672.47</v>
      </c>
    </row>
    <row r="78" spans="1:12" x14ac:dyDescent="0.25">
      <c r="A78" s="23" t="s">
        <v>143</v>
      </c>
      <c r="B78" s="23" t="s">
        <v>299</v>
      </c>
      <c r="C78" s="15">
        <v>0</v>
      </c>
      <c r="D78" s="15">
        <v>3030.2</v>
      </c>
      <c r="E78" s="15">
        <f>SUM(Tabla5[[#This Row],[Crédito inicial]:[Modificaciones]])</f>
        <v>3030.2</v>
      </c>
      <c r="F78" s="15">
        <v>0</v>
      </c>
      <c r="G78" s="15">
        <v>401019.02</v>
      </c>
      <c r="H78" s="15">
        <v>401019.02</v>
      </c>
      <c r="I78" s="15">
        <v>401019.02</v>
      </c>
      <c r="J78" s="15">
        <v>395519.87</v>
      </c>
      <c r="K78" s="15">
        <v>0</v>
      </c>
      <c r="L78" s="15">
        <v>395519.87</v>
      </c>
    </row>
    <row r="79" spans="1:12" x14ac:dyDescent="0.25">
      <c r="A79" s="23" t="s">
        <v>144</v>
      </c>
      <c r="B79" s="23" t="s">
        <v>49</v>
      </c>
      <c r="C79" s="15">
        <v>0</v>
      </c>
      <c r="D79" s="15">
        <v>1005.71</v>
      </c>
      <c r="E79" s="15">
        <f>SUM(Tabla5[[#This Row],[Crédito inicial]:[Modificaciones]])</f>
        <v>1005.71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</row>
    <row r="80" spans="1:12" x14ac:dyDescent="0.25">
      <c r="A80" s="23" t="s">
        <v>145</v>
      </c>
      <c r="B80" s="23" t="s">
        <v>300</v>
      </c>
      <c r="C80" s="15">
        <v>0</v>
      </c>
      <c r="D80" s="15">
        <v>0</v>
      </c>
      <c r="E80" s="15">
        <f>SUM(Tabla5[[#This Row],[Crédito inicial]:[Modificaciones]])</f>
        <v>0</v>
      </c>
      <c r="F80" s="15">
        <v>0</v>
      </c>
      <c r="G80" s="15">
        <v>23286.98</v>
      </c>
      <c r="H80" s="15">
        <v>23286.98</v>
      </c>
      <c r="I80" s="15">
        <v>23286.98</v>
      </c>
      <c r="J80" s="15">
        <v>23286.98</v>
      </c>
      <c r="K80" s="15">
        <v>0</v>
      </c>
      <c r="L80" s="15">
        <v>23286.98</v>
      </c>
    </row>
    <row r="81" spans="1:12" x14ac:dyDescent="0.25">
      <c r="A81" s="23" t="s">
        <v>146</v>
      </c>
      <c r="B81" s="23" t="s">
        <v>301</v>
      </c>
      <c r="C81" s="15">
        <v>0</v>
      </c>
      <c r="D81" s="15">
        <v>0</v>
      </c>
      <c r="E81" s="15">
        <f>SUM(Tabla5[[#This Row],[Crédito inicial]:[Modificaciones]])</f>
        <v>0</v>
      </c>
      <c r="F81" s="15">
        <v>0</v>
      </c>
      <c r="G81" s="15">
        <v>47933.63</v>
      </c>
      <c r="H81" s="15">
        <v>47933.63</v>
      </c>
      <c r="I81" s="15">
        <v>47933.63</v>
      </c>
      <c r="J81" s="15">
        <v>47607.56</v>
      </c>
      <c r="K81" s="15">
        <v>0</v>
      </c>
      <c r="L81" s="15">
        <v>47607.56</v>
      </c>
    </row>
    <row r="82" spans="1:12" x14ac:dyDescent="0.25">
      <c r="A82" s="23" t="s">
        <v>147</v>
      </c>
      <c r="B82" s="23" t="s">
        <v>302</v>
      </c>
      <c r="C82" s="15">
        <v>0</v>
      </c>
      <c r="D82" s="15">
        <v>0</v>
      </c>
      <c r="E82" s="15">
        <f>SUM(Tabla5[[#This Row],[Crédito inicial]:[Modificaciones]])</f>
        <v>0</v>
      </c>
      <c r="F82" s="15">
        <v>0</v>
      </c>
      <c r="G82" s="15">
        <v>11153.92</v>
      </c>
      <c r="H82" s="15">
        <v>11153.92</v>
      </c>
      <c r="I82" s="15">
        <v>11153.92</v>
      </c>
      <c r="J82" s="15">
        <v>10694.92</v>
      </c>
      <c r="K82" s="15">
        <v>0</v>
      </c>
      <c r="L82" s="15">
        <v>10694.92</v>
      </c>
    </row>
    <row r="83" spans="1:12" x14ac:dyDescent="0.25">
      <c r="A83" s="23" t="s">
        <v>148</v>
      </c>
      <c r="B83" s="23" t="s">
        <v>50</v>
      </c>
      <c r="C83" s="15">
        <v>585202</v>
      </c>
      <c r="D83" s="15">
        <v>-1481.64</v>
      </c>
      <c r="E83" s="15">
        <f>SUM(Tabla5[[#This Row],[Crédito inicial]:[Modificaciones]])</f>
        <v>583720.36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 spans="1:12" x14ac:dyDescent="0.25">
      <c r="A84" s="23" t="s">
        <v>149</v>
      </c>
      <c r="B84" s="23" t="s">
        <v>303</v>
      </c>
      <c r="C84" s="15">
        <v>0</v>
      </c>
      <c r="D84" s="15">
        <v>0</v>
      </c>
      <c r="E84" s="15">
        <f>SUM(Tabla5[[#This Row],[Crédito inicial]:[Modificaciones]])</f>
        <v>0</v>
      </c>
      <c r="F84" s="15">
        <v>0</v>
      </c>
      <c r="G84" s="15">
        <v>3012.35</v>
      </c>
      <c r="H84" s="15">
        <v>3012.35</v>
      </c>
      <c r="I84" s="15">
        <v>3012.35</v>
      </c>
      <c r="J84" s="15">
        <v>3012.35</v>
      </c>
      <c r="K84" s="15">
        <v>0</v>
      </c>
      <c r="L84" s="15">
        <v>3012.35</v>
      </c>
    </row>
    <row r="85" spans="1:12" x14ac:dyDescent="0.25">
      <c r="A85" s="23" t="s">
        <v>150</v>
      </c>
      <c r="B85" s="23" t="s">
        <v>304</v>
      </c>
      <c r="C85" s="15">
        <v>0</v>
      </c>
      <c r="D85" s="15">
        <v>0</v>
      </c>
      <c r="E85" s="15">
        <f>SUM(Tabla5[[#This Row],[Crédito inicial]:[Modificaciones]])</f>
        <v>0</v>
      </c>
      <c r="F85" s="15">
        <v>0</v>
      </c>
      <c r="G85" s="15">
        <v>26042.04</v>
      </c>
      <c r="H85" s="15">
        <v>26042.04</v>
      </c>
      <c r="I85" s="15">
        <v>26042.04</v>
      </c>
      <c r="J85" s="15">
        <v>23864.04</v>
      </c>
      <c r="K85" s="15">
        <v>0</v>
      </c>
      <c r="L85" s="15">
        <v>23864.04</v>
      </c>
    </row>
    <row r="86" spans="1:12" x14ac:dyDescent="0.25">
      <c r="A86" s="23" t="s">
        <v>151</v>
      </c>
      <c r="B86" s="23" t="s">
        <v>305</v>
      </c>
      <c r="C86" s="15">
        <v>0</v>
      </c>
      <c r="D86" s="15">
        <v>329.45</v>
      </c>
      <c r="E86" s="15">
        <f>SUM(Tabla5[[#This Row],[Crédito inicial]:[Modificaciones]])</f>
        <v>329.45</v>
      </c>
      <c r="F86" s="15">
        <v>0</v>
      </c>
      <c r="G86" s="15">
        <v>6411.64</v>
      </c>
      <c r="H86" s="15">
        <v>6411.64</v>
      </c>
      <c r="I86" s="15">
        <v>6411.64</v>
      </c>
      <c r="J86" s="15">
        <v>6411.64</v>
      </c>
      <c r="K86" s="15">
        <v>0</v>
      </c>
      <c r="L86" s="15">
        <v>6411.64</v>
      </c>
    </row>
    <row r="87" spans="1:12" x14ac:dyDescent="0.25">
      <c r="A87" s="23" t="s">
        <v>152</v>
      </c>
      <c r="B87" s="23" t="s">
        <v>306</v>
      </c>
      <c r="C87" s="15">
        <v>0</v>
      </c>
      <c r="D87" s="15">
        <v>0</v>
      </c>
      <c r="E87" s="15">
        <f>SUM(Tabla5[[#This Row],[Crédito inicial]:[Modificaciones]])</f>
        <v>0</v>
      </c>
      <c r="F87" s="15">
        <v>0</v>
      </c>
      <c r="G87" s="15">
        <v>12789.22</v>
      </c>
      <c r="H87" s="15">
        <v>12789.22</v>
      </c>
      <c r="I87" s="15">
        <v>12789.22</v>
      </c>
      <c r="J87" s="15">
        <v>12789.22</v>
      </c>
      <c r="K87" s="15">
        <v>0</v>
      </c>
      <c r="L87" s="15">
        <v>12789.22</v>
      </c>
    </row>
    <row r="88" spans="1:12" x14ac:dyDescent="0.25">
      <c r="A88" s="23" t="s">
        <v>153</v>
      </c>
      <c r="B88" s="23" t="s">
        <v>307</v>
      </c>
      <c r="C88" s="15">
        <v>0</v>
      </c>
      <c r="D88" s="15">
        <v>0</v>
      </c>
      <c r="E88" s="15">
        <f>SUM(Tabla5[[#This Row],[Crédito inicial]:[Modificaciones]])</f>
        <v>0</v>
      </c>
      <c r="F88" s="15">
        <v>0</v>
      </c>
      <c r="G88" s="15">
        <v>49494.74</v>
      </c>
      <c r="H88" s="15">
        <v>49494.74</v>
      </c>
      <c r="I88" s="15">
        <v>49494.74</v>
      </c>
      <c r="J88" s="15">
        <v>49494.66</v>
      </c>
      <c r="K88" s="15">
        <v>0</v>
      </c>
      <c r="L88" s="15">
        <v>49494.66</v>
      </c>
    </row>
    <row r="89" spans="1:12" x14ac:dyDescent="0.25">
      <c r="A89" s="35">
        <v>21507</v>
      </c>
      <c r="B89" s="23" t="s">
        <v>2464</v>
      </c>
      <c r="C89" s="15">
        <v>0</v>
      </c>
      <c r="D89" s="15">
        <v>0</v>
      </c>
      <c r="E89" s="15">
        <f>SUM(Tabla5[[#This Row],[Crédito inicial]:[Modificaciones]])</f>
        <v>0</v>
      </c>
      <c r="F89" s="15"/>
      <c r="G89" s="15">
        <v>15094.75</v>
      </c>
      <c r="H89" s="15">
        <v>15094.75</v>
      </c>
      <c r="I89" s="15">
        <v>15094.75</v>
      </c>
      <c r="J89" s="15">
        <v>15094.75</v>
      </c>
      <c r="K89" s="15">
        <v>0</v>
      </c>
      <c r="L89" s="15">
        <v>15094.75</v>
      </c>
    </row>
    <row r="90" spans="1:12" x14ac:dyDescent="0.25">
      <c r="A90" s="23" t="s">
        <v>154</v>
      </c>
      <c r="B90" s="23" t="s">
        <v>308</v>
      </c>
      <c r="C90" s="15">
        <v>0</v>
      </c>
      <c r="D90" s="15">
        <v>0</v>
      </c>
      <c r="E90" s="15">
        <f>SUM(Tabla5[[#This Row],[Crédito inicial]:[Modificaciones]])</f>
        <v>0</v>
      </c>
      <c r="F90" s="15">
        <v>0</v>
      </c>
      <c r="G90" s="15">
        <v>3361.42</v>
      </c>
      <c r="H90" s="15">
        <v>3361.42</v>
      </c>
      <c r="I90" s="15">
        <v>3361.42</v>
      </c>
      <c r="J90" s="15">
        <v>3361.42</v>
      </c>
      <c r="K90" s="15">
        <v>0</v>
      </c>
      <c r="L90" s="15">
        <v>3361.42</v>
      </c>
    </row>
    <row r="91" spans="1:12" x14ac:dyDescent="0.25">
      <c r="A91" s="23" t="s">
        <v>155</v>
      </c>
      <c r="B91" s="23" t="s">
        <v>309</v>
      </c>
      <c r="C91" s="15">
        <v>0</v>
      </c>
      <c r="D91" s="15">
        <v>0</v>
      </c>
      <c r="E91" s="15">
        <f>SUM(Tabla5[[#This Row],[Crédito inicial]:[Modificaciones]])</f>
        <v>0</v>
      </c>
      <c r="F91" s="15">
        <v>0</v>
      </c>
      <c r="G91" s="15">
        <v>364843.55</v>
      </c>
      <c r="H91" s="15">
        <v>364843.55</v>
      </c>
      <c r="I91" s="15">
        <v>364843.55</v>
      </c>
      <c r="J91" s="15">
        <v>363273.88</v>
      </c>
      <c r="K91" s="15">
        <v>0</v>
      </c>
      <c r="L91" s="15">
        <v>363273.88</v>
      </c>
    </row>
    <row r="92" spans="1:12" x14ac:dyDescent="0.25">
      <c r="A92" s="23" t="s">
        <v>156</v>
      </c>
      <c r="B92" s="23" t="s">
        <v>293</v>
      </c>
      <c r="C92" s="15">
        <v>0</v>
      </c>
      <c r="D92" s="15">
        <v>2945</v>
      </c>
      <c r="E92" s="15">
        <f>SUM(Tabla5[[#This Row],[Crédito inicial]:[Modificaciones]])</f>
        <v>2945</v>
      </c>
      <c r="F92" s="15">
        <v>0</v>
      </c>
      <c r="G92" s="15">
        <v>34477.03</v>
      </c>
      <c r="H92" s="15">
        <v>34477.03</v>
      </c>
      <c r="I92" s="15">
        <v>34477.03</v>
      </c>
      <c r="J92" s="15">
        <v>34477.03</v>
      </c>
      <c r="K92" s="15">
        <v>0</v>
      </c>
      <c r="L92" s="15">
        <v>34477.03</v>
      </c>
    </row>
    <row r="93" spans="1:12" x14ac:dyDescent="0.25">
      <c r="A93" s="23" t="s">
        <v>157</v>
      </c>
      <c r="B93" s="23" t="s">
        <v>51</v>
      </c>
      <c r="C93" s="15">
        <v>425856</v>
      </c>
      <c r="D93" s="15">
        <v>-27374.240000000002</v>
      </c>
      <c r="E93" s="15">
        <f>SUM(Tabla5[[#This Row],[Crédito inicial]:[Modificaciones]])</f>
        <v>398481.76</v>
      </c>
      <c r="F93" s="15">
        <v>0</v>
      </c>
      <c r="G93" s="15">
        <v>1791.99</v>
      </c>
      <c r="H93" s="15">
        <v>1791.99</v>
      </c>
      <c r="I93" s="15">
        <v>1791.99</v>
      </c>
      <c r="J93" s="15">
        <v>1791.99</v>
      </c>
      <c r="K93" s="15">
        <v>0</v>
      </c>
      <c r="L93" s="15">
        <v>1791.99</v>
      </c>
    </row>
    <row r="94" spans="1:12" x14ac:dyDescent="0.25">
      <c r="A94" s="23" t="s">
        <v>158</v>
      </c>
      <c r="B94" s="23" t="s">
        <v>310</v>
      </c>
      <c r="C94" s="15">
        <v>0</v>
      </c>
      <c r="D94" s="15">
        <v>3715.3</v>
      </c>
      <c r="E94" s="15">
        <f>SUM(Tabla5[[#This Row],[Crédito inicial]:[Modificaciones]])</f>
        <v>3715.3</v>
      </c>
      <c r="F94" s="15">
        <v>0</v>
      </c>
      <c r="G94" s="15">
        <v>156496.28</v>
      </c>
      <c r="H94" s="15">
        <v>156496.28</v>
      </c>
      <c r="I94" s="15">
        <v>156496.28</v>
      </c>
      <c r="J94" s="15">
        <v>156496.28</v>
      </c>
      <c r="K94" s="15">
        <v>0</v>
      </c>
      <c r="L94" s="15">
        <v>156496.28</v>
      </c>
    </row>
    <row r="95" spans="1:12" x14ac:dyDescent="0.25">
      <c r="A95" s="23" t="s">
        <v>159</v>
      </c>
      <c r="B95" s="23" t="s">
        <v>311</v>
      </c>
      <c r="C95" s="15">
        <v>0</v>
      </c>
      <c r="D95" s="15">
        <v>0</v>
      </c>
      <c r="E95" s="15">
        <f>SUM(Tabla5[[#This Row],[Crédito inicial]:[Modificaciones]])</f>
        <v>0</v>
      </c>
      <c r="F95" s="15">
        <v>0</v>
      </c>
      <c r="G95" s="15">
        <v>16380.33</v>
      </c>
      <c r="H95" s="15">
        <v>16380.33</v>
      </c>
      <c r="I95" s="15">
        <v>16380.33</v>
      </c>
      <c r="J95" s="15">
        <v>16380.33</v>
      </c>
      <c r="K95" s="15">
        <v>0</v>
      </c>
      <c r="L95" s="15">
        <v>16380.33</v>
      </c>
    </row>
    <row r="96" spans="1:12" x14ac:dyDescent="0.25">
      <c r="A96" s="23" t="s">
        <v>160</v>
      </c>
      <c r="B96" s="23" t="s">
        <v>312</v>
      </c>
      <c r="C96" s="15">
        <v>0</v>
      </c>
      <c r="D96" s="15">
        <v>0</v>
      </c>
      <c r="E96" s="15">
        <f>SUM(Tabla5[[#This Row],[Crédito inicial]:[Modificaciones]])</f>
        <v>0</v>
      </c>
      <c r="F96" s="15">
        <v>0</v>
      </c>
      <c r="G96" s="15">
        <v>9364.5400000000009</v>
      </c>
      <c r="H96" s="15">
        <v>9364.5400000000009</v>
      </c>
      <c r="I96" s="15">
        <v>9364.5400000000009</v>
      </c>
      <c r="J96" s="15">
        <v>8530.85</v>
      </c>
      <c r="K96" s="15">
        <v>0</v>
      </c>
      <c r="L96" s="15">
        <v>8530.85</v>
      </c>
    </row>
    <row r="97" spans="1:12" x14ac:dyDescent="0.25">
      <c r="A97" s="23" t="s">
        <v>161</v>
      </c>
      <c r="B97" s="23" t="s">
        <v>313</v>
      </c>
      <c r="C97" s="15">
        <v>0</v>
      </c>
      <c r="D97" s="15">
        <v>0</v>
      </c>
      <c r="E97" s="15">
        <f>SUM(Tabla5[[#This Row],[Crédito inicial]:[Modificaciones]])</f>
        <v>0</v>
      </c>
      <c r="F97" s="15">
        <v>0</v>
      </c>
      <c r="G97" s="15">
        <v>11437.1</v>
      </c>
      <c r="H97" s="15">
        <v>11437.1</v>
      </c>
      <c r="I97" s="15">
        <v>11437.1</v>
      </c>
      <c r="J97" s="15">
        <v>11437.1</v>
      </c>
      <c r="K97" s="15">
        <v>0</v>
      </c>
      <c r="L97" s="15">
        <v>11437.1</v>
      </c>
    </row>
    <row r="98" spans="1:12" x14ac:dyDescent="0.25">
      <c r="A98" s="23" t="s">
        <v>162</v>
      </c>
      <c r="B98" s="23" t="s">
        <v>314</v>
      </c>
      <c r="C98" s="15">
        <v>0</v>
      </c>
      <c r="D98" s="15">
        <v>37060.65</v>
      </c>
      <c r="E98" s="15">
        <f>SUM(Tabla5[[#This Row],[Crédito inicial]:[Modificaciones]])</f>
        <v>37060.65</v>
      </c>
      <c r="F98" s="15">
        <v>0</v>
      </c>
      <c r="G98" s="15">
        <v>50047.06</v>
      </c>
      <c r="H98" s="15">
        <v>50047.06</v>
      </c>
      <c r="I98" s="15">
        <v>50047.06</v>
      </c>
      <c r="J98" s="15">
        <v>50047.06</v>
      </c>
      <c r="K98" s="15">
        <v>0</v>
      </c>
      <c r="L98" s="15">
        <v>50047.06</v>
      </c>
    </row>
    <row r="99" spans="1:12" x14ac:dyDescent="0.25">
      <c r="A99" s="23" t="s">
        <v>163</v>
      </c>
      <c r="B99" s="23" t="s">
        <v>315</v>
      </c>
      <c r="C99" s="15">
        <v>0</v>
      </c>
      <c r="D99" s="15">
        <v>0</v>
      </c>
      <c r="E99" s="15">
        <f>SUM(Tabla5[[#This Row],[Crédito inicial]:[Modificaciones]])</f>
        <v>0</v>
      </c>
      <c r="F99" s="15">
        <v>0</v>
      </c>
      <c r="G99" s="15">
        <v>66698.759999999995</v>
      </c>
      <c r="H99" s="15">
        <v>66698.759999999995</v>
      </c>
      <c r="I99" s="15">
        <v>66698.759999999995</v>
      </c>
      <c r="J99" s="15">
        <v>66698.759999999995</v>
      </c>
      <c r="K99" s="15">
        <v>0</v>
      </c>
      <c r="L99" s="15">
        <v>66698.759999999995</v>
      </c>
    </row>
    <row r="100" spans="1:12" x14ac:dyDescent="0.25">
      <c r="A100" s="23" t="s">
        <v>164</v>
      </c>
      <c r="B100" s="23" t="s">
        <v>316</v>
      </c>
      <c r="C100" s="15">
        <v>0</v>
      </c>
      <c r="D100" s="15">
        <v>0</v>
      </c>
      <c r="E100" s="15">
        <f>SUM(Tabla5[[#This Row],[Crédito inicial]:[Modificaciones]])</f>
        <v>0</v>
      </c>
      <c r="F100" s="15">
        <v>0</v>
      </c>
      <c r="G100" s="15">
        <v>13802.09</v>
      </c>
      <c r="H100" s="15">
        <v>13802.09</v>
      </c>
      <c r="I100" s="15">
        <v>13802.09</v>
      </c>
      <c r="J100" s="15">
        <v>13802.09</v>
      </c>
      <c r="K100" s="15">
        <v>0</v>
      </c>
      <c r="L100" s="15">
        <v>13802.09</v>
      </c>
    </row>
    <row r="101" spans="1:12" x14ac:dyDescent="0.25">
      <c r="A101" s="23" t="s">
        <v>1818</v>
      </c>
      <c r="B101" s="23" t="s">
        <v>816</v>
      </c>
      <c r="C101" s="15">
        <v>0</v>
      </c>
      <c r="D101" s="15">
        <v>10512.82</v>
      </c>
      <c r="E101" s="15">
        <f>SUM(Tabla5[[#This Row],[Crédito inicial]:[Modificaciones]])</f>
        <v>10512.82</v>
      </c>
      <c r="F101" s="15">
        <v>0</v>
      </c>
      <c r="G101" s="15">
        <v>1262.79</v>
      </c>
      <c r="H101" s="15">
        <v>1262.79</v>
      </c>
      <c r="I101" s="15">
        <v>1262.79</v>
      </c>
      <c r="J101" s="15">
        <v>1262.79</v>
      </c>
      <c r="K101" s="15">
        <v>0</v>
      </c>
      <c r="L101" s="15">
        <v>1262.79</v>
      </c>
    </row>
    <row r="102" spans="1:12" x14ac:dyDescent="0.25">
      <c r="A102" s="23" t="s">
        <v>165</v>
      </c>
      <c r="B102" s="23" t="s">
        <v>317</v>
      </c>
      <c r="C102" s="15">
        <v>4487153</v>
      </c>
      <c r="D102" s="15">
        <v>263523.94</v>
      </c>
      <c r="E102" s="15">
        <f>SUM(Tabla5[[#This Row],[Crédito inicial]:[Modificaciones]])</f>
        <v>4750676.9400000004</v>
      </c>
      <c r="F102" s="15">
        <v>0</v>
      </c>
      <c r="G102" s="15">
        <v>5785224.4199999999</v>
      </c>
      <c r="H102" s="15">
        <v>5559038.29</v>
      </c>
      <c r="I102" s="15">
        <v>5559038.29</v>
      </c>
      <c r="J102" s="15">
        <v>3676404.44</v>
      </c>
      <c r="K102" s="15">
        <v>0</v>
      </c>
      <c r="L102" s="15">
        <v>3676404.44</v>
      </c>
    </row>
    <row r="103" spans="1:12" x14ac:dyDescent="0.25">
      <c r="A103" s="23" t="s">
        <v>166</v>
      </c>
      <c r="B103" s="23" t="s">
        <v>318</v>
      </c>
      <c r="C103" s="15">
        <v>447704</v>
      </c>
      <c r="D103" s="15">
        <v>-5935.74</v>
      </c>
      <c r="E103" s="15">
        <f>SUM(Tabla5[[#This Row],[Crédito inicial]:[Modificaciones]])</f>
        <v>441768.26</v>
      </c>
      <c r="F103" s="15">
        <v>0</v>
      </c>
      <c r="G103" s="15">
        <v>400367.15</v>
      </c>
      <c r="H103" s="15">
        <v>400367.15</v>
      </c>
      <c r="I103" s="15">
        <v>400367.15</v>
      </c>
      <c r="J103" s="15">
        <v>399976.32</v>
      </c>
      <c r="K103" s="15">
        <v>0</v>
      </c>
      <c r="L103" s="15">
        <v>399976.32</v>
      </c>
    </row>
    <row r="104" spans="1:12" x14ac:dyDescent="0.25">
      <c r="A104" s="23" t="s">
        <v>167</v>
      </c>
      <c r="B104" s="23" t="s">
        <v>319</v>
      </c>
      <c r="C104" s="15">
        <v>173353</v>
      </c>
      <c r="D104" s="15">
        <v>68562.58</v>
      </c>
      <c r="E104" s="15">
        <f>SUM(Tabla5[[#This Row],[Crédito inicial]:[Modificaciones]])</f>
        <v>241915.58000000002</v>
      </c>
      <c r="F104" s="15">
        <v>0</v>
      </c>
      <c r="G104" s="15">
        <v>314237.03000000003</v>
      </c>
      <c r="H104" s="15">
        <v>314237.03000000003</v>
      </c>
      <c r="I104" s="15">
        <v>314237.03000000003</v>
      </c>
      <c r="J104" s="15">
        <v>313129.59000000003</v>
      </c>
      <c r="K104" s="15">
        <v>0</v>
      </c>
      <c r="L104" s="15">
        <v>313129.59000000003</v>
      </c>
    </row>
    <row r="105" spans="1:12" x14ac:dyDescent="0.25">
      <c r="A105" s="23" t="s">
        <v>168</v>
      </c>
      <c r="B105" s="23" t="s">
        <v>320</v>
      </c>
      <c r="C105" s="15">
        <v>471000</v>
      </c>
      <c r="D105" s="15">
        <v>0</v>
      </c>
      <c r="E105" s="15">
        <f>SUM(Tabla5[[#This Row],[Crédito inicial]:[Modificaciones]])</f>
        <v>471000</v>
      </c>
      <c r="F105" s="15">
        <v>0</v>
      </c>
      <c r="G105" s="15">
        <v>467941.21</v>
      </c>
      <c r="H105" s="15">
        <v>467941.21</v>
      </c>
      <c r="I105" s="15">
        <v>467941.21</v>
      </c>
      <c r="J105" s="15">
        <v>467694.8</v>
      </c>
      <c r="K105" s="15">
        <v>245.54</v>
      </c>
      <c r="L105" s="15">
        <v>467940.34</v>
      </c>
    </row>
    <row r="106" spans="1:12" x14ac:dyDescent="0.25">
      <c r="A106" s="23" t="s">
        <v>169</v>
      </c>
      <c r="B106" s="23" t="s">
        <v>52</v>
      </c>
      <c r="C106" s="15">
        <v>165273</v>
      </c>
      <c r="D106" s="15">
        <v>1012.34</v>
      </c>
      <c r="E106" s="15">
        <f>SUM(Tabla5[[#This Row],[Crédito inicial]:[Modificaciones]])</f>
        <v>166285.34</v>
      </c>
      <c r="F106" s="15">
        <v>0</v>
      </c>
      <c r="G106" s="15">
        <v>21514.84</v>
      </c>
      <c r="H106" s="15">
        <v>21514.84</v>
      </c>
      <c r="I106" s="15">
        <v>21514.84</v>
      </c>
      <c r="J106" s="15">
        <v>21514.720000000001</v>
      </c>
      <c r="K106" s="15">
        <v>0</v>
      </c>
      <c r="L106" s="15">
        <v>21514.720000000001</v>
      </c>
    </row>
    <row r="107" spans="1:12" x14ac:dyDescent="0.25">
      <c r="A107" s="23" t="s">
        <v>170</v>
      </c>
      <c r="B107" s="23" t="s">
        <v>321</v>
      </c>
      <c r="C107" s="15">
        <v>0</v>
      </c>
      <c r="D107" s="15">
        <v>400</v>
      </c>
      <c r="E107" s="15">
        <f>SUM(Tabla5[[#This Row],[Crédito inicial]:[Modificaciones]])</f>
        <v>400</v>
      </c>
      <c r="F107" s="15">
        <v>0</v>
      </c>
      <c r="G107" s="15">
        <v>97216.02</v>
      </c>
      <c r="H107" s="15">
        <v>97216.02</v>
      </c>
      <c r="I107" s="15">
        <v>97216.02</v>
      </c>
      <c r="J107" s="15">
        <v>66122.61</v>
      </c>
      <c r="K107" s="15">
        <v>0</v>
      </c>
      <c r="L107" s="15">
        <v>66122.61</v>
      </c>
    </row>
    <row r="108" spans="1:12" x14ac:dyDescent="0.25">
      <c r="A108" s="23" t="s">
        <v>171</v>
      </c>
      <c r="B108" s="23" t="s">
        <v>322</v>
      </c>
      <c r="C108" s="15">
        <v>0</v>
      </c>
      <c r="D108" s="15">
        <v>0</v>
      </c>
      <c r="E108" s="15">
        <f>SUM(Tabla5[[#This Row],[Crédito inicial]:[Modificaciones]])</f>
        <v>0</v>
      </c>
      <c r="F108" s="15">
        <v>0</v>
      </c>
      <c r="G108" s="15">
        <v>53673.47</v>
      </c>
      <c r="H108" s="15">
        <v>53673.47</v>
      </c>
      <c r="I108" s="15">
        <v>53673.47</v>
      </c>
      <c r="J108" s="15">
        <v>32867.57</v>
      </c>
      <c r="K108" s="15">
        <v>0</v>
      </c>
      <c r="L108" s="15">
        <v>32867.57</v>
      </c>
    </row>
    <row r="109" spans="1:12" x14ac:dyDescent="0.25">
      <c r="A109" s="35">
        <v>22204</v>
      </c>
      <c r="B109" s="23" t="s">
        <v>313</v>
      </c>
      <c r="C109" s="15">
        <v>0</v>
      </c>
      <c r="D109" s="15">
        <v>0</v>
      </c>
      <c r="E109" s="15">
        <f>SUM(Tabla5[[#This Row],[Crédito inicial]:[Modificaciones]])</f>
        <v>0</v>
      </c>
      <c r="F109" s="15"/>
      <c r="G109" s="15">
        <v>415</v>
      </c>
      <c r="H109" s="15">
        <v>415</v>
      </c>
      <c r="I109" s="15">
        <v>415</v>
      </c>
      <c r="J109" s="15">
        <v>415</v>
      </c>
      <c r="K109" s="15">
        <v>0</v>
      </c>
      <c r="L109" s="15">
        <v>415</v>
      </c>
    </row>
    <row r="110" spans="1:12" x14ac:dyDescent="0.25">
      <c r="A110" s="23" t="s">
        <v>172</v>
      </c>
      <c r="B110" s="23" t="s">
        <v>53</v>
      </c>
      <c r="C110" s="15">
        <v>100363</v>
      </c>
      <c r="D110" s="15">
        <v>17030.990000000002</v>
      </c>
      <c r="E110" s="15">
        <f>SUM(Tabla5[[#This Row],[Crédito inicial]:[Modificaciones]])</f>
        <v>117393.99</v>
      </c>
      <c r="F110" s="15">
        <v>0</v>
      </c>
      <c r="G110" s="15">
        <v>22.04</v>
      </c>
      <c r="H110" s="15">
        <v>22.04</v>
      </c>
      <c r="I110" s="15">
        <v>22.04</v>
      </c>
      <c r="J110" s="15">
        <v>22.04</v>
      </c>
      <c r="K110" s="15">
        <v>0</v>
      </c>
      <c r="L110" s="15">
        <v>22.04</v>
      </c>
    </row>
    <row r="111" spans="1:12" x14ac:dyDescent="0.25">
      <c r="A111" s="23" t="s">
        <v>173</v>
      </c>
      <c r="B111" s="23" t="s">
        <v>323</v>
      </c>
      <c r="C111" s="15">
        <v>0</v>
      </c>
      <c r="D111" s="15">
        <v>1000</v>
      </c>
      <c r="E111" s="15">
        <f>SUM(Tabla5[[#This Row],[Crédito inicial]:[Modificaciones]])</f>
        <v>1000</v>
      </c>
      <c r="F111" s="15">
        <v>0</v>
      </c>
      <c r="G111" s="15">
        <v>174056.77</v>
      </c>
      <c r="H111" s="15">
        <v>174056.77</v>
      </c>
      <c r="I111" s="15">
        <v>174056.77</v>
      </c>
      <c r="J111" s="15">
        <v>173448.95999999999</v>
      </c>
      <c r="K111" s="15">
        <v>942.96</v>
      </c>
      <c r="L111" s="15">
        <v>174391.92</v>
      </c>
    </row>
    <row r="112" spans="1:12" x14ac:dyDescent="0.25">
      <c r="A112" s="23" t="s">
        <v>1819</v>
      </c>
      <c r="B112" s="23" t="s">
        <v>1108</v>
      </c>
      <c r="C112" s="15">
        <v>0</v>
      </c>
      <c r="D112" s="15">
        <v>2500</v>
      </c>
      <c r="E112" s="15">
        <f>SUM(Tabla5[[#This Row],[Crédito inicial]:[Modificaciones]])</f>
        <v>2500</v>
      </c>
      <c r="F112" s="15">
        <v>0</v>
      </c>
      <c r="G112" s="15">
        <v>552.44000000000005</v>
      </c>
      <c r="H112" s="15">
        <v>552.44000000000005</v>
      </c>
      <c r="I112" s="15">
        <v>552.44000000000005</v>
      </c>
      <c r="J112" s="15">
        <v>552.44000000000005</v>
      </c>
      <c r="K112" s="15">
        <v>0</v>
      </c>
      <c r="L112" s="15">
        <v>552.44000000000005</v>
      </c>
    </row>
    <row r="113" spans="1:12" x14ac:dyDescent="0.25">
      <c r="A113" s="23" t="s">
        <v>174</v>
      </c>
      <c r="B113" s="23" t="s">
        <v>54</v>
      </c>
      <c r="C113" s="15">
        <v>212214</v>
      </c>
      <c r="D113" s="15">
        <v>0</v>
      </c>
      <c r="E113" s="15">
        <f>SUM(Tabla5[[#This Row],[Crédito inicial]:[Modificaciones]])</f>
        <v>212214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 spans="1:12" x14ac:dyDescent="0.25">
      <c r="A114" s="35">
        <v>22401</v>
      </c>
      <c r="B114" s="23" t="s">
        <v>2465</v>
      </c>
      <c r="C114" s="15">
        <v>0</v>
      </c>
      <c r="D114" s="15">
        <v>0</v>
      </c>
      <c r="E114" s="15">
        <f>SUM(Tabla5[[#This Row],[Crédito inicial]:[Modificaciones]])</f>
        <v>0</v>
      </c>
      <c r="F114" s="15"/>
      <c r="G114" s="15">
        <v>694.64</v>
      </c>
      <c r="H114" s="15">
        <v>694.64</v>
      </c>
      <c r="I114" s="15">
        <v>694.64</v>
      </c>
      <c r="J114" s="15">
        <v>694.64</v>
      </c>
      <c r="K114" s="15">
        <v>0</v>
      </c>
      <c r="L114" s="15">
        <v>694.64</v>
      </c>
    </row>
    <row r="115" spans="1:12" x14ac:dyDescent="0.25">
      <c r="A115" s="23" t="s">
        <v>175</v>
      </c>
      <c r="B115" s="23" t="s">
        <v>324</v>
      </c>
      <c r="C115" s="15">
        <v>0</v>
      </c>
      <c r="D115" s="15">
        <v>553.86</v>
      </c>
      <c r="E115" s="15">
        <f>SUM(Tabla5[[#This Row],[Crédito inicial]:[Modificaciones]])</f>
        <v>553.86</v>
      </c>
      <c r="F115" s="15">
        <v>0</v>
      </c>
      <c r="G115" s="15">
        <v>95558.91</v>
      </c>
      <c r="H115" s="15">
        <v>45054.77</v>
      </c>
      <c r="I115" s="15">
        <v>41568.769999999997</v>
      </c>
      <c r="J115" s="15">
        <v>41014.910000000003</v>
      </c>
      <c r="K115" s="15">
        <v>0</v>
      </c>
      <c r="L115" s="15">
        <v>41014.910000000003</v>
      </c>
    </row>
    <row r="116" spans="1:12" x14ac:dyDescent="0.25">
      <c r="A116" s="23" t="s">
        <v>176</v>
      </c>
      <c r="B116" s="23" t="s">
        <v>325</v>
      </c>
      <c r="C116" s="15">
        <v>0</v>
      </c>
      <c r="D116" s="15">
        <v>0</v>
      </c>
      <c r="E116" s="15">
        <f>SUM(Tabla5[[#This Row],[Crédito inicial]:[Modificaciones]])</f>
        <v>0</v>
      </c>
      <c r="F116" s="15">
        <v>0</v>
      </c>
      <c r="G116" s="15">
        <v>209331.53</v>
      </c>
      <c r="H116" s="15">
        <v>209331.53</v>
      </c>
      <c r="I116" s="15">
        <v>201001.53</v>
      </c>
      <c r="J116" s="15">
        <v>201001.53</v>
      </c>
      <c r="K116" s="15">
        <v>0</v>
      </c>
      <c r="L116" s="15">
        <v>201001.53</v>
      </c>
    </row>
    <row r="117" spans="1:12" x14ac:dyDescent="0.25">
      <c r="A117" s="35">
        <v>22405</v>
      </c>
      <c r="B117" s="23" t="s">
        <v>2466</v>
      </c>
      <c r="C117" s="15">
        <v>0</v>
      </c>
      <c r="D117" s="15">
        <v>0</v>
      </c>
      <c r="E117" s="15">
        <f>SUM(Tabla5[[#This Row],[Crédito inicial]:[Modificaciones]])</f>
        <v>0</v>
      </c>
      <c r="F117" s="15"/>
      <c r="G117" s="15">
        <v>198.22</v>
      </c>
      <c r="H117" s="15">
        <v>198.22</v>
      </c>
      <c r="I117" s="15">
        <v>198.22</v>
      </c>
      <c r="J117" s="15">
        <v>198.22</v>
      </c>
      <c r="K117" s="15">
        <v>0</v>
      </c>
      <c r="L117" s="15">
        <v>198.22</v>
      </c>
    </row>
    <row r="118" spans="1:12" x14ac:dyDescent="0.25">
      <c r="A118" s="23" t="s">
        <v>177</v>
      </c>
      <c r="B118" s="23" t="s">
        <v>326</v>
      </c>
      <c r="C118" s="15">
        <v>0</v>
      </c>
      <c r="D118" s="15">
        <v>0</v>
      </c>
      <c r="E118" s="15">
        <f>SUM(Tabla5[[#This Row],[Crédito inicial]:[Modificaciones]])</f>
        <v>0</v>
      </c>
      <c r="F118" s="15">
        <v>0</v>
      </c>
      <c r="G118" s="15">
        <v>5287.1</v>
      </c>
      <c r="H118" s="15">
        <v>5287.1</v>
      </c>
      <c r="I118" s="15">
        <v>5287.1</v>
      </c>
      <c r="J118" s="15">
        <v>5287.1</v>
      </c>
      <c r="K118" s="15">
        <v>0</v>
      </c>
      <c r="L118" s="15">
        <v>5287.1</v>
      </c>
    </row>
    <row r="119" spans="1:12" x14ac:dyDescent="0.25">
      <c r="A119" s="23" t="s">
        <v>1820</v>
      </c>
      <c r="B119" s="23" t="s">
        <v>55</v>
      </c>
      <c r="C119" s="15">
        <v>331500</v>
      </c>
      <c r="D119" s="15">
        <v>0</v>
      </c>
      <c r="E119" s="15">
        <f>SUM(Tabla5[[#This Row],[Crédito inicial]:[Modificaciones]])</f>
        <v>331500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 spans="1:12" x14ac:dyDescent="0.25">
      <c r="A120" s="23" t="s">
        <v>178</v>
      </c>
      <c r="B120" s="23" t="s">
        <v>327</v>
      </c>
      <c r="C120" s="15">
        <v>0</v>
      </c>
      <c r="D120" s="15">
        <v>0</v>
      </c>
      <c r="E120" s="15">
        <f>SUM(Tabla5[[#This Row],[Crédito inicial]:[Modificaciones]])</f>
        <v>0</v>
      </c>
      <c r="F120" s="15">
        <v>0</v>
      </c>
      <c r="G120" s="15">
        <v>238438.64</v>
      </c>
      <c r="H120" s="15">
        <v>238438.64</v>
      </c>
      <c r="I120" s="15">
        <v>238438.64</v>
      </c>
      <c r="J120" s="15">
        <v>238438.64</v>
      </c>
      <c r="K120" s="15">
        <v>0</v>
      </c>
      <c r="L120" s="15">
        <v>238438.64</v>
      </c>
    </row>
    <row r="121" spans="1:12" x14ac:dyDescent="0.25">
      <c r="A121" s="23" t="s">
        <v>1821</v>
      </c>
      <c r="B121" s="23" t="s">
        <v>1829</v>
      </c>
      <c r="C121" s="15">
        <v>0</v>
      </c>
      <c r="D121" s="15">
        <v>0</v>
      </c>
      <c r="E121" s="15">
        <f>SUM(Tabla5[[#This Row],[Crédito inicial]:[Modificaciones]])</f>
        <v>0</v>
      </c>
      <c r="F121" s="15">
        <v>0</v>
      </c>
      <c r="G121" s="15">
        <v>231.2</v>
      </c>
      <c r="H121" s="15">
        <v>231.2</v>
      </c>
      <c r="I121" s="15">
        <v>231.2</v>
      </c>
      <c r="J121" s="15">
        <v>231.2</v>
      </c>
      <c r="K121" s="15">
        <v>0</v>
      </c>
      <c r="L121" s="15">
        <v>231.2</v>
      </c>
    </row>
    <row r="122" spans="1:12" x14ac:dyDescent="0.25">
      <c r="A122" s="23" t="s">
        <v>179</v>
      </c>
      <c r="B122" s="23" t="s">
        <v>328</v>
      </c>
      <c r="C122" s="15">
        <v>0</v>
      </c>
      <c r="D122" s="15">
        <v>4981.3</v>
      </c>
      <c r="E122" s="15">
        <f>SUM(Tabla5[[#This Row],[Crédito inicial]:[Modificaciones]])</f>
        <v>4981.3</v>
      </c>
      <c r="F122" s="15">
        <v>0</v>
      </c>
      <c r="G122" s="15">
        <v>23882.98</v>
      </c>
      <c r="H122" s="15">
        <v>23882.98</v>
      </c>
      <c r="I122" s="15">
        <v>23882.98</v>
      </c>
      <c r="J122" s="15">
        <v>23882.98</v>
      </c>
      <c r="K122" s="15">
        <v>0</v>
      </c>
      <c r="L122" s="15">
        <v>23882.98</v>
      </c>
    </row>
    <row r="123" spans="1:12" x14ac:dyDescent="0.25">
      <c r="A123" s="23" t="s">
        <v>1822</v>
      </c>
      <c r="B123" s="23" t="s">
        <v>1830</v>
      </c>
      <c r="C123" s="15">
        <v>0</v>
      </c>
      <c r="D123" s="15">
        <v>9612.6</v>
      </c>
      <c r="E123" s="15">
        <f>SUM(Tabla5[[#This Row],[Crédito inicial]:[Modificaciones]])</f>
        <v>9612.6</v>
      </c>
      <c r="F123" s="15">
        <v>0</v>
      </c>
      <c r="G123" s="15">
        <v>549</v>
      </c>
      <c r="H123" s="15">
        <v>549</v>
      </c>
      <c r="I123" s="15">
        <v>549</v>
      </c>
      <c r="J123" s="15">
        <v>549</v>
      </c>
      <c r="K123" s="15">
        <v>0</v>
      </c>
      <c r="L123" s="15">
        <v>549</v>
      </c>
    </row>
    <row r="124" spans="1:12" x14ac:dyDescent="0.25">
      <c r="A124" s="23" t="s">
        <v>180</v>
      </c>
      <c r="B124" s="23" t="s">
        <v>329</v>
      </c>
      <c r="C124" s="15">
        <v>222897</v>
      </c>
      <c r="D124" s="15">
        <v>-26965.64</v>
      </c>
      <c r="E124" s="15">
        <f>SUM(Tabla5[[#This Row],[Crédito inicial]:[Modificaciones]])</f>
        <v>195931.36</v>
      </c>
      <c r="F124" s="15">
        <v>0</v>
      </c>
      <c r="G124" s="15">
        <v>165928.6</v>
      </c>
      <c r="H124" s="15">
        <v>165928.6</v>
      </c>
      <c r="I124" s="15">
        <v>165928.6</v>
      </c>
      <c r="J124" s="15">
        <v>165777.73000000001</v>
      </c>
      <c r="K124" s="15">
        <v>2464.0500000000002</v>
      </c>
      <c r="L124" s="15">
        <v>168241.78</v>
      </c>
    </row>
    <row r="125" spans="1:12" x14ac:dyDescent="0.25">
      <c r="A125" s="23" t="s">
        <v>181</v>
      </c>
      <c r="B125" s="23" t="s">
        <v>330</v>
      </c>
      <c r="C125" s="15">
        <v>338203</v>
      </c>
      <c r="D125" s="15">
        <v>-1931.91</v>
      </c>
      <c r="E125" s="15">
        <f>SUM(Tabla5[[#This Row],[Crédito inicial]:[Modificaciones]])</f>
        <v>336271.09</v>
      </c>
      <c r="F125" s="15">
        <v>0</v>
      </c>
      <c r="G125" s="15">
        <v>322644.02</v>
      </c>
      <c r="H125" s="15">
        <v>322644.02</v>
      </c>
      <c r="I125" s="15">
        <v>322644.02</v>
      </c>
      <c r="J125" s="15">
        <v>320828.93</v>
      </c>
      <c r="K125" s="15">
        <v>0</v>
      </c>
      <c r="L125" s="15">
        <v>320828.93</v>
      </c>
    </row>
    <row r="126" spans="1:12" x14ac:dyDescent="0.25">
      <c r="A126" s="23" t="s">
        <v>182</v>
      </c>
      <c r="B126" s="23" t="s">
        <v>331</v>
      </c>
      <c r="C126" s="15">
        <v>2000000</v>
      </c>
      <c r="D126" s="15">
        <v>0</v>
      </c>
      <c r="E126" s="15">
        <f>SUM(Tabla5[[#This Row],[Crédito inicial]:[Modificaciones]])</f>
        <v>2000000</v>
      </c>
      <c r="F126" s="15">
        <v>0</v>
      </c>
      <c r="G126" s="15">
        <v>129121.05</v>
      </c>
      <c r="H126" s="15">
        <v>129121.05</v>
      </c>
      <c r="I126" s="15">
        <v>129121.05</v>
      </c>
      <c r="J126" s="15">
        <v>129121.05</v>
      </c>
      <c r="K126" s="15">
        <v>1184.1300000000001</v>
      </c>
      <c r="L126" s="15">
        <v>130305.18</v>
      </c>
    </row>
    <row r="127" spans="1:12" x14ac:dyDescent="0.25">
      <c r="A127" s="23" t="s">
        <v>183</v>
      </c>
      <c r="B127" s="23" t="s">
        <v>332</v>
      </c>
      <c r="C127" s="15">
        <v>1920743</v>
      </c>
      <c r="D127" s="15">
        <v>71616.179999999993</v>
      </c>
      <c r="E127" s="15">
        <f>SUM(Tabla5[[#This Row],[Crédito inicial]:[Modificaciones]])</f>
        <v>1992359.18</v>
      </c>
      <c r="F127" s="15">
        <v>0</v>
      </c>
      <c r="G127" s="15">
        <v>1352939.21</v>
      </c>
      <c r="H127" s="15">
        <v>1352339.02</v>
      </c>
      <c r="I127" s="15">
        <v>1352339.02</v>
      </c>
      <c r="J127" s="15">
        <v>1320883.6200000001</v>
      </c>
      <c r="K127" s="15">
        <v>367.05</v>
      </c>
      <c r="L127" s="15">
        <v>1321250.67</v>
      </c>
    </row>
    <row r="128" spans="1:12" x14ac:dyDescent="0.25">
      <c r="A128" s="23" t="s">
        <v>184</v>
      </c>
      <c r="B128" s="23" t="s">
        <v>333</v>
      </c>
      <c r="C128" s="15">
        <v>116996</v>
      </c>
      <c r="D128" s="15">
        <v>1425.24</v>
      </c>
      <c r="E128" s="15">
        <f>SUM(Tabla5[[#This Row],[Crédito inicial]:[Modificaciones]])</f>
        <v>118421.24</v>
      </c>
      <c r="F128" s="15">
        <v>0</v>
      </c>
      <c r="G128" s="15">
        <v>129767.96</v>
      </c>
      <c r="H128" s="15">
        <v>129767.96</v>
      </c>
      <c r="I128" s="15">
        <v>129767.96</v>
      </c>
      <c r="J128" s="15">
        <v>127842.72</v>
      </c>
      <c r="K128" s="15">
        <v>574.9</v>
      </c>
      <c r="L128" s="15">
        <v>128417.62</v>
      </c>
    </row>
    <row r="129" spans="1:12" x14ac:dyDescent="0.25">
      <c r="A129" s="23" t="s">
        <v>185</v>
      </c>
      <c r="B129" s="23" t="s">
        <v>334</v>
      </c>
      <c r="C129" s="15">
        <v>3585390</v>
      </c>
      <c r="D129" s="15">
        <v>-1594981.14</v>
      </c>
      <c r="E129" s="15">
        <f>SUM(Tabla5[[#This Row],[Crédito inicial]:[Modificaciones]])</f>
        <v>1990408.86</v>
      </c>
      <c r="F129" s="15">
        <v>0</v>
      </c>
      <c r="G129" s="15">
        <v>877463.91</v>
      </c>
      <c r="H129" s="15">
        <v>873963.91</v>
      </c>
      <c r="I129" s="15">
        <v>873963.91</v>
      </c>
      <c r="J129" s="15">
        <v>864943.38</v>
      </c>
      <c r="K129" s="15">
        <v>2024.75</v>
      </c>
      <c r="L129" s="15">
        <v>866968.13</v>
      </c>
    </row>
    <row r="130" spans="1:12" x14ac:dyDescent="0.25">
      <c r="A130" s="23" t="s">
        <v>186</v>
      </c>
      <c r="B130" s="23" t="s">
        <v>57</v>
      </c>
      <c r="C130" s="15">
        <v>0</v>
      </c>
      <c r="D130" s="15">
        <v>52448.76</v>
      </c>
      <c r="E130" s="15">
        <f>SUM(Tabla5[[#This Row],[Crédito inicial]:[Modificaciones]])</f>
        <v>52448.76</v>
      </c>
      <c r="F130" s="15">
        <v>0</v>
      </c>
      <c r="G130" s="15">
        <v>23718.6</v>
      </c>
      <c r="H130" s="15">
        <v>23718.6</v>
      </c>
      <c r="I130" s="15">
        <v>23718.6</v>
      </c>
      <c r="J130" s="15">
        <v>23718.6</v>
      </c>
      <c r="K130" s="15">
        <v>0</v>
      </c>
      <c r="L130" s="15">
        <v>23718.6</v>
      </c>
    </row>
    <row r="131" spans="1:12" x14ac:dyDescent="0.25">
      <c r="A131" s="23" t="s">
        <v>187</v>
      </c>
      <c r="B131" s="23" t="s">
        <v>335</v>
      </c>
      <c r="C131" s="15">
        <v>5041327</v>
      </c>
      <c r="D131" s="15">
        <v>42745.81</v>
      </c>
      <c r="E131" s="15">
        <f>SUM(Tabla5[[#This Row],[Crédito inicial]:[Modificaciones]])</f>
        <v>5084072.8099999996</v>
      </c>
      <c r="F131" s="15">
        <v>0</v>
      </c>
      <c r="G131" s="15">
        <v>5028424.07</v>
      </c>
      <c r="H131" s="15">
        <v>5028424.07</v>
      </c>
      <c r="I131" s="15">
        <v>5028424.07</v>
      </c>
      <c r="J131" s="15">
        <v>5025899.99</v>
      </c>
      <c r="K131" s="15">
        <v>1454.84</v>
      </c>
      <c r="L131" s="15">
        <v>5027354.83</v>
      </c>
    </row>
    <row r="132" spans="1:12" x14ac:dyDescent="0.25">
      <c r="A132" s="23" t="s">
        <v>188</v>
      </c>
      <c r="B132" s="23" t="s">
        <v>336</v>
      </c>
      <c r="C132" s="15">
        <v>1019690</v>
      </c>
      <c r="D132" s="15">
        <v>0</v>
      </c>
      <c r="E132" s="15">
        <f>SUM(Tabla5[[#This Row],[Crédito inicial]:[Modificaciones]])</f>
        <v>1019690</v>
      </c>
      <c r="F132" s="15">
        <v>0</v>
      </c>
      <c r="G132" s="15">
        <v>983179.35</v>
      </c>
      <c r="H132" s="15">
        <v>983179.35</v>
      </c>
      <c r="I132" s="15">
        <v>983149.35</v>
      </c>
      <c r="J132" s="15">
        <v>983149.35</v>
      </c>
      <c r="K132" s="15">
        <v>0</v>
      </c>
      <c r="L132" s="15">
        <v>983149.35</v>
      </c>
    </row>
    <row r="133" spans="1:12" x14ac:dyDescent="0.25">
      <c r="A133" s="23" t="s">
        <v>189</v>
      </c>
      <c r="B133" s="23" t="s">
        <v>337</v>
      </c>
      <c r="C133" s="15">
        <v>1070815</v>
      </c>
      <c r="D133" s="15">
        <v>-110271.23</v>
      </c>
      <c r="E133" s="15">
        <f>SUM(Tabla5[[#This Row],[Crédito inicial]:[Modificaciones]])</f>
        <v>960543.77</v>
      </c>
      <c r="F133" s="15">
        <v>0</v>
      </c>
      <c r="G133" s="15">
        <v>751629.78</v>
      </c>
      <c r="H133" s="15">
        <v>751629.73</v>
      </c>
      <c r="I133" s="15">
        <v>751629.73</v>
      </c>
      <c r="J133" s="15">
        <v>739249.72</v>
      </c>
      <c r="K133" s="15">
        <v>0</v>
      </c>
      <c r="L133" s="15">
        <v>739249.72</v>
      </c>
    </row>
    <row r="134" spans="1:12" x14ac:dyDescent="0.25">
      <c r="A134" s="23" t="s">
        <v>190</v>
      </c>
      <c r="B134" s="23" t="s">
        <v>338</v>
      </c>
      <c r="C134" s="15">
        <v>2832417</v>
      </c>
      <c r="D134" s="15">
        <v>459272.13</v>
      </c>
      <c r="E134" s="15">
        <f>SUM(Tabla5[[#This Row],[Crédito inicial]:[Modificaciones]])</f>
        <v>3291689.13</v>
      </c>
      <c r="F134" s="15">
        <v>0</v>
      </c>
      <c r="G134" s="15">
        <v>4363378.62</v>
      </c>
      <c r="H134" s="15">
        <v>4343228.62</v>
      </c>
      <c r="I134" s="15">
        <v>4343228.62</v>
      </c>
      <c r="J134" s="15">
        <v>3940263.52</v>
      </c>
      <c r="K134" s="15">
        <v>50</v>
      </c>
      <c r="L134" s="15">
        <v>3940313.52</v>
      </c>
    </row>
    <row r="135" spans="1:12" x14ac:dyDescent="0.25">
      <c r="A135" s="23" t="s">
        <v>191</v>
      </c>
      <c r="B135" s="23" t="s">
        <v>58</v>
      </c>
      <c r="C135" s="15">
        <v>944085</v>
      </c>
      <c r="D135" s="15">
        <v>189046.99</v>
      </c>
      <c r="E135" s="15">
        <f>SUM(Tabla5[[#This Row],[Crédito inicial]:[Modificaciones]])</f>
        <v>1133131.99</v>
      </c>
      <c r="F135" s="15">
        <v>0</v>
      </c>
      <c r="G135" s="15">
        <v>8526.5499999999993</v>
      </c>
      <c r="H135" s="15">
        <v>8526.5499999999993</v>
      </c>
      <c r="I135" s="15">
        <v>8526.5499999999993</v>
      </c>
      <c r="J135" s="15">
        <v>8526.5499999999993</v>
      </c>
      <c r="K135" s="15">
        <v>0</v>
      </c>
      <c r="L135" s="15">
        <v>8526.5499999999993</v>
      </c>
    </row>
    <row r="136" spans="1:12" x14ac:dyDescent="0.25">
      <c r="A136" s="23" t="s">
        <v>192</v>
      </c>
      <c r="B136" s="23" t="s">
        <v>339</v>
      </c>
      <c r="C136" s="15">
        <v>0</v>
      </c>
      <c r="D136" s="15">
        <v>5269.64</v>
      </c>
      <c r="E136" s="15">
        <f>SUM(Tabla5[[#This Row],[Crédito inicial]:[Modificaciones]])</f>
        <v>5269.64</v>
      </c>
      <c r="F136" s="15">
        <v>0</v>
      </c>
      <c r="G136" s="15">
        <v>294153.58</v>
      </c>
      <c r="H136" s="15">
        <v>294153.58</v>
      </c>
      <c r="I136" s="15">
        <v>294153.58</v>
      </c>
      <c r="J136" s="15">
        <v>294153.58</v>
      </c>
      <c r="K136" s="15">
        <v>4352.49</v>
      </c>
      <c r="L136" s="15">
        <v>298506.07</v>
      </c>
    </row>
    <row r="137" spans="1:12" x14ac:dyDescent="0.25">
      <c r="A137" s="23" t="s">
        <v>193</v>
      </c>
      <c r="B137" s="23" t="s">
        <v>340</v>
      </c>
      <c r="C137" s="15">
        <v>0</v>
      </c>
      <c r="D137" s="15">
        <v>0</v>
      </c>
      <c r="E137" s="15">
        <f>SUM(Tabla5[[#This Row],[Crédito inicial]:[Modificaciones]])</f>
        <v>0</v>
      </c>
      <c r="F137" s="15">
        <v>0</v>
      </c>
      <c r="G137" s="15">
        <v>116397.68</v>
      </c>
      <c r="H137" s="15">
        <v>116397.68</v>
      </c>
      <c r="I137" s="15">
        <v>116397.68</v>
      </c>
      <c r="J137" s="15">
        <v>116397.68</v>
      </c>
      <c r="K137" s="15">
        <v>647.75</v>
      </c>
      <c r="L137" s="15">
        <v>117045.43</v>
      </c>
    </row>
    <row r="138" spans="1:12" x14ac:dyDescent="0.25">
      <c r="A138" s="23" t="s">
        <v>194</v>
      </c>
      <c r="B138" s="23" t="s">
        <v>341</v>
      </c>
      <c r="C138" s="15">
        <v>0</v>
      </c>
      <c r="D138" s="15">
        <v>0</v>
      </c>
      <c r="E138" s="15">
        <f>SUM(Tabla5[[#This Row],[Crédito inicial]:[Modificaciones]])</f>
        <v>0</v>
      </c>
      <c r="F138" s="15">
        <v>0</v>
      </c>
      <c r="G138" s="15">
        <v>54503.23</v>
      </c>
      <c r="H138" s="15">
        <v>54503.23</v>
      </c>
      <c r="I138" s="15">
        <v>54503.23</v>
      </c>
      <c r="J138" s="15">
        <v>54503.23</v>
      </c>
      <c r="K138" s="15">
        <v>0</v>
      </c>
      <c r="L138" s="15">
        <v>54503.23</v>
      </c>
    </row>
    <row r="139" spans="1:12" x14ac:dyDescent="0.25">
      <c r="A139" s="23" t="s">
        <v>195</v>
      </c>
      <c r="B139" s="23" t="s">
        <v>342</v>
      </c>
      <c r="C139" s="15">
        <v>0</v>
      </c>
      <c r="D139" s="15">
        <v>0</v>
      </c>
      <c r="E139" s="15">
        <f>SUM(Tabla5[[#This Row],[Crédito inicial]:[Modificaciones]])</f>
        <v>0</v>
      </c>
      <c r="F139" s="15">
        <v>0</v>
      </c>
      <c r="G139" s="15">
        <v>67250.11</v>
      </c>
      <c r="H139" s="15">
        <v>67250.11</v>
      </c>
      <c r="I139" s="15">
        <v>67250.11</v>
      </c>
      <c r="J139" s="15">
        <v>66807.460000000006</v>
      </c>
      <c r="K139" s="15">
        <v>170</v>
      </c>
      <c r="L139" s="15">
        <v>66977.460000000006</v>
      </c>
    </row>
    <row r="140" spans="1:12" x14ac:dyDescent="0.25">
      <c r="A140" s="23" t="s">
        <v>196</v>
      </c>
      <c r="B140" s="23" t="s">
        <v>59</v>
      </c>
      <c r="C140" s="15">
        <v>1200652</v>
      </c>
      <c r="D140" s="15">
        <v>378158.92</v>
      </c>
      <c r="E140" s="15">
        <f>SUM(Tabla5[[#This Row],[Crédito inicial]:[Modificaciones]])</f>
        <v>1578810.92</v>
      </c>
      <c r="F140" s="15">
        <v>0</v>
      </c>
      <c r="G140" s="15">
        <v>11369.04</v>
      </c>
      <c r="H140" s="15">
        <v>10499</v>
      </c>
      <c r="I140" s="15">
        <v>10499</v>
      </c>
      <c r="J140" s="15">
        <v>10499</v>
      </c>
      <c r="K140" s="15">
        <v>0</v>
      </c>
      <c r="L140" s="15">
        <v>10499</v>
      </c>
    </row>
    <row r="141" spans="1:12" x14ac:dyDescent="0.25">
      <c r="A141" s="23" t="s">
        <v>197</v>
      </c>
      <c r="B141" s="23" t="s">
        <v>339</v>
      </c>
      <c r="C141" s="15">
        <v>0</v>
      </c>
      <c r="D141" s="15">
        <v>19008.29</v>
      </c>
      <c r="E141" s="15">
        <f>SUM(Tabla5[[#This Row],[Crédito inicial]:[Modificaciones]])</f>
        <v>19008.29</v>
      </c>
      <c r="F141" s="15">
        <v>0</v>
      </c>
      <c r="G141" s="15">
        <v>706665.75</v>
      </c>
      <c r="H141" s="15">
        <v>706665.75</v>
      </c>
      <c r="I141" s="15">
        <v>706665.75</v>
      </c>
      <c r="J141" s="15">
        <v>706665.75</v>
      </c>
      <c r="K141" s="15">
        <v>0</v>
      </c>
      <c r="L141" s="15">
        <v>706665.75</v>
      </c>
    </row>
    <row r="142" spans="1:12" x14ac:dyDescent="0.25">
      <c r="A142" s="23" t="s">
        <v>198</v>
      </c>
      <c r="B142" s="23" t="s">
        <v>340</v>
      </c>
      <c r="C142" s="15">
        <v>0</v>
      </c>
      <c r="D142" s="15">
        <v>497</v>
      </c>
      <c r="E142" s="15">
        <f>SUM(Tabla5[[#This Row],[Crédito inicial]:[Modificaciones]])</f>
        <v>497</v>
      </c>
      <c r="F142" s="15">
        <v>0</v>
      </c>
      <c r="G142" s="15">
        <v>237908.9</v>
      </c>
      <c r="H142" s="15">
        <v>237908.9</v>
      </c>
      <c r="I142" s="15">
        <v>237908.9</v>
      </c>
      <c r="J142" s="15">
        <v>237808.9</v>
      </c>
      <c r="K142" s="15">
        <v>1360</v>
      </c>
      <c r="L142" s="15">
        <v>239168.9</v>
      </c>
    </row>
    <row r="143" spans="1:12" x14ac:dyDescent="0.25">
      <c r="A143" s="23" t="s">
        <v>199</v>
      </c>
      <c r="B143" s="23" t="s">
        <v>341</v>
      </c>
      <c r="C143" s="15">
        <v>0</v>
      </c>
      <c r="D143" s="15">
        <v>0</v>
      </c>
      <c r="E143" s="15">
        <f>SUM(Tabla5[[#This Row],[Crédito inicial]:[Modificaciones]])</f>
        <v>0</v>
      </c>
      <c r="F143" s="15">
        <v>0</v>
      </c>
      <c r="G143" s="15">
        <v>49549.07</v>
      </c>
      <c r="H143" s="15">
        <v>49549.07</v>
      </c>
      <c r="I143" s="15">
        <v>49549.07</v>
      </c>
      <c r="J143" s="15">
        <v>49549.07</v>
      </c>
      <c r="K143" s="15">
        <v>0</v>
      </c>
      <c r="L143" s="15">
        <v>49549.07</v>
      </c>
    </row>
    <row r="144" spans="1:12" x14ac:dyDescent="0.25">
      <c r="A144" s="23" t="s">
        <v>200</v>
      </c>
      <c r="B144" s="23" t="s">
        <v>343</v>
      </c>
      <c r="C144" s="15">
        <v>1000</v>
      </c>
      <c r="D144" s="15">
        <v>0</v>
      </c>
      <c r="E144" s="15">
        <f>SUM(Tabla5[[#This Row],[Crédito inicial]:[Modificaciones]])</f>
        <v>1000</v>
      </c>
      <c r="F144" s="15">
        <v>0</v>
      </c>
      <c r="G144" s="15">
        <v>52</v>
      </c>
      <c r="H144" s="15">
        <v>52</v>
      </c>
      <c r="I144" s="15">
        <v>52</v>
      </c>
      <c r="J144" s="15">
        <v>52</v>
      </c>
      <c r="K144" s="15">
        <v>0</v>
      </c>
      <c r="L144" s="15">
        <v>52</v>
      </c>
    </row>
    <row r="145" spans="1:12" x14ac:dyDescent="0.25">
      <c r="A145" s="23" t="s">
        <v>201</v>
      </c>
      <c r="B145" s="23" t="s">
        <v>344</v>
      </c>
      <c r="C145" s="15">
        <v>1000</v>
      </c>
      <c r="D145" s="15">
        <v>0</v>
      </c>
      <c r="E145" s="15">
        <f>SUM(Tabla5[[#This Row],[Crédito inicial]:[Modificaciones]])</f>
        <v>1000</v>
      </c>
      <c r="F145" s="15">
        <v>0</v>
      </c>
      <c r="G145" s="15">
        <v>978.73</v>
      </c>
      <c r="H145" s="15">
        <v>978.73</v>
      </c>
      <c r="I145" s="15">
        <v>978.73</v>
      </c>
      <c r="J145" s="15">
        <v>978.73</v>
      </c>
      <c r="K145" s="15">
        <v>0</v>
      </c>
      <c r="L145" s="15">
        <v>978.73</v>
      </c>
    </row>
    <row r="146" spans="1:12" x14ac:dyDescent="0.25">
      <c r="A146" s="23" t="s">
        <v>202</v>
      </c>
      <c r="B146" s="23" t="s">
        <v>345</v>
      </c>
      <c r="C146" s="15">
        <v>1000</v>
      </c>
      <c r="D146" s="15">
        <v>0</v>
      </c>
      <c r="E146" s="15">
        <f>SUM(Tabla5[[#This Row],[Crédito inicial]:[Modificaciones]])</f>
        <v>1000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</row>
    <row r="147" spans="1:12" x14ac:dyDescent="0.25">
      <c r="A147" s="23" t="s">
        <v>203</v>
      </c>
      <c r="B147" s="23" t="s">
        <v>346</v>
      </c>
      <c r="C147" s="15">
        <v>1000</v>
      </c>
      <c r="D147" s="15">
        <v>0</v>
      </c>
      <c r="E147" s="15">
        <f>SUM(Tabla5[[#This Row],[Crédito inicial]:[Modificaciones]])</f>
        <v>1000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</row>
    <row r="148" spans="1:12" x14ac:dyDescent="0.25">
      <c r="A148" s="23" t="s">
        <v>204</v>
      </c>
      <c r="B148" s="23" t="s">
        <v>342</v>
      </c>
      <c r="C148" s="15">
        <v>0</v>
      </c>
      <c r="D148" s="15">
        <v>4001</v>
      </c>
      <c r="E148" s="15">
        <f>SUM(Tabla5[[#This Row],[Crédito inicial]:[Modificaciones]])</f>
        <v>4001</v>
      </c>
      <c r="F148" s="15">
        <v>0</v>
      </c>
      <c r="G148" s="15">
        <v>227165.75</v>
      </c>
      <c r="H148" s="15">
        <v>227165.75</v>
      </c>
      <c r="I148" s="15">
        <v>227165.75</v>
      </c>
      <c r="J148" s="15">
        <v>226815.75</v>
      </c>
      <c r="K148" s="15">
        <v>1050</v>
      </c>
      <c r="L148" s="15">
        <v>227865.75</v>
      </c>
    </row>
    <row r="149" spans="1:12" x14ac:dyDescent="0.25">
      <c r="A149" s="23" t="s">
        <v>205</v>
      </c>
      <c r="B149" s="23" t="s">
        <v>60</v>
      </c>
      <c r="C149" s="15">
        <v>22000</v>
      </c>
      <c r="D149" s="15">
        <v>0</v>
      </c>
      <c r="E149" s="15">
        <f>SUM(Tabla5[[#This Row],[Crédito inicial]:[Modificaciones]])</f>
        <v>22000</v>
      </c>
      <c r="F149" s="15">
        <v>0</v>
      </c>
      <c r="G149" s="15">
        <v>8185.87</v>
      </c>
      <c r="H149" s="15">
        <v>8185.87</v>
      </c>
      <c r="I149" s="15">
        <v>8185.87</v>
      </c>
      <c r="J149" s="15">
        <v>8185.87</v>
      </c>
      <c r="K149" s="15">
        <v>0</v>
      </c>
      <c r="L149" s="15">
        <v>8185.87</v>
      </c>
    </row>
    <row r="150" spans="1:12" x14ac:dyDescent="0.25">
      <c r="A150" s="23" t="s">
        <v>206</v>
      </c>
      <c r="B150" s="23" t="s">
        <v>61</v>
      </c>
      <c r="C150" s="15">
        <v>60000</v>
      </c>
      <c r="D150" s="15">
        <v>-21697.3</v>
      </c>
      <c r="E150" s="15">
        <f>SUM(Tabla5[[#This Row],[Crédito inicial]:[Modificaciones]])</f>
        <v>38302.699999999997</v>
      </c>
      <c r="F150" s="15">
        <v>0</v>
      </c>
      <c r="G150" s="15">
        <v>30457.53</v>
      </c>
      <c r="H150" s="15">
        <v>16498.41</v>
      </c>
      <c r="I150" s="15">
        <v>16498.41</v>
      </c>
      <c r="J150" s="15">
        <v>16498.41</v>
      </c>
      <c r="K150" s="15">
        <v>0</v>
      </c>
      <c r="L150" s="15">
        <v>16498.41</v>
      </c>
    </row>
    <row r="151" spans="1:12" x14ac:dyDescent="0.25">
      <c r="A151" s="23" t="s">
        <v>207</v>
      </c>
      <c r="B151" s="23" t="s">
        <v>62</v>
      </c>
      <c r="C151" s="15">
        <v>300000</v>
      </c>
      <c r="D151" s="15">
        <v>0</v>
      </c>
      <c r="E151" s="15">
        <f>SUM(Tabla5[[#This Row],[Crédito inicial]:[Modificaciones]])</f>
        <v>300000</v>
      </c>
      <c r="F151" s="15">
        <v>0</v>
      </c>
      <c r="G151" s="15">
        <v>250887.97</v>
      </c>
      <c r="H151" s="15">
        <v>250887.97</v>
      </c>
      <c r="I151" s="15">
        <v>250887.97</v>
      </c>
      <c r="J151" s="15">
        <v>250887.97</v>
      </c>
      <c r="K151" s="15">
        <v>47.76</v>
      </c>
      <c r="L151" s="15">
        <v>250935.73</v>
      </c>
    </row>
    <row r="152" spans="1:12" x14ac:dyDescent="0.25">
      <c r="A152" s="23" t="s">
        <v>208</v>
      </c>
      <c r="B152" s="23" t="s">
        <v>63</v>
      </c>
      <c r="C152" s="15">
        <v>30000</v>
      </c>
      <c r="D152" s="15">
        <v>0</v>
      </c>
      <c r="E152" s="15">
        <f>SUM(Tabla5[[#This Row],[Crédito inicial]:[Modificaciones]])</f>
        <v>30000</v>
      </c>
      <c r="F152" s="15">
        <v>0</v>
      </c>
      <c r="G152" s="15">
        <v>78320.91</v>
      </c>
      <c r="H152" s="15">
        <v>78320.91</v>
      </c>
      <c r="I152" s="15">
        <v>78320.91</v>
      </c>
      <c r="J152" s="15">
        <v>78320.91</v>
      </c>
      <c r="K152" s="15">
        <v>0</v>
      </c>
      <c r="L152" s="15">
        <v>78320.91</v>
      </c>
    </row>
    <row r="153" spans="1:12" x14ac:dyDescent="0.25">
      <c r="A153" s="23" t="s">
        <v>209</v>
      </c>
      <c r="B153" s="23" t="s">
        <v>64</v>
      </c>
      <c r="C153" s="15">
        <v>1775166</v>
      </c>
      <c r="D153" s="15">
        <v>141375.67000000001</v>
      </c>
      <c r="E153" s="15">
        <f>SUM(Tabla5[[#This Row],[Crédito inicial]:[Modificaciones]])</f>
        <v>1916541.67</v>
      </c>
      <c r="F153" s="15">
        <v>0</v>
      </c>
      <c r="G153" s="15">
        <v>1542667.61</v>
      </c>
      <c r="H153" s="15">
        <v>1542667.61</v>
      </c>
      <c r="I153" s="15">
        <v>1542667.61</v>
      </c>
      <c r="J153" s="15">
        <v>1542667.6</v>
      </c>
      <c r="K153" s="15">
        <v>0</v>
      </c>
      <c r="L153" s="15">
        <v>1542667.6</v>
      </c>
    </row>
    <row r="154" spans="1:12" x14ac:dyDescent="0.25">
      <c r="A154" s="23" t="s">
        <v>210</v>
      </c>
      <c r="B154" s="23" t="s">
        <v>65</v>
      </c>
      <c r="C154" s="15">
        <v>290000</v>
      </c>
      <c r="D154" s="15">
        <v>0</v>
      </c>
      <c r="E154" s="15">
        <f>SUM(Tabla5[[#This Row],[Crédito inicial]:[Modificaciones]])</f>
        <v>290000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 spans="1:12" x14ac:dyDescent="0.25">
      <c r="A155" s="23" t="s">
        <v>211</v>
      </c>
      <c r="B155" s="23" t="s">
        <v>347</v>
      </c>
      <c r="C155" s="15">
        <v>0</v>
      </c>
      <c r="D155" s="15">
        <v>0</v>
      </c>
      <c r="E155" s="15">
        <f>SUM(Tabla5[[#This Row],[Crédito inicial]:[Modificaciones]])</f>
        <v>0</v>
      </c>
      <c r="F155" s="15">
        <v>0</v>
      </c>
      <c r="G155" s="15">
        <v>182522.05</v>
      </c>
      <c r="H155" s="15">
        <v>182522.05</v>
      </c>
      <c r="I155" s="15">
        <v>182522.05</v>
      </c>
      <c r="J155" s="15">
        <v>182522.05</v>
      </c>
      <c r="K155" s="15">
        <v>0</v>
      </c>
      <c r="L155" s="15">
        <v>182522.05</v>
      </c>
    </row>
    <row r="156" spans="1:12" x14ac:dyDescent="0.25">
      <c r="A156" s="23" t="s">
        <v>1823</v>
      </c>
      <c r="B156" s="23" t="s">
        <v>66</v>
      </c>
      <c r="C156" s="15">
        <v>0</v>
      </c>
      <c r="D156" s="15">
        <v>10000</v>
      </c>
      <c r="E156" s="15">
        <f>SUM(Tabla5[[#This Row],[Crédito inicial]:[Modificaciones]])</f>
        <v>10000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 spans="1:12" x14ac:dyDescent="0.25">
      <c r="A157" s="23" t="s">
        <v>212</v>
      </c>
      <c r="B157" s="23" t="s">
        <v>348</v>
      </c>
      <c r="C157" s="15">
        <v>245130</v>
      </c>
      <c r="D157" s="15">
        <v>0</v>
      </c>
      <c r="E157" s="15">
        <f>SUM(Tabla5[[#This Row],[Crédito inicial]:[Modificaciones]])</f>
        <v>245130</v>
      </c>
      <c r="F157" s="15">
        <v>0</v>
      </c>
      <c r="G157" s="15">
        <v>330367</v>
      </c>
      <c r="H157" s="15">
        <v>224990</v>
      </c>
      <c r="I157" s="15">
        <v>198910</v>
      </c>
      <c r="J157" s="15">
        <v>192910</v>
      </c>
      <c r="K157" s="15">
        <v>0</v>
      </c>
      <c r="L157" s="15">
        <v>192910</v>
      </c>
    </row>
    <row r="158" spans="1:12" x14ac:dyDescent="0.25">
      <c r="A158" s="23" t="s">
        <v>213</v>
      </c>
      <c r="B158" s="23" t="s">
        <v>349</v>
      </c>
      <c r="C158" s="15">
        <v>800000</v>
      </c>
      <c r="D158" s="15">
        <v>0</v>
      </c>
      <c r="E158" s="15">
        <f>SUM(Tabla5[[#This Row],[Crédito inicial]:[Modificaciones]])</f>
        <v>800000</v>
      </c>
      <c r="F158" s="15">
        <v>0</v>
      </c>
      <c r="G158" s="15">
        <v>611872.91</v>
      </c>
      <c r="H158" s="15">
        <v>611872.91</v>
      </c>
      <c r="I158" s="15">
        <v>610872.91</v>
      </c>
      <c r="J158" s="15">
        <v>533298.77</v>
      </c>
      <c r="K158" s="15">
        <v>0</v>
      </c>
      <c r="L158" s="15">
        <v>533298.77</v>
      </c>
    </row>
    <row r="159" spans="1:12" x14ac:dyDescent="0.25">
      <c r="A159" s="23" t="s">
        <v>214</v>
      </c>
      <c r="B159" s="23" t="s">
        <v>67</v>
      </c>
      <c r="C159" s="15">
        <v>0</v>
      </c>
      <c r="D159" s="15">
        <v>2600</v>
      </c>
      <c r="E159" s="15">
        <f>SUM(Tabla5[[#This Row],[Crédito inicial]:[Modificaciones]])</f>
        <v>2600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 spans="1:12" x14ac:dyDescent="0.25">
      <c r="A160" s="23" t="s">
        <v>215</v>
      </c>
      <c r="B160" s="23" t="s">
        <v>350</v>
      </c>
      <c r="C160" s="15">
        <v>280000</v>
      </c>
      <c r="D160" s="15">
        <v>0</v>
      </c>
      <c r="E160" s="15">
        <f>SUM(Tabla5[[#This Row],[Crédito inicial]:[Modificaciones]])</f>
        <v>280000</v>
      </c>
      <c r="F160" s="15">
        <v>0</v>
      </c>
      <c r="G160" s="15">
        <v>280000</v>
      </c>
      <c r="H160" s="15">
        <v>280000</v>
      </c>
      <c r="I160" s="15">
        <v>280000</v>
      </c>
      <c r="J160" s="15">
        <v>280000</v>
      </c>
      <c r="K160" s="15">
        <v>0</v>
      </c>
      <c r="L160" s="15">
        <v>280000</v>
      </c>
    </row>
    <row r="161" spans="1:12" x14ac:dyDescent="0.25">
      <c r="A161" s="23" t="s">
        <v>216</v>
      </c>
      <c r="B161" s="23" t="s">
        <v>351</v>
      </c>
      <c r="C161" s="15">
        <v>200000</v>
      </c>
      <c r="D161" s="15">
        <v>0</v>
      </c>
      <c r="E161" s="15">
        <f>SUM(Tabla5[[#This Row],[Crédito inicial]:[Modificaciones]])</f>
        <v>200000</v>
      </c>
      <c r="F161" s="15">
        <v>0</v>
      </c>
      <c r="G161" s="15">
        <v>250000</v>
      </c>
      <c r="H161" s="15">
        <v>250000</v>
      </c>
      <c r="I161" s="15">
        <v>248901.88</v>
      </c>
      <c r="J161" s="15">
        <v>248901.88</v>
      </c>
      <c r="K161" s="15">
        <v>0</v>
      </c>
      <c r="L161" s="15">
        <v>248901.88</v>
      </c>
    </row>
    <row r="162" spans="1:12" x14ac:dyDescent="0.25">
      <c r="A162" s="23" t="s">
        <v>217</v>
      </c>
      <c r="B162" s="23" t="s">
        <v>352</v>
      </c>
      <c r="C162" s="15">
        <v>23000</v>
      </c>
      <c r="D162" s="15">
        <v>0</v>
      </c>
      <c r="E162" s="15">
        <f>SUM(Tabla5[[#This Row],[Crédito inicial]:[Modificaciones]])</f>
        <v>23000</v>
      </c>
      <c r="F162" s="15">
        <v>0</v>
      </c>
      <c r="G162" s="15">
        <v>21995</v>
      </c>
      <c r="H162" s="15">
        <v>15795</v>
      </c>
      <c r="I162" s="15">
        <v>15790</v>
      </c>
      <c r="J162" s="15">
        <v>10795</v>
      </c>
      <c r="K162" s="15">
        <v>0</v>
      </c>
      <c r="L162" s="15">
        <v>10795</v>
      </c>
    </row>
    <row r="163" spans="1:12" x14ac:dyDescent="0.25">
      <c r="A163" s="23" t="s">
        <v>218</v>
      </c>
      <c r="B163" s="23" t="s">
        <v>353</v>
      </c>
      <c r="C163" s="15">
        <v>2834662</v>
      </c>
      <c r="D163" s="15">
        <v>266725</v>
      </c>
      <c r="E163" s="15">
        <f>SUM(Tabla5[[#This Row],[Crédito inicial]:[Modificaciones]])</f>
        <v>3101387</v>
      </c>
      <c r="F163" s="15">
        <v>0</v>
      </c>
      <c r="G163" s="15">
        <v>2896774.05</v>
      </c>
      <c r="H163" s="15">
        <v>2524506.87</v>
      </c>
      <c r="I163" s="15">
        <v>1947278.41</v>
      </c>
      <c r="J163" s="15">
        <v>1547904.09</v>
      </c>
      <c r="K163" s="15">
        <v>3080</v>
      </c>
      <c r="L163" s="15">
        <v>1550984.09</v>
      </c>
    </row>
    <row r="164" spans="1:12" x14ac:dyDescent="0.25">
      <c r="A164" s="23" t="s">
        <v>219</v>
      </c>
      <c r="B164" s="23" t="s">
        <v>354</v>
      </c>
      <c r="C164" s="15">
        <v>888420</v>
      </c>
      <c r="D164" s="15">
        <v>-10000</v>
      </c>
      <c r="E164" s="15">
        <f>SUM(Tabla5[[#This Row],[Crédito inicial]:[Modificaciones]])</f>
        <v>878420</v>
      </c>
      <c r="F164" s="15">
        <v>0</v>
      </c>
      <c r="G164" s="15">
        <v>544422.15</v>
      </c>
      <c r="H164" s="15">
        <v>542951.55000000005</v>
      </c>
      <c r="I164" s="15">
        <v>470956.26</v>
      </c>
      <c r="J164" s="15">
        <v>430631.52</v>
      </c>
      <c r="K164" s="15">
        <v>5326.25</v>
      </c>
      <c r="L164" s="15">
        <v>435957.77</v>
      </c>
    </row>
    <row r="165" spans="1:12" x14ac:dyDescent="0.25">
      <c r="A165" s="23" t="s">
        <v>220</v>
      </c>
      <c r="B165" s="23" t="s">
        <v>355</v>
      </c>
      <c r="C165" s="15">
        <v>73600</v>
      </c>
      <c r="D165" s="15">
        <v>0</v>
      </c>
      <c r="E165" s="15">
        <f>SUM(Tabla5[[#This Row],[Crédito inicial]:[Modificaciones]])</f>
        <v>73600</v>
      </c>
      <c r="F165" s="15">
        <v>0</v>
      </c>
      <c r="G165" s="15">
        <v>70550</v>
      </c>
      <c r="H165" s="15">
        <v>70550</v>
      </c>
      <c r="I165" s="15">
        <v>70550</v>
      </c>
      <c r="J165" s="15">
        <v>69800</v>
      </c>
      <c r="K165" s="15">
        <v>0</v>
      </c>
      <c r="L165" s="15">
        <v>69800</v>
      </c>
    </row>
    <row r="166" spans="1:12" x14ac:dyDescent="0.25">
      <c r="A166" s="35">
        <v>48213</v>
      </c>
      <c r="B166" s="23" t="s">
        <v>2470</v>
      </c>
      <c r="C166" s="15">
        <v>0</v>
      </c>
      <c r="D166" s="15">
        <v>0</v>
      </c>
      <c r="E166" s="15">
        <f>SUM(Tabla5[[#This Row],[Crédito inicial]:[Modificaciones]])</f>
        <v>0</v>
      </c>
      <c r="F166" s="15"/>
      <c r="G166" s="15">
        <v>47210.52</v>
      </c>
      <c r="H166" s="15">
        <v>47210.52</v>
      </c>
      <c r="I166" s="15">
        <v>47210.52</v>
      </c>
      <c r="J166" s="15">
        <v>47210.52</v>
      </c>
      <c r="K166" s="15">
        <v>0</v>
      </c>
      <c r="L166" s="15">
        <v>47210.52</v>
      </c>
    </row>
    <row r="167" spans="1:12" x14ac:dyDescent="0.25">
      <c r="A167" s="23" t="s">
        <v>221</v>
      </c>
      <c r="B167" s="23" t="s">
        <v>356</v>
      </c>
      <c r="C167" s="15">
        <v>119801</v>
      </c>
      <c r="D167" s="15">
        <v>66065.100000000006</v>
      </c>
      <c r="E167" s="15">
        <f>SUM(Tabla5[[#This Row],[Crédito inicial]:[Modificaciones]])</f>
        <v>185866.1</v>
      </c>
      <c r="F167" s="15">
        <v>0</v>
      </c>
      <c r="G167" s="15">
        <v>227471.58</v>
      </c>
      <c r="H167" s="15">
        <v>227446.58</v>
      </c>
      <c r="I167" s="15">
        <v>209946.94</v>
      </c>
      <c r="J167" s="15">
        <v>202763.68</v>
      </c>
      <c r="K167" s="15">
        <v>0</v>
      </c>
      <c r="L167" s="15">
        <v>202763.68</v>
      </c>
    </row>
    <row r="168" spans="1:12" x14ac:dyDescent="0.25">
      <c r="A168" s="35">
        <v>483</v>
      </c>
      <c r="B168" s="23" t="s">
        <v>1050</v>
      </c>
      <c r="C168" s="15">
        <v>11292</v>
      </c>
      <c r="D168" s="15">
        <v>0</v>
      </c>
      <c r="E168" s="15">
        <f>SUM(Tabla5[[#This Row],[Crédito inicial]:[Modificaciones]])</f>
        <v>11292</v>
      </c>
      <c r="F168" s="15"/>
      <c r="G168" s="15">
        <v>22477</v>
      </c>
      <c r="H168" s="15">
        <v>14185</v>
      </c>
      <c r="I168" s="15">
        <v>14185</v>
      </c>
      <c r="J168" s="15">
        <v>14185</v>
      </c>
      <c r="K168" s="15">
        <v>0</v>
      </c>
      <c r="L168" s="15">
        <v>14185</v>
      </c>
    </row>
    <row r="169" spans="1:12" x14ac:dyDescent="0.25">
      <c r="A169" s="35">
        <v>48401</v>
      </c>
      <c r="B169" s="23" t="s">
        <v>2467</v>
      </c>
      <c r="C169" s="15">
        <v>0</v>
      </c>
      <c r="D169" s="15">
        <v>9931.93</v>
      </c>
      <c r="E169" s="15">
        <f>SUM(Tabla5[[#This Row],[Crédito inicial]:[Modificaciones]])</f>
        <v>9931.93</v>
      </c>
      <c r="F169" s="15"/>
      <c r="G169" s="15">
        <v>9913.93</v>
      </c>
      <c r="H169" s="15">
        <v>9913.93</v>
      </c>
      <c r="I169" s="15">
        <v>9413.93</v>
      </c>
      <c r="J169" s="15">
        <v>1913.93</v>
      </c>
      <c r="K169" s="15">
        <v>0</v>
      </c>
      <c r="L169" s="15">
        <v>1913.93</v>
      </c>
    </row>
    <row r="170" spans="1:12" x14ac:dyDescent="0.25">
      <c r="A170" s="23" t="s">
        <v>222</v>
      </c>
      <c r="B170" s="23" t="s">
        <v>357</v>
      </c>
      <c r="C170" s="15">
        <v>139300</v>
      </c>
      <c r="D170" s="15">
        <v>0</v>
      </c>
      <c r="E170" s="15">
        <f>SUM(Tabla5[[#This Row],[Crédito inicial]:[Modificaciones]])</f>
        <v>139300</v>
      </c>
      <c r="F170" s="15">
        <v>0</v>
      </c>
      <c r="G170" s="15">
        <v>116924.15</v>
      </c>
      <c r="H170" s="15">
        <v>116924.15</v>
      </c>
      <c r="I170" s="15">
        <v>116924.15</v>
      </c>
      <c r="J170" s="15">
        <v>116924.15</v>
      </c>
      <c r="K170" s="15">
        <v>0</v>
      </c>
      <c r="L170" s="15">
        <v>116924.15</v>
      </c>
    </row>
    <row r="171" spans="1:12" x14ac:dyDescent="0.25">
      <c r="A171" s="23" t="s">
        <v>223</v>
      </c>
      <c r="B171" s="23" t="s">
        <v>358</v>
      </c>
      <c r="C171" s="15">
        <v>52815</v>
      </c>
      <c r="D171" s="15">
        <v>21700</v>
      </c>
      <c r="E171" s="15">
        <f>SUM(Tabla5[[#This Row],[Crédito inicial]:[Modificaciones]])</f>
        <v>74515</v>
      </c>
      <c r="F171" s="15">
        <v>0</v>
      </c>
      <c r="G171" s="15">
        <v>32270</v>
      </c>
      <c r="H171" s="15">
        <v>32270</v>
      </c>
      <c r="I171" s="15">
        <v>32270</v>
      </c>
      <c r="J171" s="15">
        <v>32270</v>
      </c>
      <c r="K171" s="15">
        <v>0</v>
      </c>
      <c r="L171" s="15">
        <v>32270</v>
      </c>
    </row>
    <row r="172" spans="1:12" x14ac:dyDescent="0.25">
      <c r="A172" s="23" t="s">
        <v>1824</v>
      </c>
      <c r="B172" s="23" t="s">
        <v>1109</v>
      </c>
      <c r="C172" s="15">
        <v>651310</v>
      </c>
      <c r="D172" s="15">
        <v>0</v>
      </c>
      <c r="E172" s="15">
        <f>SUM(Tabla5[[#This Row],[Crédito inicial]:[Modificaciones]])</f>
        <v>651310</v>
      </c>
      <c r="F172" s="15">
        <v>0</v>
      </c>
      <c r="G172" s="15">
        <v>151128.29</v>
      </c>
      <c r="H172" s="15">
        <v>151128.29</v>
      </c>
      <c r="I172" s="15">
        <v>151128.29</v>
      </c>
      <c r="J172" s="15">
        <v>151128.29</v>
      </c>
      <c r="K172" s="15">
        <v>0</v>
      </c>
      <c r="L172" s="15">
        <v>151128.29</v>
      </c>
    </row>
    <row r="173" spans="1:12" x14ac:dyDescent="0.25">
      <c r="A173" s="23" t="s">
        <v>224</v>
      </c>
      <c r="B173" s="23" t="s">
        <v>28</v>
      </c>
      <c r="C173" s="15">
        <v>1000000</v>
      </c>
      <c r="D173" s="15">
        <v>-95231.99</v>
      </c>
      <c r="E173" s="15">
        <f>SUM(Tabla5[[#This Row],[Crédito inicial]:[Modificaciones]])</f>
        <v>904768.01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 spans="1:12" x14ac:dyDescent="0.25">
      <c r="A174" s="23" t="s">
        <v>225</v>
      </c>
      <c r="B174" s="23" t="s">
        <v>69</v>
      </c>
      <c r="C174" s="15">
        <v>10737247</v>
      </c>
      <c r="D174" s="15">
        <v>121000</v>
      </c>
      <c r="E174" s="15">
        <f>SUM(Tabla5[[#This Row],[Crédito inicial]:[Modificaciones]])</f>
        <v>10858247</v>
      </c>
      <c r="F174" s="15">
        <v>0</v>
      </c>
      <c r="G174" s="15">
        <v>2440194.0499999998</v>
      </c>
      <c r="H174" s="15">
        <v>1034390.42</v>
      </c>
      <c r="I174" s="15">
        <v>861400.73</v>
      </c>
      <c r="J174" s="15">
        <v>305566.15000000002</v>
      </c>
      <c r="K174" s="15">
        <v>0</v>
      </c>
      <c r="L174" s="15">
        <v>305566.15000000002</v>
      </c>
    </row>
    <row r="175" spans="1:12" x14ac:dyDescent="0.25">
      <c r="A175" s="23" t="s">
        <v>226</v>
      </c>
      <c r="B175" s="23" t="s">
        <v>359</v>
      </c>
      <c r="C175" s="15">
        <v>0</v>
      </c>
      <c r="D175" s="15">
        <v>0</v>
      </c>
      <c r="E175" s="15">
        <f>SUM(Tabla5[[#This Row],[Crédito inicial]:[Modificaciones]])</f>
        <v>0</v>
      </c>
      <c r="F175" s="15">
        <v>0</v>
      </c>
      <c r="G175" s="15">
        <v>35839.78</v>
      </c>
      <c r="H175" s="15">
        <v>35839.78</v>
      </c>
      <c r="I175" s="15">
        <v>35839.78</v>
      </c>
      <c r="J175" s="15">
        <v>35839.78</v>
      </c>
      <c r="K175" s="15">
        <v>0</v>
      </c>
      <c r="L175" s="15">
        <v>35839.78</v>
      </c>
    </row>
    <row r="176" spans="1:12" x14ac:dyDescent="0.25">
      <c r="A176" s="23" t="s">
        <v>227</v>
      </c>
      <c r="B176" s="23" t="s">
        <v>360</v>
      </c>
      <c r="C176" s="15">
        <v>0</v>
      </c>
      <c r="D176" s="15">
        <v>0</v>
      </c>
      <c r="E176" s="15">
        <f>SUM(Tabla5[[#This Row],[Crédito inicial]:[Modificaciones]])</f>
        <v>0</v>
      </c>
      <c r="F176" s="15">
        <v>0</v>
      </c>
      <c r="G176" s="15">
        <v>430480.03</v>
      </c>
      <c r="H176" s="15">
        <v>430480.03</v>
      </c>
      <c r="I176" s="15">
        <v>430480.03</v>
      </c>
      <c r="J176" s="15">
        <v>171878.53</v>
      </c>
      <c r="K176" s="15">
        <v>0</v>
      </c>
      <c r="L176" s="15">
        <v>171878.53</v>
      </c>
    </row>
    <row r="177" spans="1:12" x14ac:dyDescent="0.25">
      <c r="A177" s="23" t="s">
        <v>228</v>
      </c>
      <c r="B177" s="23" t="s">
        <v>70</v>
      </c>
      <c r="C177" s="15">
        <v>1054825</v>
      </c>
      <c r="D177" s="15">
        <v>0</v>
      </c>
      <c r="E177" s="15">
        <f>SUM(Tabla5[[#This Row],[Crédito inicial]:[Modificaciones]])</f>
        <v>1054825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 spans="1:12" x14ac:dyDescent="0.25">
      <c r="A178" s="23" t="s">
        <v>229</v>
      </c>
      <c r="B178" s="23" t="s">
        <v>361</v>
      </c>
      <c r="C178" s="15">
        <v>0</v>
      </c>
      <c r="D178" s="15">
        <v>0</v>
      </c>
      <c r="E178" s="15">
        <f>SUM(Tabla5[[#This Row],[Crédito inicial]:[Modificaciones]])</f>
        <v>0</v>
      </c>
      <c r="F178" s="15">
        <v>0</v>
      </c>
      <c r="G178" s="15">
        <v>471242.05</v>
      </c>
      <c r="H178" s="15">
        <v>471242.05</v>
      </c>
      <c r="I178" s="15">
        <v>90092.05</v>
      </c>
      <c r="J178" s="15">
        <v>90092.05</v>
      </c>
      <c r="K178" s="15">
        <v>0</v>
      </c>
      <c r="L178" s="15">
        <v>90092.05</v>
      </c>
    </row>
    <row r="179" spans="1:12" x14ac:dyDescent="0.25">
      <c r="A179" s="23" t="s">
        <v>230</v>
      </c>
      <c r="B179" s="23" t="s">
        <v>362</v>
      </c>
      <c r="C179" s="15">
        <v>0</v>
      </c>
      <c r="D179" s="15">
        <v>0</v>
      </c>
      <c r="E179" s="15">
        <f>SUM(Tabla5[[#This Row],[Crédito inicial]:[Modificaciones]])</f>
        <v>0</v>
      </c>
      <c r="F179" s="15">
        <v>0</v>
      </c>
      <c r="G179" s="15">
        <v>2008.6</v>
      </c>
      <c r="H179" s="15">
        <v>2008.6</v>
      </c>
      <c r="I179" s="15">
        <v>2008.6</v>
      </c>
      <c r="J179" s="15">
        <v>2008.6</v>
      </c>
      <c r="K179" s="15">
        <v>0</v>
      </c>
      <c r="L179" s="15">
        <v>2008.6</v>
      </c>
    </row>
    <row r="180" spans="1:12" x14ac:dyDescent="0.25">
      <c r="A180" s="23" t="s">
        <v>1825</v>
      </c>
      <c r="B180" s="23" t="s">
        <v>1831</v>
      </c>
      <c r="C180" s="15">
        <v>0</v>
      </c>
      <c r="D180" s="15">
        <v>0</v>
      </c>
      <c r="E180" s="15">
        <f>SUM(Tabla5[[#This Row],[Crédito inicial]:[Modificaciones]])</f>
        <v>0</v>
      </c>
      <c r="F180" s="15">
        <v>0</v>
      </c>
      <c r="G180" s="15">
        <v>28791.599999999999</v>
      </c>
      <c r="H180" s="15">
        <v>28791.599999999999</v>
      </c>
      <c r="I180" s="15">
        <v>28791.599999999999</v>
      </c>
      <c r="J180" s="15">
        <v>28791.599999999999</v>
      </c>
      <c r="K180" s="15">
        <v>0</v>
      </c>
      <c r="L180" s="15">
        <v>28791.599999999999</v>
      </c>
    </row>
    <row r="181" spans="1:12" x14ac:dyDescent="0.25">
      <c r="A181" s="35">
        <v>62399</v>
      </c>
      <c r="B181" s="23" t="s">
        <v>2468</v>
      </c>
      <c r="C181" s="15">
        <v>0</v>
      </c>
      <c r="D181" s="15">
        <v>0</v>
      </c>
      <c r="E181" s="15">
        <f>SUM(Tabla5[[#This Row],[Crédito inicial]:[Modificaciones]])</f>
        <v>0</v>
      </c>
      <c r="F181" s="15"/>
      <c r="G181" s="15">
        <v>54709.38</v>
      </c>
      <c r="H181" s="15">
        <v>54709.38</v>
      </c>
      <c r="I181" s="15">
        <v>54709.38</v>
      </c>
      <c r="J181" s="15">
        <v>54709.38</v>
      </c>
      <c r="K181" s="15">
        <v>0</v>
      </c>
      <c r="L181" s="15">
        <v>54709.38</v>
      </c>
    </row>
    <row r="182" spans="1:12" x14ac:dyDescent="0.25">
      <c r="A182" s="35">
        <v>62402</v>
      </c>
      <c r="B182" s="23" t="s">
        <v>301</v>
      </c>
      <c r="C182" s="15">
        <v>0</v>
      </c>
      <c r="D182" s="15">
        <v>0</v>
      </c>
      <c r="E182" s="15">
        <f>SUM(Tabla5[[#This Row],[Crédito inicial]:[Modificaciones]])</f>
        <v>0</v>
      </c>
      <c r="F182" s="15"/>
      <c r="G182" s="15">
        <v>15730</v>
      </c>
      <c r="H182" s="15">
        <v>15730</v>
      </c>
      <c r="I182" s="15">
        <v>15730</v>
      </c>
      <c r="J182" s="15">
        <v>15730</v>
      </c>
      <c r="K182" s="15">
        <v>0</v>
      </c>
      <c r="L182" s="15">
        <v>15730</v>
      </c>
    </row>
    <row r="183" spans="1:12" x14ac:dyDescent="0.25">
      <c r="A183" s="23" t="s">
        <v>231</v>
      </c>
      <c r="B183" s="23" t="s">
        <v>50</v>
      </c>
      <c r="C183" s="15">
        <v>1200174</v>
      </c>
      <c r="D183" s="15">
        <v>2579990.39</v>
      </c>
      <c r="E183" s="15">
        <f>SUM(Tabla5[[#This Row],[Crédito inicial]:[Modificaciones]])</f>
        <v>3780164.39</v>
      </c>
      <c r="F183" s="15">
        <v>0</v>
      </c>
      <c r="G183" s="15">
        <v>98150.52</v>
      </c>
      <c r="H183" s="15">
        <v>98150.52</v>
      </c>
      <c r="I183" s="15">
        <v>98150.52</v>
      </c>
      <c r="J183" s="15">
        <v>98150.52</v>
      </c>
      <c r="K183" s="15">
        <v>0</v>
      </c>
      <c r="L183" s="15">
        <v>98150.52</v>
      </c>
    </row>
    <row r="184" spans="1:12" x14ac:dyDescent="0.25">
      <c r="A184" s="23" t="s">
        <v>232</v>
      </c>
      <c r="B184" s="23" t="s">
        <v>845</v>
      </c>
      <c r="C184" s="15">
        <v>0</v>
      </c>
      <c r="D184" s="15">
        <v>0</v>
      </c>
      <c r="E184" s="15">
        <f>SUM(Tabla5[[#This Row],[Crédito inicial]:[Modificaciones]])</f>
        <v>0</v>
      </c>
      <c r="F184" s="15">
        <v>0</v>
      </c>
      <c r="G184" s="15">
        <v>191.6</v>
      </c>
      <c r="H184" s="15">
        <v>191.6</v>
      </c>
      <c r="I184" s="15">
        <v>191.6</v>
      </c>
      <c r="J184" s="15">
        <v>191.6</v>
      </c>
      <c r="K184" s="15">
        <v>0</v>
      </c>
      <c r="L184" s="15">
        <v>191.6</v>
      </c>
    </row>
    <row r="185" spans="1:12" x14ac:dyDescent="0.25">
      <c r="A185" s="23" t="s">
        <v>233</v>
      </c>
      <c r="B185" s="23" t="s">
        <v>303</v>
      </c>
      <c r="C185" s="15">
        <v>0</v>
      </c>
      <c r="D185" s="15">
        <v>0</v>
      </c>
      <c r="E185" s="15">
        <f>SUM(Tabla5[[#This Row],[Crédito inicial]:[Modificaciones]])</f>
        <v>0</v>
      </c>
      <c r="F185" s="15">
        <v>0</v>
      </c>
      <c r="G185" s="15">
        <v>3889.07</v>
      </c>
      <c r="H185" s="15">
        <v>3889.07</v>
      </c>
      <c r="I185" s="15">
        <v>3889.07</v>
      </c>
      <c r="J185" s="15">
        <v>3889.07</v>
      </c>
      <c r="K185" s="15">
        <v>0</v>
      </c>
      <c r="L185" s="15">
        <v>3889.07</v>
      </c>
    </row>
    <row r="186" spans="1:12" x14ac:dyDescent="0.25">
      <c r="A186" s="23" t="s">
        <v>234</v>
      </c>
      <c r="B186" s="23" t="s">
        <v>363</v>
      </c>
      <c r="C186" s="15">
        <v>0</v>
      </c>
      <c r="D186" s="15">
        <v>1263.74</v>
      </c>
      <c r="E186" s="15">
        <f>SUM(Tabla5[[#This Row],[Crédito inicial]:[Modificaciones]])</f>
        <v>1263.74</v>
      </c>
      <c r="F186" s="15">
        <v>0</v>
      </c>
      <c r="G186" s="15">
        <v>289770.44</v>
      </c>
      <c r="H186" s="15">
        <v>289770.44</v>
      </c>
      <c r="I186" s="15">
        <v>289770.44</v>
      </c>
      <c r="J186" s="15">
        <v>234195.15</v>
      </c>
      <c r="K186" s="15">
        <v>0</v>
      </c>
      <c r="L186" s="15">
        <v>234195.15</v>
      </c>
    </row>
    <row r="187" spans="1:12" x14ac:dyDescent="0.25">
      <c r="A187" s="23" t="s">
        <v>235</v>
      </c>
      <c r="B187" s="23" t="s">
        <v>364</v>
      </c>
      <c r="C187" s="15">
        <v>0</v>
      </c>
      <c r="D187" s="15">
        <v>97056.99</v>
      </c>
      <c r="E187" s="15">
        <f>SUM(Tabla5[[#This Row],[Crédito inicial]:[Modificaciones]])</f>
        <v>97056.99</v>
      </c>
      <c r="F187" s="15">
        <v>0</v>
      </c>
      <c r="G187" s="15">
        <v>1472428.15</v>
      </c>
      <c r="H187" s="15">
        <v>1463380.73</v>
      </c>
      <c r="I187" s="15">
        <v>1463380.73</v>
      </c>
      <c r="J187" s="15">
        <v>1427609.2</v>
      </c>
      <c r="K187" s="15">
        <v>0</v>
      </c>
      <c r="L187" s="15">
        <v>1427609.2</v>
      </c>
    </row>
    <row r="188" spans="1:12" x14ac:dyDescent="0.25">
      <c r="A188" s="23" t="s">
        <v>236</v>
      </c>
      <c r="B188" s="23" t="s">
        <v>365</v>
      </c>
      <c r="C188" s="15">
        <v>0</v>
      </c>
      <c r="D188" s="15">
        <v>0</v>
      </c>
      <c r="E188" s="15">
        <f>SUM(Tabla5[[#This Row],[Crédito inicial]:[Modificaciones]])</f>
        <v>0</v>
      </c>
      <c r="F188" s="15">
        <v>0</v>
      </c>
      <c r="G188" s="15">
        <v>14816.9</v>
      </c>
      <c r="H188" s="15">
        <v>14816.9</v>
      </c>
      <c r="I188" s="15">
        <v>14816.9</v>
      </c>
      <c r="J188" s="15">
        <v>13485.35</v>
      </c>
      <c r="K188" s="15">
        <v>0</v>
      </c>
      <c r="L188" s="15">
        <v>13485.35</v>
      </c>
    </row>
    <row r="189" spans="1:12" x14ac:dyDescent="0.25">
      <c r="A189" s="23" t="s">
        <v>237</v>
      </c>
      <c r="B189" s="23" t="s">
        <v>366</v>
      </c>
      <c r="C189" s="15">
        <v>0</v>
      </c>
      <c r="D189" s="15">
        <v>0</v>
      </c>
      <c r="E189" s="15">
        <f>SUM(Tabla5[[#This Row],[Crédito inicial]:[Modificaciones]])</f>
        <v>0</v>
      </c>
      <c r="F189" s="15">
        <v>0</v>
      </c>
      <c r="G189" s="15">
        <v>18367.57</v>
      </c>
      <c r="H189" s="15">
        <v>18367.57</v>
      </c>
      <c r="I189" s="15">
        <v>18367.57</v>
      </c>
      <c r="J189" s="15">
        <v>18367.57</v>
      </c>
      <c r="K189" s="15">
        <v>0</v>
      </c>
      <c r="L189" s="15">
        <v>18367.57</v>
      </c>
    </row>
    <row r="190" spans="1:12" x14ac:dyDescent="0.25">
      <c r="A190" s="23" t="s">
        <v>238</v>
      </c>
      <c r="B190" s="23" t="s">
        <v>367</v>
      </c>
      <c r="C190" s="15">
        <v>0</v>
      </c>
      <c r="D190" s="15">
        <v>0</v>
      </c>
      <c r="E190" s="15">
        <f>SUM(Tabla5[[#This Row],[Crédito inicial]:[Modificaciones]])</f>
        <v>0</v>
      </c>
      <c r="F190" s="15">
        <v>0</v>
      </c>
      <c r="G190" s="15">
        <v>85083.01</v>
      </c>
      <c r="H190" s="15">
        <v>85083.01</v>
      </c>
      <c r="I190" s="15">
        <v>85083.01</v>
      </c>
      <c r="J190" s="15">
        <v>85083.01</v>
      </c>
      <c r="K190" s="15">
        <v>0</v>
      </c>
      <c r="L190" s="15">
        <v>85083.01</v>
      </c>
    </row>
    <row r="191" spans="1:12" x14ac:dyDescent="0.25">
      <c r="A191" s="23" t="s">
        <v>239</v>
      </c>
      <c r="B191" s="23" t="s">
        <v>368</v>
      </c>
      <c r="C191" s="15">
        <v>0</v>
      </c>
      <c r="D191" s="15">
        <v>70545.36</v>
      </c>
      <c r="E191" s="15">
        <f>SUM(Tabla5[[#This Row],[Crédito inicial]:[Modificaciones]])</f>
        <v>70545.36</v>
      </c>
      <c r="F191" s="15">
        <v>0</v>
      </c>
      <c r="G191" s="15">
        <v>484494.44</v>
      </c>
      <c r="H191" s="15">
        <v>484494.44</v>
      </c>
      <c r="I191" s="15">
        <v>484494.44</v>
      </c>
      <c r="J191" s="15">
        <v>484441.54</v>
      </c>
      <c r="K191" s="15">
        <v>0</v>
      </c>
      <c r="L191" s="15">
        <v>484441.54</v>
      </c>
    </row>
    <row r="192" spans="1:12" x14ac:dyDescent="0.25">
      <c r="A192" s="23" t="s">
        <v>240</v>
      </c>
      <c r="B192" s="23" t="s">
        <v>71</v>
      </c>
      <c r="C192" s="15">
        <v>1042000</v>
      </c>
      <c r="D192" s="15">
        <v>302417.67</v>
      </c>
      <c r="E192" s="15">
        <f>SUM(Tabla5[[#This Row],[Crédito inicial]:[Modificaciones]])</f>
        <v>1344417.67</v>
      </c>
      <c r="F192" s="15">
        <v>0</v>
      </c>
      <c r="G192" s="15">
        <v>5285015.8099999996</v>
      </c>
      <c r="H192" s="15">
        <v>5285015.8099999996</v>
      </c>
      <c r="I192" s="15">
        <v>5285015.8099999996</v>
      </c>
      <c r="J192" s="15">
        <v>5285015.8099999996</v>
      </c>
      <c r="K192" s="15">
        <v>0</v>
      </c>
      <c r="L192" s="15">
        <v>5285015.8099999996</v>
      </c>
    </row>
    <row r="193" spans="1:12" x14ac:dyDescent="0.25">
      <c r="A193" s="23" t="s">
        <v>241</v>
      </c>
      <c r="B193" s="23" t="s">
        <v>72</v>
      </c>
      <c r="C193" s="15">
        <v>312500</v>
      </c>
      <c r="D193" s="15">
        <v>-134665.26</v>
      </c>
      <c r="E193" s="15">
        <f>SUM(Tabla5[[#This Row],[Crédito inicial]:[Modificaciones]])</f>
        <v>177834.74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 spans="1:12" x14ac:dyDescent="0.25">
      <c r="A194" s="23" t="s">
        <v>242</v>
      </c>
      <c r="B194" s="23" t="s">
        <v>369</v>
      </c>
      <c r="C194" s="15">
        <v>0</v>
      </c>
      <c r="D194" s="15">
        <v>134665.26</v>
      </c>
      <c r="E194" s="15">
        <f>SUM(Tabla5[[#This Row],[Crédito inicial]:[Modificaciones]])</f>
        <v>134665.26</v>
      </c>
      <c r="F194" s="15">
        <v>0</v>
      </c>
      <c r="G194" s="15">
        <v>281940.98</v>
      </c>
      <c r="H194" s="15">
        <v>281940.98</v>
      </c>
      <c r="I194" s="15">
        <v>281940.98</v>
      </c>
      <c r="J194" s="15">
        <v>281940.98</v>
      </c>
      <c r="K194" s="15">
        <v>0</v>
      </c>
      <c r="L194" s="15">
        <v>281940.98</v>
      </c>
    </row>
    <row r="195" spans="1:12" x14ac:dyDescent="0.25">
      <c r="A195" s="23" t="s">
        <v>243</v>
      </c>
      <c r="B195" s="23" t="s">
        <v>370</v>
      </c>
      <c r="C195" s="15">
        <v>1494000</v>
      </c>
      <c r="D195" s="15">
        <v>-50333.82</v>
      </c>
      <c r="E195" s="15">
        <f>SUM(Tabla5[[#This Row],[Crédito inicial]:[Modificaciones]])</f>
        <v>1443666.18</v>
      </c>
      <c r="F195" s="15">
        <v>0</v>
      </c>
      <c r="G195" s="15">
        <v>1207058.04</v>
      </c>
      <c r="H195" s="15">
        <v>1107058.04</v>
      </c>
      <c r="I195" s="15">
        <v>1107058.04</v>
      </c>
      <c r="J195" s="15">
        <v>1107057.99</v>
      </c>
      <c r="K195" s="15">
        <v>636.17999999999995</v>
      </c>
      <c r="L195" s="15">
        <v>1107694.17</v>
      </c>
    </row>
    <row r="196" spans="1:12" x14ac:dyDescent="0.25">
      <c r="A196" s="23" t="s">
        <v>1826</v>
      </c>
      <c r="B196" s="23" t="s">
        <v>1832</v>
      </c>
      <c r="C196" s="15">
        <v>1474400</v>
      </c>
      <c r="D196" s="15">
        <v>1281794.42</v>
      </c>
      <c r="E196" s="15">
        <f>SUM(Tabla5[[#This Row],[Crédito inicial]:[Modificaciones]])</f>
        <v>2756194.42</v>
      </c>
      <c r="F196" s="15">
        <v>0</v>
      </c>
      <c r="G196" s="15">
        <v>966202.78</v>
      </c>
      <c r="H196" s="15">
        <v>966202.78</v>
      </c>
      <c r="I196" s="15">
        <v>966202.78</v>
      </c>
      <c r="J196" s="15">
        <v>966202.78</v>
      </c>
      <c r="K196" s="15">
        <v>15499.08</v>
      </c>
      <c r="L196" s="15">
        <v>981701.86</v>
      </c>
    </row>
    <row r="197" spans="1:12" x14ac:dyDescent="0.25">
      <c r="A197" s="23" t="s">
        <v>244</v>
      </c>
      <c r="B197" s="23" t="s">
        <v>371</v>
      </c>
      <c r="C197" s="15">
        <v>80000</v>
      </c>
      <c r="D197" s="15">
        <v>205702.11</v>
      </c>
      <c r="E197" s="15">
        <f>SUM(Tabla5[[#This Row],[Crédito inicial]:[Modificaciones]])</f>
        <v>285702.11</v>
      </c>
      <c r="F197" s="15">
        <v>0</v>
      </c>
      <c r="G197" s="15">
        <v>260448.82</v>
      </c>
      <c r="H197" s="15">
        <v>260448.82</v>
      </c>
      <c r="I197" s="15">
        <v>260448.82</v>
      </c>
      <c r="J197" s="15">
        <v>254039.63</v>
      </c>
      <c r="K197" s="15">
        <v>213</v>
      </c>
      <c r="L197" s="15">
        <v>254252.63</v>
      </c>
    </row>
    <row r="198" spans="1:12" x14ac:dyDescent="0.25">
      <c r="A198" s="23" t="s">
        <v>245</v>
      </c>
      <c r="B198" s="23" t="s">
        <v>74</v>
      </c>
      <c r="C198" s="15">
        <v>12474738</v>
      </c>
      <c r="D198" s="15">
        <v>-12376878.119999999</v>
      </c>
      <c r="E198" s="15">
        <f>SUM(Tabla5[[#This Row],[Crédito inicial]:[Modificaciones]])</f>
        <v>97859.88000000082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</row>
    <row r="199" spans="1:12" x14ac:dyDescent="0.25">
      <c r="A199" s="23" t="s">
        <v>246</v>
      </c>
      <c r="B199" s="23" t="s">
        <v>372</v>
      </c>
      <c r="C199" s="15">
        <v>0</v>
      </c>
      <c r="D199" s="15">
        <v>22199148.440000001</v>
      </c>
      <c r="E199" s="15">
        <f>SUM(Tabla5[[#This Row],[Crédito inicial]:[Modificaciones]])</f>
        <v>22199148.440000001</v>
      </c>
      <c r="F199" s="15">
        <v>0</v>
      </c>
      <c r="G199" s="15">
        <v>8998481.2599999998</v>
      </c>
      <c r="H199" s="15">
        <v>8998481.2599999998</v>
      </c>
      <c r="I199" s="15">
        <v>8998481.2599999998</v>
      </c>
      <c r="J199" s="15">
        <v>8990052.9000000004</v>
      </c>
      <c r="K199" s="15">
        <v>20917.98</v>
      </c>
      <c r="L199" s="15">
        <v>9010970.8800000008</v>
      </c>
    </row>
    <row r="200" spans="1:12" x14ac:dyDescent="0.25">
      <c r="A200" s="35">
        <v>64403</v>
      </c>
      <c r="B200" s="23" t="s">
        <v>2469</v>
      </c>
      <c r="C200" s="15">
        <v>0</v>
      </c>
      <c r="D200" s="15">
        <v>82896</v>
      </c>
      <c r="E200" s="15">
        <f>SUM(Tabla5[[#This Row],[Crédito inicial]:[Modificaciones]])</f>
        <v>82896</v>
      </c>
      <c r="F200" s="15"/>
      <c r="G200" s="15">
        <v>29153.78</v>
      </c>
      <c r="H200" s="15">
        <v>29153.78</v>
      </c>
      <c r="I200" s="15">
        <v>29153.78</v>
      </c>
      <c r="J200" s="15">
        <v>29153.78</v>
      </c>
      <c r="K200" s="15">
        <v>0</v>
      </c>
      <c r="L200" s="15">
        <v>29153.78</v>
      </c>
    </row>
    <row r="201" spans="1:12" x14ac:dyDescent="0.25">
      <c r="A201" s="23" t="s">
        <v>247</v>
      </c>
      <c r="B201" s="23" t="s">
        <v>75</v>
      </c>
      <c r="C201" s="15">
        <v>10014072</v>
      </c>
      <c r="D201" s="15">
        <v>-9358591.1300000008</v>
      </c>
      <c r="E201" s="15">
        <f>SUM(Tabla5[[#This Row],[Crédito inicial]:[Modificaciones]])</f>
        <v>655480.86999999918</v>
      </c>
      <c r="F201" s="15">
        <v>0</v>
      </c>
      <c r="G201" s="15">
        <v>1306.29</v>
      </c>
      <c r="H201" s="15">
        <v>1306.29</v>
      </c>
      <c r="I201" s="15">
        <v>1306.29</v>
      </c>
      <c r="J201" s="15">
        <v>1306.29</v>
      </c>
      <c r="K201" s="15">
        <v>0</v>
      </c>
      <c r="L201" s="15">
        <v>1306.29</v>
      </c>
    </row>
    <row r="202" spans="1:12" x14ac:dyDescent="0.25">
      <c r="A202" s="23" t="s">
        <v>248</v>
      </c>
      <c r="B202" s="23" t="s">
        <v>75</v>
      </c>
      <c r="C202" s="15">
        <v>0</v>
      </c>
      <c r="D202" s="15">
        <v>10545247.109999999</v>
      </c>
      <c r="E202" s="15">
        <f>SUM(Tabla5[[#This Row],[Crédito inicial]:[Modificaciones]])</f>
        <v>10545247.109999999</v>
      </c>
      <c r="F202" s="15">
        <v>0</v>
      </c>
      <c r="G202" s="15">
        <v>7749536.8799999999</v>
      </c>
      <c r="H202" s="15">
        <v>7749536.8799999999</v>
      </c>
      <c r="I202" s="15">
        <v>7749536.8799999999</v>
      </c>
      <c r="J202" s="15">
        <v>7577737.8799999999</v>
      </c>
      <c r="K202" s="15">
        <v>15276.38</v>
      </c>
      <c r="L202" s="15">
        <v>7593014.2599999998</v>
      </c>
    </row>
    <row r="203" spans="1:12" x14ac:dyDescent="0.25">
      <c r="A203" s="23" t="s">
        <v>249</v>
      </c>
      <c r="B203" s="23" t="s">
        <v>373</v>
      </c>
      <c r="C203" s="15">
        <v>0</v>
      </c>
      <c r="D203" s="15">
        <v>3602663.66</v>
      </c>
      <c r="E203" s="15">
        <f>SUM(Tabla5[[#This Row],[Crédito inicial]:[Modificaciones]])</f>
        <v>3602663.66</v>
      </c>
      <c r="F203" s="15">
        <v>0</v>
      </c>
      <c r="G203" s="15">
        <v>2881846.5</v>
      </c>
      <c r="H203" s="15">
        <v>2881846.5</v>
      </c>
      <c r="I203" s="15">
        <v>2881846.5</v>
      </c>
      <c r="J203" s="15">
        <v>2881846.5</v>
      </c>
      <c r="K203" s="15">
        <v>0</v>
      </c>
      <c r="L203" s="15">
        <v>2881846.5</v>
      </c>
    </row>
    <row r="204" spans="1:12" x14ac:dyDescent="0.25">
      <c r="A204" s="23" t="s">
        <v>250</v>
      </c>
      <c r="B204" s="23" t="s">
        <v>76</v>
      </c>
      <c r="C204" s="15">
        <v>14896000</v>
      </c>
      <c r="D204" s="15">
        <v>-12712778.039999999</v>
      </c>
      <c r="E204" s="15">
        <f>SUM(Tabla5[[#This Row],[Crédito inicial]:[Modificaciones]])</f>
        <v>2183221.9600000009</v>
      </c>
      <c r="F204" s="15">
        <v>0</v>
      </c>
      <c r="G204" s="15">
        <v>107641.88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</row>
    <row r="205" spans="1:12" x14ac:dyDescent="0.25">
      <c r="A205" s="23" t="s">
        <v>251</v>
      </c>
      <c r="B205" s="23" t="s">
        <v>374</v>
      </c>
      <c r="C205" s="15">
        <v>0</v>
      </c>
      <c r="D205" s="15">
        <v>9995157.7400000002</v>
      </c>
      <c r="E205" s="15">
        <f>SUM(Tabla5[[#This Row],[Crédito inicial]:[Modificaciones]])</f>
        <v>9995157.7400000002</v>
      </c>
      <c r="F205" s="15">
        <v>0</v>
      </c>
      <c r="G205" s="15">
        <v>2180087.25</v>
      </c>
      <c r="H205" s="15">
        <v>2180087.25</v>
      </c>
      <c r="I205" s="15">
        <v>2180087.25</v>
      </c>
      <c r="J205" s="15">
        <v>2180087.25</v>
      </c>
      <c r="K205" s="15">
        <v>1314.27</v>
      </c>
      <c r="L205" s="15">
        <v>2181401.52</v>
      </c>
    </row>
    <row r="206" spans="1:12" x14ac:dyDescent="0.25">
      <c r="A206" s="23" t="s">
        <v>1827</v>
      </c>
      <c r="B206" s="23" t="s">
        <v>1111</v>
      </c>
      <c r="C206" s="15">
        <v>0</v>
      </c>
      <c r="D206" s="15">
        <v>55910.52</v>
      </c>
      <c r="E206" s="15">
        <f>SUM(Tabla5[[#This Row],[Crédito inicial]:[Modificaciones]])</f>
        <v>55910.52</v>
      </c>
      <c r="F206" s="15">
        <v>0</v>
      </c>
      <c r="G206" s="15">
        <v>49267.5</v>
      </c>
      <c r="H206" s="15">
        <v>49267.5</v>
      </c>
      <c r="I206" s="15">
        <v>49267.5</v>
      </c>
      <c r="J206" s="15">
        <v>49267.5</v>
      </c>
      <c r="K206" s="15">
        <v>0</v>
      </c>
      <c r="L206" s="15">
        <v>49267.5</v>
      </c>
    </row>
    <row r="207" spans="1:12" x14ac:dyDescent="0.25">
      <c r="A207" s="23" t="s">
        <v>252</v>
      </c>
      <c r="B207" s="23" t="s">
        <v>375</v>
      </c>
      <c r="C207" s="15">
        <v>0</v>
      </c>
      <c r="D207" s="15">
        <v>11420762.4</v>
      </c>
      <c r="E207" s="15">
        <f>SUM(Tabla5[[#This Row],[Crédito inicial]:[Modificaciones]])</f>
        <v>11420762.4</v>
      </c>
      <c r="F207" s="15">
        <v>0</v>
      </c>
      <c r="G207" s="15">
        <v>5161076.63</v>
      </c>
      <c r="H207" s="15">
        <v>5160665.07</v>
      </c>
      <c r="I207" s="15">
        <v>5160665.07</v>
      </c>
      <c r="J207" s="15">
        <v>5160665.0599999996</v>
      </c>
      <c r="K207" s="15">
        <v>1312.11</v>
      </c>
      <c r="L207" s="15">
        <v>5161977.17</v>
      </c>
    </row>
    <row r="208" spans="1:12" x14ac:dyDescent="0.25">
      <c r="A208" s="23" t="s">
        <v>253</v>
      </c>
      <c r="B208" s="23" t="s">
        <v>77</v>
      </c>
      <c r="C208" s="15">
        <v>660000</v>
      </c>
      <c r="D208" s="15">
        <v>-181769.92</v>
      </c>
      <c r="E208" s="15">
        <f>SUM(Tabla5[[#This Row],[Crédito inicial]:[Modificaciones]])</f>
        <v>478230.07999999996</v>
      </c>
      <c r="F208" s="15">
        <v>0</v>
      </c>
      <c r="G208" s="15">
        <v>949</v>
      </c>
      <c r="H208" s="15">
        <v>949</v>
      </c>
      <c r="I208" s="15">
        <v>949</v>
      </c>
      <c r="J208" s="15">
        <v>949</v>
      </c>
      <c r="K208" s="15">
        <v>0</v>
      </c>
      <c r="L208" s="15">
        <v>949</v>
      </c>
    </row>
    <row r="209" spans="1:12" x14ac:dyDescent="0.25">
      <c r="A209" s="23" t="s">
        <v>254</v>
      </c>
      <c r="B209" s="23" t="s">
        <v>376</v>
      </c>
      <c r="C209" s="15">
        <v>0</v>
      </c>
      <c r="D209" s="15">
        <v>611436.85</v>
      </c>
      <c r="E209" s="15">
        <f>SUM(Tabla5[[#This Row],[Crédito inicial]:[Modificaciones]])</f>
        <v>611436.85</v>
      </c>
      <c r="F209" s="15">
        <v>0</v>
      </c>
      <c r="G209" s="15">
        <v>421041.24</v>
      </c>
      <c r="H209" s="15">
        <v>421041.24</v>
      </c>
      <c r="I209" s="15">
        <v>421041.24</v>
      </c>
      <c r="J209" s="15">
        <v>382114.17</v>
      </c>
      <c r="K209" s="15">
        <v>183.91</v>
      </c>
      <c r="L209" s="15">
        <v>382298.08</v>
      </c>
    </row>
    <row r="210" spans="1:12" x14ac:dyDescent="0.25">
      <c r="A210" s="23" t="s">
        <v>255</v>
      </c>
      <c r="B210" s="23" t="s">
        <v>78</v>
      </c>
      <c r="C210" s="15">
        <v>7000000</v>
      </c>
      <c r="D210" s="15">
        <v>0</v>
      </c>
      <c r="E210" s="15">
        <f>SUM(Tabla5[[#This Row],[Crédito inicial]:[Modificaciones]])</f>
        <v>7000000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</row>
    <row r="211" spans="1:12" x14ac:dyDescent="0.25">
      <c r="A211" s="23" t="s">
        <v>256</v>
      </c>
      <c r="B211" s="23" t="s">
        <v>377</v>
      </c>
      <c r="C211" s="15">
        <v>0</v>
      </c>
      <c r="D211" s="15">
        <v>3490.38</v>
      </c>
      <c r="E211" s="15">
        <f>SUM(Tabla5[[#This Row],[Crédito inicial]:[Modificaciones]])</f>
        <v>3490.38</v>
      </c>
      <c r="F211" s="15">
        <v>0</v>
      </c>
      <c r="G211" s="15">
        <v>5881610.79</v>
      </c>
      <c r="H211" s="15">
        <v>5881610.79</v>
      </c>
      <c r="I211" s="15">
        <v>5881610.79</v>
      </c>
      <c r="J211" s="15">
        <v>5751620.79</v>
      </c>
      <c r="K211" s="15">
        <v>4009.5</v>
      </c>
      <c r="L211" s="15">
        <v>5755630.29</v>
      </c>
    </row>
    <row r="212" spans="1:12" x14ac:dyDescent="0.25">
      <c r="A212" s="23" t="s">
        <v>257</v>
      </c>
      <c r="B212" s="23" t="s">
        <v>79</v>
      </c>
      <c r="C212" s="15">
        <v>70000</v>
      </c>
      <c r="D212" s="15">
        <v>0</v>
      </c>
      <c r="E212" s="15">
        <f>SUM(Tabla5[[#This Row],[Crédito inicial]:[Modificaciones]])</f>
        <v>70000</v>
      </c>
      <c r="F212" s="15">
        <v>0</v>
      </c>
      <c r="G212" s="15">
        <v>49290</v>
      </c>
      <c r="H212" s="15">
        <v>49290</v>
      </c>
      <c r="I212" s="15">
        <v>49290</v>
      </c>
      <c r="J212" s="15">
        <v>49290</v>
      </c>
      <c r="K212" s="15">
        <v>0</v>
      </c>
      <c r="L212" s="15">
        <v>49290</v>
      </c>
    </row>
    <row r="213" spans="1:12" x14ac:dyDescent="0.25">
      <c r="A213" s="23" t="s">
        <v>258</v>
      </c>
      <c r="B213" s="23" t="s">
        <v>80</v>
      </c>
      <c r="C213" s="15">
        <v>600000</v>
      </c>
      <c r="D213" s="15">
        <v>0</v>
      </c>
      <c r="E213" s="15">
        <f>SUM(Tabla5[[#This Row],[Crédito inicial]:[Modificaciones]])</f>
        <v>600000</v>
      </c>
      <c r="F213" s="15">
        <v>0</v>
      </c>
      <c r="G213" s="15">
        <v>591194.18999999994</v>
      </c>
      <c r="H213" s="15">
        <v>591194.18999999994</v>
      </c>
      <c r="I213" s="15">
        <v>591194.18999999994</v>
      </c>
      <c r="J213" s="15">
        <v>591194.18999999994</v>
      </c>
      <c r="K213" s="15">
        <v>0</v>
      </c>
      <c r="L213" s="15">
        <v>591194.18999999994</v>
      </c>
    </row>
    <row r="214" spans="1:12" x14ac:dyDescent="0.25">
      <c r="A214" s="23"/>
      <c r="B214" s="24" t="s">
        <v>81</v>
      </c>
      <c r="C214" s="17">
        <f t="shared" ref="C214:L214" si="0">SUBTOTAL(109,C9:C213)</f>
        <v>248822967</v>
      </c>
      <c r="D214" s="17">
        <f t="shared" si="0"/>
        <v>29357137.680000003</v>
      </c>
      <c r="E214" s="17">
        <f t="shared" si="0"/>
        <v>278180104.68000007</v>
      </c>
      <c r="F214" s="17">
        <f t="shared" si="0"/>
        <v>0</v>
      </c>
      <c r="G214" s="17">
        <f t="shared" si="0"/>
        <v>221170990.35999995</v>
      </c>
      <c r="H214" s="17">
        <f t="shared" si="0"/>
        <v>218724289.20999995</v>
      </c>
      <c r="I214" s="17">
        <f t="shared" si="0"/>
        <v>217462897.0099999</v>
      </c>
      <c r="J214" s="17">
        <f t="shared" si="0"/>
        <v>212907478.42999989</v>
      </c>
      <c r="K214" s="17">
        <f t="shared" si="0"/>
        <v>210210.66999999998</v>
      </c>
      <c r="L214" s="17">
        <f t="shared" si="0"/>
        <v>213117689.09999985</v>
      </c>
    </row>
  </sheetData>
  <mergeCells count="2">
    <mergeCell ref="I1:K1"/>
    <mergeCell ref="A7:L7"/>
  </mergeCells>
  <pageMargins left="0.7" right="0.7" top="0.75" bottom="0.75" header="0.3" footer="0.3"/>
  <ignoredErrors>
    <ignoredError sqref="A9:A33 A34:A60 A62:A69 A71:A88 A90:A108 A110:A113 A115:A116 A170:A180 A118:A165 A167 A201:A211 A183:A199 A212 A213" numberStoredAsText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Ingresos por capítulo</vt:lpstr>
      <vt:lpstr>Ingresos por artigo</vt:lpstr>
      <vt:lpstr>Ingreso por concepto</vt:lpstr>
      <vt:lpstr>Ingresos por subconcepto</vt:lpstr>
      <vt:lpstr>Ingresos por orgánica</vt:lpstr>
      <vt:lpstr>Gastos por capítulo</vt:lpstr>
      <vt:lpstr>Gastos por artigo</vt:lpstr>
      <vt:lpstr>Gastos por concepto</vt:lpstr>
      <vt:lpstr>Gastos por subconcepto</vt:lpstr>
      <vt:lpstr>Gastos por programa</vt:lpstr>
      <vt:lpstr>Gastos por subprogramas</vt:lpstr>
      <vt:lpstr>Gastos por elementos</vt:lpstr>
      <vt:lpstr>Gastos por orgánica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2022-04-19T10:01:53Z</dcterms:created>
  <dcterms:modified xsi:type="dcterms:W3CDTF">2025-06-27T07:32:42Z</dcterms:modified>
</cp:coreProperties>
</file>