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"/>
    </mc:Choice>
  </mc:AlternateContent>
  <xr:revisionPtr revIDLastSave="0" documentId="13_ncr:1_{A984E948-C9F2-406B-9600-0662F4A67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zamento Ingresos" sheetId="2" r:id="rId1"/>
    <sheet name="Orzamento Gastos" sheetId="1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1" i="1" l="1"/>
  <c r="E140" i="1" s="1"/>
  <c r="D140" i="1"/>
  <c r="D141" i="1"/>
  <c r="E134" i="1"/>
  <c r="D134" i="1"/>
  <c r="D106" i="1"/>
  <c r="D128" i="1" s="1"/>
  <c r="E106" i="1"/>
  <c r="E128" i="1" s="1"/>
  <c r="E122" i="1"/>
  <c r="D122" i="1"/>
  <c r="D111" i="1"/>
  <c r="E111" i="1"/>
  <c r="E107" i="1"/>
  <c r="D107" i="1"/>
  <c r="D97" i="1"/>
  <c r="D100" i="1" s="1"/>
  <c r="E97" i="1"/>
  <c r="E100" i="1" s="1"/>
  <c r="E84" i="1"/>
  <c r="E82" i="1" s="1"/>
  <c r="D84" i="1"/>
  <c r="D82" i="1" s="1"/>
  <c r="E77" i="1"/>
  <c r="D77" i="1"/>
  <c r="E70" i="1"/>
  <c r="D70" i="1"/>
  <c r="E61" i="1"/>
  <c r="D61" i="1"/>
  <c r="E54" i="1"/>
  <c r="D54" i="1"/>
  <c r="E49" i="1"/>
  <c r="D49" i="1"/>
  <c r="E43" i="1"/>
  <c r="E41" i="1" s="1"/>
  <c r="D43" i="1"/>
  <c r="D41" i="1" s="1"/>
  <c r="E38" i="1"/>
  <c r="D38" i="1"/>
  <c r="E20" i="1"/>
  <c r="E32" i="1"/>
  <c r="D20" i="1"/>
  <c r="D19" i="1" s="1"/>
  <c r="E16" i="1"/>
  <c r="D16" i="1"/>
  <c r="E13" i="1"/>
  <c r="D13" i="1"/>
  <c r="E160" i="1"/>
  <c r="E105" i="2"/>
  <c r="E106" i="2" s="1"/>
  <c r="E101" i="2"/>
  <c r="E95" i="2"/>
  <c r="E94" i="2"/>
  <c r="E84" i="2"/>
  <c r="D84" i="2"/>
  <c r="D76" i="2"/>
  <c r="E76" i="2"/>
  <c r="E67" i="2"/>
  <c r="E62" i="2"/>
  <c r="D62" i="2"/>
  <c r="D65" i="2" s="1"/>
  <c r="E65" i="2"/>
  <c r="E45" i="2"/>
  <c r="D45" i="2"/>
  <c r="E34" i="2"/>
  <c r="D34" i="2"/>
  <c r="D27" i="2"/>
  <c r="E27" i="2"/>
  <c r="E56" i="2" s="1"/>
  <c r="E20" i="2"/>
  <c r="E15" i="2"/>
  <c r="E10" i="2"/>
  <c r="E25" i="2" s="1"/>
  <c r="D67" i="2"/>
  <c r="D10" i="2"/>
  <c r="D20" i="2"/>
  <c r="D15" i="2"/>
  <c r="D101" i="2"/>
  <c r="D105" i="2" s="1"/>
  <c r="D160" i="1"/>
  <c r="E150" i="1" l="1"/>
  <c r="E59" i="1"/>
  <c r="D59" i="1"/>
  <c r="D92" i="1" s="1"/>
  <c r="E92" i="1"/>
  <c r="E19" i="1"/>
  <c r="E47" i="1" s="1"/>
  <c r="D47" i="1"/>
  <c r="D56" i="2"/>
  <c r="D94" i="2"/>
  <c r="D25" i="2"/>
  <c r="D150" i="1"/>
  <c r="E161" i="1" l="1"/>
  <c r="D95" i="2"/>
  <c r="D106" i="2" s="1"/>
  <c r="D161" i="1"/>
</calcChain>
</file>

<file path=xl/sharedStrings.xml><?xml version="1.0" encoding="utf-8"?>
<sst xmlns="http://schemas.openxmlformats.org/spreadsheetml/2006/main" count="315" uniqueCount="297">
  <si>
    <t>Capítulo I. Gastos de persoal</t>
  </si>
  <si>
    <t>Altos cargos e delegados</t>
  </si>
  <si>
    <t>Altos cargos</t>
  </si>
  <si>
    <t>Persoal eventual</t>
  </si>
  <si>
    <t>Retribucións básicas</t>
  </si>
  <si>
    <t>Funcionarios</t>
  </si>
  <si>
    <t>Retribucións complementarias</t>
  </si>
  <si>
    <t>Laborais</t>
  </si>
  <si>
    <t>Laborais fixos</t>
  </si>
  <si>
    <t>Laborais eventuais</t>
  </si>
  <si>
    <t>Outro persoal</t>
  </si>
  <si>
    <t>Persoal docente e contratado</t>
  </si>
  <si>
    <t xml:space="preserve">140.00 </t>
  </si>
  <si>
    <t>Contratados docentes</t>
  </si>
  <si>
    <t xml:space="preserve">140.05 </t>
  </si>
  <si>
    <t>Lectores</t>
  </si>
  <si>
    <t xml:space="preserve">140.06 </t>
  </si>
  <si>
    <t xml:space="preserve">140.08 </t>
  </si>
  <si>
    <t xml:space="preserve">143.01 </t>
  </si>
  <si>
    <t>Persoal técnico financiado con subvención pública</t>
  </si>
  <si>
    <t>Incentivos ao rendemento</t>
  </si>
  <si>
    <t>Cotas prestación e gastos sociais a cargo do empregador</t>
  </si>
  <si>
    <t>Cotas da Seguridade Social</t>
  </si>
  <si>
    <t>Gastos sociais do persoal</t>
  </si>
  <si>
    <t xml:space="preserve">162.00 </t>
  </si>
  <si>
    <t>Cursos de formación PAS</t>
  </si>
  <si>
    <t xml:space="preserve">162.04 </t>
  </si>
  <si>
    <t>Plan de pensións</t>
  </si>
  <si>
    <t xml:space="preserve">162.99 </t>
  </si>
  <si>
    <t>Outros gastos sociais</t>
  </si>
  <si>
    <t>TOTAL CAPITULO 1</t>
  </si>
  <si>
    <t>Arrendamentos</t>
  </si>
  <si>
    <t>Reparación e conservación</t>
  </si>
  <si>
    <t>De edificios e outras construcións</t>
  </si>
  <si>
    <t>De maquinaria, instalacións e ferramenta</t>
  </si>
  <si>
    <t>De mobiliario e equipamento</t>
  </si>
  <si>
    <t>Material, subministracións e outros</t>
  </si>
  <si>
    <t>Material de oficina</t>
  </si>
  <si>
    <t>Subministracións</t>
  </si>
  <si>
    <t xml:space="preserve">221.01 </t>
  </si>
  <si>
    <t>De servizos administrativos</t>
  </si>
  <si>
    <t xml:space="preserve">221.02 </t>
  </si>
  <si>
    <t>De docencia</t>
  </si>
  <si>
    <t xml:space="preserve">221.23 </t>
  </si>
  <si>
    <t>Medios bibliográficos dixitais</t>
  </si>
  <si>
    <t>Comunicacións</t>
  </si>
  <si>
    <t>Transportes</t>
  </si>
  <si>
    <t>Primas de seguros</t>
  </si>
  <si>
    <t>Tributos</t>
  </si>
  <si>
    <t>Gastos diversos</t>
  </si>
  <si>
    <t xml:space="preserve">226.01 </t>
  </si>
  <si>
    <t>Atencións protocolarias</t>
  </si>
  <si>
    <t xml:space="preserve">226.02 </t>
  </si>
  <si>
    <t xml:space="preserve">Publicidade e propaganda </t>
  </si>
  <si>
    <t xml:space="preserve">226.03 </t>
  </si>
  <si>
    <t>Xurídico-contencioso</t>
  </si>
  <si>
    <t xml:space="preserve">226.06 </t>
  </si>
  <si>
    <t>Cursos, conferencias e seminarios</t>
  </si>
  <si>
    <t xml:space="preserve">226.09 </t>
  </si>
  <si>
    <t>Cotas de organismos</t>
  </si>
  <si>
    <t xml:space="preserve">226.99 </t>
  </si>
  <si>
    <t>Outros gastos</t>
  </si>
  <si>
    <t>Traballos realizados por outras empresas</t>
  </si>
  <si>
    <t xml:space="preserve">227.00 </t>
  </si>
  <si>
    <t>Limpeza e aseo</t>
  </si>
  <si>
    <t xml:space="preserve">227.01 </t>
  </si>
  <si>
    <t>Seguridade</t>
  </si>
  <si>
    <t xml:space="preserve">227.06 </t>
  </si>
  <si>
    <t>Estudos e traballos técnicos</t>
  </si>
  <si>
    <t xml:space="preserve">227.99 </t>
  </si>
  <si>
    <t>Outros</t>
  </si>
  <si>
    <t>Indemnización por razón de servizos</t>
  </si>
  <si>
    <t>Axudas de custo e locomoción</t>
  </si>
  <si>
    <t>Outras indemnizacións</t>
  </si>
  <si>
    <t xml:space="preserve">233.04 </t>
  </si>
  <si>
    <t>Xunta de persoal funcionario PDI</t>
  </si>
  <si>
    <t xml:space="preserve">233.05 </t>
  </si>
  <si>
    <t>Xunta de persoal funcionario PAS</t>
  </si>
  <si>
    <t xml:space="preserve">233.06 </t>
  </si>
  <si>
    <t>Comité PAS laboral</t>
  </si>
  <si>
    <t xml:space="preserve">233.07 </t>
  </si>
  <si>
    <t>Comité PDI laboral</t>
  </si>
  <si>
    <t>Publicacións</t>
  </si>
  <si>
    <t>Edicións e publicacións</t>
  </si>
  <si>
    <t>TOTAL CAPITULO 2</t>
  </si>
  <si>
    <t>Capítulo III. Gastos financeiros</t>
  </si>
  <si>
    <t>Xuros de demora e outros gastos financeiros</t>
  </si>
  <si>
    <t>Xuros de demora</t>
  </si>
  <si>
    <t>Outros gastos financeiros</t>
  </si>
  <si>
    <t>TOTAL CAPITULO 3</t>
  </si>
  <si>
    <t>Capítulo IV. Transferencias correntes</t>
  </si>
  <si>
    <t>A socied. mercant.est.entid.sen fin de lucro etc.</t>
  </si>
  <si>
    <t>Convenios entidades públicas</t>
  </si>
  <si>
    <t>A empresas privadas</t>
  </si>
  <si>
    <t>Convenios entidades privadas</t>
  </si>
  <si>
    <t>Familias e institucións sen fins de lucro</t>
  </si>
  <si>
    <t>Bolsas formación investigadores e profesorado</t>
  </si>
  <si>
    <t xml:space="preserve">481.01 </t>
  </si>
  <si>
    <t>Bolsas de viaxe</t>
  </si>
  <si>
    <t xml:space="preserve">481.03 </t>
  </si>
  <si>
    <t>Bolsas estadías FPI</t>
  </si>
  <si>
    <t>Bolsas estudantes</t>
  </si>
  <si>
    <t xml:space="preserve">482.01 </t>
  </si>
  <si>
    <t>Bolsas Comedor</t>
  </si>
  <si>
    <t xml:space="preserve">482.10 </t>
  </si>
  <si>
    <t>Bolsas para mobilidade</t>
  </si>
  <si>
    <t xml:space="preserve">482.11 </t>
  </si>
  <si>
    <t>Bolsas colaboradores/as</t>
  </si>
  <si>
    <t xml:space="preserve">482.12 </t>
  </si>
  <si>
    <t>Bolsas excelencia académica</t>
  </si>
  <si>
    <t xml:space="preserve">482.99 </t>
  </si>
  <si>
    <t xml:space="preserve">Outras </t>
  </si>
  <si>
    <t>Outras subvencións e transferencias</t>
  </si>
  <si>
    <t xml:space="preserve">484.01 </t>
  </si>
  <si>
    <t>Subvención asociación alumnado</t>
  </si>
  <si>
    <t xml:space="preserve">484.03 </t>
  </si>
  <si>
    <t>Subvención fundacións</t>
  </si>
  <si>
    <t xml:space="preserve">484.99 </t>
  </si>
  <si>
    <t>Outras</t>
  </si>
  <si>
    <t>TOTAL CAPITULO 4</t>
  </si>
  <si>
    <t>TOTAL CAPITULO 5</t>
  </si>
  <si>
    <t>Capítulo VI. Investimentos reais</t>
  </si>
  <si>
    <t>Investimento asoc. funcionamento servizos</t>
  </si>
  <si>
    <t>Edificios e outras construcións</t>
  </si>
  <si>
    <t>Maquinaria, instalacións e ferramentas</t>
  </si>
  <si>
    <t>Mobiliario e equipamento</t>
  </si>
  <si>
    <t>Equipamento docente dos laboratorios</t>
  </si>
  <si>
    <t>OIM Biblioteca</t>
  </si>
  <si>
    <t>Gastos de investimento de carácter inmaterial</t>
  </si>
  <si>
    <t>Axuda xeral á investigación</t>
  </si>
  <si>
    <t xml:space="preserve">641.02 </t>
  </si>
  <si>
    <t>Axudas propias a investigacion e a transferencia</t>
  </si>
  <si>
    <t xml:space="preserve">641.05 </t>
  </si>
  <si>
    <t>Reunións científicas</t>
  </si>
  <si>
    <t>Contratos de investigación</t>
  </si>
  <si>
    <t>TOTAL CAPITULO 6</t>
  </si>
  <si>
    <t>Capítulo VIII. Activos financeiros</t>
  </si>
  <si>
    <t>Concesión de préstamos fóra do sector público</t>
  </si>
  <si>
    <t>Préstamos a longo prazo</t>
  </si>
  <si>
    <t>Adquisicion de accions e participacions fora do sector público</t>
  </si>
  <si>
    <t>De empresas nacionaios ou da Union Europea</t>
  </si>
  <si>
    <t>TOTAL CAPITULO 8</t>
  </si>
  <si>
    <t>Capítulo IX . Pasivos financeiros</t>
  </si>
  <si>
    <t>Devolución de préstamos longo prazo sector público</t>
  </si>
  <si>
    <t>TOTAL CAPITULO 9</t>
  </si>
  <si>
    <t>TOTAL CRÉDITOS</t>
  </si>
  <si>
    <t>Capitulo III Taxas, prezos públicos e outros ingresos</t>
  </si>
  <si>
    <t>Prezos públicos</t>
  </si>
  <si>
    <t>Dereitos de matrícula en cursos e seminarios</t>
  </si>
  <si>
    <t>Cotas de instalacións deportivas e outros espazos</t>
  </si>
  <si>
    <t>Dereitos de matrícula e servizos académicos</t>
  </si>
  <si>
    <t>Outros prezos públicos</t>
  </si>
  <si>
    <t>Outros ingresos procedentes</t>
  </si>
  <si>
    <t>Servizos prestados por actividades investigadoras</t>
  </si>
  <si>
    <t>Dereitos de Custes indirectos</t>
  </si>
  <si>
    <t>Venda de bens</t>
  </si>
  <si>
    <t>Venda de publicacións propias</t>
  </si>
  <si>
    <t xml:space="preserve">Total Capitulo III </t>
  </si>
  <si>
    <t>Da Administración do Estado</t>
  </si>
  <si>
    <t>Do MEC</t>
  </si>
  <si>
    <t>De corporacións locais</t>
  </si>
  <si>
    <t>De empresas privadas</t>
  </si>
  <si>
    <t>De familias e institucións sen animo de lucro</t>
  </si>
  <si>
    <t>Total Capítulo IV</t>
  </si>
  <si>
    <t>Rendas de bens inmobles</t>
  </si>
  <si>
    <t>Alugueiros de locais</t>
  </si>
  <si>
    <t>Total Capitulo V</t>
  </si>
  <si>
    <t>Total Capitulo VII</t>
  </si>
  <si>
    <t>Total Operacións Non Financeiras</t>
  </si>
  <si>
    <t>Remanente de tesourería</t>
  </si>
  <si>
    <t>Remanentes de tesourería</t>
  </si>
  <si>
    <t>Total Capitulo VIII</t>
  </si>
  <si>
    <t>Total Operacións Financeiras</t>
  </si>
  <si>
    <t>TOTAL</t>
  </si>
  <si>
    <t xml:space="preserve">Outros ingresos   </t>
  </si>
  <si>
    <t>Ingresos diversos</t>
  </si>
  <si>
    <t>Unidade de Análises e Programas</t>
  </si>
  <si>
    <t>Axudas do Exterior</t>
  </si>
  <si>
    <t>De prestamos en moeda nacional</t>
  </si>
  <si>
    <t>Intereses</t>
  </si>
  <si>
    <t>Capítulo IV Transferencias correntes</t>
  </si>
  <si>
    <t>Capitulo V Ingresos Patrimoniais</t>
  </si>
  <si>
    <t>Capitulo VII Transferencias de Capital</t>
  </si>
  <si>
    <t>Capitulo VIII Variación de Activos Financeiros</t>
  </si>
  <si>
    <t>Edficios e outras construccións</t>
  </si>
  <si>
    <t>Fonte: Xerencia</t>
  </si>
  <si>
    <t>140.09</t>
  </si>
  <si>
    <t>Persoal convocatoria retención de talento</t>
  </si>
  <si>
    <t>482.03</t>
  </si>
  <si>
    <t>Bolsas circunstancias económicas especiais</t>
  </si>
  <si>
    <t>Proxectos de investigación MEC</t>
  </si>
  <si>
    <t>Proxectos de investigación XUNTA</t>
  </si>
  <si>
    <t>Proxectos de investigación cofinanciados</t>
  </si>
  <si>
    <t>Proxectos de investigación outros organismos</t>
  </si>
  <si>
    <t>ORZAMENTO DE INGRESOS_PREVISIÓNS INICIAIS</t>
  </si>
  <si>
    <t>ORZAMENTO DE GASTOS_PREVISIÓNS INICIAIS</t>
  </si>
  <si>
    <t>Licenzas e canons</t>
  </si>
  <si>
    <t>Capítulo II. Gastos correntes en bens e servizos</t>
  </si>
  <si>
    <t>Capítulo V. Fondo de Continxencia</t>
  </si>
  <si>
    <t>Fondo de Continxencia</t>
  </si>
  <si>
    <t>141.00</t>
  </si>
  <si>
    <t>141.01</t>
  </si>
  <si>
    <t>De persoal financiado Fondo PRTR</t>
  </si>
  <si>
    <t>Persoal financiado Margarita Salas</t>
  </si>
  <si>
    <t>221.03</t>
  </si>
  <si>
    <t>Subministracións para investigación</t>
  </si>
  <si>
    <t>Reintegros de operacións correntes</t>
  </si>
  <si>
    <t>Reintegros de cerrados</t>
  </si>
  <si>
    <t>Reintegros de correntes</t>
  </si>
  <si>
    <t>Transferencias derivadas de convenios internacionais</t>
  </si>
  <si>
    <t>Outras concesións e aproveitamento</t>
  </si>
  <si>
    <t>Doutros</t>
  </si>
  <si>
    <t>De institucións sen fins de lucro</t>
  </si>
  <si>
    <t>Do exterior</t>
  </si>
  <si>
    <t>Do Fondo Europeo de Desenvolvemento</t>
  </si>
  <si>
    <t>Da Unión Europea</t>
  </si>
  <si>
    <t>Outras transferencias do exterior</t>
  </si>
  <si>
    <t>Persoal investigador subvencionado convocatorias MEC</t>
  </si>
  <si>
    <t>Persoal Investigador subvencionado convocatorias Xunta</t>
  </si>
  <si>
    <t>141.02</t>
  </si>
  <si>
    <t>Persoal (INVESTIGO-SEPE)</t>
  </si>
  <si>
    <t>141.03</t>
  </si>
  <si>
    <t>Persoal técnico UNIDIGITAL</t>
  </si>
  <si>
    <t>143.02</t>
  </si>
  <si>
    <t>Persoal técnico financiado con subvención pública. ORI</t>
  </si>
  <si>
    <t>Aluguer doutro inmobilizado material</t>
  </si>
  <si>
    <t>Ingresos MEC subvencións gastos persoal investigador</t>
  </si>
  <si>
    <t>Da Comunidade Autónoma de Galicia</t>
  </si>
  <si>
    <t>De contas correntes</t>
  </si>
  <si>
    <t>Intereses de contas correntes</t>
  </si>
  <si>
    <t>Deputación de Pontevedra</t>
  </si>
  <si>
    <t>De persoal financiado MRR María Zambrano</t>
  </si>
  <si>
    <t>641.03</t>
  </si>
  <si>
    <t>Outras axudas propias á investigación</t>
  </si>
  <si>
    <t>Ao exterior</t>
  </si>
  <si>
    <t>Transferencias e subvencións ao exterior</t>
  </si>
  <si>
    <t>Ingresos de ministerios financiados polo mrr</t>
  </si>
  <si>
    <t>Xunta de Galicia pfsug custe estándar</t>
  </si>
  <si>
    <t>Xunta de Galicia pfsug sexenios de investigación e transferencia</t>
  </si>
  <si>
    <t>Xunta de Galicia pfsug financiamento custe persoal prazas vinculadas (SERGAS)</t>
  </si>
  <si>
    <t>Financiamento persoal de investigación</t>
  </si>
  <si>
    <t>Xunta de Galicia pfsug gasto corrente e mantemento de infraestructuras</t>
  </si>
  <si>
    <t>Xunta de Galicia pfsug complementos retributivos e compensación de matrículas</t>
  </si>
  <si>
    <t>Xunta de Galicia pfsug consellos sociais (custes asociados ao funcionamento do sug)</t>
  </si>
  <si>
    <t>Xunta de Galicia pfsug panel de indicadores</t>
  </si>
  <si>
    <t>Xunta de Galicia pfsug plan de viabilidade financeira, eficiencia e mellora estratéxica</t>
  </si>
  <si>
    <t>Outras subvencións da Xunta de Galicia</t>
  </si>
  <si>
    <t>Subvencións da administración central para proxectos de investigación</t>
  </si>
  <si>
    <t>Da Agencia Estatal de investigación para proxectos de investigación</t>
  </si>
  <si>
    <t>Da Agencia Estatal de investigación fondos mrr</t>
  </si>
  <si>
    <t>Da Fundación Española para la Ciencia y la Tecnología</t>
  </si>
  <si>
    <t>Da Xunta de Galicia para proxectos de investigación</t>
  </si>
  <si>
    <t>Da Xunta de Galicia para infraestructuras de investigación</t>
  </si>
  <si>
    <t>Reintegro de prestamos concedidos ao persoal*</t>
  </si>
  <si>
    <t>Reintegros de prestamos concedidos ao persoal*</t>
  </si>
  <si>
    <t>Nota: os capítulos IV e VII están segregados segundo o novo articulado da estructura orzamentaria de ingresos 2024</t>
  </si>
  <si>
    <t>Devolución de préstamos recibidos*</t>
  </si>
  <si>
    <t>Arrendamentos de mobiliario e equipamento</t>
  </si>
  <si>
    <t>Bolsas mobilidade PAS</t>
  </si>
  <si>
    <t>Ingresos de canons</t>
  </si>
  <si>
    <t>Ministerios para proxectos de investigación cofinanciados FEDER/Ministerios</t>
  </si>
  <si>
    <t>Ministerios para infraestructuras de investigación</t>
  </si>
  <si>
    <t>MRR Administración Central do Estado</t>
  </si>
  <si>
    <t>Consorcios da Administración Xeral do Estado</t>
  </si>
  <si>
    <t>Capítulo IX Variación de Pasivos Financeiros</t>
  </si>
  <si>
    <t>Préstamos para infraestructuras de investigación</t>
  </si>
  <si>
    <t>Total Capítulo IX</t>
  </si>
  <si>
    <t>Agencia Estatal de Investigación</t>
  </si>
  <si>
    <t>Sepie (Servizo español para a internacionalización da educación)</t>
  </si>
  <si>
    <t>Concello de Pontevedra</t>
  </si>
  <si>
    <t>Deputación de Ourense</t>
  </si>
  <si>
    <t>Outras institucións sen fins de lucro</t>
  </si>
  <si>
    <t>De sociedades públicas e outros entes públicos con Fondos MRR</t>
  </si>
  <si>
    <t>Data de publicación: febreiro 2026</t>
  </si>
  <si>
    <t>Da Xunta de Galicia fondos MRR</t>
  </si>
  <si>
    <t>Sociedades públicas e outros entes da Xunta de Galicia-Financiado con Fondos MRR</t>
  </si>
  <si>
    <t>140.01</t>
  </si>
  <si>
    <t>Profesorado visitante</t>
  </si>
  <si>
    <t>143.03</t>
  </si>
  <si>
    <t>143.04</t>
  </si>
  <si>
    <t>143.05</t>
  </si>
  <si>
    <t>Programa Maria Goyri - Financiación Admón. Central do Estado</t>
  </si>
  <si>
    <t>Programa Maria Goyri - Financiación Xunta de Galicia</t>
  </si>
  <si>
    <t>PTXAS con financiación externa</t>
  </si>
  <si>
    <t>Produtividade PTXAS</t>
  </si>
  <si>
    <t>Gratificacións do funcionariado PTXAS</t>
  </si>
  <si>
    <t>De material de transporte</t>
  </si>
  <si>
    <t>233*</t>
  </si>
  <si>
    <t>Intereses de préstamos</t>
  </si>
  <si>
    <t>481.02</t>
  </si>
  <si>
    <t>Bolsas para estadías</t>
  </si>
  <si>
    <t>482.06</t>
  </si>
  <si>
    <t>Bolsas integración discapacitados</t>
  </si>
  <si>
    <t>482.13</t>
  </si>
  <si>
    <t>Bolsas curriculares non remuneradas</t>
  </si>
  <si>
    <t>482.15</t>
  </si>
  <si>
    <t>Bolsas de residencias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</si>
</sst>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</numFmts>
  <fonts count="23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8"/>
      <name val="Arial"/>
      <family val="2"/>
    </font>
    <font>
      <i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 applyFill="0" applyProtection="0"/>
    <xf numFmtId="44" fontId="2" fillId="0" borderId="0" applyFont="0" applyFill="0" applyBorder="0" applyAlignment="0" applyProtection="0"/>
    <xf numFmtId="0" fontId="3" fillId="0" borderId="0"/>
    <xf numFmtId="0" fontId="4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3" xfId="2" applyFont="1" applyBorder="1" applyAlignment="1">
      <alignment vertical="center" wrapText="1"/>
    </xf>
    <xf numFmtId="0" fontId="7" fillId="0" borderId="3" xfId="2" applyFont="1" applyBorder="1"/>
    <xf numFmtId="0" fontId="8" fillId="0" borderId="3" xfId="0" applyFont="1" applyBorder="1"/>
    <xf numFmtId="0" fontId="8" fillId="0" borderId="0" xfId="0" applyFont="1"/>
    <xf numFmtId="0" fontId="9" fillId="0" borderId="0" xfId="0" applyFont="1" applyFill="1" applyProtection="1"/>
    <xf numFmtId="0" fontId="8" fillId="0" borderId="0" xfId="0" applyFont="1" applyFill="1" applyProtection="1"/>
    <xf numFmtId="0" fontId="9" fillId="0" borderId="0" xfId="0" applyFont="1" applyFill="1" applyAlignment="1" applyProtection="1">
      <alignment vertical="center"/>
    </xf>
    <xf numFmtId="3" fontId="8" fillId="0" borderId="0" xfId="0" applyNumberFormat="1" applyFont="1" applyFill="1" applyProtection="1"/>
    <xf numFmtId="0" fontId="12" fillId="0" borderId="0" xfId="0" applyFont="1" applyFill="1" applyProtection="1"/>
    <xf numFmtId="0" fontId="6" fillId="0" borderId="3" xfId="2" applyFont="1" applyBorder="1"/>
    <xf numFmtId="0" fontId="12" fillId="0" borderId="3" xfId="0" applyFont="1" applyBorder="1"/>
    <xf numFmtId="0" fontId="6" fillId="0" borderId="3" xfId="2" applyFont="1" applyBorder="1" applyAlignment="1">
      <alignment wrapText="1"/>
    </xf>
    <xf numFmtId="0" fontId="12" fillId="0" borderId="0" xfId="0" applyFont="1"/>
    <xf numFmtId="0" fontId="13" fillId="0" borderId="0" xfId="0" applyFont="1" applyFill="1" applyProtection="1"/>
    <xf numFmtId="164" fontId="12" fillId="0" borderId="0" xfId="0" applyNumberFormat="1" applyFont="1"/>
    <xf numFmtId="0" fontId="14" fillId="0" borderId="0" xfId="0" applyFont="1" applyFill="1" applyProtection="1"/>
    <xf numFmtId="0" fontId="15" fillId="0" borderId="0" xfId="0" applyFont="1" applyFill="1" applyProtection="1"/>
    <xf numFmtId="0" fontId="11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164" fontId="16" fillId="0" borderId="0" xfId="1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1" applyNumberFormat="1" applyFont="1" applyBorder="1" applyAlignment="1">
      <alignment horizontal="right" vertical="center" wrapText="1"/>
    </xf>
    <xf numFmtId="6" fontId="18" fillId="0" borderId="0" xfId="3" applyNumberFormat="1" applyFont="1" applyAlignment="1">
      <alignment horizontal="right" vertical="top" wrapText="1"/>
    </xf>
    <xf numFmtId="6" fontId="19" fillId="0" borderId="0" xfId="3" applyNumberFormat="1" applyFont="1" applyAlignment="1">
      <alignment horizontal="right" vertical="top" wrapText="1"/>
    </xf>
    <xf numFmtId="0" fontId="17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164" fontId="16" fillId="0" borderId="4" xfId="1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center"/>
    </xf>
    <xf numFmtId="0" fontId="10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 vertical="center"/>
    </xf>
    <xf numFmtId="0" fontId="10" fillId="0" borderId="2" xfId="0" applyFont="1" applyFill="1" applyBorder="1" applyAlignment="1" applyProtection="1">
      <alignment vertical="center"/>
    </xf>
    <xf numFmtId="165" fontId="10" fillId="0" borderId="2" xfId="0" applyNumberFormat="1" applyFont="1" applyFill="1" applyBorder="1" applyAlignment="1" applyProtection="1">
      <alignment horizontal="right" vertical="center"/>
    </xf>
    <xf numFmtId="164" fontId="16" fillId="0" borderId="8" xfId="1" applyNumberFormat="1" applyFont="1" applyBorder="1" applyAlignment="1">
      <alignment horizontal="right" vertical="center" wrapText="1"/>
    </xf>
    <xf numFmtId="0" fontId="11" fillId="0" borderId="0" xfId="0" applyFont="1" applyFill="1" applyAlignment="1" applyProtection="1">
      <alignment horizontal="right"/>
    </xf>
    <xf numFmtId="165" fontId="10" fillId="0" borderId="0" xfId="0" applyNumberFormat="1" applyFont="1" applyFill="1" applyAlignment="1" applyProtection="1">
      <alignment horizontal="right" vertical="center"/>
    </xf>
    <xf numFmtId="0" fontId="10" fillId="0" borderId="1" xfId="0" applyFont="1" applyFill="1" applyBorder="1" applyAlignment="1" applyProtection="1">
      <alignment vertical="center"/>
    </xf>
    <xf numFmtId="165" fontId="10" fillId="0" borderId="1" xfId="0" applyNumberFormat="1" applyFont="1" applyFill="1" applyBorder="1" applyAlignment="1" applyProtection="1">
      <alignment horizontal="right" vertical="center"/>
    </xf>
    <xf numFmtId="164" fontId="19" fillId="0" borderId="7" xfId="3" applyNumberFormat="1" applyFont="1" applyBorder="1" applyAlignment="1">
      <alignment horizontal="right" vertical="top" wrapText="1"/>
    </xf>
    <xf numFmtId="165" fontId="8" fillId="0" borderId="0" xfId="0" applyNumberFormat="1" applyFont="1" applyFill="1" applyProtection="1"/>
    <xf numFmtId="164" fontId="17" fillId="0" borderId="9" xfId="1" applyNumberFormat="1" applyFont="1" applyBorder="1" applyAlignment="1">
      <alignment horizontal="right" vertical="center" wrapText="1"/>
    </xf>
    <xf numFmtId="164" fontId="16" fillId="0" borderId="3" xfId="1" applyNumberFormat="1" applyFont="1" applyBorder="1" applyAlignment="1">
      <alignment horizontal="right" vertical="center" wrapText="1"/>
    </xf>
    <xf numFmtId="0" fontId="10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horizontal="left" vertical="center" wrapText="1"/>
    </xf>
    <xf numFmtId="164" fontId="16" fillId="0" borderId="0" xfId="1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164" fontId="17" fillId="0" borderId="0" xfId="1" applyNumberFormat="1" applyFont="1" applyFill="1" applyBorder="1" applyAlignment="1">
      <alignment horizontal="right" vertical="center" wrapText="1"/>
    </xf>
    <xf numFmtId="0" fontId="22" fillId="0" borderId="0" xfId="0" applyFont="1"/>
    <xf numFmtId="0" fontId="12" fillId="0" borderId="0" xfId="0" applyFont="1" applyFill="1"/>
    <xf numFmtId="164" fontId="16" fillId="0" borderId="5" xfId="1" applyNumberFormat="1" applyFont="1" applyBorder="1" applyAlignment="1">
      <alignment horizontal="right" vertical="center" wrapText="1"/>
    </xf>
    <xf numFmtId="164" fontId="8" fillId="0" borderId="0" xfId="0" applyNumberFormat="1" applyFont="1" applyFill="1" applyProtection="1"/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0" fillId="0" borderId="0" xfId="0" applyFont="1" applyFill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</cellXfs>
  <cellStyles count="5">
    <cellStyle name="Moneda" xfId="1" builtinId="4"/>
    <cellStyle name="Moneda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</cellStyles>
  <dxfs count="0"/>
  <tableStyles count="0" defaultTableStyle="TableStyleMedium2" defaultPivotStyle="PivotStyleLight16"/>
  <colors>
    <mruColors>
      <color rgb="FFFF00FF"/>
      <color rgb="FFECE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ES" sz="1800"/>
              <a:t>2025 Ingresos</a:t>
            </a:r>
          </a:p>
          <a:p>
            <a:pPr>
              <a:defRPr sz="1800"/>
            </a:pPr>
            <a:r>
              <a:rPr lang="es-ES" sz="1800"/>
              <a:t>Previsións iniciais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492877457485924E-2"/>
          <c:y val="0.21042890596759237"/>
          <c:w val="0.61428400866534028"/>
          <c:h val="0.7335409566341520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2"/>
            <c:spPr>
              <a:solidFill>
                <a:srgbClr val="00B050"/>
              </a:solidFill>
              <a:ln w="50800">
                <a:solidFill>
                  <a:srgbClr val="00B050"/>
                </a:solidFill>
              </a:ln>
              <a:effectLst/>
              <a:sp3d contourW="50800">
                <a:contourClr>
                  <a:srgbClr val="00B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B5-4B0F-848B-0DA014ECA85D}"/>
              </c:ext>
            </c:extLst>
          </c:dPt>
          <c:dPt>
            <c:idx val="1"/>
            <c:bubble3D val="0"/>
            <c:explosion val="49"/>
            <c:spPr>
              <a:solidFill>
                <a:srgbClr val="FFC000"/>
              </a:solidFill>
              <a:ln w="50800">
                <a:solidFill>
                  <a:srgbClr val="FFC000"/>
                </a:solidFill>
              </a:ln>
              <a:effectLst/>
              <a:sp3d contourW="50800">
                <a:contourClr>
                  <a:srgbClr val="FFC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B5-4B0F-848B-0DA014ECA85D}"/>
              </c:ext>
            </c:extLst>
          </c:dPt>
          <c:dPt>
            <c:idx val="2"/>
            <c:bubble3D val="0"/>
            <c:explosion val="15"/>
            <c:spPr>
              <a:solidFill>
                <a:srgbClr val="FF0000"/>
              </a:solidFill>
              <a:ln w="50800">
                <a:solidFill>
                  <a:srgbClr val="FF0000"/>
                </a:solidFill>
              </a:ln>
              <a:effectLst/>
              <a:sp3d contourW="50800">
                <a:contourClr>
                  <a:srgbClr val="FF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DB5-4B0F-848B-0DA014ECA85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5080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  <a:sp3d contourW="50800">
                <a:contourClr>
                  <a:schemeClr val="accent2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DB5-4B0F-848B-0DA014ECA85D}"/>
              </c:ext>
            </c:extLst>
          </c:dPt>
          <c:dPt>
            <c:idx val="4"/>
            <c:bubble3D val="0"/>
            <c:explosion val="19"/>
            <c:spPr>
              <a:solidFill>
                <a:srgbClr val="00B0F0"/>
              </a:solidFill>
              <a:ln w="50800">
                <a:solidFill>
                  <a:srgbClr val="00B0F0"/>
                </a:solidFill>
              </a:ln>
              <a:effectLst/>
              <a:sp3d contourW="50800">
                <a:contourClr>
                  <a:srgbClr val="00B0F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DB5-4B0F-848B-0DA014ECA85D}"/>
              </c:ext>
            </c:extLst>
          </c:dPt>
          <c:dPt>
            <c:idx val="5"/>
            <c:bubble3D val="0"/>
            <c:explosion val="44"/>
            <c:spPr>
              <a:solidFill>
                <a:srgbClr val="7030A0"/>
              </a:solidFill>
              <a:ln w="50800">
                <a:solidFill>
                  <a:srgbClr val="7030A0"/>
                </a:solidFill>
              </a:ln>
              <a:effectLst/>
              <a:sp3d contourW="50800">
                <a:contourClr>
                  <a:srgbClr val="7030A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DB5-4B0F-848B-0DA014ECA85D}"/>
              </c:ext>
            </c:extLst>
          </c:dPt>
          <c:dLbls>
            <c:dLbl>
              <c:idx val="1"/>
              <c:layout>
                <c:manualLayout>
                  <c:x val="-9.9441907661085738E-2"/>
                  <c:y val="0.17280097841172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B5-4B0F-848B-0DA014ECA85D}"/>
                </c:ext>
              </c:extLst>
            </c:dLbl>
            <c:dLbl>
              <c:idx val="2"/>
              <c:layout>
                <c:manualLayout>
                  <c:x val="-3.067651903980080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B5-4B0F-848B-0DA014ECA85D}"/>
                </c:ext>
              </c:extLst>
            </c:dLbl>
            <c:dLbl>
              <c:idx val="3"/>
              <c:layout>
                <c:manualLayout>
                  <c:x val="0"/>
                  <c:y val="9.58083832335329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B5-4B0F-848B-0DA014ECA85D}"/>
                </c:ext>
              </c:extLst>
            </c:dLbl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'[1]gráficos indicador'!$C$2:$C$7</c:f>
              <c:strCache>
                <c:ptCount val="6"/>
                <c:pt idx="0">
                  <c:v>Capitulo III Taxas, prezos públicos e outros ingresos</c:v>
                </c:pt>
                <c:pt idx="1">
                  <c:v>Capítulo IV Transferencias correntes</c:v>
                </c:pt>
                <c:pt idx="2">
                  <c:v>Capitulo V Ingresos Patrimoniais</c:v>
                </c:pt>
                <c:pt idx="3">
                  <c:v>Capitulo VII Transferencias de Capital</c:v>
                </c:pt>
                <c:pt idx="4">
                  <c:v>Capitulo VIII Variación de Activos Financeiros</c:v>
                </c:pt>
                <c:pt idx="5">
                  <c:v>Capítulo IX. Pasivos financeiros</c:v>
                </c:pt>
              </c:strCache>
            </c:strRef>
          </c:cat>
          <c:val>
            <c:numRef>
              <c:f>'[1]gráficos indicador'!$D$2:$D$7</c:f>
              <c:numCache>
                <c:formatCode>General</c:formatCode>
                <c:ptCount val="6"/>
                <c:pt idx="0">
                  <c:v>15370000</c:v>
                </c:pt>
                <c:pt idx="1">
                  <c:v>156400004</c:v>
                </c:pt>
                <c:pt idx="2">
                  <c:v>1145000</c:v>
                </c:pt>
                <c:pt idx="3">
                  <c:v>45005728</c:v>
                </c:pt>
                <c:pt idx="4">
                  <c:v>29251325</c:v>
                </c:pt>
                <c:pt idx="5">
                  <c:v>1190023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B5-4B0F-848B-0DA014ECA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638728604939581"/>
          <c:y val="0.3035797390997767"/>
          <c:w val="0.30046563436211821"/>
          <c:h val="0.51575926143560424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ES" sz="1800"/>
              <a:t>2026 Ingresos</a:t>
            </a:r>
          </a:p>
          <a:p>
            <a:pPr>
              <a:defRPr sz="1800"/>
            </a:pPr>
            <a:r>
              <a:rPr lang="es-ES" sz="1800"/>
              <a:t>Previsións iniciais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492877457485924E-2"/>
          <c:y val="0.21042890596759237"/>
          <c:w val="0.61428400866534028"/>
          <c:h val="0.7335409566341520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2"/>
            <c:spPr>
              <a:solidFill>
                <a:srgbClr val="00B050"/>
              </a:solidFill>
              <a:ln w="50800">
                <a:solidFill>
                  <a:srgbClr val="00B050"/>
                </a:solidFill>
              </a:ln>
              <a:effectLst/>
              <a:sp3d contourW="50800">
                <a:contourClr>
                  <a:srgbClr val="00B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F71-4C78-BA32-FA84AAE24466}"/>
              </c:ext>
            </c:extLst>
          </c:dPt>
          <c:dPt>
            <c:idx val="1"/>
            <c:bubble3D val="0"/>
            <c:explosion val="49"/>
            <c:spPr>
              <a:solidFill>
                <a:srgbClr val="FFC000"/>
              </a:solidFill>
              <a:ln w="50800">
                <a:solidFill>
                  <a:srgbClr val="FFC000"/>
                </a:solidFill>
              </a:ln>
              <a:effectLst/>
              <a:sp3d contourW="50800">
                <a:contourClr>
                  <a:srgbClr val="FFC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F71-4C78-BA32-FA84AAE24466}"/>
              </c:ext>
            </c:extLst>
          </c:dPt>
          <c:dPt>
            <c:idx val="2"/>
            <c:bubble3D val="0"/>
            <c:explosion val="15"/>
            <c:spPr>
              <a:solidFill>
                <a:srgbClr val="FF0000"/>
              </a:solidFill>
              <a:ln w="50800">
                <a:solidFill>
                  <a:srgbClr val="FF0000"/>
                </a:solidFill>
              </a:ln>
              <a:effectLst/>
              <a:sp3d contourW="50800">
                <a:contourClr>
                  <a:srgbClr val="FF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F71-4C78-BA32-FA84AAE24466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5080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  <a:sp3d contourW="50800">
                <a:contourClr>
                  <a:schemeClr val="accent2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F71-4C78-BA32-FA84AAE24466}"/>
              </c:ext>
            </c:extLst>
          </c:dPt>
          <c:dPt>
            <c:idx val="4"/>
            <c:bubble3D val="0"/>
            <c:explosion val="19"/>
            <c:spPr>
              <a:solidFill>
                <a:srgbClr val="00B0F0"/>
              </a:solidFill>
              <a:ln w="50800">
                <a:solidFill>
                  <a:srgbClr val="00B0F0"/>
                </a:solidFill>
              </a:ln>
              <a:effectLst/>
              <a:sp3d contourW="50800">
                <a:contourClr>
                  <a:srgbClr val="00B0F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F71-4C78-BA32-FA84AAE24466}"/>
              </c:ext>
            </c:extLst>
          </c:dPt>
          <c:dPt>
            <c:idx val="5"/>
            <c:bubble3D val="0"/>
            <c:explosion val="44"/>
            <c:spPr>
              <a:solidFill>
                <a:srgbClr val="7030A0"/>
              </a:solidFill>
              <a:ln w="50800">
                <a:solidFill>
                  <a:srgbClr val="7030A0"/>
                </a:solidFill>
              </a:ln>
              <a:effectLst/>
              <a:sp3d contourW="50800">
                <a:contourClr>
                  <a:srgbClr val="7030A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F71-4C78-BA32-FA84AAE24466}"/>
              </c:ext>
            </c:extLst>
          </c:dPt>
          <c:dLbls>
            <c:dLbl>
              <c:idx val="1"/>
              <c:layout>
                <c:manualLayout>
                  <c:x val="-9.9441907661085738E-2"/>
                  <c:y val="0.17280097841172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C78-BA32-FA84AAE24466}"/>
                </c:ext>
              </c:extLst>
            </c:dLbl>
            <c:dLbl>
              <c:idx val="2"/>
              <c:layout>
                <c:manualLayout>
                  <c:x val="-3.067651903980080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C78-BA32-FA84AAE24466}"/>
                </c:ext>
              </c:extLst>
            </c:dLbl>
            <c:dLbl>
              <c:idx val="3"/>
              <c:layout>
                <c:manualLayout>
                  <c:x val="-2.0294266869609334E-2"/>
                  <c:y val="-3.35448740549222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71-4C78-BA32-FA84AAE24466}"/>
                </c:ext>
              </c:extLst>
            </c:dLbl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'[2]gráficos indicador'!$C$2:$C$6</c:f>
              <c:strCache>
                <c:ptCount val="5"/>
                <c:pt idx="0">
                  <c:v>Capitulo III Taxas, prezos públicos e outros ingresos</c:v>
                </c:pt>
                <c:pt idx="1">
                  <c:v>Capítulo IV Transferencias correntes</c:v>
                </c:pt>
                <c:pt idx="2">
                  <c:v>Capitulo V Ingresos Patrimoniais</c:v>
                </c:pt>
                <c:pt idx="3">
                  <c:v>Capitulo VII Transferencias de Capital</c:v>
                </c:pt>
                <c:pt idx="4">
                  <c:v>Capitulo VIII Variación de Activos Financeiros</c:v>
                </c:pt>
              </c:strCache>
            </c:strRef>
          </c:cat>
          <c:val>
            <c:numRef>
              <c:f>'[2]gráficos indicador'!$D$2:$D$6</c:f>
              <c:numCache>
                <c:formatCode>_-* #,##0\ "€"_-;\-* #,##0\ "€"_-;_-* "-"??\ "€"_-;_-@_-</c:formatCode>
                <c:ptCount val="5"/>
                <c:pt idx="0">
                  <c:v>16950951</c:v>
                </c:pt>
                <c:pt idx="1">
                  <c:v>162934654</c:v>
                </c:pt>
                <c:pt idx="2">
                  <c:v>725000</c:v>
                </c:pt>
                <c:pt idx="3">
                  <c:v>42241031</c:v>
                </c:pt>
                <c:pt idx="4">
                  <c:v>28259976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71-4C78-BA32-FA84AAE24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638728604939581"/>
          <c:y val="0.3035797390997767"/>
          <c:w val="0.30046563436211821"/>
          <c:h val="0.51575926143560424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ES" sz="1800"/>
              <a:t>2025 Gastos</a:t>
            </a:r>
          </a:p>
          <a:p>
            <a:pPr>
              <a:defRPr sz="1800"/>
            </a:pPr>
            <a:r>
              <a:rPr lang="es-ES" sz="1800"/>
              <a:t>Previsións iniciais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037529126408605E-2"/>
          <c:y val="0.18314863676341248"/>
          <c:w val="0.60373037859072709"/>
          <c:h val="0.7535268249780122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31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  <a:sp3d contourW="50800">
                <a:contourClr>
                  <a:schemeClr val="accent1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289-4FE6-B687-9AEE83B5EA15}"/>
              </c:ext>
            </c:extLst>
          </c:dPt>
          <c:dPt>
            <c:idx val="1"/>
            <c:bubble3D val="0"/>
            <c:explosion val="23"/>
            <c:spPr>
              <a:solidFill>
                <a:schemeClr val="accent2">
                  <a:lumMod val="60000"/>
                  <a:lumOff val="40000"/>
                </a:schemeClr>
              </a:solidFill>
              <a:ln w="5080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  <a:sp3d contourW="50800">
                <a:contourClr>
                  <a:schemeClr val="accent2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289-4FE6-B687-9AEE83B5EA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508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  <a:sp3d contourW="50800">
                <a:contourClr>
                  <a:schemeClr val="accent6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289-4FE6-B687-9AEE83B5EA15}"/>
              </c:ext>
            </c:extLst>
          </c:dPt>
          <c:dPt>
            <c:idx val="3"/>
            <c:bubble3D val="0"/>
            <c:explosion val="32"/>
            <c:spPr>
              <a:solidFill>
                <a:schemeClr val="accent5">
                  <a:lumMod val="60000"/>
                  <a:lumOff val="40000"/>
                </a:schemeClr>
              </a:solidFill>
              <a:ln w="508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  <a:sp3d contourW="50800">
                <a:contourClr>
                  <a:schemeClr val="accent5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289-4FE6-B687-9AEE83B5EA15}"/>
              </c:ext>
            </c:extLst>
          </c:dPt>
          <c:dPt>
            <c:idx val="4"/>
            <c:bubble3D val="0"/>
            <c:explosion val="47"/>
            <c:spPr>
              <a:solidFill>
                <a:schemeClr val="accent4">
                  <a:lumMod val="75000"/>
                </a:schemeClr>
              </a:solidFill>
              <a:ln w="50800">
                <a:solidFill>
                  <a:schemeClr val="accent4">
                    <a:lumMod val="75000"/>
                  </a:schemeClr>
                </a:solidFill>
              </a:ln>
              <a:effectLst/>
              <a:sp3d contourW="5080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289-4FE6-B687-9AEE83B5EA15}"/>
              </c:ext>
            </c:extLst>
          </c:dPt>
          <c:dPt>
            <c:idx val="5"/>
            <c:bubble3D val="0"/>
            <c:explosion val="22"/>
            <c:spPr>
              <a:solidFill>
                <a:srgbClr val="FF0000"/>
              </a:solidFill>
              <a:ln w="50800">
                <a:solidFill>
                  <a:srgbClr val="FF0000"/>
                </a:solidFill>
              </a:ln>
              <a:effectLst/>
              <a:sp3d contourW="50800">
                <a:contourClr>
                  <a:srgbClr val="FF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289-4FE6-B687-9AEE83B5EA15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 w="50800">
                <a:solidFill>
                  <a:srgbClr val="FFFF00"/>
                </a:solidFill>
              </a:ln>
              <a:effectLst/>
              <a:sp3d contourW="50800">
                <a:contourClr>
                  <a:srgbClr val="FFFF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289-4FE6-B687-9AEE83B5EA15}"/>
              </c:ext>
            </c:extLst>
          </c:dPt>
          <c:dPt>
            <c:idx val="7"/>
            <c:bubble3D val="0"/>
            <c:explosion val="39"/>
            <c:spPr>
              <a:solidFill>
                <a:srgbClr val="FFC000"/>
              </a:solidFill>
              <a:ln w="50800">
                <a:solidFill>
                  <a:srgbClr val="FFC000"/>
                </a:solidFill>
              </a:ln>
              <a:effectLst/>
              <a:sp3d contourW="50800">
                <a:contourClr>
                  <a:srgbClr val="FFC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289-4FE6-B687-9AEE83B5EA15}"/>
              </c:ext>
            </c:extLst>
          </c:dPt>
          <c:dLbls>
            <c:dLbl>
              <c:idx val="0"/>
              <c:layout>
                <c:manualLayout>
                  <c:x val="-8.5700063274611812E-2"/>
                  <c:y val="0.2110817941952506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89-4FE6-B687-9AEE83B5EA15}"/>
                </c:ext>
              </c:extLst>
            </c:dLbl>
            <c:dLbl>
              <c:idx val="1"/>
              <c:layout>
                <c:manualLayout>
                  <c:x val="4.9825618182913846E-2"/>
                  <c:y val="0.2075637642919963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89-4FE6-B687-9AEE83B5EA15}"/>
                </c:ext>
              </c:extLst>
            </c:dLbl>
            <c:dLbl>
              <c:idx val="2"/>
              <c:layout>
                <c:manualLayout>
                  <c:x val="-2.3365311702790111E-2"/>
                  <c:y val="-0.3905013192612137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89-4FE6-B687-9AEE83B5EA15}"/>
                </c:ext>
              </c:extLst>
            </c:dLbl>
            <c:dLbl>
              <c:idx val="3"/>
              <c:layout>
                <c:manualLayout>
                  <c:x val="-7.9720989092662165E-3"/>
                  <c:y val="7.036059806508355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89-4FE6-B687-9AEE83B5EA15}"/>
                </c:ext>
              </c:extLst>
            </c:dLbl>
            <c:dLbl>
              <c:idx val="4"/>
              <c:layout>
                <c:manualLayout>
                  <c:x val="-1.1958148363899324E-2"/>
                  <c:y val="-4.22163588390501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89-4FE6-B687-9AEE83B5EA15}"/>
                </c:ext>
              </c:extLst>
            </c:dLbl>
            <c:dLbl>
              <c:idx val="5"/>
              <c:layout>
                <c:manualLayout>
                  <c:x val="-3.9860494546331074E-3"/>
                  <c:y val="-3.51802990325418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89-4FE6-B687-9AEE83B5EA15}"/>
                </c:ext>
              </c:extLst>
            </c:dLbl>
            <c:dLbl>
              <c:idx val="6"/>
              <c:layout>
                <c:manualLayout>
                  <c:x val="5.580469236486351E-2"/>
                  <c:y val="-3.2248234912135074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89-4FE6-B687-9AEE83B5EA15}"/>
                </c:ext>
              </c:extLst>
            </c:dLbl>
            <c:dLbl>
              <c:idx val="7"/>
              <c:layout>
                <c:manualLayout>
                  <c:x val="-4.3846544000964181E-2"/>
                  <c:y val="-5.2770448548812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89-4FE6-B687-9AEE83B5EA15}"/>
                </c:ext>
              </c:extLst>
            </c:dLbl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'[1]gráficos indicador'!$C$13:$C$20</c:f>
              <c:strCache>
                <c:ptCount val="8"/>
                <c:pt idx="0">
                  <c:v>Capítulo I. Gastos de persoal</c:v>
                </c:pt>
                <c:pt idx="1">
                  <c:v>Capítulo II. Gastos correntes en bens e servizos</c:v>
                </c:pt>
                <c:pt idx="2">
                  <c:v>Capítulo III. Gastos financeiros</c:v>
                </c:pt>
                <c:pt idx="3">
                  <c:v>Capítulo IV. Transferencias correntes</c:v>
                </c:pt>
                <c:pt idx="4">
                  <c:v>Capítulo V. Fondo de Continxencia</c:v>
                </c:pt>
                <c:pt idx="5">
                  <c:v>Capítulo VI. Investimentos reais</c:v>
                </c:pt>
                <c:pt idx="6">
                  <c:v>Capítulo VIII. Activos financeiros</c:v>
                </c:pt>
                <c:pt idx="7">
                  <c:v>Capítulo IX . Pasivos financeiros</c:v>
                </c:pt>
              </c:strCache>
            </c:strRef>
          </c:cat>
          <c:val>
            <c:numRef>
              <c:f>'[1]gráficos indicador'!$D$13:$D$20</c:f>
              <c:numCache>
                <c:formatCode>General</c:formatCode>
                <c:ptCount val="8"/>
                <c:pt idx="0">
                  <c:v>145682543</c:v>
                </c:pt>
                <c:pt idx="1">
                  <c:v>35017812</c:v>
                </c:pt>
                <c:pt idx="2">
                  <c:v>390000</c:v>
                </c:pt>
                <c:pt idx="3">
                  <c:v>8310762</c:v>
                </c:pt>
                <c:pt idx="4">
                  <c:v>1000000</c:v>
                </c:pt>
                <c:pt idx="5">
                  <c:v>57151763</c:v>
                </c:pt>
                <c:pt idx="6">
                  <c:v>70000</c:v>
                </c:pt>
                <c:pt idx="7">
                  <c:v>739200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289-4FE6-B687-9AEE83B5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8160780286443"/>
          <c:y val="0.21316297204274268"/>
          <c:w val="0.3171839219713557"/>
          <c:h val="0.74275029605468179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104319</xdr:colOff>
      <xdr:row>0</xdr:row>
      <xdr:rowOff>136525</xdr:rowOff>
    </xdr:from>
    <xdr:to>
      <xdr:col>2</xdr:col>
      <xdr:colOff>1437820</xdr:colOff>
      <xdr:row>0</xdr:row>
      <xdr:rowOff>622300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19" y="136525"/>
          <a:ext cx="269421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30</xdr:row>
      <xdr:rowOff>219075</xdr:rowOff>
    </xdr:from>
    <xdr:to>
      <xdr:col>14</xdr:col>
      <xdr:colOff>685799</xdr:colOff>
      <xdr:row>47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836BFF-82C5-4441-B128-74F01F4DB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7</xdr:row>
      <xdr:rowOff>19050</xdr:rowOff>
    </xdr:from>
    <xdr:to>
      <xdr:col>15</xdr:col>
      <xdr:colOff>66675</xdr:colOff>
      <xdr:row>23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9C1D1F5-6AD8-4B1E-BA3A-56D07BA09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69775</xdr:colOff>
      <xdr:row>0</xdr:row>
      <xdr:rowOff>167906</xdr:rowOff>
    </xdr:from>
    <xdr:to>
      <xdr:col>2</xdr:col>
      <xdr:colOff>1403276</xdr:colOff>
      <xdr:row>0</xdr:row>
      <xdr:rowOff>653681</xdr:rowOff>
    </xdr:to>
    <xdr:pic>
      <xdr:nvPicPr>
        <xdr:cNvPr id="28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5" y="167906"/>
          <a:ext cx="254073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719236</xdr:colOff>
      <xdr:row>26</xdr:row>
      <xdr:rowOff>29157</xdr:rowOff>
    </xdr:from>
    <xdr:to>
      <xdr:col>18</xdr:col>
      <xdr:colOff>122658</xdr:colOff>
      <xdr:row>44</xdr:row>
      <xdr:rowOff>140153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14AF9ED-3CFE-4F3E-AFE9-985969FF4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524848</xdr:colOff>
      <xdr:row>6</xdr:row>
      <xdr:rowOff>19439</xdr:rowOff>
    </xdr:from>
    <xdr:to>
      <xdr:col>17</xdr:col>
      <xdr:colOff>411739</xdr:colOff>
      <xdr:row>21</xdr:row>
      <xdr:rowOff>141797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72E72CE-7034-5863-22C2-9A25320D5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0817" y="1934158"/>
          <a:ext cx="6389162" cy="36213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5\2025_ORZAMENTOS\2025_Orzamento%20en%20excel.xlsx" TargetMode="External"/><Relationship Id="rId1" Type="http://schemas.openxmlformats.org/officeDocument/2006/relationships/externalLinkPath" Target="file:///\\ficheros.rectorado.uvigo.es\comun\Unidade%20de%20Estudos%20e%20Programas\DATOS\2025\2025_ORZAMENTOS\2025_Orzamento%20en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DATOS\2026\2026_ORZAMENTOS\2026_Orzamento%20en%20excel.xlsx" TargetMode="External"/><Relationship Id="rId1" Type="http://schemas.openxmlformats.org/officeDocument/2006/relationships/externalLinkPath" Target="/SSCC/UAP/DATOS/2026/2026_ORZAMENTOS/2026_Orzamento%20en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zamento de ingresos"/>
      <sheetName val="Orzamento ingresos por capítulo"/>
      <sheetName val="Orzamento 2025"/>
      <sheetName val="Orzamento gastos por capítulo"/>
      <sheetName val="PresupuestoProgramaEstructural "/>
      <sheetName val="gráficos indic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Capitulo III Taxas, prezos públicos e outros ingresos</v>
          </cell>
          <cell r="D2">
            <v>15370000</v>
          </cell>
        </row>
        <row r="3">
          <cell r="C3" t="str">
            <v>Capítulo IV Transferencias correntes</v>
          </cell>
          <cell r="D3">
            <v>156400004</v>
          </cell>
        </row>
        <row r="4">
          <cell r="C4" t="str">
            <v>Capitulo V Ingresos Patrimoniais</v>
          </cell>
          <cell r="D4">
            <v>1145000</v>
          </cell>
        </row>
        <row r="5">
          <cell r="C5" t="str">
            <v>Capitulo VII Transferencias de Capital</v>
          </cell>
          <cell r="D5">
            <v>45005728</v>
          </cell>
        </row>
        <row r="6">
          <cell r="C6" t="str">
            <v>Capitulo VIII Variación de Activos Financeiros</v>
          </cell>
          <cell r="D6">
            <v>29251325</v>
          </cell>
        </row>
        <row r="7">
          <cell r="C7" t="str">
            <v>Capítulo IX. Pasivos financeiros</v>
          </cell>
          <cell r="D7">
            <v>1190023</v>
          </cell>
        </row>
        <row r="13">
          <cell r="C13" t="str">
            <v>Capítulo I. Gastos de persoal</v>
          </cell>
          <cell r="D13">
            <v>145682543</v>
          </cell>
        </row>
        <row r="14">
          <cell r="C14" t="str">
            <v>Capítulo II. Gastos correntes en bens e servizos</v>
          </cell>
          <cell r="D14">
            <v>35017812</v>
          </cell>
        </row>
        <row r="15">
          <cell r="C15" t="str">
            <v>Capítulo III. Gastos financeiros</v>
          </cell>
          <cell r="D15">
            <v>390000</v>
          </cell>
        </row>
        <row r="16">
          <cell r="C16" t="str">
            <v>Capítulo IV. Transferencias correntes</v>
          </cell>
          <cell r="D16">
            <v>8310762</v>
          </cell>
        </row>
        <row r="17">
          <cell r="C17" t="str">
            <v>Capítulo V. Fondo de Continxencia</v>
          </cell>
          <cell r="D17">
            <v>1000000</v>
          </cell>
        </row>
        <row r="18">
          <cell r="C18" t="str">
            <v>Capítulo VI. Investimentos reais</v>
          </cell>
          <cell r="D18">
            <v>57151763</v>
          </cell>
        </row>
        <row r="19">
          <cell r="C19" t="str">
            <v>Capítulo VIII. Activos financeiros</v>
          </cell>
          <cell r="D19">
            <v>70000</v>
          </cell>
        </row>
        <row r="20">
          <cell r="C20" t="str">
            <v>Capítulo IX . Pasivos financeiros</v>
          </cell>
          <cell r="D20">
            <v>739200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zamento de ingresos"/>
      <sheetName val="Orzamento ingresos por capítulo"/>
      <sheetName val="Orzamento 2026"/>
      <sheetName val="Orzamento gastos por capítulo"/>
      <sheetName val="PresupuestoProgramaEstructural "/>
      <sheetName val="gráficos indicador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Capitulo III Taxas, prezos públicos e outros ingresos</v>
          </cell>
          <cell r="D2">
            <v>16950951</v>
          </cell>
        </row>
        <row r="3">
          <cell r="C3" t="str">
            <v>Capítulo IV Transferencias correntes</v>
          </cell>
          <cell r="D3">
            <v>162934654</v>
          </cell>
        </row>
        <row r="4">
          <cell r="C4" t="str">
            <v>Capitulo V Ingresos Patrimoniais</v>
          </cell>
          <cell r="D4">
            <v>725000</v>
          </cell>
        </row>
        <row r="5">
          <cell r="C5" t="str">
            <v>Capitulo VII Transferencias de Capital</v>
          </cell>
          <cell r="D5">
            <v>42241031</v>
          </cell>
        </row>
        <row r="6">
          <cell r="C6" t="str">
            <v>Capitulo VIII Variación de Activos Financeiros</v>
          </cell>
          <cell r="D6">
            <v>28259976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workbookViewId="0">
      <selection activeCell="C4" sqref="C4"/>
    </sheetView>
  </sheetViews>
  <sheetFormatPr baseColWidth="10" defaultRowHeight="15" x14ac:dyDescent="0.25"/>
  <cols>
    <col min="1" max="2" width="12.1640625" style="13" bestFit="1" customWidth="1"/>
    <col min="3" max="3" width="94.33203125" style="13" customWidth="1"/>
    <col min="4" max="5" width="18.5" style="13" customWidth="1"/>
    <col min="6" max="6" width="15.5" style="13" bestFit="1" customWidth="1"/>
    <col min="7" max="12" width="12" style="13"/>
    <col min="13" max="13" width="12.5" style="13" bestFit="1" customWidth="1"/>
    <col min="14" max="16384" width="12" style="13"/>
  </cols>
  <sheetData>
    <row r="1" spans="1:12" ht="53.25" customHeight="1" thickBot="1" x14ac:dyDescent="0.3">
      <c r="A1" s="1"/>
      <c r="B1" s="10"/>
      <c r="C1" s="11"/>
      <c r="D1" s="12"/>
      <c r="E1" s="12"/>
      <c r="F1" s="12"/>
      <c r="G1" s="61" t="s">
        <v>176</v>
      </c>
      <c r="H1" s="61"/>
      <c r="I1" s="61"/>
      <c r="J1" s="61"/>
      <c r="K1" s="61"/>
      <c r="L1" s="11"/>
    </row>
    <row r="3" spans="1:12" ht="18" customHeight="1" x14ac:dyDescent="0.3">
      <c r="A3" s="16" t="s">
        <v>194</v>
      </c>
    </row>
    <row r="4" spans="1:12" ht="18" customHeight="1" x14ac:dyDescent="0.3">
      <c r="A4" s="17" t="s">
        <v>185</v>
      </c>
    </row>
    <row r="5" spans="1:12" ht="18" customHeight="1" x14ac:dyDescent="0.3">
      <c r="A5" s="19" t="s">
        <v>273</v>
      </c>
    </row>
    <row r="6" spans="1:12" ht="18" customHeight="1" x14ac:dyDescent="0.25">
      <c r="A6" s="52" t="s">
        <v>255</v>
      </c>
      <c r="C6" s="14"/>
      <c r="D6" s="14"/>
      <c r="E6" s="14"/>
    </row>
    <row r="7" spans="1:12" ht="18" customHeight="1" x14ac:dyDescent="0.25">
      <c r="A7" s="52"/>
      <c r="C7" s="14"/>
      <c r="D7" s="14"/>
      <c r="E7" s="14"/>
    </row>
    <row r="8" spans="1:12" ht="18" customHeight="1" x14ac:dyDescent="0.35">
      <c r="A8" s="18"/>
      <c r="B8" s="18"/>
      <c r="C8" s="18"/>
      <c r="D8" s="30">
        <v>2025</v>
      </c>
      <c r="E8" s="30">
        <v>2026</v>
      </c>
    </row>
    <row r="9" spans="1:12" ht="18" customHeight="1" x14ac:dyDescent="0.25">
      <c r="A9" s="60" t="s">
        <v>146</v>
      </c>
      <c r="B9" s="60"/>
      <c r="C9" s="60"/>
      <c r="D9" s="20"/>
      <c r="E9" s="20"/>
    </row>
    <row r="10" spans="1:12" ht="18" customHeight="1" x14ac:dyDescent="0.25">
      <c r="A10" s="20">
        <v>31</v>
      </c>
      <c r="B10" s="20"/>
      <c r="C10" s="20" t="s">
        <v>147</v>
      </c>
      <c r="D10" s="49">
        <f>SUM(D11:D14)</f>
        <v>13085000</v>
      </c>
      <c r="E10" s="49">
        <f>SUM(E11:E14)</f>
        <v>14439951</v>
      </c>
    </row>
    <row r="11" spans="1:12" ht="18" customHeight="1" x14ac:dyDescent="0.25">
      <c r="A11" s="20"/>
      <c r="B11" s="22">
        <v>310</v>
      </c>
      <c r="C11" s="22" t="s">
        <v>148</v>
      </c>
      <c r="D11" s="23">
        <v>680000</v>
      </c>
      <c r="E11" s="23">
        <v>500000</v>
      </c>
    </row>
    <row r="12" spans="1:12" ht="18" customHeight="1" x14ac:dyDescent="0.25">
      <c r="A12" s="20"/>
      <c r="B12" s="22">
        <v>311</v>
      </c>
      <c r="C12" s="22" t="s">
        <v>149</v>
      </c>
      <c r="D12" s="24">
        <v>400000</v>
      </c>
      <c r="E12" s="24">
        <v>650000</v>
      </c>
    </row>
    <row r="13" spans="1:12" ht="18" customHeight="1" x14ac:dyDescent="0.25">
      <c r="A13" s="20"/>
      <c r="B13" s="22">
        <v>313</v>
      </c>
      <c r="C13" s="22" t="s">
        <v>150</v>
      </c>
      <c r="D13" s="24">
        <v>12000000</v>
      </c>
      <c r="E13" s="24">
        <v>13284951</v>
      </c>
    </row>
    <row r="14" spans="1:12" ht="18" customHeight="1" x14ac:dyDescent="0.25">
      <c r="A14" s="20"/>
      <c r="B14" s="22">
        <v>319</v>
      </c>
      <c r="C14" s="22" t="s">
        <v>151</v>
      </c>
      <c r="D14" s="24">
        <v>5000</v>
      </c>
      <c r="E14" s="24">
        <v>5000</v>
      </c>
    </row>
    <row r="15" spans="1:12" ht="18" customHeight="1" x14ac:dyDescent="0.25">
      <c r="A15" s="20">
        <v>32</v>
      </c>
      <c r="B15" s="20"/>
      <c r="C15" s="20" t="s">
        <v>152</v>
      </c>
      <c r="D15" s="21">
        <f>SUM(D16:D17)</f>
        <v>1200000</v>
      </c>
      <c r="E15" s="21">
        <f>SUM(E16:E17)</f>
        <v>1400000</v>
      </c>
    </row>
    <row r="16" spans="1:12" ht="31.5" customHeight="1" x14ac:dyDescent="0.25">
      <c r="A16" s="20"/>
      <c r="B16" s="22">
        <v>327</v>
      </c>
      <c r="C16" s="22" t="s">
        <v>153</v>
      </c>
      <c r="D16" s="24">
        <v>150000</v>
      </c>
      <c r="E16" s="24">
        <v>200000</v>
      </c>
    </row>
    <row r="17" spans="1:13" ht="18" customHeight="1" x14ac:dyDescent="0.25">
      <c r="A17" s="20"/>
      <c r="B17" s="22">
        <v>328</v>
      </c>
      <c r="C17" s="22" t="s">
        <v>154</v>
      </c>
      <c r="D17" s="24">
        <v>1050000</v>
      </c>
      <c r="E17" s="24">
        <v>1200000</v>
      </c>
    </row>
    <row r="18" spans="1:13" ht="18" customHeight="1" x14ac:dyDescent="0.25">
      <c r="A18" s="20">
        <v>33</v>
      </c>
      <c r="B18" s="20"/>
      <c r="C18" s="20" t="s">
        <v>155</v>
      </c>
      <c r="D18" s="25">
        <v>2000</v>
      </c>
      <c r="E18" s="25">
        <v>6000</v>
      </c>
    </row>
    <row r="19" spans="1:13" ht="18" customHeight="1" x14ac:dyDescent="0.25">
      <c r="A19" s="20"/>
      <c r="B19" s="22">
        <v>330</v>
      </c>
      <c r="C19" s="22" t="s">
        <v>156</v>
      </c>
      <c r="D19" s="24">
        <v>2000</v>
      </c>
      <c r="E19" s="24">
        <v>6000</v>
      </c>
    </row>
    <row r="20" spans="1:13" ht="18" customHeight="1" x14ac:dyDescent="0.25">
      <c r="A20" s="20">
        <v>38</v>
      </c>
      <c r="B20" s="22"/>
      <c r="C20" s="22" t="s">
        <v>206</v>
      </c>
      <c r="D20" s="21">
        <f>SUM(D21:D22)</f>
        <v>83000</v>
      </c>
      <c r="E20" s="21">
        <f>SUM(E21:E22)</f>
        <v>105000</v>
      </c>
    </row>
    <row r="21" spans="1:13" ht="18" customHeight="1" x14ac:dyDescent="0.25">
      <c r="A21" s="20"/>
      <c r="B21" s="22">
        <v>380</v>
      </c>
      <c r="C21" s="22" t="s">
        <v>207</v>
      </c>
      <c r="D21" s="24">
        <v>75000</v>
      </c>
      <c r="E21" s="24">
        <v>100000</v>
      </c>
    </row>
    <row r="22" spans="1:13" ht="18" customHeight="1" x14ac:dyDescent="0.25">
      <c r="A22" s="20"/>
      <c r="B22" s="22">
        <v>381</v>
      </c>
      <c r="C22" s="22" t="s">
        <v>208</v>
      </c>
      <c r="D22" s="24">
        <v>8000</v>
      </c>
      <c r="E22" s="24">
        <v>5000</v>
      </c>
    </row>
    <row r="23" spans="1:13" ht="18" customHeight="1" x14ac:dyDescent="0.25">
      <c r="A23" s="20">
        <v>39</v>
      </c>
      <c r="B23" s="20"/>
      <c r="C23" s="20" t="s">
        <v>174</v>
      </c>
      <c r="D23" s="25">
        <v>1000000</v>
      </c>
      <c r="E23" s="25">
        <v>1000000</v>
      </c>
    </row>
    <row r="24" spans="1:13" ht="18" customHeight="1" x14ac:dyDescent="0.25">
      <c r="A24" s="20"/>
      <c r="B24" s="22">
        <v>399</v>
      </c>
      <c r="C24" s="22" t="s">
        <v>175</v>
      </c>
      <c r="D24" s="24">
        <v>1000000</v>
      </c>
      <c r="E24" s="24">
        <v>1000000</v>
      </c>
    </row>
    <row r="25" spans="1:13" ht="18" customHeight="1" x14ac:dyDescent="0.25">
      <c r="A25" s="57" t="s">
        <v>157</v>
      </c>
      <c r="B25" s="57"/>
      <c r="C25" s="57"/>
      <c r="D25" s="43">
        <f>D10+D15+D18+D20+D23</f>
        <v>15370000</v>
      </c>
      <c r="E25" s="43">
        <f>E10+E15+E18+E20+E23</f>
        <v>16950951</v>
      </c>
      <c r="M25" s="15"/>
    </row>
    <row r="26" spans="1:13" ht="18" customHeight="1" x14ac:dyDescent="0.25">
      <c r="A26" s="58" t="s">
        <v>180</v>
      </c>
      <c r="B26" s="58"/>
      <c r="C26" s="58"/>
      <c r="D26" s="20"/>
      <c r="E26" s="20"/>
      <c r="F26" s="15"/>
    </row>
    <row r="27" spans="1:13" ht="18" customHeight="1" x14ac:dyDescent="0.25">
      <c r="A27" s="20">
        <v>40</v>
      </c>
      <c r="B27" s="20"/>
      <c r="C27" s="20" t="s">
        <v>158</v>
      </c>
      <c r="D27" s="21">
        <f>SUM(D28:D33)</f>
        <v>9084439</v>
      </c>
      <c r="E27" s="21">
        <f>SUM(E28:E33)</f>
        <v>10890876</v>
      </c>
    </row>
    <row r="28" spans="1:13" ht="18" customHeight="1" x14ac:dyDescent="0.25">
      <c r="A28" s="22"/>
      <c r="B28" s="22">
        <v>400</v>
      </c>
      <c r="C28" s="22" t="s">
        <v>159</v>
      </c>
      <c r="D28" s="23">
        <v>0</v>
      </c>
      <c r="E28" s="23">
        <v>2553000</v>
      </c>
    </row>
    <row r="29" spans="1:13" ht="18" customHeight="1" x14ac:dyDescent="0.25">
      <c r="A29" s="22"/>
      <c r="B29" s="22">
        <v>40003</v>
      </c>
      <c r="C29" s="22" t="s">
        <v>226</v>
      </c>
      <c r="D29" s="23">
        <v>0</v>
      </c>
      <c r="E29" s="23"/>
    </row>
    <row r="30" spans="1:13" ht="18" customHeight="1" x14ac:dyDescent="0.25">
      <c r="A30" s="22"/>
      <c r="B30" s="22">
        <v>40021</v>
      </c>
      <c r="C30" s="22" t="s">
        <v>236</v>
      </c>
      <c r="D30" s="23">
        <v>0</v>
      </c>
      <c r="E30" s="23"/>
    </row>
    <row r="31" spans="1:13" ht="18" customHeight="1" x14ac:dyDescent="0.25">
      <c r="A31" s="22"/>
      <c r="B31" s="22">
        <v>40204</v>
      </c>
      <c r="C31" s="22" t="s">
        <v>267</v>
      </c>
      <c r="D31" s="23">
        <v>6330436</v>
      </c>
      <c r="E31" s="23">
        <v>6885540</v>
      </c>
    </row>
    <row r="32" spans="1:13" ht="18" customHeight="1" x14ac:dyDescent="0.25">
      <c r="A32" s="22"/>
      <c r="B32" s="22">
        <v>40206</v>
      </c>
      <c r="C32" s="22" t="s">
        <v>268</v>
      </c>
      <c r="D32" s="23">
        <v>2604003</v>
      </c>
      <c r="E32" s="23">
        <v>1452336</v>
      </c>
    </row>
    <row r="33" spans="1:5" ht="18" customHeight="1" x14ac:dyDescent="0.25">
      <c r="A33" s="22"/>
      <c r="B33" s="22">
        <v>40321</v>
      </c>
      <c r="C33" s="22" t="s">
        <v>272</v>
      </c>
      <c r="D33" s="23">
        <v>150000</v>
      </c>
      <c r="E33" s="23"/>
    </row>
    <row r="34" spans="1:5" ht="18" customHeight="1" x14ac:dyDescent="0.25">
      <c r="A34" s="48">
        <v>41</v>
      </c>
      <c r="B34" s="48"/>
      <c r="C34" s="48" t="s">
        <v>227</v>
      </c>
      <c r="D34" s="49">
        <f>SUM(D35:D44)</f>
        <v>144868807</v>
      </c>
      <c r="E34" s="49">
        <f>SUM(E35:E44)</f>
        <v>147934886</v>
      </c>
    </row>
    <row r="35" spans="1:5" ht="18" customHeight="1" x14ac:dyDescent="0.25">
      <c r="A35" s="48"/>
      <c r="B35" s="50">
        <v>41000</v>
      </c>
      <c r="C35" s="50" t="s">
        <v>237</v>
      </c>
      <c r="D35" s="51">
        <v>85743737</v>
      </c>
      <c r="E35" s="51">
        <v>86363013</v>
      </c>
    </row>
    <row r="36" spans="1:5" ht="18" customHeight="1" x14ac:dyDescent="0.25">
      <c r="A36" s="50"/>
      <c r="B36" s="50">
        <v>41001</v>
      </c>
      <c r="C36" s="50" t="s">
        <v>238</v>
      </c>
      <c r="D36" s="51">
        <v>4225268</v>
      </c>
      <c r="E36" s="51">
        <v>4487627</v>
      </c>
    </row>
    <row r="37" spans="1:5" ht="18" customHeight="1" x14ac:dyDescent="0.25">
      <c r="A37" s="50"/>
      <c r="B37" s="50">
        <v>41002</v>
      </c>
      <c r="C37" s="50" t="s">
        <v>239</v>
      </c>
      <c r="D37" s="51">
        <v>99580</v>
      </c>
      <c r="E37" s="51">
        <v>101069</v>
      </c>
    </row>
    <row r="38" spans="1:5" ht="18" customHeight="1" x14ac:dyDescent="0.25">
      <c r="A38" s="50"/>
      <c r="B38" s="50">
        <v>41003</v>
      </c>
      <c r="C38" s="50" t="s">
        <v>240</v>
      </c>
      <c r="D38" s="51">
        <v>4469400</v>
      </c>
      <c r="E38" s="51">
        <v>4607788</v>
      </c>
    </row>
    <row r="39" spans="1:5" ht="18" customHeight="1" x14ac:dyDescent="0.25">
      <c r="A39" s="50"/>
      <c r="B39" s="50">
        <v>41004</v>
      </c>
      <c r="C39" s="50" t="s">
        <v>241</v>
      </c>
      <c r="D39" s="51">
        <v>9416665</v>
      </c>
      <c r="E39" s="51">
        <v>9892894</v>
      </c>
    </row>
    <row r="40" spans="1:5" ht="18" customHeight="1" x14ac:dyDescent="0.25">
      <c r="A40" s="50"/>
      <c r="B40" s="50">
        <v>41005</v>
      </c>
      <c r="C40" s="50" t="s">
        <v>242</v>
      </c>
      <c r="D40" s="51">
        <v>6069330</v>
      </c>
      <c r="E40" s="51">
        <v>6887906</v>
      </c>
    </row>
    <row r="41" spans="1:5" ht="18" customHeight="1" x14ac:dyDescent="0.25">
      <c r="A41" s="50"/>
      <c r="B41" s="50">
        <v>41006</v>
      </c>
      <c r="C41" s="50" t="s">
        <v>243</v>
      </c>
      <c r="D41" s="51">
        <v>200000</v>
      </c>
      <c r="E41" s="51">
        <v>200000</v>
      </c>
    </row>
    <row r="42" spans="1:5" ht="18" customHeight="1" x14ac:dyDescent="0.25">
      <c r="A42" s="50"/>
      <c r="B42" s="50">
        <v>41007</v>
      </c>
      <c r="C42" s="50" t="s">
        <v>244</v>
      </c>
      <c r="D42" s="51">
        <v>19815545</v>
      </c>
      <c r="E42" s="51">
        <v>19908013</v>
      </c>
    </row>
    <row r="43" spans="1:5" ht="18" customHeight="1" x14ac:dyDescent="0.25">
      <c r="A43" s="50"/>
      <c r="B43" s="50">
        <v>41008</v>
      </c>
      <c r="C43" s="50" t="s">
        <v>245</v>
      </c>
      <c r="D43" s="51">
        <v>5259233</v>
      </c>
      <c r="E43" s="51">
        <v>4586095</v>
      </c>
    </row>
    <row r="44" spans="1:5" ht="18" customHeight="1" x14ac:dyDescent="0.25">
      <c r="A44" s="50"/>
      <c r="B44" s="50">
        <v>41090</v>
      </c>
      <c r="C44" s="50" t="s">
        <v>246</v>
      </c>
      <c r="D44" s="23">
        <v>9570049</v>
      </c>
      <c r="E44" s="23">
        <v>10900481</v>
      </c>
    </row>
    <row r="45" spans="1:5" ht="18" customHeight="1" x14ac:dyDescent="0.25">
      <c r="A45" s="20">
        <v>46</v>
      </c>
      <c r="B45" s="20"/>
      <c r="C45" s="20" t="s">
        <v>160</v>
      </c>
      <c r="D45" s="21">
        <f>SUM(D46:D48)</f>
        <v>747000</v>
      </c>
      <c r="E45" s="21">
        <f>SUM(E46:E48)</f>
        <v>824000</v>
      </c>
    </row>
    <row r="46" spans="1:5" ht="18" customHeight="1" x14ac:dyDescent="0.25">
      <c r="A46" s="20"/>
      <c r="B46" s="22">
        <v>46001</v>
      </c>
      <c r="C46" s="22" t="s">
        <v>269</v>
      </c>
      <c r="D46" s="23">
        <v>85000</v>
      </c>
      <c r="E46" s="23">
        <v>85000</v>
      </c>
    </row>
    <row r="47" spans="1:5" ht="18" customHeight="1" x14ac:dyDescent="0.25">
      <c r="A47" s="20"/>
      <c r="B47" s="22">
        <v>46100</v>
      </c>
      <c r="C47" s="22" t="s">
        <v>270</v>
      </c>
      <c r="D47" s="23">
        <v>220000</v>
      </c>
      <c r="E47" s="23">
        <v>300000</v>
      </c>
    </row>
    <row r="48" spans="1:5" ht="18" customHeight="1" x14ac:dyDescent="0.25">
      <c r="A48" s="20"/>
      <c r="B48" s="22">
        <v>46101</v>
      </c>
      <c r="C48" s="22" t="s">
        <v>230</v>
      </c>
      <c r="D48" s="23">
        <v>442000</v>
      </c>
      <c r="E48" s="23">
        <v>439000</v>
      </c>
    </row>
    <row r="49" spans="1:5" ht="18" customHeight="1" x14ac:dyDescent="0.25">
      <c r="A49" s="20">
        <v>47</v>
      </c>
      <c r="B49" s="20"/>
      <c r="C49" s="20" t="s">
        <v>161</v>
      </c>
      <c r="D49" s="21">
        <v>587000</v>
      </c>
      <c r="E49" s="21">
        <v>871850</v>
      </c>
    </row>
    <row r="50" spans="1:5" ht="18" customHeight="1" x14ac:dyDescent="0.25">
      <c r="A50" s="20"/>
      <c r="B50" s="22">
        <v>470</v>
      </c>
      <c r="C50" s="22" t="s">
        <v>161</v>
      </c>
      <c r="D50" s="23">
        <v>587000</v>
      </c>
      <c r="E50" s="23">
        <v>871850</v>
      </c>
    </row>
    <row r="51" spans="1:5" ht="18" customHeight="1" x14ac:dyDescent="0.25">
      <c r="A51" s="20">
        <v>48</v>
      </c>
      <c r="B51" s="20"/>
      <c r="C51" s="20" t="s">
        <v>162</v>
      </c>
      <c r="D51" s="21">
        <v>5000</v>
      </c>
      <c r="E51" s="21">
        <v>10000</v>
      </c>
    </row>
    <row r="52" spans="1:5" ht="18" customHeight="1" x14ac:dyDescent="0.25">
      <c r="A52" s="20"/>
      <c r="B52" s="22">
        <v>481</v>
      </c>
      <c r="C52" s="22" t="s">
        <v>162</v>
      </c>
      <c r="D52" s="23">
        <v>0</v>
      </c>
      <c r="E52" s="23"/>
    </row>
    <row r="53" spans="1:5" ht="18" customHeight="1" x14ac:dyDescent="0.25">
      <c r="A53" s="20"/>
      <c r="B53" s="22">
        <v>48109</v>
      </c>
      <c r="C53" s="22" t="s">
        <v>271</v>
      </c>
      <c r="D53" s="23">
        <v>5000</v>
      </c>
      <c r="E53" s="23">
        <v>10000</v>
      </c>
    </row>
    <row r="54" spans="1:5" ht="18" customHeight="1" x14ac:dyDescent="0.25">
      <c r="A54" s="20">
        <v>49</v>
      </c>
      <c r="B54" s="28"/>
      <c r="C54" s="27" t="s">
        <v>177</v>
      </c>
      <c r="D54" s="21">
        <v>1107758</v>
      </c>
      <c r="E54" s="21">
        <v>2403042</v>
      </c>
    </row>
    <row r="55" spans="1:5" ht="18" customHeight="1" x14ac:dyDescent="0.25">
      <c r="A55" s="20"/>
      <c r="B55" s="22">
        <v>493</v>
      </c>
      <c r="C55" s="22" t="s">
        <v>209</v>
      </c>
      <c r="D55" s="23">
        <v>1107758</v>
      </c>
      <c r="E55" s="23">
        <v>2403042</v>
      </c>
    </row>
    <row r="56" spans="1:5" ht="18" customHeight="1" x14ac:dyDescent="0.25">
      <c r="A56" s="57" t="s">
        <v>163</v>
      </c>
      <c r="B56" s="57"/>
      <c r="C56" s="57"/>
      <c r="D56" s="29">
        <f>D27+D34+D45+D49+D51+D54</f>
        <v>156400004</v>
      </c>
      <c r="E56" s="29">
        <f>E27+E34+E45+E49+E51+E54</f>
        <v>162934654</v>
      </c>
    </row>
    <row r="57" spans="1:5" ht="18" customHeight="1" x14ac:dyDescent="0.25">
      <c r="A57" s="58" t="s">
        <v>181</v>
      </c>
      <c r="B57" s="58"/>
      <c r="C57" s="58"/>
      <c r="D57" s="20"/>
      <c r="E57" s="20"/>
    </row>
    <row r="58" spans="1:5" ht="18" customHeight="1" x14ac:dyDescent="0.25">
      <c r="A58" s="20">
        <v>52</v>
      </c>
      <c r="B58" s="20"/>
      <c r="C58" s="20" t="s">
        <v>228</v>
      </c>
      <c r="D58" s="21">
        <v>900000</v>
      </c>
      <c r="E58" s="21">
        <v>500000</v>
      </c>
    </row>
    <row r="59" spans="1:5" ht="18" customHeight="1" x14ac:dyDescent="0.25">
      <c r="A59" s="20"/>
      <c r="B59" s="20">
        <v>520</v>
      </c>
      <c r="C59" s="22" t="s">
        <v>229</v>
      </c>
      <c r="D59" s="23">
        <v>900000</v>
      </c>
      <c r="E59" s="23">
        <v>500000</v>
      </c>
    </row>
    <row r="60" spans="1:5" ht="18" customHeight="1" x14ac:dyDescent="0.25">
      <c r="A60" s="20">
        <v>54</v>
      </c>
      <c r="B60" s="20"/>
      <c r="C60" s="20" t="s">
        <v>164</v>
      </c>
      <c r="D60" s="21">
        <v>65000</v>
      </c>
      <c r="E60" s="21">
        <v>65000</v>
      </c>
    </row>
    <row r="61" spans="1:5" ht="18" customHeight="1" x14ac:dyDescent="0.25">
      <c r="A61" s="20"/>
      <c r="B61" s="22">
        <v>540</v>
      </c>
      <c r="C61" s="22" t="s">
        <v>165</v>
      </c>
      <c r="D61" s="23">
        <v>65000</v>
      </c>
      <c r="E61" s="23">
        <v>65000</v>
      </c>
    </row>
    <row r="62" spans="1:5" ht="18" customHeight="1" x14ac:dyDescent="0.25">
      <c r="A62" s="20">
        <v>55</v>
      </c>
      <c r="B62" s="22"/>
      <c r="C62" s="20" t="s">
        <v>259</v>
      </c>
      <c r="D62" s="21">
        <f>SUM(D63:D64)</f>
        <v>180000</v>
      </c>
      <c r="E62" s="21">
        <f>SUM(E63:E64)</f>
        <v>160000</v>
      </c>
    </row>
    <row r="63" spans="1:5" ht="18" customHeight="1" x14ac:dyDescent="0.25">
      <c r="A63" s="20"/>
      <c r="B63" s="22">
        <v>550</v>
      </c>
      <c r="C63" s="22" t="s">
        <v>259</v>
      </c>
      <c r="D63" s="23">
        <v>140000</v>
      </c>
      <c r="E63" s="23">
        <v>100000</v>
      </c>
    </row>
    <row r="64" spans="1:5" ht="18" customHeight="1" x14ac:dyDescent="0.25">
      <c r="A64" s="20"/>
      <c r="B64" s="22">
        <v>559</v>
      </c>
      <c r="C64" s="22" t="s">
        <v>210</v>
      </c>
      <c r="D64" s="23">
        <v>40000</v>
      </c>
      <c r="E64" s="23">
        <v>60000</v>
      </c>
    </row>
    <row r="65" spans="1:5" ht="18" customHeight="1" x14ac:dyDescent="0.25">
      <c r="A65" s="57" t="s">
        <v>166</v>
      </c>
      <c r="B65" s="57"/>
      <c r="C65" s="57"/>
      <c r="D65" s="29">
        <f>D58+D60+D62</f>
        <v>1145000</v>
      </c>
      <c r="E65" s="29">
        <f>E58+E60+E62</f>
        <v>725000</v>
      </c>
    </row>
    <row r="66" spans="1:5" ht="18" customHeight="1" x14ac:dyDescent="0.25">
      <c r="A66" s="58" t="s">
        <v>182</v>
      </c>
      <c r="B66" s="58"/>
      <c r="C66" s="58"/>
      <c r="D66" s="20"/>
      <c r="E66" s="20"/>
    </row>
    <row r="67" spans="1:5" ht="18" customHeight="1" x14ac:dyDescent="0.25">
      <c r="A67" s="48">
        <v>70</v>
      </c>
      <c r="B67" s="48"/>
      <c r="C67" s="48" t="s">
        <v>158</v>
      </c>
      <c r="D67" s="49">
        <f>SUM(D69:D74)</f>
        <v>17985978</v>
      </c>
      <c r="E67" s="49">
        <f>SUM(E69:E74)</f>
        <v>14325000</v>
      </c>
    </row>
    <row r="68" spans="1:5" ht="18" customHeight="1" x14ac:dyDescent="0.25">
      <c r="A68" s="50"/>
      <c r="B68" s="50">
        <v>70000</v>
      </c>
      <c r="C68" s="50" t="s">
        <v>247</v>
      </c>
      <c r="D68" s="51"/>
      <c r="E68" s="51"/>
    </row>
    <row r="69" spans="1:5" ht="18" customHeight="1" x14ac:dyDescent="0.25">
      <c r="A69" s="50"/>
      <c r="B69" s="50">
        <v>70002</v>
      </c>
      <c r="C69" s="50" t="s">
        <v>260</v>
      </c>
      <c r="D69" s="51">
        <v>5500000</v>
      </c>
      <c r="E69" s="51">
        <v>2200000</v>
      </c>
    </row>
    <row r="70" spans="1:5" ht="18" customHeight="1" x14ac:dyDescent="0.25">
      <c r="A70" s="50"/>
      <c r="B70" s="50">
        <v>70003</v>
      </c>
      <c r="C70" s="50" t="s">
        <v>261</v>
      </c>
      <c r="D70" s="51">
        <v>1785978</v>
      </c>
      <c r="E70" s="51">
        <v>0</v>
      </c>
    </row>
    <row r="71" spans="1:5" ht="18" customHeight="1" x14ac:dyDescent="0.25">
      <c r="A71" s="50"/>
      <c r="B71" s="50">
        <v>70021</v>
      </c>
      <c r="C71" s="50" t="s">
        <v>262</v>
      </c>
      <c r="D71" s="51">
        <v>5000000</v>
      </c>
      <c r="E71" s="51">
        <v>4000000</v>
      </c>
    </row>
    <row r="72" spans="1:5" ht="18" customHeight="1" x14ac:dyDescent="0.25">
      <c r="A72" s="50"/>
      <c r="B72" s="50">
        <v>70202</v>
      </c>
      <c r="C72" s="50" t="s">
        <v>248</v>
      </c>
      <c r="D72" s="51">
        <v>5625000</v>
      </c>
      <c r="E72" s="51">
        <v>8125000</v>
      </c>
    </row>
    <row r="73" spans="1:5" ht="18" customHeight="1" x14ac:dyDescent="0.25">
      <c r="A73" s="50"/>
      <c r="B73" s="50">
        <v>70221</v>
      </c>
      <c r="C73" s="50" t="s">
        <v>249</v>
      </c>
      <c r="D73" s="51"/>
      <c r="E73" s="51">
        <v>0</v>
      </c>
    </row>
    <row r="74" spans="1:5" ht="18" customHeight="1" x14ac:dyDescent="0.25">
      <c r="A74" s="50"/>
      <c r="B74" s="50">
        <v>704</v>
      </c>
      <c r="C74" s="50" t="s">
        <v>263</v>
      </c>
      <c r="D74" s="51">
        <v>75000</v>
      </c>
      <c r="E74" s="51">
        <v>0</v>
      </c>
    </row>
    <row r="75" spans="1:5" ht="18" customHeight="1" x14ac:dyDescent="0.25">
      <c r="A75" s="50"/>
      <c r="B75" s="50">
        <v>70501</v>
      </c>
      <c r="C75" s="50" t="s">
        <v>250</v>
      </c>
      <c r="D75" s="51"/>
      <c r="E75" s="51">
        <v>0</v>
      </c>
    </row>
    <row r="76" spans="1:5" ht="18" customHeight="1" x14ac:dyDescent="0.25">
      <c r="A76" s="48">
        <v>71</v>
      </c>
      <c r="B76" s="48"/>
      <c r="C76" s="48" t="s">
        <v>227</v>
      </c>
      <c r="D76" s="49">
        <f>SUM(D77:D81)</f>
        <v>10559500</v>
      </c>
      <c r="E76" s="49">
        <f>SUM(E77:E81)</f>
        <v>9009031</v>
      </c>
    </row>
    <row r="77" spans="1:5" ht="18" customHeight="1" x14ac:dyDescent="0.25">
      <c r="A77" s="48"/>
      <c r="B77" s="50">
        <v>71002</v>
      </c>
      <c r="C77" s="50" t="s">
        <v>251</v>
      </c>
      <c r="D77" s="51">
        <v>6325000</v>
      </c>
      <c r="E77" s="51">
        <v>7475000</v>
      </c>
    </row>
    <row r="78" spans="1:5" ht="18" customHeight="1" x14ac:dyDescent="0.25">
      <c r="A78" s="48"/>
      <c r="B78" s="50">
        <v>71003</v>
      </c>
      <c r="C78" s="50" t="s">
        <v>252</v>
      </c>
      <c r="D78" s="51"/>
      <c r="E78" s="51">
        <v>0</v>
      </c>
    </row>
    <row r="79" spans="1:5" ht="18" customHeight="1" x14ac:dyDescent="0.25">
      <c r="A79" s="48"/>
      <c r="B79" s="50">
        <v>71021</v>
      </c>
      <c r="C79" s="50" t="s">
        <v>274</v>
      </c>
      <c r="D79" s="51">
        <v>3450000</v>
      </c>
      <c r="E79" s="51">
        <v>250000</v>
      </c>
    </row>
    <row r="80" spans="1:5" ht="18" customHeight="1" x14ac:dyDescent="0.25">
      <c r="A80" s="50"/>
      <c r="B80" s="50">
        <v>71090</v>
      </c>
      <c r="C80" s="50" t="s">
        <v>246</v>
      </c>
      <c r="D80" s="51">
        <v>784500</v>
      </c>
      <c r="E80" s="51">
        <v>805900</v>
      </c>
    </row>
    <row r="81" spans="1:5" ht="18" customHeight="1" x14ac:dyDescent="0.25">
      <c r="A81" s="50"/>
      <c r="B81" s="50">
        <v>71121</v>
      </c>
      <c r="C81" s="50" t="s">
        <v>275</v>
      </c>
      <c r="D81" s="51">
        <v>0</v>
      </c>
      <c r="E81" s="51">
        <v>478131</v>
      </c>
    </row>
    <row r="82" spans="1:5" ht="18" customHeight="1" x14ac:dyDescent="0.25">
      <c r="A82" s="20">
        <v>76</v>
      </c>
      <c r="B82" s="26"/>
      <c r="C82" s="20" t="s">
        <v>160</v>
      </c>
      <c r="D82" s="21">
        <v>55000</v>
      </c>
      <c r="E82" s="21">
        <v>55000</v>
      </c>
    </row>
    <row r="83" spans="1:5" ht="18" customHeight="1" x14ac:dyDescent="0.25">
      <c r="A83" s="20"/>
      <c r="B83" s="22">
        <v>76101</v>
      </c>
      <c r="C83" s="22" t="s">
        <v>230</v>
      </c>
      <c r="D83" s="23">
        <v>55000</v>
      </c>
      <c r="E83" s="23">
        <v>55000</v>
      </c>
    </row>
    <row r="84" spans="1:5" s="53" customFormat="1" ht="18" customHeight="1" x14ac:dyDescent="0.25">
      <c r="A84" s="48">
        <v>77</v>
      </c>
      <c r="B84" s="50"/>
      <c r="C84" s="48" t="s">
        <v>161</v>
      </c>
      <c r="D84" s="49">
        <f>SUM(D85:D86)</f>
        <v>6093350</v>
      </c>
      <c r="E84" s="49">
        <f>SUM(E85:E86)</f>
        <v>8600000</v>
      </c>
    </row>
    <row r="85" spans="1:5" s="53" customFormat="1" ht="18" customHeight="1" x14ac:dyDescent="0.25">
      <c r="A85" s="48"/>
      <c r="B85" s="50">
        <v>770</v>
      </c>
      <c r="C85" s="50" t="s">
        <v>161</v>
      </c>
      <c r="D85" s="51">
        <v>143350</v>
      </c>
      <c r="E85" s="51">
        <v>0</v>
      </c>
    </row>
    <row r="86" spans="1:5" s="53" customFormat="1" ht="18" customHeight="1" x14ac:dyDescent="0.25">
      <c r="A86" s="48"/>
      <c r="B86" s="50">
        <v>771</v>
      </c>
      <c r="C86" s="50" t="s">
        <v>134</v>
      </c>
      <c r="D86" s="51">
        <v>5950000</v>
      </c>
      <c r="E86" s="51">
        <v>8600000</v>
      </c>
    </row>
    <row r="87" spans="1:5" ht="18" customHeight="1" x14ac:dyDescent="0.25">
      <c r="A87" s="20">
        <v>78</v>
      </c>
      <c r="B87" s="22"/>
      <c r="C87" s="20" t="s">
        <v>211</v>
      </c>
      <c r="D87" s="21">
        <v>450000</v>
      </c>
      <c r="E87" s="21">
        <v>400000</v>
      </c>
    </row>
    <row r="88" spans="1:5" ht="18" customHeight="1" x14ac:dyDescent="0.25">
      <c r="A88" s="20"/>
      <c r="B88" s="22">
        <v>781</v>
      </c>
      <c r="C88" s="22" t="s">
        <v>212</v>
      </c>
      <c r="D88" s="23">
        <v>450000</v>
      </c>
      <c r="E88" s="23">
        <v>400000</v>
      </c>
    </row>
    <row r="89" spans="1:5" ht="18" customHeight="1" x14ac:dyDescent="0.25">
      <c r="A89" s="20">
        <v>79</v>
      </c>
      <c r="B89" s="22"/>
      <c r="C89" s="20" t="s">
        <v>213</v>
      </c>
      <c r="D89" s="21">
        <v>9861900</v>
      </c>
      <c r="E89" s="21">
        <v>9852000</v>
      </c>
    </row>
    <row r="90" spans="1:5" ht="18" customHeight="1" x14ac:dyDescent="0.25">
      <c r="A90" s="22"/>
      <c r="B90" s="22">
        <v>790</v>
      </c>
      <c r="C90" s="22" t="s">
        <v>214</v>
      </c>
      <c r="D90" s="23"/>
      <c r="E90" s="23"/>
    </row>
    <row r="91" spans="1:5" ht="18" customHeight="1" x14ac:dyDescent="0.25">
      <c r="A91" s="22"/>
      <c r="B91" s="22">
        <v>795</v>
      </c>
      <c r="C91" s="22" t="s">
        <v>215</v>
      </c>
      <c r="D91" s="23">
        <v>9840000</v>
      </c>
      <c r="E91" s="23">
        <v>9852000</v>
      </c>
    </row>
    <row r="92" spans="1:5" ht="18" customHeight="1" x14ac:dyDescent="0.25">
      <c r="A92" s="22"/>
      <c r="B92" s="22">
        <v>799</v>
      </c>
      <c r="C92" s="22" t="s">
        <v>216</v>
      </c>
      <c r="D92" s="23">
        <v>21900</v>
      </c>
      <c r="E92" s="23"/>
    </row>
    <row r="94" spans="1:5" ht="18" customHeight="1" x14ac:dyDescent="0.25">
      <c r="A94" s="57" t="s">
        <v>167</v>
      </c>
      <c r="B94" s="57"/>
      <c r="C94" s="57"/>
      <c r="D94" s="29">
        <f>D67+D82+D76+D84+D87+D89</f>
        <v>45005728</v>
      </c>
      <c r="E94" s="29">
        <f>E67+E82+E76+E84+E87+E89</f>
        <v>42241031</v>
      </c>
    </row>
    <row r="95" spans="1:5" ht="18" customHeight="1" x14ac:dyDescent="0.25">
      <c r="A95" s="57" t="s">
        <v>168</v>
      </c>
      <c r="B95" s="57"/>
      <c r="C95" s="57"/>
      <c r="D95" s="29">
        <f>D25+D56+D65+D94</f>
        <v>217920732</v>
      </c>
      <c r="E95" s="29">
        <f>E25+E56+E65+E94</f>
        <v>222851636</v>
      </c>
    </row>
    <row r="96" spans="1:5" ht="18" customHeight="1" x14ac:dyDescent="0.25">
      <c r="A96" s="58" t="s">
        <v>183</v>
      </c>
      <c r="B96" s="58"/>
      <c r="C96" s="58"/>
      <c r="D96" s="20"/>
      <c r="E96" s="20"/>
    </row>
    <row r="97" spans="1:5" ht="28.5" customHeight="1" x14ac:dyDescent="0.25">
      <c r="A97" s="48">
        <v>83</v>
      </c>
      <c r="B97" s="48"/>
      <c r="C97" s="48" t="s">
        <v>253</v>
      </c>
      <c r="D97" s="49">
        <v>35000</v>
      </c>
      <c r="E97" s="49">
        <v>0</v>
      </c>
    </row>
    <row r="98" spans="1:5" ht="33" customHeight="1" x14ac:dyDescent="0.25">
      <c r="A98" s="48"/>
      <c r="B98" s="50">
        <v>831</v>
      </c>
      <c r="C98" s="50" t="s">
        <v>254</v>
      </c>
      <c r="D98" s="51">
        <v>35000</v>
      </c>
      <c r="E98" s="51">
        <v>0</v>
      </c>
    </row>
    <row r="99" spans="1:5" ht="18" customHeight="1" x14ac:dyDescent="0.25">
      <c r="A99" s="20">
        <v>87</v>
      </c>
      <c r="B99" s="20"/>
      <c r="C99" s="20" t="s">
        <v>169</v>
      </c>
      <c r="D99" s="21">
        <v>29216325</v>
      </c>
      <c r="E99" s="21">
        <v>28259976</v>
      </c>
    </row>
    <row r="100" spans="1:5" ht="18" customHeight="1" x14ac:dyDescent="0.25">
      <c r="A100" s="22"/>
      <c r="B100" s="22">
        <v>870</v>
      </c>
      <c r="C100" s="22" t="s">
        <v>170</v>
      </c>
      <c r="D100" s="23">
        <v>29216325</v>
      </c>
      <c r="E100" s="23">
        <v>28259976</v>
      </c>
    </row>
    <row r="101" spans="1:5" ht="18" customHeight="1" x14ac:dyDescent="0.25">
      <c r="A101" s="59" t="s">
        <v>171</v>
      </c>
      <c r="B101" s="59"/>
      <c r="C101" s="59"/>
      <c r="D101" s="29">
        <f>D97+D99</f>
        <v>29251325</v>
      </c>
      <c r="E101" s="29">
        <f>E97+E99</f>
        <v>28259976</v>
      </c>
    </row>
    <row r="102" spans="1:5" ht="18" customHeight="1" x14ac:dyDescent="0.25">
      <c r="A102" s="60" t="s">
        <v>264</v>
      </c>
      <c r="B102" s="60"/>
      <c r="C102" s="60"/>
      <c r="D102" s="54"/>
      <c r="E102" s="54"/>
    </row>
    <row r="103" spans="1:5" ht="18" customHeight="1" x14ac:dyDescent="0.25">
      <c r="A103" s="20">
        <v>91</v>
      </c>
      <c r="B103" s="50">
        <v>911</v>
      </c>
      <c r="C103" s="50" t="s">
        <v>265</v>
      </c>
      <c r="D103" s="51">
        <v>1190023</v>
      </c>
      <c r="E103" s="51">
        <v>0</v>
      </c>
    </row>
    <row r="104" spans="1:5" ht="18" customHeight="1" x14ac:dyDescent="0.25">
      <c r="A104" s="59" t="s">
        <v>266</v>
      </c>
      <c r="B104" s="59"/>
      <c r="C104" s="59"/>
      <c r="D104" s="29">
        <v>1190023</v>
      </c>
      <c r="E104" s="29">
        <v>0</v>
      </c>
    </row>
    <row r="105" spans="1:5" ht="18" customHeight="1" thickBot="1" x14ac:dyDescent="0.3">
      <c r="A105" s="62" t="s">
        <v>172</v>
      </c>
      <c r="B105" s="62"/>
      <c r="C105" s="62"/>
      <c r="D105" s="38">
        <f>D101+D104</f>
        <v>30441348</v>
      </c>
      <c r="E105" s="38">
        <f>E101+E104</f>
        <v>28259976</v>
      </c>
    </row>
    <row r="106" spans="1:5" ht="18" customHeight="1" thickBot="1" x14ac:dyDescent="0.3">
      <c r="A106" s="56" t="s">
        <v>173</v>
      </c>
      <c r="B106" s="56"/>
      <c r="C106" s="56"/>
      <c r="D106" s="46">
        <f>D95+D105</f>
        <v>248362080</v>
      </c>
      <c r="E106" s="46">
        <f>E95+E105</f>
        <v>251111612</v>
      </c>
    </row>
    <row r="107" spans="1:5" ht="18" customHeight="1" x14ac:dyDescent="0.25"/>
    <row r="109" spans="1:5" x14ac:dyDescent="0.25">
      <c r="C109" s="52"/>
    </row>
  </sheetData>
  <mergeCells count="16">
    <mergeCell ref="G1:K1"/>
    <mergeCell ref="A101:C101"/>
    <mergeCell ref="A105:C105"/>
    <mergeCell ref="A9:C9"/>
    <mergeCell ref="A26:C26"/>
    <mergeCell ref="A25:C25"/>
    <mergeCell ref="A106:C106"/>
    <mergeCell ref="A56:C56"/>
    <mergeCell ref="A65:C65"/>
    <mergeCell ref="A94:C94"/>
    <mergeCell ref="A95:C95"/>
    <mergeCell ref="A57:C57"/>
    <mergeCell ref="A66:C66"/>
    <mergeCell ref="A96:C96"/>
    <mergeCell ref="A104:C104"/>
    <mergeCell ref="A102:C102"/>
  </mergeCells>
  <pageMargins left="0.7" right="0.7" top="0.75" bottom="0.75" header="0.3" footer="0.3"/>
  <pageSetup paperSize="9" orientation="portrait" r:id="rId1"/>
  <ignoredErrors>
    <ignoredError sqref="D15:E15 D20:E20 D27 D34 D45:E45 E67 D76:E76 D84:E8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3"/>
  <sheetViews>
    <sheetView showRuler="0" zoomScale="98" zoomScaleNormal="98" workbookViewId="0">
      <selection activeCell="C5" sqref="C5"/>
    </sheetView>
  </sheetViews>
  <sheetFormatPr baseColWidth="10" defaultColWidth="9.33203125" defaultRowHeight="15" x14ac:dyDescent="0.25"/>
  <cols>
    <col min="1" max="1" width="9.83203125" style="6" customWidth="1"/>
    <col min="2" max="2" width="11.1640625" style="6" customWidth="1"/>
    <col min="3" max="3" width="66" style="6" customWidth="1"/>
    <col min="4" max="5" width="18" style="9" bestFit="1" customWidth="1"/>
    <col min="6" max="6" width="12.5" style="6" bestFit="1" customWidth="1"/>
    <col min="7" max="7" width="12.83203125" style="6" bestFit="1" customWidth="1"/>
    <col min="8" max="8" width="11.6640625" style="6" bestFit="1" customWidth="1"/>
    <col min="9" max="11" width="9.33203125" style="6"/>
    <col min="12" max="12" width="14.5" style="6" customWidth="1"/>
    <col min="13" max="16384" width="9.33203125" style="6"/>
  </cols>
  <sheetData>
    <row r="1" spans="1:17" s="4" customFormat="1" ht="62.25" customHeight="1" thickBot="1" x14ac:dyDescent="0.3">
      <c r="A1" s="1"/>
      <c r="B1" s="2"/>
      <c r="C1" s="3"/>
      <c r="D1" s="12"/>
      <c r="E1" s="12"/>
      <c r="F1" s="3"/>
      <c r="G1" s="3"/>
      <c r="H1" s="3"/>
      <c r="I1" s="3"/>
      <c r="J1" s="3"/>
      <c r="K1" s="3"/>
      <c r="L1" s="61" t="s">
        <v>176</v>
      </c>
      <c r="M1" s="61"/>
      <c r="N1" s="61"/>
      <c r="O1" s="61"/>
      <c r="P1" s="61"/>
      <c r="Q1" s="61"/>
    </row>
    <row r="2" spans="1:17" s="4" customFormat="1" x14ac:dyDescent="0.25">
      <c r="D2" s="13"/>
      <c r="E2" s="13"/>
    </row>
    <row r="3" spans="1:17" s="4" customFormat="1" ht="18" customHeight="1" x14ac:dyDescent="0.3">
      <c r="A3" s="16" t="s">
        <v>195</v>
      </c>
      <c r="B3" s="19"/>
      <c r="D3" s="13"/>
      <c r="E3" s="13"/>
    </row>
    <row r="4" spans="1:17" s="4" customFormat="1" ht="18" customHeight="1" x14ac:dyDescent="0.3">
      <c r="A4" s="17" t="s">
        <v>185</v>
      </c>
      <c r="B4" s="19"/>
      <c r="D4" s="13"/>
      <c r="E4" s="13"/>
    </row>
    <row r="5" spans="1:17" s="4" customFormat="1" ht="18" customHeight="1" x14ac:dyDescent="0.3">
      <c r="A5" s="19" t="s">
        <v>273</v>
      </c>
      <c r="B5" s="19"/>
      <c r="C5" s="5"/>
      <c r="D5" s="14"/>
      <c r="E5" s="14"/>
    </row>
    <row r="6" spans="1:17" ht="18" customHeight="1" x14ac:dyDescent="0.25">
      <c r="A6" s="7"/>
      <c r="B6" s="7"/>
      <c r="C6" s="7"/>
    </row>
    <row r="7" spans="1:17" ht="18" customHeight="1" x14ac:dyDescent="0.35">
      <c r="A7" s="7"/>
      <c r="B7" s="7"/>
      <c r="C7" s="7"/>
      <c r="D7" s="30">
        <v>2025</v>
      </c>
      <c r="E7" s="30">
        <v>2026</v>
      </c>
    </row>
    <row r="8" spans="1:17" ht="18" customHeight="1" x14ac:dyDescent="0.2">
      <c r="A8" s="63" t="s">
        <v>0</v>
      </c>
      <c r="B8" s="63"/>
      <c r="C8" s="63"/>
      <c r="D8" s="31"/>
      <c r="E8" s="31"/>
    </row>
    <row r="9" spans="1:17" ht="18" customHeight="1" x14ac:dyDescent="0.2">
      <c r="A9" s="31">
        <v>10</v>
      </c>
      <c r="B9" s="31"/>
      <c r="C9" s="32" t="s">
        <v>1</v>
      </c>
      <c r="D9" s="21">
        <v>161672</v>
      </c>
      <c r="E9" s="21">
        <v>159687</v>
      </c>
    </row>
    <row r="10" spans="1:17" ht="18" customHeight="1" x14ac:dyDescent="0.2">
      <c r="A10" s="33"/>
      <c r="B10" s="33">
        <v>100</v>
      </c>
      <c r="C10" s="34" t="s">
        <v>2</v>
      </c>
      <c r="D10" s="23">
        <v>161672</v>
      </c>
      <c r="E10" s="23">
        <v>159687</v>
      </c>
    </row>
    <row r="11" spans="1:17" ht="18" customHeight="1" x14ac:dyDescent="0.2">
      <c r="A11" s="31">
        <v>11</v>
      </c>
      <c r="B11" s="31"/>
      <c r="C11" s="32" t="s">
        <v>3</v>
      </c>
      <c r="D11" s="21">
        <v>423816</v>
      </c>
      <c r="E11" s="21">
        <v>416326</v>
      </c>
    </row>
    <row r="12" spans="1:17" ht="18" customHeight="1" x14ac:dyDescent="0.2">
      <c r="A12" s="33"/>
      <c r="B12" s="33">
        <v>110</v>
      </c>
      <c r="C12" s="34" t="s">
        <v>4</v>
      </c>
      <c r="D12" s="23">
        <v>423816</v>
      </c>
      <c r="E12" s="23">
        <v>416326</v>
      </c>
    </row>
    <row r="13" spans="1:17" ht="18" customHeight="1" x14ac:dyDescent="0.2">
      <c r="A13" s="31">
        <v>12</v>
      </c>
      <c r="B13" s="31"/>
      <c r="C13" s="32" t="s">
        <v>5</v>
      </c>
      <c r="D13" s="21">
        <f>SUM(D14:D15)</f>
        <v>87253136</v>
      </c>
      <c r="E13" s="21">
        <f>SUM(E14:E15)</f>
        <v>89506127</v>
      </c>
    </row>
    <row r="14" spans="1:17" ht="18" customHeight="1" x14ac:dyDescent="0.2">
      <c r="A14" s="33"/>
      <c r="B14" s="33">
        <v>120</v>
      </c>
      <c r="C14" s="34" t="s">
        <v>4</v>
      </c>
      <c r="D14" s="23">
        <v>34391841</v>
      </c>
      <c r="E14" s="23">
        <v>32585193</v>
      </c>
    </row>
    <row r="15" spans="1:17" ht="18" customHeight="1" x14ac:dyDescent="0.2">
      <c r="A15" s="33"/>
      <c r="B15" s="33">
        <v>121</v>
      </c>
      <c r="C15" s="34" t="s">
        <v>6</v>
      </c>
      <c r="D15" s="23">
        <v>52861295</v>
      </c>
      <c r="E15" s="23">
        <v>56920934</v>
      </c>
    </row>
    <row r="16" spans="1:17" ht="18" customHeight="1" x14ac:dyDescent="0.2">
      <c r="A16" s="31">
        <v>13</v>
      </c>
      <c r="B16" s="31"/>
      <c r="C16" s="32" t="s">
        <v>7</v>
      </c>
      <c r="D16" s="21">
        <f>SUM(D17:D18)</f>
        <v>3596045</v>
      </c>
      <c r="E16" s="21">
        <f>SUM(E17:E18)</f>
        <v>918707</v>
      </c>
    </row>
    <row r="17" spans="1:8" ht="18" customHeight="1" x14ac:dyDescent="0.2">
      <c r="A17" s="33"/>
      <c r="B17" s="33">
        <v>130</v>
      </c>
      <c r="C17" s="34" t="s">
        <v>8</v>
      </c>
      <c r="D17" s="23">
        <v>376380</v>
      </c>
      <c r="E17" s="23">
        <v>918707</v>
      </c>
    </row>
    <row r="18" spans="1:8" ht="18" customHeight="1" x14ac:dyDescent="0.2">
      <c r="A18" s="33"/>
      <c r="B18" s="33">
        <v>131</v>
      </c>
      <c r="C18" s="34" t="s">
        <v>9</v>
      </c>
      <c r="D18" s="23">
        <v>3219665</v>
      </c>
      <c r="E18" s="23">
        <v>0</v>
      </c>
    </row>
    <row r="19" spans="1:8" ht="18" customHeight="1" x14ac:dyDescent="0.2">
      <c r="A19" s="31">
        <v>14</v>
      </c>
      <c r="B19" s="31"/>
      <c r="C19" s="32" t="s">
        <v>10</v>
      </c>
      <c r="D19" s="21">
        <f>D20+D32</f>
        <v>30008532</v>
      </c>
      <c r="E19" s="21">
        <f>E20+E32</f>
        <v>32887616</v>
      </c>
      <c r="H19" s="44"/>
    </row>
    <row r="20" spans="1:8" ht="18" customHeight="1" x14ac:dyDescent="0.2">
      <c r="A20" s="33"/>
      <c r="B20" s="33">
        <v>140</v>
      </c>
      <c r="C20" s="34" t="s">
        <v>11</v>
      </c>
      <c r="D20" s="23">
        <f>SUM(D21:D26)</f>
        <v>28298471</v>
      </c>
      <c r="E20" s="23">
        <f>SUM(E21:E27)</f>
        <v>28613139</v>
      </c>
    </row>
    <row r="21" spans="1:8" ht="18" customHeight="1" x14ac:dyDescent="0.2">
      <c r="A21" s="33"/>
      <c r="B21" s="35" t="s">
        <v>12</v>
      </c>
      <c r="C21" s="34" t="s">
        <v>13</v>
      </c>
      <c r="D21" s="23">
        <v>19712271</v>
      </c>
      <c r="E21" s="23">
        <v>19872419</v>
      </c>
    </row>
    <row r="22" spans="1:8" ht="18" customHeight="1" x14ac:dyDescent="0.2">
      <c r="A22" s="33"/>
      <c r="B22" s="35" t="s">
        <v>276</v>
      </c>
      <c r="C22" s="34" t="s">
        <v>277</v>
      </c>
      <c r="D22" s="23"/>
      <c r="E22" s="23">
        <v>77764</v>
      </c>
    </row>
    <row r="23" spans="1:8" ht="18" customHeight="1" x14ac:dyDescent="0.2">
      <c r="A23" s="33"/>
      <c r="B23" s="35" t="s">
        <v>14</v>
      </c>
      <c r="C23" s="34" t="s">
        <v>15</v>
      </c>
      <c r="D23" s="23">
        <v>163200</v>
      </c>
      <c r="E23" s="23">
        <v>298984</v>
      </c>
    </row>
    <row r="24" spans="1:8" ht="18" customHeight="1" x14ac:dyDescent="0.2">
      <c r="A24" s="33"/>
      <c r="B24" s="35" t="s">
        <v>16</v>
      </c>
      <c r="C24" s="34" t="s">
        <v>217</v>
      </c>
      <c r="D24" s="23">
        <v>4485000</v>
      </c>
      <c r="E24" s="23">
        <v>4354800</v>
      </c>
    </row>
    <row r="25" spans="1:8" ht="18" customHeight="1" x14ac:dyDescent="0.2">
      <c r="A25" s="33"/>
      <c r="B25" s="35" t="s">
        <v>17</v>
      </c>
      <c r="C25" s="34" t="s">
        <v>218</v>
      </c>
      <c r="D25" s="23">
        <v>3438000</v>
      </c>
      <c r="E25" s="23">
        <v>3500000</v>
      </c>
    </row>
    <row r="26" spans="1:8" ht="18" customHeight="1" x14ac:dyDescent="0.2">
      <c r="A26" s="33"/>
      <c r="B26" s="35" t="s">
        <v>186</v>
      </c>
      <c r="C26" s="34" t="s">
        <v>187</v>
      </c>
      <c r="D26" s="23">
        <v>500000</v>
      </c>
      <c r="E26" s="23">
        <v>500000</v>
      </c>
    </row>
    <row r="27" spans="1:8" ht="18" customHeight="1" x14ac:dyDescent="0.2">
      <c r="A27" s="33"/>
      <c r="B27" s="33">
        <v>141</v>
      </c>
      <c r="C27" s="34" t="s">
        <v>202</v>
      </c>
      <c r="D27" s="23"/>
      <c r="E27" s="23">
        <v>9172</v>
      </c>
    </row>
    <row r="28" spans="1:8" ht="18" customHeight="1" x14ac:dyDescent="0.2">
      <c r="A28" s="33"/>
      <c r="B28" s="35" t="s">
        <v>200</v>
      </c>
      <c r="C28" s="34" t="s">
        <v>231</v>
      </c>
      <c r="D28" s="23"/>
      <c r="E28" s="23"/>
    </row>
    <row r="29" spans="1:8" ht="18" customHeight="1" x14ac:dyDescent="0.2">
      <c r="A29" s="33"/>
      <c r="B29" s="35" t="s">
        <v>201</v>
      </c>
      <c r="C29" s="34" t="s">
        <v>203</v>
      </c>
      <c r="D29" s="23"/>
      <c r="E29" s="23"/>
    </row>
    <row r="30" spans="1:8" ht="18" customHeight="1" x14ac:dyDescent="0.2">
      <c r="A30" s="33"/>
      <c r="B30" s="35" t="s">
        <v>219</v>
      </c>
      <c r="C30" s="34" t="s">
        <v>220</v>
      </c>
      <c r="D30" s="23"/>
      <c r="E30" s="23"/>
    </row>
    <row r="31" spans="1:8" ht="18" customHeight="1" x14ac:dyDescent="0.2">
      <c r="A31" s="33"/>
      <c r="B31" s="35" t="s">
        <v>221</v>
      </c>
      <c r="C31" s="34" t="s">
        <v>222</v>
      </c>
      <c r="D31" s="23"/>
      <c r="E31" s="23"/>
    </row>
    <row r="32" spans="1:8" ht="18" customHeight="1" x14ac:dyDescent="0.2">
      <c r="A32" s="33"/>
      <c r="B32" s="33">
        <v>143</v>
      </c>
      <c r="C32" s="34" t="s">
        <v>10</v>
      </c>
      <c r="D32" s="23">
        <v>1710061</v>
      </c>
      <c r="E32" s="23">
        <f>SUM(E33:E37)</f>
        <v>4274477</v>
      </c>
    </row>
    <row r="33" spans="1:5" ht="18" customHeight="1" x14ac:dyDescent="0.2">
      <c r="A33" s="33"/>
      <c r="B33" s="35" t="s">
        <v>18</v>
      </c>
      <c r="C33" s="34" t="s">
        <v>19</v>
      </c>
      <c r="D33" s="23">
        <v>1710061</v>
      </c>
      <c r="E33" s="23">
        <v>1768977</v>
      </c>
    </row>
    <row r="34" spans="1:5" ht="18" customHeight="1" x14ac:dyDescent="0.2">
      <c r="A34" s="33"/>
      <c r="B34" s="35" t="s">
        <v>223</v>
      </c>
      <c r="C34" s="34" t="s">
        <v>224</v>
      </c>
      <c r="D34" s="23"/>
      <c r="E34" s="23"/>
    </row>
    <row r="35" spans="1:5" ht="18" customHeight="1" x14ac:dyDescent="0.2">
      <c r="A35" s="33"/>
      <c r="B35" s="35" t="s">
        <v>278</v>
      </c>
      <c r="C35" s="34" t="s">
        <v>281</v>
      </c>
      <c r="D35" s="23"/>
      <c r="E35" s="23">
        <v>1638000</v>
      </c>
    </row>
    <row r="36" spans="1:5" ht="18" customHeight="1" x14ac:dyDescent="0.2">
      <c r="A36" s="33"/>
      <c r="B36" s="35" t="s">
        <v>279</v>
      </c>
      <c r="C36" s="34" t="s">
        <v>282</v>
      </c>
      <c r="D36" s="23"/>
      <c r="E36" s="23">
        <v>840000</v>
      </c>
    </row>
    <row r="37" spans="1:5" ht="18" customHeight="1" x14ac:dyDescent="0.2">
      <c r="A37" s="33"/>
      <c r="B37" s="35" t="s">
        <v>280</v>
      </c>
      <c r="C37" s="34" t="s">
        <v>283</v>
      </c>
      <c r="D37" s="23"/>
      <c r="E37" s="23">
        <v>27500</v>
      </c>
    </row>
    <row r="38" spans="1:5" ht="18" customHeight="1" x14ac:dyDescent="0.2">
      <c r="A38" s="31">
        <v>15</v>
      </c>
      <c r="B38" s="31"/>
      <c r="C38" s="32" t="s">
        <v>20</v>
      </c>
      <c r="D38" s="21">
        <f>D39+D40</f>
        <v>1821815</v>
      </c>
      <c r="E38" s="21">
        <f>E39+E40</f>
        <v>1919446</v>
      </c>
    </row>
    <row r="39" spans="1:5" ht="18" customHeight="1" x14ac:dyDescent="0.2">
      <c r="A39" s="33"/>
      <c r="B39" s="33">
        <v>150</v>
      </c>
      <c r="C39" s="34" t="s">
        <v>284</v>
      </c>
      <c r="D39" s="23">
        <v>1768775</v>
      </c>
      <c r="E39" s="23">
        <v>1866406</v>
      </c>
    </row>
    <row r="40" spans="1:5" ht="18" customHeight="1" x14ac:dyDescent="0.2">
      <c r="A40" s="33"/>
      <c r="B40" s="33">
        <v>151</v>
      </c>
      <c r="C40" s="34" t="s">
        <v>285</v>
      </c>
      <c r="D40" s="23">
        <v>53040</v>
      </c>
      <c r="E40" s="23">
        <v>53040</v>
      </c>
    </row>
    <row r="41" spans="1:5" ht="18" customHeight="1" x14ac:dyDescent="0.2">
      <c r="A41" s="31">
        <v>16</v>
      </c>
      <c r="B41" s="31"/>
      <c r="C41" s="32" t="s">
        <v>21</v>
      </c>
      <c r="D41" s="21">
        <f>D42+D43</f>
        <v>22417527</v>
      </c>
      <c r="E41" s="21">
        <f>E42+E43</f>
        <v>22642438</v>
      </c>
    </row>
    <row r="42" spans="1:5" ht="18" customHeight="1" x14ac:dyDescent="0.2">
      <c r="A42" s="33"/>
      <c r="B42" s="33">
        <v>160</v>
      </c>
      <c r="C42" s="34" t="s">
        <v>22</v>
      </c>
      <c r="D42" s="23">
        <v>21307527</v>
      </c>
      <c r="E42" s="23">
        <v>21532438</v>
      </c>
    </row>
    <row r="43" spans="1:5" ht="18" customHeight="1" x14ac:dyDescent="0.2">
      <c r="A43" s="33"/>
      <c r="B43" s="33">
        <v>162</v>
      </c>
      <c r="C43" s="34" t="s">
        <v>23</v>
      </c>
      <c r="D43" s="23">
        <f>SUM(D44:D46)</f>
        <v>1110000</v>
      </c>
      <c r="E43" s="23">
        <f>SUM(E44:E46)</f>
        <v>1110000</v>
      </c>
    </row>
    <row r="44" spans="1:5" ht="18" customHeight="1" x14ac:dyDescent="0.2">
      <c r="A44" s="33"/>
      <c r="B44" s="35" t="s">
        <v>24</v>
      </c>
      <c r="C44" s="34" t="s">
        <v>25</v>
      </c>
      <c r="D44" s="23">
        <v>195000</v>
      </c>
      <c r="E44" s="23">
        <v>195000</v>
      </c>
    </row>
    <row r="45" spans="1:5" ht="18" customHeight="1" x14ac:dyDescent="0.2">
      <c r="A45" s="33"/>
      <c r="B45" s="35" t="s">
        <v>26</v>
      </c>
      <c r="C45" s="34" t="s">
        <v>27</v>
      </c>
      <c r="D45" s="23">
        <v>235000</v>
      </c>
      <c r="E45" s="23">
        <v>235000</v>
      </c>
    </row>
    <row r="46" spans="1:5" ht="18" customHeight="1" x14ac:dyDescent="0.2">
      <c r="A46" s="33"/>
      <c r="B46" s="35" t="s">
        <v>28</v>
      </c>
      <c r="C46" s="34" t="s">
        <v>29</v>
      </c>
      <c r="D46" s="23">
        <v>680000</v>
      </c>
      <c r="E46" s="23">
        <v>680000</v>
      </c>
    </row>
    <row r="47" spans="1:5" ht="18" customHeight="1" thickBot="1" x14ac:dyDescent="0.25">
      <c r="A47" s="36"/>
      <c r="B47" s="36"/>
      <c r="C47" s="36" t="s">
        <v>30</v>
      </c>
      <c r="D47" s="37">
        <f>D9+D11+D13+D16+D19+D38+D41</f>
        <v>145682543</v>
      </c>
      <c r="E47" s="37">
        <f>E9+E11+E13+E16+E19+E38+E41</f>
        <v>148450347</v>
      </c>
    </row>
    <row r="48" spans="1:5" ht="18" customHeight="1" x14ac:dyDescent="0.2">
      <c r="A48" s="63" t="s">
        <v>197</v>
      </c>
      <c r="B48" s="63"/>
      <c r="C48" s="63"/>
      <c r="D48" s="31"/>
      <c r="E48" s="31"/>
    </row>
    <row r="49" spans="1:7" ht="18" customHeight="1" x14ac:dyDescent="0.2">
      <c r="A49" s="31">
        <v>20</v>
      </c>
      <c r="B49" s="31"/>
      <c r="C49" s="32" t="s">
        <v>31</v>
      </c>
      <c r="D49" s="21">
        <f>SUM(D50:D53)</f>
        <v>833876</v>
      </c>
      <c r="E49" s="21">
        <f>SUM(E50:E53)</f>
        <v>909314</v>
      </c>
    </row>
    <row r="50" spans="1:7" ht="18" customHeight="1" x14ac:dyDescent="0.2">
      <c r="A50" s="33"/>
      <c r="B50" s="33">
        <v>202</v>
      </c>
      <c r="C50" s="34" t="s">
        <v>184</v>
      </c>
      <c r="D50" s="23">
        <v>109274</v>
      </c>
      <c r="E50" s="23">
        <v>99187</v>
      </c>
    </row>
    <row r="51" spans="1:7" ht="18" customHeight="1" x14ac:dyDescent="0.2">
      <c r="A51" s="33"/>
      <c r="B51" s="33">
        <v>205</v>
      </c>
      <c r="C51" s="34" t="s">
        <v>257</v>
      </c>
      <c r="D51" s="51">
        <v>185417</v>
      </c>
      <c r="E51" s="51">
        <v>192330</v>
      </c>
    </row>
    <row r="52" spans="1:7" ht="18" customHeight="1" x14ac:dyDescent="0.2">
      <c r="A52" s="33"/>
      <c r="B52" s="33">
        <v>208</v>
      </c>
      <c r="C52" s="34" t="s">
        <v>225</v>
      </c>
      <c r="D52" s="23">
        <v>5320</v>
      </c>
      <c r="E52" s="23">
        <v>7260</v>
      </c>
    </row>
    <row r="53" spans="1:7" ht="18" customHeight="1" x14ac:dyDescent="0.2">
      <c r="A53" s="33"/>
      <c r="B53" s="33">
        <v>209</v>
      </c>
      <c r="C53" s="34" t="s">
        <v>196</v>
      </c>
      <c r="D53" s="23">
        <v>533865</v>
      </c>
      <c r="E53" s="23">
        <v>610537</v>
      </c>
    </row>
    <row r="54" spans="1:7" ht="18" customHeight="1" x14ac:dyDescent="0.2">
      <c r="A54" s="31">
        <v>21</v>
      </c>
      <c r="B54" s="31"/>
      <c r="C54" s="32" t="s">
        <v>32</v>
      </c>
      <c r="D54" s="21">
        <f>SUM(D55:D58)</f>
        <v>4217978</v>
      </c>
      <c r="E54" s="21">
        <f>SUM(E55:E58)</f>
        <v>4241008</v>
      </c>
    </row>
    <row r="55" spans="1:7" ht="18" customHeight="1" x14ac:dyDescent="0.2">
      <c r="A55" s="33"/>
      <c r="B55" s="33">
        <v>212</v>
      </c>
      <c r="C55" s="34" t="s">
        <v>33</v>
      </c>
      <c r="D55" s="23">
        <v>1795100</v>
      </c>
      <c r="E55" s="23">
        <v>1767900</v>
      </c>
    </row>
    <row r="56" spans="1:7" ht="18" customHeight="1" x14ac:dyDescent="0.2">
      <c r="A56" s="33"/>
      <c r="B56" s="33">
        <v>213</v>
      </c>
      <c r="C56" s="34" t="s">
        <v>34</v>
      </c>
      <c r="D56" s="23">
        <v>1894332</v>
      </c>
      <c r="E56" s="23">
        <v>1890337</v>
      </c>
    </row>
    <row r="57" spans="1:7" ht="18" customHeight="1" x14ac:dyDescent="0.2">
      <c r="A57" s="33"/>
      <c r="B57" s="33">
        <v>214</v>
      </c>
      <c r="C57" s="34" t="s">
        <v>286</v>
      </c>
      <c r="D57" s="23">
        <v>0</v>
      </c>
      <c r="E57" s="23">
        <v>60000</v>
      </c>
    </row>
    <row r="58" spans="1:7" ht="18" customHeight="1" x14ac:dyDescent="0.2">
      <c r="A58" s="33"/>
      <c r="B58" s="33">
        <v>215</v>
      </c>
      <c r="C58" s="34" t="s">
        <v>35</v>
      </c>
      <c r="D58" s="23">
        <v>528546</v>
      </c>
      <c r="E58" s="23">
        <v>522771</v>
      </c>
    </row>
    <row r="59" spans="1:7" ht="18" customHeight="1" x14ac:dyDescent="0.2">
      <c r="A59" s="31">
        <v>22</v>
      </c>
      <c r="B59" s="31"/>
      <c r="C59" s="32" t="s">
        <v>36</v>
      </c>
      <c r="D59" s="21">
        <f>D60+D61+D66+D67+D68+D69+D70+D77</f>
        <v>27695582</v>
      </c>
      <c r="E59" s="21">
        <f>E60+E61+E66+E67+E68+E69+E70+E77</f>
        <v>26592377</v>
      </c>
      <c r="G59" s="55"/>
    </row>
    <row r="60" spans="1:7" ht="18" customHeight="1" x14ac:dyDescent="0.2">
      <c r="A60" s="33"/>
      <c r="B60" s="33">
        <v>220</v>
      </c>
      <c r="C60" s="34" t="s">
        <v>37</v>
      </c>
      <c r="D60" s="23">
        <v>419247</v>
      </c>
      <c r="E60" s="23">
        <v>440855</v>
      </c>
    </row>
    <row r="61" spans="1:7" ht="18" customHeight="1" x14ac:dyDescent="0.2">
      <c r="A61" s="33"/>
      <c r="B61" s="33">
        <v>221</v>
      </c>
      <c r="C61" s="34" t="s">
        <v>38</v>
      </c>
      <c r="D61" s="23">
        <f>SUM(D62:D65)</f>
        <v>6539512</v>
      </c>
      <c r="E61" s="23">
        <f>SUM(E62:E65)</f>
        <v>5943904</v>
      </c>
    </row>
    <row r="62" spans="1:7" ht="18" customHeight="1" x14ac:dyDescent="0.2">
      <c r="A62" s="33"/>
      <c r="B62" s="35" t="s">
        <v>39</v>
      </c>
      <c r="C62" s="34" t="s">
        <v>40</v>
      </c>
      <c r="D62" s="23">
        <v>4998959</v>
      </c>
      <c r="E62" s="23">
        <v>4400739</v>
      </c>
    </row>
    <row r="63" spans="1:7" ht="18" customHeight="1" x14ac:dyDescent="0.2">
      <c r="A63" s="33"/>
      <c r="B63" s="35" t="s">
        <v>41</v>
      </c>
      <c r="C63" s="34" t="s">
        <v>42</v>
      </c>
      <c r="D63" s="23">
        <v>431538</v>
      </c>
      <c r="E63" s="23">
        <v>433990</v>
      </c>
    </row>
    <row r="64" spans="1:7" ht="18" customHeight="1" x14ac:dyDescent="0.2">
      <c r="A64" s="33"/>
      <c r="B64" s="35" t="s">
        <v>204</v>
      </c>
      <c r="C64" s="34" t="s">
        <v>205</v>
      </c>
      <c r="D64" s="23">
        <v>530515</v>
      </c>
      <c r="E64" s="23">
        <v>588591</v>
      </c>
    </row>
    <row r="65" spans="1:5" ht="18" customHeight="1" x14ac:dyDescent="0.2">
      <c r="A65" s="33"/>
      <c r="B65" s="35" t="s">
        <v>43</v>
      </c>
      <c r="C65" s="34" t="s">
        <v>44</v>
      </c>
      <c r="D65" s="23">
        <v>578500</v>
      </c>
      <c r="E65" s="23">
        <v>520584</v>
      </c>
    </row>
    <row r="66" spans="1:5" s="8" customFormat="1" ht="18" customHeight="1" x14ac:dyDescent="0.2">
      <c r="A66" s="33"/>
      <c r="B66" s="33">
        <v>222</v>
      </c>
      <c r="C66" s="34" t="s">
        <v>45</v>
      </c>
      <c r="D66" s="23">
        <v>64473</v>
      </c>
      <c r="E66" s="23">
        <v>184718</v>
      </c>
    </row>
    <row r="67" spans="1:5" s="8" customFormat="1" ht="18" customHeight="1" x14ac:dyDescent="0.2">
      <c r="A67" s="33"/>
      <c r="B67" s="33">
        <v>223</v>
      </c>
      <c r="C67" s="34" t="s">
        <v>46</v>
      </c>
      <c r="D67" s="23">
        <v>141638</v>
      </c>
      <c r="E67" s="23">
        <v>149765</v>
      </c>
    </row>
    <row r="68" spans="1:5" s="8" customFormat="1" ht="18" customHeight="1" x14ac:dyDescent="0.2">
      <c r="A68" s="33"/>
      <c r="B68" s="33">
        <v>224</v>
      </c>
      <c r="C68" s="34" t="s">
        <v>47</v>
      </c>
      <c r="D68" s="23">
        <v>201323</v>
      </c>
      <c r="E68" s="23">
        <v>221582</v>
      </c>
    </row>
    <row r="69" spans="1:5" s="8" customFormat="1" ht="18" customHeight="1" x14ac:dyDescent="0.2">
      <c r="A69" s="33"/>
      <c r="B69" s="33">
        <v>225</v>
      </c>
      <c r="C69" s="34" t="s">
        <v>48</v>
      </c>
      <c r="D69" s="23">
        <v>326500</v>
      </c>
      <c r="E69" s="23">
        <v>326500</v>
      </c>
    </row>
    <row r="70" spans="1:5" s="8" customFormat="1" ht="18" customHeight="1" x14ac:dyDescent="0.2">
      <c r="A70" s="33"/>
      <c r="B70" s="33">
        <v>226</v>
      </c>
      <c r="C70" s="34" t="s">
        <v>49</v>
      </c>
      <c r="D70" s="23">
        <f>SUM(D71:D76)</f>
        <v>8461561</v>
      </c>
      <c r="E70" s="23">
        <f>SUM(E71:E76)</f>
        <v>6345210</v>
      </c>
    </row>
    <row r="71" spans="1:5" s="8" customFormat="1" ht="18" customHeight="1" x14ac:dyDescent="0.2">
      <c r="A71" s="33"/>
      <c r="B71" s="35" t="s">
        <v>50</v>
      </c>
      <c r="C71" s="34" t="s">
        <v>51</v>
      </c>
      <c r="D71" s="23">
        <v>236136</v>
      </c>
      <c r="E71" s="23">
        <v>271301</v>
      </c>
    </row>
    <row r="72" spans="1:5" s="8" customFormat="1" ht="18" customHeight="1" x14ac:dyDescent="0.2">
      <c r="A72" s="33"/>
      <c r="B72" s="35" t="s">
        <v>52</v>
      </c>
      <c r="C72" s="34" t="s">
        <v>53</v>
      </c>
      <c r="D72" s="23">
        <v>315282</v>
      </c>
      <c r="E72" s="23">
        <v>387122</v>
      </c>
    </row>
    <row r="73" spans="1:5" s="8" customFormat="1" ht="18" customHeight="1" x14ac:dyDescent="0.2">
      <c r="A73" s="33"/>
      <c r="B73" s="35" t="s">
        <v>54</v>
      </c>
      <c r="C73" s="34" t="s">
        <v>55</v>
      </c>
      <c r="D73" s="23">
        <v>2000000</v>
      </c>
      <c r="E73" s="23">
        <v>400000</v>
      </c>
    </row>
    <row r="74" spans="1:5" s="8" customFormat="1" ht="18" customHeight="1" x14ac:dyDescent="0.2">
      <c r="A74" s="33"/>
      <c r="B74" s="35" t="s">
        <v>56</v>
      </c>
      <c r="C74" s="34" t="s">
        <v>57</v>
      </c>
      <c r="D74" s="23">
        <v>2114389</v>
      </c>
      <c r="E74" s="23">
        <v>1840350</v>
      </c>
    </row>
    <row r="75" spans="1:5" s="8" customFormat="1" ht="18" customHeight="1" x14ac:dyDescent="0.2">
      <c r="A75" s="33"/>
      <c r="B75" s="35" t="s">
        <v>58</v>
      </c>
      <c r="C75" s="34" t="s">
        <v>59</v>
      </c>
      <c r="D75" s="23">
        <v>36081</v>
      </c>
      <c r="E75" s="23">
        <v>35781</v>
      </c>
    </row>
    <row r="76" spans="1:5" s="8" customFormat="1" ht="18" customHeight="1" x14ac:dyDescent="0.2">
      <c r="A76" s="33"/>
      <c r="B76" s="35" t="s">
        <v>60</v>
      </c>
      <c r="C76" s="34" t="s">
        <v>61</v>
      </c>
      <c r="D76" s="23">
        <v>3759673</v>
      </c>
      <c r="E76" s="23">
        <v>3410656</v>
      </c>
    </row>
    <row r="77" spans="1:5" s="8" customFormat="1" ht="18" customHeight="1" x14ac:dyDescent="0.2">
      <c r="A77" s="33"/>
      <c r="B77" s="33">
        <v>227</v>
      </c>
      <c r="C77" s="34" t="s">
        <v>62</v>
      </c>
      <c r="D77" s="23">
        <f>SUM(D78:D81)</f>
        <v>11541328</v>
      </c>
      <c r="E77" s="23">
        <f>SUM(E78:E81)</f>
        <v>12979843</v>
      </c>
    </row>
    <row r="78" spans="1:5" s="8" customFormat="1" ht="18" customHeight="1" x14ac:dyDescent="0.2">
      <c r="A78" s="33"/>
      <c r="B78" s="35" t="s">
        <v>63</v>
      </c>
      <c r="C78" s="34" t="s">
        <v>64</v>
      </c>
      <c r="D78" s="23">
        <v>5750306</v>
      </c>
      <c r="E78" s="23">
        <v>6048920</v>
      </c>
    </row>
    <row r="79" spans="1:5" s="8" customFormat="1" ht="18" customHeight="1" x14ac:dyDescent="0.2">
      <c r="A79" s="33"/>
      <c r="B79" s="35" t="s">
        <v>65</v>
      </c>
      <c r="C79" s="34" t="s">
        <v>66</v>
      </c>
      <c r="D79" s="23">
        <v>1040000</v>
      </c>
      <c r="E79" s="23">
        <v>1774144</v>
      </c>
    </row>
    <row r="80" spans="1:5" s="8" customFormat="1" ht="18" customHeight="1" x14ac:dyDescent="0.2">
      <c r="A80" s="33"/>
      <c r="B80" s="35" t="s">
        <v>67</v>
      </c>
      <c r="C80" s="34" t="s">
        <v>68</v>
      </c>
      <c r="D80" s="23">
        <v>1281762</v>
      </c>
      <c r="E80" s="23">
        <v>1261329</v>
      </c>
    </row>
    <row r="81" spans="1:5" s="8" customFormat="1" ht="18" customHeight="1" x14ac:dyDescent="0.2">
      <c r="A81" s="33"/>
      <c r="B81" s="35" t="s">
        <v>69</v>
      </c>
      <c r="C81" s="34" t="s">
        <v>70</v>
      </c>
      <c r="D81" s="23">
        <v>3469260</v>
      </c>
      <c r="E81" s="23">
        <v>3895450</v>
      </c>
    </row>
    <row r="82" spans="1:5" ht="18" customHeight="1" x14ac:dyDescent="0.2">
      <c r="A82" s="31">
        <v>23</v>
      </c>
      <c r="B82" s="31"/>
      <c r="C82" s="32" t="s">
        <v>71</v>
      </c>
      <c r="D82" s="21">
        <f>D83+D84</f>
        <v>2248377</v>
      </c>
      <c r="E82" s="21">
        <f>E83+E84</f>
        <v>2227410</v>
      </c>
    </row>
    <row r="83" spans="1:5" ht="18" customHeight="1" x14ac:dyDescent="0.2">
      <c r="A83" s="33"/>
      <c r="B83" s="33">
        <v>230</v>
      </c>
      <c r="C83" s="34" t="s">
        <v>72</v>
      </c>
      <c r="D83" s="23">
        <v>1215969</v>
      </c>
      <c r="E83" s="23">
        <v>1240402</v>
      </c>
    </row>
    <row r="84" spans="1:5" ht="18" customHeight="1" x14ac:dyDescent="0.2">
      <c r="A84" s="33"/>
      <c r="B84" s="33">
        <v>233</v>
      </c>
      <c r="C84" s="34" t="s">
        <v>73</v>
      </c>
      <c r="D84" s="23">
        <f>SUM(D85:D89)</f>
        <v>1032408</v>
      </c>
      <c r="E84" s="23">
        <f>SUM(E85:E89)</f>
        <v>987008</v>
      </c>
    </row>
    <row r="85" spans="1:5" ht="18" customHeight="1" x14ac:dyDescent="0.2">
      <c r="A85" s="33"/>
      <c r="B85" s="33" t="s">
        <v>287</v>
      </c>
      <c r="C85" s="34" t="s">
        <v>73</v>
      </c>
      <c r="D85" s="23">
        <v>1028408</v>
      </c>
      <c r="E85" s="23">
        <v>983008</v>
      </c>
    </row>
    <row r="86" spans="1:5" ht="18" customHeight="1" x14ac:dyDescent="0.2">
      <c r="A86" s="33"/>
      <c r="B86" s="35" t="s">
        <v>74</v>
      </c>
      <c r="C86" s="34" t="s">
        <v>75</v>
      </c>
      <c r="D86" s="23">
        <v>1000</v>
      </c>
      <c r="E86" s="23">
        <v>1000</v>
      </c>
    </row>
    <row r="87" spans="1:5" ht="18" customHeight="1" x14ac:dyDescent="0.2">
      <c r="A87" s="33"/>
      <c r="B87" s="35" t="s">
        <v>76</v>
      </c>
      <c r="C87" s="34" t="s">
        <v>77</v>
      </c>
      <c r="D87" s="23">
        <v>1000</v>
      </c>
      <c r="E87" s="23">
        <v>2000</v>
      </c>
    </row>
    <row r="88" spans="1:5" ht="18" customHeight="1" x14ac:dyDescent="0.2">
      <c r="A88" s="33"/>
      <c r="B88" s="35" t="s">
        <v>78</v>
      </c>
      <c r="C88" s="34" t="s">
        <v>79</v>
      </c>
      <c r="D88" s="23">
        <v>1000</v>
      </c>
      <c r="E88" s="23">
        <v>0</v>
      </c>
    </row>
    <row r="89" spans="1:5" ht="18" customHeight="1" x14ac:dyDescent="0.2">
      <c r="A89" s="33"/>
      <c r="B89" s="35" t="s">
        <v>80</v>
      </c>
      <c r="C89" s="34" t="s">
        <v>81</v>
      </c>
      <c r="D89" s="23">
        <v>1000</v>
      </c>
      <c r="E89" s="23">
        <v>1000</v>
      </c>
    </row>
    <row r="90" spans="1:5" ht="18" customHeight="1" x14ac:dyDescent="0.2">
      <c r="A90" s="31">
        <v>27</v>
      </c>
      <c r="B90" s="31"/>
      <c r="C90" s="32" t="s">
        <v>82</v>
      </c>
      <c r="D90" s="21">
        <v>22000</v>
      </c>
      <c r="E90" s="21">
        <v>22000</v>
      </c>
    </row>
    <row r="91" spans="1:5" ht="18" customHeight="1" x14ac:dyDescent="0.2">
      <c r="A91" s="33"/>
      <c r="B91" s="33">
        <v>270</v>
      </c>
      <c r="C91" s="34" t="s">
        <v>83</v>
      </c>
      <c r="D91" s="23">
        <v>22000</v>
      </c>
      <c r="E91" s="23">
        <v>22000</v>
      </c>
    </row>
    <row r="92" spans="1:5" ht="18" customHeight="1" thickBot="1" x14ac:dyDescent="0.25">
      <c r="A92" s="36"/>
      <c r="B92" s="36"/>
      <c r="C92" s="36" t="s">
        <v>84</v>
      </c>
      <c r="D92" s="38">
        <f>D49+D54+D59+D82+D90</f>
        <v>35017813</v>
      </c>
      <c r="E92" s="38">
        <f>E49+E54+E59+E82+E90</f>
        <v>33992109</v>
      </c>
    </row>
    <row r="93" spans="1:5" ht="18" customHeight="1" x14ac:dyDescent="0.2">
      <c r="A93" s="63" t="s">
        <v>85</v>
      </c>
      <c r="B93" s="63"/>
      <c r="C93" s="63"/>
      <c r="D93" s="31"/>
      <c r="E93" s="31"/>
    </row>
    <row r="94" spans="1:5" ht="18" customHeight="1" x14ac:dyDescent="0.2">
      <c r="A94" s="31"/>
      <c r="B94" s="33">
        <v>300</v>
      </c>
      <c r="C94" s="33" t="s">
        <v>288</v>
      </c>
      <c r="D94" s="21">
        <v>0</v>
      </c>
      <c r="E94" s="21">
        <v>20000</v>
      </c>
    </row>
    <row r="95" spans="1:5" ht="18" customHeight="1" x14ac:dyDescent="0.2">
      <c r="A95" s="31">
        <v>31</v>
      </c>
      <c r="B95" s="31"/>
      <c r="C95" s="32" t="s">
        <v>178</v>
      </c>
      <c r="D95" s="21">
        <v>60000</v>
      </c>
      <c r="E95" s="21">
        <v>0</v>
      </c>
    </row>
    <row r="96" spans="1:5" ht="18" customHeight="1" x14ac:dyDescent="0.2">
      <c r="A96" s="31"/>
      <c r="B96" s="33">
        <v>310</v>
      </c>
      <c r="C96" s="34" t="s">
        <v>179</v>
      </c>
      <c r="D96" s="23">
        <v>60000</v>
      </c>
      <c r="E96" s="23">
        <v>0</v>
      </c>
    </row>
    <row r="97" spans="1:8" ht="18" customHeight="1" x14ac:dyDescent="0.2">
      <c r="A97" s="31">
        <v>35</v>
      </c>
      <c r="B97" s="31"/>
      <c r="C97" s="32" t="s">
        <v>86</v>
      </c>
      <c r="D97" s="21">
        <f>D98+D99</f>
        <v>330000</v>
      </c>
      <c r="E97" s="21">
        <f>E98+E99</f>
        <v>220000</v>
      </c>
    </row>
    <row r="98" spans="1:8" ht="18" customHeight="1" x14ac:dyDescent="0.2">
      <c r="A98" s="33"/>
      <c r="B98" s="33">
        <v>352</v>
      </c>
      <c r="C98" s="34" t="s">
        <v>87</v>
      </c>
      <c r="D98" s="23">
        <v>300000</v>
      </c>
      <c r="E98" s="23">
        <v>160000</v>
      </c>
    </row>
    <row r="99" spans="1:8" ht="18" customHeight="1" x14ac:dyDescent="0.2">
      <c r="A99" s="33"/>
      <c r="B99" s="33">
        <v>359</v>
      </c>
      <c r="C99" s="34" t="s">
        <v>88</v>
      </c>
      <c r="D99" s="23">
        <v>30000</v>
      </c>
      <c r="E99" s="23">
        <v>60000</v>
      </c>
    </row>
    <row r="100" spans="1:8" ht="18" customHeight="1" thickBot="1" x14ac:dyDescent="0.25">
      <c r="A100" s="36"/>
      <c r="B100" s="36"/>
      <c r="C100" s="36" t="s">
        <v>89</v>
      </c>
      <c r="D100" s="37">
        <f>D95+D97</f>
        <v>390000</v>
      </c>
      <c r="E100" s="37">
        <f>E94+E97</f>
        <v>240000</v>
      </c>
    </row>
    <row r="101" spans="1:8" ht="18" customHeight="1" x14ac:dyDescent="0.25">
      <c r="A101" s="64" t="s">
        <v>90</v>
      </c>
      <c r="B101" s="64"/>
      <c r="C101" s="64"/>
      <c r="D101" s="39"/>
      <c r="E101" s="39"/>
    </row>
    <row r="102" spans="1:8" ht="18" customHeight="1" x14ac:dyDescent="0.2">
      <c r="A102" s="31">
        <v>44</v>
      </c>
      <c r="B102" s="31"/>
      <c r="C102" s="32" t="s">
        <v>91</v>
      </c>
      <c r="D102" s="21">
        <v>1827402</v>
      </c>
      <c r="E102" s="21">
        <v>1832350</v>
      </c>
    </row>
    <row r="103" spans="1:8" ht="18" customHeight="1" x14ac:dyDescent="0.2">
      <c r="A103" s="33"/>
      <c r="B103" s="33">
        <v>444</v>
      </c>
      <c r="C103" s="34" t="s">
        <v>92</v>
      </c>
      <c r="D103" s="23">
        <v>1827402</v>
      </c>
      <c r="E103" s="23">
        <v>1832350</v>
      </c>
    </row>
    <row r="104" spans="1:8" ht="18" customHeight="1" x14ac:dyDescent="0.2">
      <c r="A104" s="31">
        <v>47</v>
      </c>
      <c r="B104" s="31"/>
      <c r="C104" s="32" t="s">
        <v>93</v>
      </c>
      <c r="D104" s="21">
        <v>260000</v>
      </c>
      <c r="E104" s="21">
        <v>260000</v>
      </c>
    </row>
    <row r="105" spans="1:8" ht="18" customHeight="1" x14ac:dyDescent="0.2">
      <c r="A105" s="33"/>
      <c r="B105" s="33">
        <v>470</v>
      </c>
      <c r="C105" s="34" t="s">
        <v>94</v>
      </c>
      <c r="D105" s="23">
        <v>260000</v>
      </c>
      <c r="E105" s="23">
        <v>260000</v>
      </c>
    </row>
    <row r="106" spans="1:8" ht="18" customHeight="1" x14ac:dyDescent="0.2">
      <c r="A106" s="31">
        <v>48</v>
      </c>
      <c r="B106" s="31"/>
      <c r="C106" s="32" t="s">
        <v>95</v>
      </c>
      <c r="D106" s="21">
        <f>D107+D111+D121+D122</f>
        <v>5119979</v>
      </c>
      <c r="E106" s="21">
        <f>E107+E111+E121+E122</f>
        <v>6093155</v>
      </c>
    </row>
    <row r="107" spans="1:8" ht="18" customHeight="1" x14ac:dyDescent="0.2">
      <c r="A107" s="33"/>
      <c r="B107" s="33">
        <v>481</v>
      </c>
      <c r="C107" s="34" t="s">
        <v>96</v>
      </c>
      <c r="D107" s="23">
        <f>D108+D110</f>
        <v>778130</v>
      </c>
      <c r="E107" s="23">
        <f>SUM(E108:E110)</f>
        <v>1319934</v>
      </c>
    </row>
    <row r="108" spans="1:8" ht="18" customHeight="1" x14ac:dyDescent="0.2">
      <c r="A108" s="33"/>
      <c r="B108" s="35" t="s">
        <v>97</v>
      </c>
      <c r="C108" s="34" t="s">
        <v>98</v>
      </c>
      <c r="D108" s="23">
        <v>368130</v>
      </c>
      <c r="E108" s="23">
        <v>434934</v>
      </c>
      <c r="H108" s="55"/>
    </row>
    <row r="109" spans="1:8" ht="18" customHeight="1" x14ac:dyDescent="0.2">
      <c r="A109" s="33"/>
      <c r="B109" s="35" t="s">
        <v>289</v>
      </c>
      <c r="C109" s="34" t="s">
        <v>290</v>
      </c>
      <c r="D109" s="23">
        <v>0</v>
      </c>
      <c r="E109" s="23">
        <v>35000</v>
      </c>
    </row>
    <row r="110" spans="1:8" ht="18" customHeight="1" x14ac:dyDescent="0.2">
      <c r="A110" s="33"/>
      <c r="B110" s="35" t="s">
        <v>99</v>
      </c>
      <c r="C110" s="34" t="s">
        <v>100</v>
      </c>
      <c r="D110" s="23">
        <v>410000</v>
      </c>
      <c r="E110" s="23">
        <v>850000</v>
      </c>
    </row>
    <row r="111" spans="1:8" ht="18" customHeight="1" x14ac:dyDescent="0.2">
      <c r="A111" s="33"/>
      <c r="B111" s="33">
        <v>482</v>
      </c>
      <c r="C111" s="34" t="s">
        <v>101</v>
      </c>
      <c r="D111" s="23">
        <f>SUM(D112:D120)</f>
        <v>4104067</v>
      </c>
      <c r="E111" s="23">
        <f>SUM(E112:E120)</f>
        <v>4555235</v>
      </c>
    </row>
    <row r="112" spans="1:8" ht="18" customHeight="1" x14ac:dyDescent="0.2">
      <c r="A112" s="33"/>
      <c r="B112" s="35" t="s">
        <v>102</v>
      </c>
      <c r="C112" s="34" t="s">
        <v>103</v>
      </c>
      <c r="D112" s="23">
        <v>250000</v>
      </c>
      <c r="E112" s="23">
        <v>200000</v>
      </c>
    </row>
    <row r="113" spans="1:5" ht="18" customHeight="1" x14ac:dyDescent="0.2">
      <c r="A113" s="33"/>
      <c r="B113" s="35" t="s">
        <v>188</v>
      </c>
      <c r="C113" s="34" t="s">
        <v>189</v>
      </c>
      <c r="D113" s="23">
        <v>210000</v>
      </c>
      <c r="E113" s="23">
        <v>200000</v>
      </c>
    </row>
    <row r="114" spans="1:5" ht="18" customHeight="1" x14ac:dyDescent="0.2">
      <c r="A114" s="33"/>
      <c r="B114" s="35" t="s">
        <v>291</v>
      </c>
      <c r="C114" s="34" t="s">
        <v>292</v>
      </c>
      <c r="D114" s="23"/>
      <c r="E114" s="23">
        <v>15000</v>
      </c>
    </row>
    <row r="115" spans="1:5" ht="18" customHeight="1" x14ac:dyDescent="0.2">
      <c r="A115" s="33"/>
      <c r="B115" s="35" t="s">
        <v>104</v>
      </c>
      <c r="C115" s="34" t="s">
        <v>105</v>
      </c>
      <c r="D115" s="23">
        <v>2772237</v>
      </c>
      <c r="E115" s="23">
        <v>2807186</v>
      </c>
    </row>
    <row r="116" spans="1:5" ht="18" customHeight="1" x14ac:dyDescent="0.2">
      <c r="A116" s="33"/>
      <c r="B116" s="35" t="s">
        <v>106</v>
      </c>
      <c r="C116" s="34" t="s">
        <v>107</v>
      </c>
      <c r="D116" s="23">
        <v>658480</v>
      </c>
      <c r="E116" s="23">
        <v>758528</v>
      </c>
    </row>
    <row r="117" spans="1:5" ht="18" customHeight="1" x14ac:dyDescent="0.2">
      <c r="A117" s="33"/>
      <c r="B117" s="35" t="s">
        <v>108</v>
      </c>
      <c r="C117" s="34" t="s">
        <v>109</v>
      </c>
      <c r="D117" s="23">
        <v>67000</v>
      </c>
      <c r="E117" s="23">
        <v>171550</v>
      </c>
    </row>
    <row r="118" spans="1:5" ht="18" customHeight="1" x14ac:dyDescent="0.2">
      <c r="A118" s="33"/>
      <c r="B118" s="35" t="s">
        <v>293</v>
      </c>
      <c r="C118" s="34" t="s">
        <v>294</v>
      </c>
      <c r="D118" s="23"/>
      <c r="E118" s="23">
        <v>150000</v>
      </c>
    </row>
    <row r="119" spans="1:5" ht="18" customHeight="1" x14ac:dyDescent="0.2">
      <c r="A119" s="33"/>
      <c r="B119" s="35" t="s">
        <v>295</v>
      </c>
      <c r="C119" s="34" t="s">
        <v>296</v>
      </c>
      <c r="D119" s="23"/>
      <c r="E119" s="23">
        <v>3000</v>
      </c>
    </row>
    <row r="120" spans="1:5" ht="18" customHeight="1" x14ac:dyDescent="0.2">
      <c r="A120" s="33"/>
      <c r="B120" s="35" t="s">
        <v>110</v>
      </c>
      <c r="C120" s="34" t="s">
        <v>111</v>
      </c>
      <c r="D120" s="23">
        <v>146350</v>
      </c>
      <c r="E120" s="23">
        <v>249971</v>
      </c>
    </row>
    <row r="121" spans="1:5" ht="18" customHeight="1" x14ac:dyDescent="0.2">
      <c r="A121" s="33"/>
      <c r="B121" s="33">
        <v>483</v>
      </c>
      <c r="C121" s="34" t="s">
        <v>258</v>
      </c>
      <c r="D121" s="23">
        <v>11292</v>
      </c>
      <c r="E121" s="23">
        <v>18586</v>
      </c>
    </row>
    <row r="122" spans="1:5" ht="18" customHeight="1" x14ac:dyDescent="0.2">
      <c r="A122" s="33"/>
      <c r="B122" s="33">
        <v>484</v>
      </c>
      <c r="C122" s="34" t="s">
        <v>112</v>
      </c>
      <c r="D122" s="23">
        <f>SUM(D123:D125)</f>
        <v>226490</v>
      </c>
      <c r="E122" s="23">
        <f>SUM(E123:E125)</f>
        <v>199400</v>
      </c>
    </row>
    <row r="123" spans="1:5" ht="18" customHeight="1" x14ac:dyDescent="0.2">
      <c r="A123" s="33"/>
      <c r="B123" s="35" t="s">
        <v>113</v>
      </c>
      <c r="C123" s="34" t="s">
        <v>114</v>
      </c>
      <c r="D123" s="23">
        <v>8000</v>
      </c>
      <c r="E123" s="23">
        <v>28000</v>
      </c>
    </row>
    <row r="124" spans="1:5" ht="18" customHeight="1" x14ac:dyDescent="0.2">
      <c r="A124" s="33"/>
      <c r="B124" s="35" t="s">
        <v>115</v>
      </c>
      <c r="C124" s="34" t="s">
        <v>116</v>
      </c>
      <c r="D124" s="23">
        <v>110000</v>
      </c>
      <c r="E124" s="23">
        <v>90000</v>
      </c>
    </row>
    <row r="125" spans="1:5" ht="18" customHeight="1" x14ac:dyDescent="0.2">
      <c r="A125" s="33"/>
      <c r="B125" s="35" t="s">
        <v>117</v>
      </c>
      <c r="C125" s="34" t="s">
        <v>118</v>
      </c>
      <c r="D125" s="23">
        <v>108490</v>
      </c>
      <c r="E125" s="23">
        <v>81400</v>
      </c>
    </row>
    <row r="126" spans="1:5" ht="18" customHeight="1" x14ac:dyDescent="0.2">
      <c r="A126" s="31">
        <v>49</v>
      </c>
      <c r="B126" s="47"/>
      <c r="C126" s="32" t="s">
        <v>234</v>
      </c>
      <c r="D126" s="21">
        <v>1103381</v>
      </c>
      <c r="E126" s="21">
        <v>530414</v>
      </c>
    </row>
    <row r="127" spans="1:5" ht="18" customHeight="1" x14ac:dyDescent="0.2">
      <c r="A127" s="33"/>
      <c r="B127" s="35">
        <v>499</v>
      </c>
      <c r="C127" s="34" t="s">
        <v>235</v>
      </c>
      <c r="D127" s="23">
        <v>1103381</v>
      </c>
      <c r="E127" s="23">
        <v>530414</v>
      </c>
    </row>
    <row r="128" spans="1:5" ht="18" customHeight="1" thickBot="1" x14ac:dyDescent="0.25">
      <c r="A128" s="36"/>
      <c r="B128" s="36"/>
      <c r="C128" s="36" t="s">
        <v>119</v>
      </c>
      <c r="D128" s="37">
        <f>D102+D104+D106+D126</f>
        <v>8310762</v>
      </c>
      <c r="E128" s="37">
        <f>E102+E104+E106+E126</f>
        <v>8715919</v>
      </c>
    </row>
    <row r="129" spans="1:6" ht="18" customHeight="1" x14ac:dyDescent="0.2">
      <c r="A129" s="63" t="s">
        <v>198</v>
      </c>
      <c r="B129" s="63"/>
      <c r="C129" s="63"/>
      <c r="D129" s="31"/>
      <c r="E129" s="31"/>
    </row>
    <row r="130" spans="1:6" ht="18" customHeight="1" x14ac:dyDescent="0.2">
      <c r="A130" s="31">
        <v>50</v>
      </c>
      <c r="B130" s="31"/>
      <c r="C130" s="32" t="s">
        <v>199</v>
      </c>
      <c r="D130" s="21">
        <v>1000000</v>
      </c>
      <c r="E130" s="21">
        <v>400000</v>
      </c>
    </row>
    <row r="131" spans="1:6" ht="18" customHeight="1" x14ac:dyDescent="0.2">
      <c r="A131" s="33"/>
      <c r="B131" s="33">
        <v>500</v>
      </c>
      <c r="C131" s="34" t="s">
        <v>199</v>
      </c>
      <c r="D131" s="23">
        <v>1000000</v>
      </c>
      <c r="E131" s="23">
        <v>400000</v>
      </c>
    </row>
    <row r="132" spans="1:6" ht="18" customHeight="1" thickBot="1" x14ac:dyDescent="0.25">
      <c r="A132" s="36"/>
      <c r="B132" s="36"/>
      <c r="C132" s="36" t="s">
        <v>120</v>
      </c>
      <c r="D132" s="37">
        <v>1000000</v>
      </c>
      <c r="E132" s="37">
        <v>400000</v>
      </c>
    </row>
    <row r="133" spans="1:6" ht="18" customHeight="1" x14ac:dyDescent="0.2">
      <c r="A133" s="63" t="s">
        <v>121</v>
      </c>
      <c r="B133" s="63"/>
      <c r="C133" s="63"/>
      <c r="D133" s="31"/>
      <c r="E133" s="31"/>
    </row>
    <row r="134" spans="1:6" ht="18" customHeight="1" x14ac:dyDescent="0.2">
      <c r="A134" s="31">
        <v>62</v>
      </c>
      <c r="B134" s="31"/>
      <c r="C134" s="32" t="s">
        <v>122</v>
      </c>
      <c r="D134" s="21">
        <f>SUM(D135:D139)</f>
        <v>13099981</v>
      </c>
      <c r="E134" s="21">
        <f>SUM(E135:E139)</f>
        <v>14700839</v>
      </c>
    </row>
    <row r="135" spans="1:6" ht="18" customHeight="1" x14ac:dyDescent="0.2">
      <c r="A135" s="33"/>
      <c r="B135" s="33">
        <v>622</v>
      </c>
      <c r="C135" s="34" t="s">
        <v>123</v>
      </c>
      <c r="D135" s="23">
        <v>7646293</v>
      </c>
      <c r="E135" s="23">
        <v>8822318</v>
      </c>
    </row>
    <row r="136" spans="1:6" ht="18" customHeight="1" x14ac:dyDescent="0.2">
      <c r="A136" s="33"/>
      <c r="B136" s="33">
        <v>623</v>
      </c>
      <c r="C136" s="34" t="s">
        <v>124</v>
      </c>
      <c r="D136" s="23">
        <v>225000</v>
      </c>
      <c r="E136" s="23">
        <v>0</v>
      </c>
    </row>
    <row r="137" spans="1:6" ht="18" customHeight="1" x14ac:dyDescent="0.2">
      <c r="A137" s="33"/>
      <c r="B137" s="33">
        <v>625</v>
      </c>
      <c r="C137" s="34" t="s">
        <v>125</v>
      </c>
      <c r="D137" s="23">
        <v>2610765</v>
      </c>
      <c r="E137" s="23">
        <v>2619520</v>
      </c>
    </row>
    <row r="138" spans="1:6" ht="18" customHeight="1" x14ac:dyDescent="0.2">
      <c r="A138" s="33"/>
      <c r="B138" s="33">
        <v>626</v>
      </c>
      <c r="C138" s="34" t="s">
        <v>126</v>
      </c>
      <c r="D138" s="23">
        <v>2305423</v>
      </c>
      <c r="E138" s="23">
        <v>2959001</v>
      </c>
    </row>
    <row r="139" spans="1:6" ht="18" customHeight="1" x14ac:dyDescent="0.2">
      <c r="A139" s="33"/>
      <c r="B139" s="33">
        <v>628</v>
      </c>
      <c r="C139" s="34" t="s">
        <v>127</v>
      </c>
      <c r="D139" s="23">
        <v>312500</v>
      </c>
      <c r="E139" s="23">
        <v>300000</v>
      </c>
    </row>
    <row r="140" spans="1:6" ht="18" customHeight="1" x14ac:dyDescent="0.2">
      <c r="A140" s="31">
        <v>64</v>
      </c>
      <c r="B140" s="31"/>
      <c r="C140" s="32" t="s">
        <v>128</v>
      </c>
      <c r="D140" s="21">
        <f>SUM(D145:D149)+D141</f>
        <v>44051782</v>
      </c>
      <c r="E140" s="21">
        <f>SUM(E145:E149)+E141</f>
        <v>44409198</v>
      </c>
      <c r="F140" s="55"/>
    </row>
    <row r="141" spans="1:6" ht="18" customHeight="1" x14ac:dyDescent="0.2">
      <c r="A141" s="33"/>
      <c r="B141" s="33">
        <v>641</v>
      </c>
      <c r="C141" s="34" t="s">
        <v>129</v>
      </c>
      <c r="D141" s="23">
        <f>SUM(D142:D144)</f>
        <v>4657000</v>
      </c>
      <c r="E141" s="23">
        <f>SUM(E142:E144)</f>
        <v>5701000</v>
      </c>
    </row>
    <row r="142" spans="1:6" ht="18" customHeight="1" x14ac:dyDescent="0.2">
      <c r="A142" s="33"/>
      <c r="B142" s="35" t="s">
        <v>130</v>
      </c>
      <c r="C142" s="34" t="s">
        <v>131</v>
      </c>
      <c r="D142" s="23">
        <v>1522000</v>
      </c>
      <c r="E142" s="23">
        <v>1923000</v>
      </c>
    </row>
    <row r="143" spans="1:6" ht="18" customHeight="1" x14ac:dyDescent="0.2">
      <c r="A143" s="33"/>
      <c r="B143" s="35" t="s">
        <v>232</v>
      </c>
      <c r="C143" s="34" t="s">
        <v>233</v>
      </c>
      <c r="D143" s="23">
        <v>3030000</v>
      </c>
      <c r="E143" s="23">
        <v>3650000</v>
      </c>
    </row>
    <row r="144" spans="1:6" ht="18" customHeight="1" x14ac:dyDescent="0.2">
      <c r="A144" s="33"/>
      <c r="B144" s="35" t="s">
        <v>132</v>
      </c>
      <c r="C144" s="34" t="s">
        <v>133</v>
      </c>
      <c r="D144" s="23">
        <v>105000</v>
      </c>
      <c r="E144" s="23">
        <v>128000</v>
      </c>
    </row>
    <row r="145" spans="1:5" ht="18" customHeight="1" x14ac:dyDescent="0.2">
      <c r="A145" s="33"/>
      <c r="B145" s="33">
        <v>644</v>
      </c>
      <c r="C145" s="34" t="s">
        <v>190</v>
      </c>
      <c r="D145" s="23">
        <v>8577040</v>
      </c>
      <c r="E145" s="23">
        <v>9880000</v>
      </c>
    </row>
    <row r="146" spans="1:5" ht="18" customHeight="1" x14ac:dyDescent="0.2">
      <c r="A146" s="33"/>
      <c r="B146" s="33">
        <v>645</v>
      </c>
      <c r="C146" s="34" t="s">
        <v>191</v>
      </c>
      <c r="D146" s="23">
        <v>10663412</v>
      </c>
      <c r="E146" s="23">
        <v>10398198</v>
      </c>
    </row>
    <row r="147" spans="1:5" ht="18" customHeight="1" x14ac:dyDescent="0.2">
      <c r="A147" s="33"/>
      <c r="B147" s="33">
        <v>646</v>
      </c>
      <c r="C147" s="34" t="s">
        <v>192</v>
      </c>
      <c r="D147" s="23">
        <v>13693430</v>
      </c>
      <c r="E147" s="23">
        <v>10020000</v>
      </c>
    </row>
    <row r="148" spans="1:5" ht="18" customHeight="1" x14ac:dyDescent="0.2">
      <c r="A148" s="33"/>
      <c r="B148" s="33">
        <v>647</v>
      </c>
      <c r="C148" s="34" t="s">
        <v>193</v>
      </c>
      <c r="D148" s="23">
        <v>510900</v>
      </c>
      <c r="E148" s="23">
        <v>410000</v>
      </c>
    </row>
    <row r="149" spans="1:5" ht="18" customHeight="1" x14ac:dyDescent="0.2">
      <c r="A149" s="33"/>
      <c r="B149" s="33">
        <v>648</v>
      </c>
      <c r="C149" s="34" t="s">
        <v>134</v>
      </c>
      <c r="D149" s="23">
        <v>5950000</v>
      </c>
      <c r="E149" s="23">
        <v>8000000</v>
      </c>
    </row>
    <row r="150" spans="1:5" ht="18" customHeight="1" thickBot="1" x14ac:dyDescent="0.25">
      <c r="A150" s="36"/>
      <c r="B150" s="36"/>
      <c r="C150" s="36" t="s">
        <v>135</v>
      </c>
      <c r="D150" s="37">
        <f>D134+D140</f>
        <v>57151763</v>
      </c>
      <c r="E150" s="37">
        <f>E134+E140</f>
        <v>59110037</v>
      </c>
    </row>
    <row r="151" spans="1:5" ht="18" customHeight="1" x14ac:dyDescent="0.2">
      <c r="A151" s="63" t="s">
        <v>136</v>
      </c>
      <c r="B151" s="63"/>
      <c r="C151" s="63"/>
      <c r="D151" s="31"/>
      <c r="E151" s="31"/>
    </row>
    <row r="152" spans="1:5" ht="18" customHeight="1" x14ac:dyDescent="0.2">
      <c r="A152" s="31">
        <v>83</v>
      </c>
      <c r="B152" s="31"/>
      <c r="C152" s="32" t="s">
        <v>137</v>
      </c>
      <c r="D152" s="21">
        <v>70000</v>
      </c>
      <c r="E152" s="21">
        <v>70000</v>
      </c>
    </row>
    <row r="153" spans="1:5" ht="18" customHeight="1" x14ac:dyDescent="0.2">
      <c r="A153" s="33"/>
      <c r="B153" s="33">
        <v>831</v>
      </c>
      <c r="C153" s="34" t="s">
        <v>138</v>
      </c>
      <c r="D153" s="23">
        <v>70000</v>
      </c>
      <c r="E153" s="23">
        <v>70000</v>
      </c>
    </row>
    <row r="154" spans="1:5" ht="18" customHeight="1" x14ac:dyDescent="0.2">
      <c r="A154" s="31">
        <v>86</v>
      </c>
      <c r="B154" s="31"/>
      <c r="C154" s="32" t="s">
        <v>139</v>
      </c>
      <c r="D154" s="21"/>
      <c r="E154" s="21"/>
    </row>
    <row r="155" spans="1:5" ht="18" customHeight="1" x14ac:dyDescent="0.2">
      <c r="A155" s="33"/>
      <c r="B155" s="33">
        <v>860</v>
      </c>
      <c r="C155" s="34" t="s">
        <v>140</v>
      </c>
      <c r="D155" s="23"/>
      <c r="E155" s="23"/>
    </row>
    <row r="156" spans="1:5" ht="18" customHeight="1" thickBot="1" x14ac:dyDescent="0.25">
      <c r="A156" s="36"/>
      <c r="B156" s="36"/>
      <c r="C156" s="36" t="s">
        <v>141</v>
      </c>
      <c r="D156" s="37">
        <v>70000</v>
      </c>
      <c r="E156" s="37">
        <v>70000</v>
      </c>
    </row>
    <row r="157" spans="1:5" ht="18" customHeight="1" x14ac:dyDescent="0.2">
      <c r="A157" s="63" t="s">
        <v>142</v>
      </c>
      <c r="B157" s="63"/>
      <c r="C157" s="63"/>
      <c r="D157" s="31"/>
      <c r="E157" s="31"/>
    </row>
    <row r="158" spans="1:5" ht="18" customHeight="1" x14ac:dyDescent="0.2">
      <c r="A158" s="31">
        <v>95</v>
      </c>
      <c r="B158" s="31"/>
      <c r="C158" s="32" t="s">
        <v>256</v>
      </c>
      <c r="D158" s="21">
        <v>739200</v>
      </c>
      <c r="E158" s="21">
        <v>133200</v>
      </c>
    </row>
    <row r="159" spans="1:5" ht="18" customHeight="1" x14ac:dyDescent="0.2">
      <c r="A159" s="33"/>
      <c r="B159" s="33">
        <v>952</v>
      </c>
      <c r="C159" s="34" t="s">
        <v>143</v>
      </c>
      <c r="D159" s="45">
        <v>739200</v>
      </c>
      <c r="E159" s="45">
        <v>133200</v>
      </c>
    </row>
    <row r="160" spans="1:5" ht="18" customHeight="1" thickBot="1" x14ac:dyDescent="0.25">
      <c r="A160" s="36"/>
      <c r="B160" s="36"/>
      <c r="C160" s="36" t="s">
        <v>144</v>
      </c>
      <c r="D160" s="40">
        <f>D158</f>
        <v>739200</v>
      </c>
      <c r="E160" s="40">
        <f>E158</f>
        <v>133200</v>
      </c>
    </row>
    <row r="161" spans="1:5" ht="18" customHeight="1" thickBot="1" x14ac:dyDescent="0.25">
      <c r="A161" s="41"/>
      <c r="B161" s="41"/>
      <c r="C161" s="41" t="s">
        <v>145</v>
      </c>
      <c r="D161" s="42">
        <f>D47+D92+D100+D128+D132+D150+D156+D160</f>
        <v>248362081</v>
      </c>
      <c r="E161" s="42">
        <f>E47+E92+E100+E128+E132+E150+E156+E160</f>
        <v>251111612</v>
      </c>
    </row>
    <row r="163" spans="1:5" x14ac:dyDescent="0.25">
      <c r="C163" s="52"/>
    </row>
  </sheetData>
  <sheetProtection formatCells="0" formatColumns="0" formatRows="0" insertColumns="0" insertRows="0" insertHyperlinks="0" deleteColumns="0" deleteRows="0" sort="0" autoFilter="0" pivotTables="0"/>
  <mergeCells count="9">
    <mergeCell ref="L1:Q1"/>
    <mergeCell ref="A129:C129"/>
    <mergeCell ref="A151:C151"/>
    <mergeCell ref="A157:C157"/>
    <mergeCell ref="A133:C133"/>
    <mergeCell ref="A101:C101"/>
    <mergeCell ref="A8:C8"/>
    <mergeCell ref="A48:C48"/>
    <mergeCell ref="A93:C93"/>
  </mergeCells>
  <phoneticPr fontId="21" type="noConversion"/>
  <pageMargins left="0.7" right="0.7" top="0.75" bottom="0.75" header="0.3" footer="0.3"/>
  <pageSetup orientation="portrait" r:id="rId1"/>
  <headerFooter alignWithMargins="0"/>
  <ignoredErrors>
    <ignoredError sqref="D13 D16 D49 D54 D61:E61 D70 D77 D84:E84 D111:E111 D122:E122 D134 D140:D141 E140:E14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Orzamento Ingresos</vt:lpstr>
      <vt:lpstr>Orzamento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Mónica Zas Varela</cp:lastModifiedBy>
  <dcterms:created xsi:type="dcterms:W3CDTF">2016-09-15T10:12:31Z</dcterms:created>
  <dcterms:modified xsi:type="dcterms:W3CDTF">2026-02-11T07:38:27Z</dcterms:modified>
</cp:coreProperties>
</file>