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formación patrimonial\inmobles\"/>
    </mc:Choice>
  </mc:AlternateContent>
  <xr:revisionPtr revIDLastSave="0" documentId="13_ncr:1_{93C64475-06C0-4A0C-A116-8D1D4A1EF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_Bens inmobles" sheetId="7" r:id="rId1"/>
    <sheet name="2023_Bens inmobles" sheetId="6" r:id="rId2"/>
    <sheet name="2022_Bens inmobles" sheetId="5" r:id="rId3"/>
    <sheet name="2021_Bens inmobles" sheetId="1" r:id="rId4"/>
    <sheet name="2020_Bens inmobles" sheetId="2" r:id="rId5"/>
    <sheet name="2019_Bens inmobles" sheetId="3" r:id="rId6"/>
  </sheets>
  <definedNames>
    <definedName name="_xlnm._FilterDatabase" localSheetId="4" hidden="1">'2020_Bens inmobles'!$A$10:$G$54</definedName>
    <definedName name="_xlnm._FilterDatabase" localSheetId="3" hidden="1">'2021_Bens inmobles'!$A$10:$G$54</definedName>
    <definedName name="_xlnm.Print_Area" localSheetId="5">'2019_Bens inmobles'!$A$1:$B$55</definedName>
    <definedName name="_xlnm.Print_Titles" localSheetId="5">'2019_Bens inmobles'!$1:$1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7" l="1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11" i="7"/>
  <c r="O22" i="7"/>
  <c r="O21" i="7"/>
  <c r="O22" i="6"/>
  <c r="O21" i="6"/>
  <c r="O13" i="6"/>
  <c r="O12" i="6"/>
  <c r="O22" i="5"/>
  <c r="O21" i="5"/>
  <c r="O13" i="5"/>
  <c r="O12" i="5"/>
  <c r="O11" i="5"/>
  <c r="D30" i="3"/>
  <c r="D59" i="3"/>
  <c r="O14" i="1"/>
  <c r="O13" i="1"/>
  <c r="O12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2" i="1"/>
  <c r="G53" i="1"/>
  <c r="G54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2" i="1"/>
  <c r="N13" i="7"/>
  <c r="N12" i="7"/>
</calcChain>
</file>

<file path=xl/sharedStrings.xml><?xml version="1.0" encoding="utf-8"?>
<sst xmlns="http://schemas.openxmlformats.org/spreadsheetml/2006/main" count="476" uniqueCount="148">
  <si>
    <t>DENOMINACIÓN</t>
  </si>
  <si>
    <t>FAC. CIENCIAS ECONÓMICAS E EMPRESARIAIS</t>
  </si>
  <si>
    <t>FAC. FILOLOXÍA E TRADUCIÓN</t>
  </si>
  <si>
    <t>FAC. CC. MAR, BIOLOXÍA E QUIMICA</t>
  </si>
  <si>
    <t>EDIFICIO FILOMENA DATO</t>
  </si>
  <si>
    <t>BIBLIOTECA CENTRAL</t>
  </si>
  <si>
    <t>EDIFICIO DE FUNDICIÓN</t>
  </si>
  <si>
    <t>EDIFICIO DE DEPORTES</t>
  </si>
  <si>
    <t>EDIFICIO PARA ALMACÉN</t>
  </si>
  <si>
    <t>EDIFICIO EXERIA</t>
  </si>
  <si>
    <t>EDIFICIO MIRALLES</t>
  </si>
  <si>
    <t>EDIFICIO ERNESTINA OTERO</t>
  </si>
  <si>
    <t>CINBIO</t>
  </si>
  <si>
    <t>OUTROS EDIFICIOS E LOCAIS EN VIGO CIDADE</t>
  </si>
  <si>
    <t>EDIFICIO PARA USOS COMÚNS (AMPLIACIÓN DE PERITOS)</t>
  </si>
  <si>
    <t>GARAXE PARQUE MÓBIL</t>
  </si>
  <si>
    <t>PAVILLÓN DE CIENCIAS</t>
  </si>
  <si>
    <t>PAVILLÓNS I E II</t>
  </si>
  <si>
    <t>UNIDADE ADMINISTRATIVA</t>
  </si>
  <si>
    <t>EDIFICIO POLITÉCNICO</t>
  </si>
  <si>
    <t>EDIFICIO DE FACULTADES</t>
  </si>
  <si>
    <t>EDIFICIO XURÍDICO-ECONÓMICO</t>
  </si>
  <si>
    <t>EDIFICIO DEPORTES</t>
  </si>
  <si>
    <t>CAMPUS DA AUGA OURENSE</t>
  </si>
  <si>
    <t>ESCOLA INFANTIL</t>
  </si>
  <si>
    <t>FACULTADE DE BELAS ARTES</t>
  </si>
  <si>
    <t>ESTACIÓN DE CIENCIAS MARIÑAS</t>
  </si>
  <si>
    <t>CENTRO TECNOLÓXICO (CITI)</t>
  </si>
  <si>
    <t>FAC. CIENCIAS XURÍDICAS E DO TRABALLO</t>
  </si>
  <si>
    <t>ESCOLA DE ENXEÑARÍA DE MINAS E ENERXÍA</t>
  </si>
  <si>
    <t>ESCOLA DE ENXEÑARÍA INDUSTRIAL</t>
  </si>
  <si>
    <t>ESCOLA DE ENXEÑARÍA TELECOMUNICACIÓN</t>
  </si>
  <si>
    <t>CAMPUS LAGOAS-MARCOSENDE - VIGO</t>
  </si>
  <si>
    <t>CITIX VIGO (CACTI e MTI)</t>
  </si>
  <si>
    <t>SEDES DE FACULTADES E ESCOLAS SITUADAS FÓRA DOS CAMPUS</t>
  </si>
  <si>
    <t>FACULTADE DE CIENCIAS SOCIAIS E DA COMUNICACIÓN</t>
  </si>
  <si>
    <t>FACULTADE DE FISIOTERAPIA</t>
  </si>
  <si>
    <t>ESCOLA DE ENXEÑARÍA FORESTAL</t>
  </si>
  <si>
    <t>FAC. CIENCIAS DA EDUCACIÓN E DO DEPORTE</t>
  </si>
  <si>
    <t>ANTIGA E.U. ENXEÑARÍA TÉCNICA INDUSTRIAL</t>
  </si>
  <si>
    <t>CAMPUS AS LAGOAS-OURENSE</t>
  </si>
  <si>
    <t>CAMPUS A XUNQUEIRA-PONTEVEDRA</t>
  </si>
  <si>
    <t>Unidade de análises e programas</t>
  </si>
  <si>
    <t>Bens immobles da Universidade de Vigo</t>
  </si>
  <si>
    <t>BENS DOS QUE É TITULAR A UNIVERSIDADE</t>
  </si>
  <si>
    <t>BENS INMOBLES ADSCRITOS OU DECIDOS Á UNIVERSIDADE</t>
  </si>
  <si>
    <t>Escola Universitaria de Estudos Empresariais</t>
  </si>
  <si>
    <t>Casa das Campás</t>
  </si>
  <si>
    <t>Data de referencia: 31/12/2021</t>
  </si>
  <si>
    <t>Fonte: Contas anuais 2021</t>
  </si>
  <si>
    <t>Data de publicación: xullo 2022</t>
  </si>
  <si>
    <t>VALOR 01/01/2021</t>
  </si>
  <si>
    <t>INCREMENTO 2021</t>
  </si>
  <si>
    <t>VALOR EN 31/12/2021</t>
  </si>
  <si>
    <t>DOTACIÓN AMORTIZACIÓN 
2021</t>
  </si>
  <si>
    <t>AMORTIZACIÓN ACUMULADA 
01/01/2021</t>
  </si>
  <si>
    <t>AMORTIZACIÓN ACUMULADA 
31/12/2021</t>
  </si>
  <si>
    <t>EDIFICIO REDEIRAS</t>
  </si>
  <si>
    <t>VALOR 31/12/2021</t>
  </si>
  <si>
    <t>Edificio Benito Corbal nº 7-plantas 5ª a 7ª</t>
  </si>
  <si>
    <t>CASCO VELLO</t>
  </si>
  <si>
    <t>AMORTIZACIÓN ACUMULADA 
31/12/2020</t>
  </si>
  <si>
    <t>AMORTIZACIÓN ACUMULADA 
31/12/2019</t>
  </si>
  <si>
    <t>DOTACIÓN AMORTIZACIÓN 
2020</t>
  </si>
  <si>
    <t>VALOR 31/12/20</t>
  </si>
  <si>
    <t>INCREMENTO 2020</t>
  </si>
  <si>
    <t>VALOR 01/01/2020</t>
  </si>
  <si>
    <t>VALOR EN 31/12/20</t>
  </si>
  <si>
    <t>Data de publicación: xullo 2021</t>
  </si>
  <si>
    <t>Fonte: Contas anuais 2020</t>
  </si>
  <si>
    <t>Data de referencia: 31/12/2020</t>
  </si>
  <si>
    <t>PONTEVEDRA</t>
  </si>
  <si>
    <t>VIGO</t>
  </si>
  <si>
    <t>Amortización acumulada 31/12/2019</t>
  </si>
  <si>
    <t>Amortización acumulada 31/12/2018</t>
  </si>
  <si>
    <t>Dotación amortización 2019</t>
  </si>
  <si>
    <t>VALOR 31/12/2019</t>
  </si>
  <si>
    <t>INCREMENTO 2019</t>
  </si>
  <si>
    <t>VALOR 31/12/2018</t>
  </si>
  <si>
    <t>Bens propiedade dos concellos adscritos ao funcionamento da Uvigo</t>
  </si>
  <si>
    <t>FARADAY-ETEA</t>
  </si>
  <si>
    <t>LITOTECA-ZOOTECA</t>
  </si>
  <si>
    <t>CONSTRUCIÓNS EN CURSO</t>
  </si>
  <si>
    <t>E.U. ENXEÑARÍA FORESTAL</t>
  </si>
  <si>
    <t>CAMPUS DE PONTEVEDRA</t>
  </si>
  <si>
    <t>CAMPUS DA AUGA</t>
  </si>
  <si>
    <t>PAVILLÓNS DE CIENCIAS EMPRESARIAIS I E II</t>
  </si>
  <si>
    <t>PAVILLÓN DE CIENCIAS (E.E. AEROESPACIAL E AERONÁUTICA)</t>
  </si>
  <si>
    <t>CENTRO TECNOLÓXICO CITI</t>
  </si>
  <si>
    <t>CAMPUS DE OURENSE</t>
  </si>
  <si>
    <t xml:space="preserve">GARAXE PARQUE MÓBIL </t>
  </si>
  <si>
    <t>FAC. CIENCIAS XURÍDICAS  E DO TRABALLO</t>
  </si>
  <si>
    <t xml:space="preserve">EDIFICIO MIRALLES </t>
  </si>
  <si>
    <t>E.U. ENXEÑARÍA TÉCNICA INDUSTRIAL</t>
  </si>
  <si>
    <t>E.T.S. ENXEÑARÍA TELECOMUNICACIÓN</t>
  </si>
  <si>
    <t>E.T.S. ENXEÑARÍA INDUSTRIAL</t>
  </si>
  <si>
    <t>E.T.S. ENXEÑARÍA DE MINAS E ENERXÍA</t>
  </si>
  <si>
    <t>CITIX (CACTI e MTI)</t>
  </si>
  <si>
    <t>CAMPUS DE VIGO</t>
  </si>
  <si>
    <t>Bens do que é titular a Universidade</t>
  </si>
  <si>
    <t>Data de publicación: novembro 2020</t>
  </si>
  <si>
    <t>Fonte: Informe das contas anuais da Universidade de Vigo</t>
  </si>
  <si>
    <t>Data de referencia: 31/12/2019</t>
  </si>
  <si>
    <t>Bens inmobles da Universidade de Vigo</t>
  </si>
  <si>
    <t>INCREMENTO 2022</t>
  </si>
  <si>
    <t>CAMPUS LAGOAS MARCOSENDE - VIGO</t>
  </si>
  <si>
    <t>EDIFICIO OLIMPIA VALENCIA</t>
  </si>
  <si>
    <t>CINTECX</t>
  </si>
  <si>
    <t>CAMPUS AS LAGOAS - OURENSE</t>
  </si>
  <si>
    <t>CAMPUS NORTE</t>
  </si>
  <si>
    <t>PAVILLÓN MANUEL MARTÍNEZ RISCO</t>
  </si>
  <si>
    <t>PAVILLÓN OLGA GALLEGO DOMÍNGUEZ</t>
  </si>
  <si>
    <t>PAVILLÓN CONCEPCIÓN RAMON AMAT</t>
  </si>
  <si>
    <t>PAVILLÓN DE ASOCIACIÓNS ESTUDIANTIS</t>
  </si>
  <si>
    <t>CAMPUS SUR</t>
  </si>
  <si>
    <t>CAMPUS A XUNQUEIRA - PONTEVEDRA</t>
  </si>
  <si>
    <t>SEDES DAS FACULTADES E ESCOLAS QUE ESTÁN SITUADAS FÓRA DOS DISTINTOS CAMPUS</t>
  </si>
  <si>
    <t>Data de referencia: 31/12/2022</t>
  </si>
  <si>
    <t>Fonte: Contas anuais 2022</t>
  </si>
  <si>
    <t>Data de publicación: xullo 2023</t>
  </si>
  <si>
    <t>AMORTIZACIÓN ACUMULADA 
31/12/2022</t>
  </si>
  <si>
    <t>DOTACIÓN AMORTIZACIÓN 
2022</t>
  </si>
  <si>
    <t>VALOR 31/12/2022</t>
  </si>
  <si>
    <t>Facultade de Comercio</t>
  </si>
  <si>
    <t>VALOR 31/12/22</t>
  </si>
  <si>
    <t>BENS INMOBLES ADSCRITOS OU CEDIDOS Á UNIVERSIDADE</t>
  </si>
  <si>
    <t>CONSTRUCCIÓNS EN CURSO</t>
  </si>
  <si>
    <t>Litoteca-Zooteca</t>
  </si>
  <si>
    <t>Farday-ETEA</t>
  </si>
  <si>
    <t>Data de referencia: 31/12/2023</t>
  </si>
  <si>
    <t>Fonte: Contas anuais 2023</t>
  </si>
  <si>
    <t>Data de publicación: xullo 2024</t>
  </si>
  <si>
    <t>INCREMENTO 2023</t>
  </si>
  <si>
    <t>VALOR 31/12/23</t>
  </si>
  <si>
    <t>DOTACIÓN AMORTIZACIÓN 
2023</t>
  </si>
  <si>
    <t>AMORTIZACIÓN ACUMULADA 
31/12/2023</t>
  </si>
  <si>
    <t>EDIFICIO PARA ALMACÉN (NAVE ALTIA)</t>
  </si>
  <si>
    <t>VALOR 31/12/2023</t>
  </si>
  <si>
    <t>AMORTIZACIÓN ACUMULADA 
01/01/2022</t>
  </si>
  <si>
    <t>Escola de Enxeñaría Aeronáutica e do Espazo</t>
  </si>
  <si>
    <t>Data de referencia: 31/12/2024</t>
  </si>
  <si>
    <t>Fonte: Contas anuais 2024</t>
  </si>
  <si>
    <t>Data de publicación: xullo 2025</t>
  </si>
  <si>
    <t>INCREMENTO 2024</t>
  </si>
  <si>
    <t>VALOR 31/12/2024</t>
  </si>
  <si>
    <t>DOTACIÓN AMORTIZACIÓN 
2024</t>
  </si>
  <si>
    <t>AMORTIZACIÓN ACUMULADA 
31/12/2024</t>
  </si>
  <si>
    <t>AMORTIZACIÓN ACUMULADA 
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</si>
</sst>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2D74B5"/>
      <name val="Calibri"/>
      <family val="2"/>
      <scheme val="minor"/>
    </font>
    <font>
      <b/>
      <sz val="10"/>
      <color rgb="FF00AF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rgb="FFE1EE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E3D4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1F1F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9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center" shrinkToFit="1"/>
    </xf>
    <xf numFmtId="2" fontId="2" fillId="0" borderId="0" xfId="0" applyNumberFormat="1" applyFont="1" applyAlignment="1">
      <alignment vertical="top" shrinkToFit="1"/>
    </xf>
    <xf numFmtId="164" fontId="2" fillId="0" borderId="0" xfId="0" applyNumberFormat="1" applyFont="1" applyAlignment="1">
      <alignment horizontal="right" vertical="center" indent="1" shrinkToFit="1"/>
    </xf>
    <xf numFmtId="0" fontId="7" fillId="0" borderId="1" xfId="1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0" fontId="7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164" fontId="2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left" vertical="center" wrapText="1" indent="5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2"/>
    <xf numFmtId="0" fontId="1" fillId="0" borderId="0" xfId="2" applyAlignment="1">
      <alignment vertical="center" wrapText="1"/>
    </xf>
    <xf numFmtId="164" fontId="1" fillId="0" borderId="2" xfId="2" applyNumberFormat="1" applyBorder="1"/>
    <xf numFmtId="164" fontId="1" fillId="0" borderId="3" xfId="2" applyNumberFormat="1" applyBorder="1"/>
    <xf numFmtId="164" fontId="1" fillId="0" borderId="2" xfId="2" applyNumberFormat="1" applyBorder="1" applyAlignment="1">
      <alignment horizontal="right" vertical="center"/>
    </xf>
    <xf numFmtId="0" fontId="1" fillId="0" borderId="2" xfId="2" applyBorder="1" applyAlignment="1">
      <alignment horizontal="left" vertical="center" wrapText="1"/>
    </xf>
    <xf numFmtId="0" fontId="1" fillId="0" borderId="0" xfId="2" applyAlignment="1">
      <alignment horizontal="left"/>
    </xf>
    <xf numFmtId="0" fontId="4" fillId="0" borderId="0" xfId="2" applyFont="1" applyAlignment="1">
      <alignment horizontal="left"/>
    </xf>
    <xf numFmtId="0" fontId="4" fillId="3" borderId="2" xfId="2" applyFont="1" applyFill="1" applyBorder="1" applyAlignment="1">
      <alignment horizontal="center" vertical="center" wrapText="1"/>
    </xf>
    <xf numFmtId="0" fontId="13" fillId="0" borderId="0" xfId="2" applyFont="1"/>
    <xf numFmtId="164" fontId="1" fillId="0" borderId="3" xfId="2" applyNumberFormat="1" applyBorder="1" applyAlignment="1">
      <alignment horizontal="right" vertical="center"/>
    </xf>
    <xf numFmtId="0" fontId="1" fillId="0" borderId="2" xfId="2" applyBorder="1"/>
    <xf numFmtId="0" fontId="4" fillId="3" borderId="2" xfId="2" applyFont="1" applyFill="1" applyBorder="1" applyAlignment="1">
      <alignment horizontal="center" vertical="center"/>
    </xf>
    <xf numFmtId="0" fontId="1" fillId="4" borderId="3" xfId="2" applyFill="1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0" xfId="2" applyAlignment="1">
      <alignment horizontal="right"/>
    </xf>
    <xf numFmtId="0" fontId="4" fillId="4" borderId="0" xfId="2" applyFont="1" applyFill="1" applyAlignment="1">
      <alignment horizontal="left" vertical="top"/>
    </xf>
    <xf numFmtId="164" fontId="1" fillId="0" borderId="0" xfId="2" applyNumberFormat="1"/>
    <xf numFmtId="164" fontId="1" fillId="0" borderId="0" xfId="2" applyNumberFormat="1" applyAlignment="1">
      <alignment horizontal="right" vertical="center"/>
    </xf>
    <xf numFmtId="0" fontId="1" fillId="4" borderId="0" xfId="2" applyFill="1" applyAlignment="1">
      <alignment horizontal="left" vertical="center" wrapText="1"/>
    </xf>
    <xf numFmtId="0" fontId="1" fillId="4" borderId="2" xfId="2" applyFill="1" applyBorder="1" applyAlignment="1">
      <alignment horizontal="left" vertical="center" wrapText="1"/>
    </xf>
    <xf numFmtId="0" fontId="1" fillId="4" borderId="4" xfId="2" applyFill="1" applyBorder="1" applyAlignment="1">
      <alignment horizontal="left" vertical="center" wrapText="1"/>
    </xf>
    <xf numFmtId="0" fontId="5" fillId="4" borderId="2" xfId="2" applyFont="1" applyFill="1" applyBorder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4" fillId="0" borderId="0" xfId="2" applyFont="1"/>
    <xf numFmtId="0" fontId="8" fillId="0" borderId="0" xfId="2" applyFont="1" applyAlignment="1">
      <alignment horizontal="center" vertical="center"/>
    </xf>
    <xf numFmtId="0" fontId="4" fillId="0" borderId="1" xfId="2" applyFont="1" applyBorder="1"/>
    <xf numFmtId="0" fontId="14" fillId="0" borderId="0" xfId="0" applyFont="1" applyAlignment="1">
      <alignment horizontal="left" vertical="top"/>
    </xf>
    <xf numFmtId="0" fontId="15" fillId="0" borderId="1" xfId="0" applyFon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7" fillId="6" borderId="0" xfId="0" applyFont="1" applyFill="1" applyAlignment="1">
      <alignment horizontal="left" vertical="center"/>
    </xf>
    <xf numFmtId="164" fontId="14" fillId="6" borderId="0" xfId="0" applyNumberFormat="1" applyFont="1" applyFill="1" applyAlignment="1">
      <alignment horizontal="right" vertical="center" wrapText="1"/>
    </xf>
    <xf numFmtId="164" fontId="14" fillId="6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164" fontId="14" fillId="0" borderId="0" xfId="0" applyNumberFormat="1" applyFont="1" applyAlignment="1">
      <alignment horizontal="left" vertical="center" wrapText="1" indent="4"/>
    </xf>
    <xf numFmtId="0" fontId="18" fillId="0" borderId="0" xfId="0" applyFont="1" applyAlignment="1">
      <alignment horizontal="left" vertical="center" wrapText="1"/>
    </xf>
    <xf numFmtId="0" fontId="18" fillId="8" borderId="0" xfId="0" applyFont="1" applyFill="1" applyAlignment="1">
      <alignment horizontal="left" vertical="center" wrapText="1"/>
    </xf>
    <xf numFmtId="164" fontId="14" fillId="8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left" vertical="center" wrapText="1" indent="2"/>
    </xf>
    <xf numFmtId="0" fontId="19" fillId="10" borderId="0" xfId="0" applyFont="1" applyFill="1" applyAlignment="1">
      <alignment horizontal="left" vertical="center" wrapText="1"/>
    </xf>
    <xf numFmtId="164" fontId="14" fillId="10" borderId="0" xfId="0" applyNumberFormat="1" applyFont="1" applyFill="1" applyAlignment="1">
      <alignment horizontal="center" vertical="center" wrapText="1"/>
    </xf>
    <xf numFmtId="164" fontId="14" fillId="10" borderId="0" xfId="0" applyNumberFormat="1" applyFont="1" applyFill="1" applyAlignment="1">
      <alignment horizontal="left" vertical="center" wrapText="1" indent="2"/>
    </xf>
    <xf numFmtId="0" fontId="17" fillId="12" borderId="0" xfId="0" applyFont="1" applyFill="1" applyAlignment="1">
      <alignment horizontal="left" vertical="center" wrapText="1"/>
    </xf>
    <xf numFmtId="164" fontId="14" fillId="12" borderId="0" xfId="0" applyNumberFormat="1" applyFont="1" applyFill="1" applyAlignment="1">
      <alignment horizontal="center" vertical="center" wrapText="1"/>
    </xf>
    <xf numFmtId="164" fontId="14" fillId="12" borderId="0" xfId="0" applyNumberFormat="1" applyFont="1" applyFill="1" applyAlignment="1">
      <alignment horizontal="left" vertical="center" wrapText="1" indent="2"/>
    </xf>
    <xf numFmtId="0" fontId="2" fillId="0" borderId="1" xfId="1" applyFont="1" applyBorder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</cellXfs>
  <cellStyles count="3">
    <cellStyle name="Normal" xfId="0" builtinId="0"/>
    <cellStyle name="Normal 2" xfId="2" xr:uid="{7A1EFD17-1D5A-4467-BF9A-04A64EA98D75}"/>
    <cellStyle name="Normal 2 3" xfId="1" xr:uid="{00000000-0005-0000-0000-000001000000}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CE4B770-5FE5-486C-A65E-1670D494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2476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8C44CE7-0C54-4864-B1E9-EA886734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2476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175E519-87D4-4E6D-B918-54C07251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561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2476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D9EF27C-1AB8-44E6-826D-358503F9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409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85726</xdr:rowOff>
    </xdr:from>
    <xdr:to>
      <xdr:col>0</xdr:col>
      <xdr:colOff>2600326</xdr:colOff>
      <xdr:row>0</xdr:row>
      <xdr:rowOff>485776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DDB8E79-1BA8-4EB7-80C7-279725E1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85726"/>
          <a:ext cx="6381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29451C-D82F-4427-9421-359DBB5A70B8}" name="Tabla37610" displayName="Tabla37610" ref="I9:O13" totalsRowShown="0" headerRowDxfId="75" dataDxfId="74">
  <tableColumns count="7">
    <tableColumn id="1" xr3:uid="{01E2E822-C9B6-45AD-B435-872B5FA34F2F}" name="DENOMINACIÓN" dataDxfId="73"/>
    <tableColumn id="2" xr3:uid="{8B5D824B-5413-4A92-B46F-B130AE0E1DBC}" name="VALOR 31/12/2023" dataDxfId="72"/>
    <tableColumn id="3" xr3:uid="{1475F627-5E9C-4C4A-8D88-0C83268BEAC8}" name="INCREMENTO 2024" dataDxfId="71"/>
    <tableColumn id="4" xr3:uid="{0D973D20-DACD-4A92-AD23-1B36B7235BF8}" name="VALOR 31/12/2024" dataDxfId="70"/>
    <tableColumn id="5" xr3:uid="{027906C3-000B-463D-9476-AFF8DA3C1E05}" name="DOTACIÓN AMORTIZACIÓN _x000a_2024" dataDxfId="69"/>
    <tableColumn id="6" xr3:uid="{5DC08E09-DC9E-471A-9473-F8CFEF09FCFA}" name="AMORTIZACIÓN ACUMULADA _x000a_01/01/2023" dataDxfId="68"/>
    <tableColumn id="7" xr3:uid="{92A51BED-5D5E-4D90-BD5A-A6D96C1FC99A}" name="AMORTIZACIÓN ACUMULADA _x000a_31/12/2024" dataDxfId="67"/>
  </tableColumns>
  <tableStyleInfo name="TableStyleLight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D960A5-7BA5-4FB3-BD47-C3FADD04B6FF}" name="Tabla35" displayName="Tabla35" ref="I10:O13" totalsRowShown="0" headerRowDxfId="1">
  <tableColumns count="7">
    <tableColumn id="1" xr3:uid="{00000000-0010-0000-0100-000001000000}" name="DENOMINACIÓN" dataDxfId="0"/>
    <tableColumn id="2" xr3:uid="{00000000-0010-0000-0100-000002000000}" name="VALOR 01/01/2020"/>
    <tableColumn id="3" xr3:uid="{00000000-0010-0000-0100-000003000000}" name="INCREMENTO 2020"/>
    <tableColumn id="4" xr3:uid="{00000000-0010-0000-0100-000004000000}" name="VALOR 31/12/20"/>
    <tableColumn id="5" xr3:uid="{00000000-0010-0000-0100-000005000000}" name="DOTACIÓN AMORTIZACIÓN _x000a_2020"/>
    <tableColumn id="6" xr3:uid="{00000000-0010-0000-0100-000006000000}" name="AMORTIZACIÓN ACUMULADA _x000a_31/12/2019"/>
    <tableColumn id="7" xr3:uid="{00000000-0010-0000-0100-000007000000}" name="AMORTIZACIÓN ACUMULADA _x000a_31/12/2020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E508592-AA37-4A3D-8A06-7F09074E38EB}" name="Tabla3789811" displayName="Tabla3789811" ref="I19:O23" totalsRowShown="0" headerRowDxfId="66" dataDxfId="65">
  <tableColumns count="7">
    <tableColumn id="1" xr3:uid="{59F32A43-79D0-43F7-AC7F-4A2ECB9D0639}" name="DENOMINACIÓN" dataDxfId="64"/>
    <tableColumn id="2" xr3:uid="{5F1E5914-BDC0-4CE9-AC56-B8DCDE5852B2}" name="VALOR 31/12/2023" dataDxfId="63"/>
    <tableColumn id="3" xr3:uid="{C937C214-3656-4832-A878-5ADAA2625CE0}" name="INCREMENTO 2024" dataDxfId="62"/>
    <tableColumn id="4" xr3:uid="{AD614594-6714-47FA-938B-CCB4BF060759}" name="VALOR 31/12/2024" dataDxfId="61"/>
    <tableColumn id="5" xr3:uid="{2D1591AC-0ADC-40BD-BC3B-FB24F83886D7}" name="DOTACIÓN AMORTIZACIÓN _x000a_2024" dataDxfId="60"/>
    <tableColumn id="6" xr3:uid="{35597C82-4C97-46DE-97E4-45BC6C88B090}" name="AMORTIZACIÓN ACUMULADA _x000a_01/01/2023" dataDxfId="59"/>
    <tableColumn id="7" xr3:uid="{052DE3A2-B37F-4B2D-8273-DA87290052D6}" name="AMORTIZACIÓN ACUMULADA _x000a_31/12/2024" dataDxfId="58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A10305-2708-45DC-9A24-8409D669225C}" name="Tabla376" displayName="Tabla376" ref="I9:O13" totalsRowShown="0" headerRowDxfId="57" dataDxfId="56">
  <tableColumns count="7">
    <tableColumn id="1" xr3:uid="{5820CA5C-A46D-4318-B8A1-AE4B14C78CDD}" name="DENOMINACIÓN" dataDxfId="55"/>
    <tableColumn id="2" xr3:uid="{8A01FBA6-B99B-485B-A07C-EDBF7539733E}" name="VALOR 31/12/2022" dataDxfId="54"/>
    <tableColumn id="3" xr3:uid="{B638F470-0263-4BDD-9BE9-DB93E8A16C66}" name="INCREMENTO 2023" dataDxfId="53"/>
    <tableColumn id="4" xr3:uid="{61CA6930-742B-48BB-98B2-73E0FC52437E}" name="VALOR 31/12/2023" dataDxfId="52"/>
    <tableColumn id="5" xr3:uid="{2C2742A0-A788-4696-B3CB-982D329F73A8}" name="DOTACIÓN AMORTIZACIÓN _x000a_2023" dataDxfId="51"/>
    <tableColumn id="6" xr3:uid="{6D4F3D08-76A7-436F-9721-8B3C086DE7C9}" name="AMORTIZACIÓN ACUMULADA _x000a_01/01/2022" dataDxfId="50"/>
    <tableColumn id="7" xr3:uid="{CC2738FD-4A8E-4676-B8E6-C3EBFB99C863}" name="AMORTIZACIÓN ACUMULADA _x000a_31/12/2023" dataDxfId="49"/>
  </tableColumns>
  <tableStyleInfo name="TableStyleLight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82FA45-BB0F-4BD5-9597-A025AE7F0DC0}" name="Tabla37898" displayName="Tabla37898" ref="I19:O23" totalsRowShown="0" headerRowDxfId="48" dataDxfId="47">
  <tableColumns count="7">
    <tableColumn id="1" xr3:uid="{259E4327-2EE4-4E13-8151-85BCF35783F8}" name="DENOMINACIÓN" dataDxfId="46"/>
    <tableColumn id="2" xr3:uid="{E95285DD-499E-48BD-B75C-82C1DC33A92D}" name="VALOR 31/12/2022" dataDxfId="45"/>
    <tableColumn id="3" xr3:uid="{8F8D7ED8-994F-495E-9A92-C603ED36AAA2}" name="INCREMENTO 2023" dataDxfId="44"/>
    <tableColumn id="4" xr3:uid="{5C986C42-3718-449E-BD9E-A9D089003360}" name="VALOR 31/12/2023" dataDxfId="43"/>
    <tableColumn id="5" xr3:uid="{CCE1EE07-496F-47E8-A70E-E93C447C9377}" name="DOTACIÓN AMORTIZACIÓN _x000a_2023" dataDxfId="42"/>
    <tableColumn id="6" xr3:uid="{768F825D-8CD6-42B8-8F96-CA1F5A2866FD}" name="AMORTIZACIÓN ACUMULADA _x000a_01/01/2022" dataDxfId="41"/>
    <tableColumn id="7" xr3:uid="{501328FA-2D15-433E-9EBD-347FE536B3F0}" name="AMORTIZACIÓN ACUMULADA _x000a_31/12/2023" dataDxfId="40"/>
  </tableColumns>
  <tableStyleInfo name="TableStyleLight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E10950-2621-4DAE-9EF1-7EFC9A073CE3}" name="Tabla37" displayName="Tabla37" ref="I9:O13" totalsRowShown="0" headerRowDxfId="39" dataDxfId="38">
  <tableColumns count="7">
    <tableColumn id="1" xr3:uid="{F6270A3D-A163-4170-B1C5-8F70F7E122C2}" name="DENOMINACIÓN" dataDxfId="37"/>
    <tableColumn id="2" xr3:uid="{7E8556F1-7801-4981-9241-074DD92A7519}" name="VALOR 31/12/2021" dataDxfId="36"/>
    <tableColumn id="3" xr3:uid="{8A247D1C-7C85-4BC2-A689-FFC0A88BCBB2}" name="INCREMENTO 2022" dataDxfId="35"/>
    <tableColumn id="4" xr3:uid="{4E56A90C-5E51-49AA-8979-33D5A2F26D9D}" name="VALOR 31/12/2022" dataDxfId="34"/>
    <tableColumn id="5" xr3:uid="{EA53FD53-31B2-4478-B76F-5114CFFF42AD}" name="DOTACIÓN AMORTIZACIÓN _x000a_2022" dataDxfId="33"/>
    <tableColumn id="6" xr3:uid="{6B52C1CB-614A-4B85-B3CA-E8EC925F585E}" name="AMORTIZACIÓN ACUMULADA _x000a_01/01/2021" dataDxfId="32"/>
    <tableColumn id="7" xr3:uid="{A06C857D-6738-4A15-AF02-30C030042B3D}" name="AMORTIZACIÓN ACUMULADA _x000a_31/12/2022" dataDxfId="31"/>
  </tableColumns>
  <tableStyleInfo name="TableStyleLight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449235-B7BA-4CDB-91BE-45D2F62D4C48}" name="Tabla3789" displayName="Tabla3789" ref="I19:O22" totalsRowShown="0" headerRowDxfId="30" dataDxfId="29">
  <tableColumns count="7">
    <tableColumn id="1" xr3:uid="{73323E5A-1F58-4DED-821D-70D3FFE36EE6}" name="DENOMINACIÓN" dataDxfId="28"/>
    <tableColumn id="2" xr3:uid="{F52204B6-A1BF-4241-AD9B-74608F75A0E5}" name="VALOR 31/12/2021" dataDxfId="27"/>
    <tableColumn id="3" xr3:uid="{26150EBA-7F48-45BD-BDFE-E756D6444597}" name="INCREMENTO 2022" dataDxfId="26"/>
    <tableColumn id="4" xr3:uid="{18011AA4-84BD-4FC9-AAC3-125D42EF7DBC}" name="VALOR 31/12/2022" dataDxfId="25"/>
    <tableColumn id="5" xr3:uid="{789A3800-EA6C-4D1D-9C88-FA023FE5118D}" name="DOTACIÓN AMORTIZACIÓN _x000a_2022" dataDxfId="24"/>
    <tableColumn id="6" xr3:uid="{92D34F74-7C5F-4E08-A418-9E5C9B77F289}" name="AMORTIZACIÓN ACUMULADA _x000a_01/01/2021" dataDxfId="23"/>
    <tableColumn id="7" xr3:uid="{FB01934C-89BE-4AF6-8AED-A1A0BF77FB3B}" name="AMORTIZACIÓN ACUMULADA _x000a_31/12/2022" dataDxfId="22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G54" totalsRowShown="0" headerRowDxfId="21" dataDxfId="20">
  <tableColumns count="7">
    <tableColumn id="1" xr3:uid="{00000000-0010-0000-0000-000001000000}" name="DENOMINACIÓN" dataDxfId="19"/>
    <tableColumn id="2" xr3:uid="{00000000-0010-0000-0000-000002000000}" name="VALOR 01/01/2021" dataDxfId="18"/>
    <tableColumn id="3" xr3:uid="{00000000-0010-0000-0000-000003000000}" name="INCREMENTO 2021" dataDxfId="17"/>
    <tableColumn id="4" xr3:uid="{00000000-0010-0000-0000-000004000000}" name="VALOR EN 31/12/2021" dataDxfId="16"/>
    <tableColumn id="5" xr3:uid="{00000000-0010-0000-0000-000005000000}" name="DOTACIÓN AMORTIZACIÓN _x000a_2021" dataDxfId="15"/>
    <tableColumn id="6" xr3:uid="{00000000-0010-0000-0000-000006000000}" name="AMORTIZACIÓN ACUMULADA _x000a_01/01/2021" dataDxfId="14"/>
    <tableColumn id="7" xr3:uid="{00000000-0010-0000-0000-000007000000}" name="AMORTIZACIÓN ACUMULADA _x000a_31/12/2021" dataDxfId="13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I10:O14" totalsRowShown="0" headerRowDxfId="12">
  <tableColumns count="7">
    <tableColumn id="1" xr3:uid="{00000000-0010-0000-0100-000001000000}" name="DENOMINACIÓN" dataDxfId="11"/>
    <tableColumn id="2" xr3:uid="{00000000-0010-0000-0100-000002000000}" name="VALOR 01/01/2021"/>
    <tableColumn id="3" xr3:uid="{00000000-0010-0000-0100-000003000000}" name="INCREMENTO 2021"/>
    <tableColumn id="4" xr3:uid="{00000000-0010-0000-0100-000004000000}" name="VALOR 31/12/2021"/>
    <tableColumn id="5" xr3:uid="{00000000-0010-0000-0100-000005000000}" name="DOTACIÓN AMORTIZACIÓN _x000a_2021"/>
    <tableColumn id="6" xr3:uid="{00000000-0010-0000-0100-000006000000}" name="AMORTIZACIÓN ACUMULADA _x000a_01/01/2021"/>
    <tableColumn id="7" xr3:uid="{00000000-0010-0000-0100-000007000000}" name="AMORTIZACIÓN ACUMULADA _x000a_31/12/2021"/>
  </tableColumns>
  <tableStyleInfo name="TableStyleLight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A9FE11-5805-4C50-833D-940B4FA54B0C}" name="Tabla13" displayName="Tabla13" ref="A10:G54" totalsRowShown="0" headerRowDxfId="10" dataDxfId="9">
  <tableColumns count="7">
    <tableColumn id="1" xr3:uid="{00000000-0010-0000-0000-000001000000}" name="DENOMINACIÓN" dataDxfId="8"/>
    <tableColumn id="2" xr3:uid="{00000000-0010-0000-0000-000002000000}" name="VALOR 01/01/2020" dataDxfId="7"/>
    <tableColumn id="3" xr3:uid="{00000000-0010-0000-0000-000003000000}" name="INCREMENTO 2020" dataDxfId="6"/>
    <tableColumn id="4" xr3:uid="{00000000-0010-0000-0000-000004000000}" name="VALOR EN 31/12/20" dataDxfId="5"/>
    <tableColumn id="5" xr3:uid="{00000000-0010-0000-0000-000005000000}" name="DOTACIÓN AMORTIZACIÓN _x000a_2020" dataDxfId="4"/>
    <tableColumn id="6" xr3:uid="{00000000-0010-0000-0000-000006000000}" name="AMORTIZACIÓN ACUMULADA _x000a_31/12/2019" dataDxfId="3"/>
    <tableColumn id="7" xr3:uid="{00000000-0010-0000-0000-000007000000}" name="AMORTIZACIÓN ACUMULADA _x000a_31/12/2020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BCD9-7A0D-479A-B526-8063C97E9F3C}">
  <dimension ref="A1:O58"/>
  <sheetViews>
    <sheetView tabSelected="1" zoomScaleNormal="100" workbookViewId="0">
      <pane ySplit="9" topLeftCell="A10" activePane="bottomLeft" state="frozen"/>
      <selection pane="bottomLeft" activeCell="C31" sqref="C31"/>
    </sheetView>
  </sheetViews>
  <sheetFormatPr baseColWidth="10" defaultRowHeight="15" customHeight="1" x14ac:dyDescent="0.2"/>
  <cols>
    <col min="1" max="1" width="57.6640625" style="55" bestFit="1" customWidth="1"/>
    <col min="2" max="2" width="19.33203125" style="55" bestFit="1" customWidth="1"/>
    <col min="3" max="3" width="19" style="55" bestFit="1" customWidth="1"/>
    <col min="4" max="4" width="16" style="55" bestFit="1" customWidth="1"/>
    <col min="5" max="5" width="33.1640625" style="55" bestFit="1" customWidth="1"/>
    <col min="6" max="7" width="41.5" style="55" bestFit="1" customWidth="1"/>
    <col min="8" max="8" width="12" style="55"/>
    <col min="9" max="9" width="43.83203125" style="55" bestFit="1" customWidth="1"/>
    <col min="10" max="10" width="19.6640625" style="55" bestFit="1" customWidth="1"/>
    <col min="11" max="11" width="18.83203125" style="55" bestFit="1" customWidth="1"/>
    <col min="12" max="12" width="19.6640625" style="55" bestFit="1" customWidth="1"/>
    <col min="13" max="13" width="31.5" style="55" bestFit="1" customWidth="1"/>
    <col min="14" max="15" width="40.83203125" style="55" bestFit="1" customWidth="1"/>
    <col min="16" max="16384" width="12" style="55"/>
  </cols>
  <sheetData>
    <row r="1" spans="1:15" s="57" customFormat="1" ht="50.25" customHeight="1" thickBot="1" x14ac:dyDescent="0.25">
      <c r="A1" s="80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86" t="s">
        <v>42</v>
      </c>
      <c r="O1" s="86"/>
    </row>
    <row r="2" spans="1:15" s="57" customFormat="1" ht="15" customHeight="1" x14ac:dyDescent="0.2">
      <c r="A2" s="59"/>
      <c r="E2" s="58"/>
      <c r="F2" s="58"/>
      <c r="G2" s="58"/>
    </row>
    <row r="3" spans="1:15" s="57" customFormat="1" ht="15" customHeight="1" x14ac:dyDescent="0.2">
      <c r="A3" s="15" t="s">
        <v>103</v>
      </c>
      <c r="E3" s="58"/>
      <c r="F3" s="58"/>
      <c r="G3" s="58"/>
    </row>
    <row r="4" spans="1:15" s="81" customFormat="1" x14ac:dyDescent="0.2">
      <c r="A4" s="16" t="s">
        <v>140</v>
      </c>
    </row>
    <row r="5" spans="1:15" s="81" customFormat="1" x14ac:dyDescent="0.2">
      <c r="A5" s="18" t="s">
        <v>141</v>
      </c>
    </row>
    <row r="6" spans="1:15" s="81" customFormat="1" x14ac:dyDescent="0.2">
      <c r="A6" s="16" t="s">
        <v>142</v>
      </c>
    </row>
    <row r="8" spans="1:15" ht="15" customHeight="1" x14ac:dyDescent="0.2">
      <c r="A8" s="87" t="s">
        <v>44</v>
      </c>
      <c r="B8" s="87"/>
      <c r="C8" s="87"/>
      <c r="D8" s="87"/>
      <c r="E8" s="87"/>
      <c r="F8" s="87"/>
      <c r="G8" s="87"/>
      <c r="I8" s="87" t="s">
        <v>125</v>
      </c>
      <c r="J8" s="87"/>
      <c r="K8" s="87"/>
      <c r="L8" s="87"/>
      <c r="M8" s="87"/>
      <c r="N8" s="87"/>
      <c r="O8" s="87"/>
    </row>
    <row r="9" spans="1:15" ht="57.75" customHeight="1" x14ac:dyDescent="0.2">
      <c r="A9" s="22" t="s">
        <v>0</v>
      </c>
      <c r="B9" s="4" t="s">
        <v>137</v>
      </c>
      <c r="C9" s="19" t="s">
        <v>143</v>
      </c>
      <c r="D9" s="4" t="s">
        <v>144</v>
      </c>
      <c r="E9" s="4" t="s">
        <v>145</v>
      </c>
      <c r="F9" s="4" t="s">
        <v>135</v>
      </c>
      <c r="G9" s="4" t="s">
        <v>146</v>
      </c>
      <c r="I9" s="20" t="s">
        <v>0</v>
      </c>
      <c r="J9" s="19" t="s">
        <v>137</v>
      </c>
      <c r="K9" s="19" t="s">
        <v>143</v>
      </c>
      <c r="L9" s="19" t="s">
        <v>144</v>
      </c>
      <c r="M9" s="4" t="s">
        <v>145</v>
      </c>
      <c r="N9" s="4" t="s">
        <v>147</v>
      </c>
      <c r="O9" s="4" t="s">
        <v>146</v>
      </c>
    </row>
    <row r="10" spans="1:15" ht="15" customHeight="1" x14ac:dyDescent="0.2">
      <c r="A10" s="88" t="s">
        <v>105</v>
      </c>
      <c r="B10" s="88"/>
      <c r="C10" s="88"/>
      <c r="D10" s="88"/>
      <c r="E10" s="88"/>
      <c r="F10" s="88"/>
      <c r="G10" s="88"/>
      <c r="I10" s="2"/>
      <c r="J10" s="2"/>
      <c r="K10" s="2"/>
      <c r="L10" s="2"/>
      <c r="M10" s="2"/>
      <c r="N10" s="2"/>
      <c r="O10" s="2"/>
    </row>
    <row r="11" spans="1:15" ht="15" customHeight="1" x14ac:dyDescent="0.2">
      <c r="A11" s="60" t="s">
        <v>28</v>
      </c>
      <c r="B11" s="61">
        <v>4351817.08</v>
      </c>
      <c r="C11" s="62">
        <v>0</v>
      </c>
      <c r="D11" s="62">
        <f>SUM(B11:C11)</f>
        <v>4351817.08</v>
      </c>
      <c r="E11" s="62">
        <v>87036.34</v>
      </c>
      <c r="F11" s="62">
        <v>1814954.65</v>
      </c>
      <c r="G11" s="62">
        <v>1901990.99</v>
      </c>
      <c r="I11" s="2" t="s">
        <v>123</v>
      </c>
      <c r="J11" s="21">
        <v>651116.81000000006</v>
      </c>
      <c r="K11" s="21">
        <v>0</v>
      </c>
      <c r="L11" s="21">
        <v>651116.81000000006</v>
      </c>
      <c r="M11" s="21">
        <v>13022.34</v>
      </c>
      <c r="N11" s="21">
        <v>390344.97</v>
      </c>
      <c r="O11" s="21">
        <v>403367.31</v>
      </c>
    </row>
    <row r="12" spans="1:15" ht="15" customHeight="1" x14ac:dyDescent="0.2">
      <c r="A12" s="63" t="s">
        <v>1</v>
      </c>
      <c r="B12" s="64">
        <v>11862084.279999999</v>
      </c>
      <c r="C12" s="65">
        <v>0</v>
      </c>
      <c r="D12" s="62">
        <f t="shared" ref="D12:D27" si="0">SUM(B12:C12)</f>
        <v>11862084.279999999</v>
      </c>
      <c r="E12" s="65">
        <v>237241.69</v>
      </c>
      <c r="F12" s="65">
        <v>6083157.9299999997</v>
      </c>
      <c r="G12" s="65">
        <v>6320399.6200000001</v>
      </c>
      <c r="I12" s="2" t="s">
        <v>47</v>
      </c>
      <c r="J12" s="21">
        <v>2143409.0299999998</v>
      </c>
      <c r="K12" s="21">
        <v>0</v>
      </c>
      <c r="L12" s="21">
        <v>2143409.0299999998</v>
      </c>
      <c r="M12" s="21">
        <v>42868.18</v>
      </c>
      <c r="N12" s="21">
        <f ca="1">Tabla37610[[#This Row],[DOTACIÓN AMORTIZACIÓN 
2024]]+Tabla37610[[#This Row],[AMORTIZACIÓN ACUMULADA 
01/01/2023]]</f>
        <v>557286.34</v>
      </c>
      <c r="O12" s="21">
        <v>600154.52</v>
      </c>
    </row>
    <row r="13" spans="1:15" ht="15" customHeight="1" x14ac:dyDescent="0.2">
      <c r="A13" s="66" t="s">
        <v>2</v>
      </c>
      <c r="B13" s="61">
        <v>10033307.640000001</v>
      </c>
      <c r="C13" s="62">
        <v>18024.84</v>
      </c>
      <c r="D13" s="62">
        <f t="shared" si="0"/>
        <v>10051332.48</v>
      </c>
      <c r="E13" s="62">
        <v>201026.65</v>
      </c>
      <c r="F13" s="62">
        <v>5684239.6399999997</v>
      </c>
      <c r="G13" s="62">
        <v>5885266.29</v>
      </c>
      <c r="I13" s="2" t="s">
        <v>59</v>
      </c>
      <c r="J13" s="21">
        <v>1176111.78</v>
      </c>
      <c r="K13" s="21">
        <v>0</v>
      </c>
      <c r="L13" s="21">
        <v>1176111.78</v>
      </c>
      <c r="M13" s="21">
        <v>23522.240000000002</v>
      </c>
      <c r="N13" s="21">
        <f ca="1">Tabla37610[[#This Row],[DOTACIÓN AMORTIZACIÓN 
2024]]+Tabla37610[[#This Row],[AMORTIZACIÓN ACUMULADA 
01/01/2023]]</f>
        <v>47044.480000000003</v>
      </c>
      <c r="O13" s="21">
        <v>70566.710000000006</v>
      </c>
    </row>
    <row r="14" spans="1:15" ht="15" customHeight="1" x14ac:dyDescent="0.2">
      <c r="A14" s="67" t="s">
        <v>3</v>
      </c>
      <c r="B14" s="64">
        <v>13077599.42</v>
      </c>
      <c r="C14" s="65">
        <v>0</v>
      </c>
      <c r="D14" s="62">
        <f t="shared" si="0"/>
        <v>13077599.42</v>
      </c>
      <c r="E14" s="65">
        <v>261551.99</v>
      </c>
      <c r="F14" s="65">
        <v>6431891.9000000004</v>
      </c>
      <c r="G14" s="65">
        <v>6693443.8899999997</v>
      </c>
    </row>
    <row r="15" spans="1:15" ht="15" customHeight="1" x14ac:dyDescent="0.2">
      <c r="A15" s="66" t="s">
        <v>30</v>
      </c>
      <c r="B15" s="61">
        <v>7351560.5800000001</v>
      </c>
      <c r="C15" s="62">
        <v>0</v>
      </c>
      <c r="D15" s="62">
        <f t="shared" si="0"/>
        <v>7351560.5800000001</v>
      </c>
      <c r="E15" s="62">
        <v>147031.21</v>
      </c>
      <c r="F15" s="62">
        <v>4362476.91</v>
      </c>
      <c r="G15" s="62">
        <v>4509508.12</v>
      </c>
    </row>
    <row r="16" spans="1:15" ht="15" customHeight="1" x14ac:dyDescent="0.2">
      <c r="A16" s="67" t="s">
        <v>31</v>
      </c>
      <c r="B16" s="64">
        <v>9142024.0899999999</v>
      </c>
      <c r="C16" s="65">
        <v>0</v>
      </c>
      <c r="D16" s="62">
        <f t="shared" si="0"/>
        <v>9142024.0899999999</v>
      </c>
      <c r="E16" s="65">
        <v>182840.48</v>
      </c>
      <c r="F16" s="65">
        <v>4918759.49</v>
      </c>
      <c r="G16" s="65">
        <v>5101599.97</v>
      </c>
    </row>
    <row r="17" spans="1:15" ht="15" customHeight="1" x14ac:dyDescent="0.2">
      <c r="A17" s="66" t="s">
        <v>4</v>
      </c>
      <c r="B17" s="61">
        <v>2186611.4300000002</v>
      </c>
      <c r="C17" s="62">
        <v>0</v>
      </c>
      <c r="D17" s="62">
        <f t="shared" si="0"/>
        <v>2186611.4300000002</v>
      </c>
      <c r="E17" s="62">
        <v>43732.23</v>
      </c>
      <c r="F17" s="62">
        <v>1160977.68</v>
      </c>
      <c r="G17" s="62">
        <v>1204709.9099999999</v>
      </c>
      <c r="I17" s="82"/>
      <c r="J17" s="82"/>
      <c r="K17" s="82"/>
      <c r="L17" s="82"/>
      <c r="M17" s="82"/>
      <c r="N17" s="82"/>
      <c r="O17" s="82"/>
    </row>
    <row r="18" spans="1:15" ht="15" customHeight="1" x14ac:dyDescent="0.2">
      <c r="A18" s="67" t="s">
        <v>5</v>
      </c>
      <c r="B18" s="64">
        <v>3817931.63</v>
      </c>
      <c r="C18" s="65">
        <v>0</v>
      </c>
      <c r="D18" s="62">
        <f t="shared" si="0"/>
        <v>3817931.63</v>
      </c>
      <c r="E18" s="65">
        <v>76358.63</v>
      </c>
      <c r="F18" s="65">
        <v>1981283.11</v>
      </c>
      <c r="G18" s="65">
        <v>2057641.74</v>
      </c>
      <c r="I18" s="87" t="s">
        <v>126</v>
      </c>
      <c r="J18" s="87"/>
      <c r="K18" s="87"/>
      <c r="L18" s="87"/>
      <c r="M18" s="87"/>
      <c r="N18" s="87"/>
      <c r="O18" s="87"/>
    </row>
    <row r="19" spans="1:15" ht="24" customHeight="1" x14ac:dyDescent="0.2">
      <c r="A19" s="66" t="s">
        <v>6</v>
      </c>
      <c r="B19" s="61">
        <v>1249055.03</v>
      </c>
      <c r="C19" s="62">
        <v>0</v>
      </c>
      <c r="D19" s="62">
        <f t="shared" si="0"/>
        <v>1249055.03</v>
      </c>
      <c r="E19" s="62">
        <v>24981.1</v>
      </c>
      <c r="F19" s="62">
        <v>699470.8</v>
      </c>
      <c r="G19" s="62">
        <v>724451.9</v>
      </c>
      <c r="I19" s="20" t="s">
        <v>0</v>
      </c>
      <c r="J19" s="19" t="s">
        <v>137</v>
      </c>
      <c r="K19" s="19" t="s">
        <v>143</v>
      </c>
      <c r="L19" s="19" t="s">
        <v>144</v>
      </c>
      <c r="M19" s="4" t="s">
        <v>145</v>
      </c>
      <c r="N19" s="4" t="s">
        <v>147</v>
      </c>
      <c r="O19" s="4" t="s">
        <v>146</v>
      </c>
    </row>
    <row r="20" spans="1:15" ht="15" customHeight="1" x14ac:dyDescent="0.2">
      <c r="A20" s="67" t="s">
        <v>7</v>
      </c>
      <c r="B20" s="64">
        <v>1514803.59</v>
      </c>
      <c r="C20" s="65">
        <v>0</v>
      </c>
      <c r="D20" s="62">
        <f t="shared" si="0"/>
        <v>1514803.59</v>
      </c>
      <c r="E20" s="65">
        <v>30296.07</v>
      </c>
      <c r="F20" s="65">
        <v>625596.81999999995</v>
      </c>
      <c r="G20" s="65">
        <v>655892.89</v>
      </c>
      <c r="I20" s="2"/>
      <c r="J20" s="2"/>
      <c r="K20" s="2"/>
      <c r="L20" s="2"/>
      <c r="M20" s="2"/>
      <c r="N20" s="2"/>
      <c r="O20" s="2"/>
    </row>
    <row r="21" spans="1:15" ht="15" customHeight="1" x14ac:dyDescent="0.2">
      <c r="A21" s="66" t="s">
        <v>136</v>
      </c>
      <c r="B21" s="68">
        <v>237854.3</v>
      </c>
      <c r="C21" s="62">
        <v>0</v>
      </c>
      <c r="D21" s="62">
        <f t="shared" si="0"/>
        <v>237854.3</v>
      </c>
      <c r="E21" s="62">
        <v>4757.09</v>
      </c>
      <c r="F21" s="62">
        <v>101946.13</v>
      </c>
      <c r="G21" s="62">
        <v>106703.22</v>
      </c>
      <c r="I21" s="2" t="s">
        <v>127</v>
      </c>
      <c r="J21" s="21">
        <v>12020.16</v>
      </c>
      <c r="K21" s="21">
        <v>0</v>
      </c>
      <c r="L21" s="21">
        <v>12020.16</v>
      </c>
      <c r="M21" s="21">
        <v>0</v>
      </c>
      <c r="N21" s="21">
        <v>0</v>
      </c>
      <c r="O21" s="21">
        <f>Tabla3789811[[#This Row],[DOTACIÓN AMORTIZACIÓN 
2024]]+Tabla3789811[[#This Row],[AMORTIZACIÓN ACUMULADA 
01/01/2023]]</f>
        <v>0</v>
      </c>
    </row>
    <row r="22" spans="1:15" ht="15" customHeight="1" x14ac:dyDescent="0.2">
      <c r="A22" s="67" t="s">
        <v>9</v>
      </c>
      <c r="B22" s="64">
        <v>2876310.72</v>
      </c>
      <c r="C22" s="65">
        <v>0</v>
      </c>
      <c r="D22" s="62">
        <f t="shared" si="0"/>
        <v>2876310.72</v>
      </c>
      <c r="E22" s="65">
        <v>57526.21</v>
      </c>
      <c r="F22" s="65">
        <v>1148481.49</v>
      </c>
      <c r="G22" s="65">
        <v>1206007.7</v>
      </c>
      <c r="I22" s="2" t="s">
        <v>128</v>
      </c>
      <c r="J22" s="21">
        <v>177128.94</v>
      </c>
      <c r="K22" s="21">
        <v>85229.119999999995</v>
      </c>
      <c r="L22" s="21">
        <v>262358.06</v>
      </c>
      <c r="M22" s="21">
        <v>0</v>
      </c>
      <c r="N22" s="21">
        <v>0</v>
      </c>
      <c r="O22" s="21">
        <f>Tabla3789811[[#This Row],[DOTACIÓN AMORTIZACIÓN 
2024]]+Tabla3789811[[#This Row],[AMORTIZACIÓN ACUMULADA 
01/01/2023]]</f>
        <v>0</v>
      </c>
    </row>
    <row r="23" spans="1:15" ht="15" customHeight="1" x14ac:dyDescent="0.2">
      <c r="A23" s="66" t="s">
        <v>29</v>
      </c>
      <c r="B23" s="61">
        <v>12623644</v>
      </c>
      <c r="C23" s="62">
        <v>0</v>
      </c>
      <c r="D23" s="62">
        <f t="shared" si="0"/>
        <v>12623644</v>
      </c>
      <c r="E23" s="62">
        <v>252472.88</v>
      </c>
      <c r="F23" s="62">
        <v>4544779.5199999996</v>
      </c>
      <c r="G23" s="62">
        <v>4797252.4000000004</v>
      </c>
      <c r="I23" s="2" t="s">
        <v>139</v>
      </c>
      <c r="J23" s="21">
        <v>305754.98</v>
      </c>
      <c r="K23" s="21">
        <v>82016.81</v>
      </c>
      <c r="L23" s="21">
        <v>387711.79</v>
      </c>
      <c r="M23" s="21">
        <v>0</v>
      </c>
      <c r="N23" s="21">
        <v>0</v>
      </c>
      <c r="O23" s="21">
        <v>0</v>
      </c>
    </row>
    <row r="24" spans="1:15" ht="15" customHeight="1" x14ac:dyDescent="0.2">
      <c r="A24" s="67" t="s">
        <v>10</v>
      </c>
      <c r="B24" s="64">
        <v>2505361.12</v>
      </c>
      <c r="C24" s="65">
        <v>0</v>
      </c>
      <c r="D24" s="62">
        <f t="shared" si="0"/>
        <v>2505361.12</v>
      </c>
      <c r="E24" s="65">
        <v>50107.22</v>
      </c>
      <c r="F24" s="65">
        <v>811286.65</v>
      </c>
      <c r="G24" s="65">
        <v>861393.87</v>
      </c>
    </row>
    <row r="25" spans="1:15" ht="15" customHeight="1" x14ac:dyDescent="0.2">
      <c r="A25" s="66" t="s">
        <v>11</v>
      </c>
      <c r="B25" s="61">
        <v>5456448.7300000004</v>
      </c>
      <c r="C25" s="62">
        <v>0</v>
      </c>
      <c r="D25" s="62">
        <f t="shared" si="0"/>
        <v>5456448.7300000004</v>
      </c>
      <c r="E25" s="62">
        <v>109128.97</v>
      </c>
      <c r="F25" s="62">
        <v>1845214.44</v>
      </c>
      <c r="G25" s="62">
        <v>1954343.41</v>
      </c>
    </row>
    <row r="26" spans="1:15" ht="15" customHeight="1" x14ac:dyDescent="0.2">
      <c r="A26" s="67" t="s">
        <v>106</v>
      </c>
      <c r="B26" s="64">
        <v>17271892.48</v>
      </c>
      <c r="C26" s="65">
        <v>287541.31</v>
      </c>
      <c r="D26" s="62">
        <f t="shared" si="0"/>
        <v>17559433.789999999</v>
      </c>
      <c r="E26" s="65">
        <v>351188.68</v>
      </c>
      <c r="F26" s="65">
        <v>3563970.11</v>
      </c>
      <c r="G26" s="65">
        <v>3915158.79</v>
      </c>
    </row>
    <row r="27" spans="1:15" ht="15" customHeight="1" x14ac:dyDescent="0.2">
      <c r="A27" s="66" t="s">
        <v>107</v>
      </c>
      <c r="B27" s="61">
        <v>4130474.68</v>
      </c>
      <c r="C27" s="62">
        <v>0</v>
      </c>
      <c r="D27" s="62">
        <f t="shared" si="0"/>
        <v>4130474.68</v>
      </c>
      <c r="E27" s="62">
        <v>82609.490000000005</v>
      </c>
      <c r="F27" s="62">
        <v>860743.48</v>
      </c>
      <c r="G27" s="62">
        <v>943352.97</v>
      </c>
    </row>
    <row r="28" spans="1:15" ht="15" customHeight="1" x14ac:dyDescent="0.2">
      <c r="A28" s="88" t="s">
        <v>13</v>
      </c>
      <c r="B28" s="88"/>
      <c r="C28" s="88"/>
      <c r="D28" s="88"/>
      <c r="E28" s="88"/>
      <c r="F28" s="88"/>
      <c r="G28" s="88"/>
    </row>
    <row r="29" spans="1:15" ht="15" customHeight="1" x14ac:dyDescent="0.2">
      <c r="A29" s="66" t="s">
        <v>39</v>
      </c>
      <c r="B29" s="62">
        <v>3896231.34</v>
      </c>
      <c r="C29" s="62">
        <v>0</v>
      </c>
      <c r="D29" s="62">
        <v>3896231.34</v>
      </c>
      <c r="E29" s="62">
        <v>77924.63</v>
      </c>
      <c r="F29" s="62">
        <v>2415663.48</v>
      </c>
      <c r="G29" s="62">
        <v>2493588.11</v>
      </c>
    </row>
    <row r="30" spans="1:15" ht="15" customHeight="1" x14ac:dyDescent="0.2">
      <c r="A30" s="67" t="s">
        <v>57</v>
      </c>
      <c r="B30" s="65">
        <v>2048719.99</v>
      </c>
      <c r="C30" s="65">
        <v>1365.12</v>
      </c>
      <c r="D30" s="65">
        <v>2050085.11</v>
      </c>
      <c r="E30" s="65">
        <v>40974.400000000001</v>
      </c>
      <c r="F30" s="65">
        <v>122923.2</v>
      </c>
      <c r="G30" s="65">
        <v>163924.9</v>
      </c>
    </row>
    <row r="31" spans="1:15" ht="22.5" customHeight="1" x14ac:dyDescent="0.2">
      <c r="A31" s="60" t="s">
        <v>14</v>
      </c>
      <c r="B31" s="62">
        <v>2344867.39</v>
      </c>
      <c r="C31" s="62">
        <v>0</v>
      </c>
      <c r="D31" s="62">
        <v>2344867.39</v>
      </c>
      <c r="E31" s="62">
        <v>46897.35</v>
      </c>
      <c r="F31" s="62">
        <v>1026401.68</v>
      </c>
      <c r="G31" s="62">
        <v>1073299.03</v>
      </c>
    </row>
    <row r="32" spans="1:15" ht="15" customHeight="1" x14ac:dyDescent="0.2">
      <c r="A32" s="67" t="s">
        <v>15</v>
      </c>
      <c r="B32" s="65">
        <v>420708.47</v>
      </c>
      <c r="C32" s="65">
        <v>0</v>
      </c>
      <c r="D32" s="65">
        <v>420708.47</v>
      </c>
      <c r="E32" s="65">
        <v>8414.17</v>
      </c>
      <c r="F32" s="65">
        <v>151455.06</v>
      </c>
      <c r="G32" s="65">
        <v>159869.23000000001</v>
      </c>
    </row>
    <row r="33" spans="1:7" ht="15" customHeight="1" x14ac:dyDescent="0.2">
      <c r="A33" s="83" t="s">
        <v>108</v>
      </c>
      <c r="B33" s="83"/>
      <c r="C33" s="83"/>
      <c r="D33" s="83"/>
      <c r="E33" s="83"/>
      <c r="F33" s="83"/>
      <c r="G33" s="83"/>
    </row>
    <row r="34" spans="1:7" ht="15" customHeight="1" x14ac:dyDescent="0.2">
      <c r="A34" s="83" t="s">
        <v>109</v>
      </c>
      <c r="B34" s="83"/>
      <c r="C34" s="83"/>
      <c r="D34" s="83"/>
      <c r="E34" s="83"/>
      <c r="F34" s="83"/>
      <c r="G34" s="83"/>
    </row>
    <row r="35" spans="1:7" ht="15" customHeight="1" x14ac:dyDescent="0.2">
      <c r="A35" s="69" t="s">
        <v>110</v>
      </c>
      <c r="B35" s="62">
        <v>1013046.56</v>
      </c>
      <c r="C35" s="62">
        <v>0</v>
      </c>
      <c r="D35" s="62">
        <v>1013046.56</v>
      </c>
      <c r="E35" s="62">
        <v>20260.93</v>
      </c>
      <c r="F35" s="62">
        <v>494987.86</v>
      </c>
      <c r="G35" s="62">
        <v>515248.79</v>
      </c>
    </row>
    <row r="36" spans="1:7" ht="15" customHeight="1" x14ac:dyDescent="0.2">
      <c r="A36" s="70" t="s">
        <v>111</v>
      </c>
      <c r="B36" s="71">
        <v>1063952.8899999999</v>
      </c>
      <c r="C36" s="71">
        <v>0</v>
      </c>
      <c r="D36" s="71">
        <v>1063952.8899999999</v>
      </c>
      <c r="E36" s="71">
        <v>21279.06</v>
      </c>
      <c r="F36" s="71">
        <v>519861.37</v>
      </c>
      <c r="G36" s="71">
        <v>541140.43000000005</v>
      </c>
    </row>
    <row r="37" spans="1:7" ht="15" customHeight="1" x14ac:dyDescent="0.2">
      <c r="A37" s="69" t="s">
        <v>112</v>
      </c>
      <c r="B37" s="62">
        <v>1294269.8500000001</v>
      </c>
      <c r="C37" s="62">
        <v>0</v>
      </c>
      <c r="D37" s="62">
        <v>1294269.8500000001</v>
      </c>
      <c r="E37" s="62">
        <v>25885.4</v>
      </c>
      <c r="F37" s="62">
        <v>632397.24</v>
      </c>
      <c r="G37" s="62">
        <v>658282.64</v>
      </c>
    </row>
    <row r="38" spans="1:7" ht="15" customHeight="1" x14ac:dyDescent="0.2">
      <c r="A38" s="70" t="s">
        <v>113</v>
      </c>
      <c r="B38" s="71">
        <v>154545.18</v>
      </c>
      <c r="C38" s="71">
        <v>0</v>
      </c>
      <c r="D38" s="71">
        <v>154545.18</v>
      </c>
      <c r="E38" s="71">
        <v>3090.9</v>
      </c>
      <c r="F38" s="71">
        <v>75512.81</v>
      </c>
      <c r="G38" s="71">
        <v>78603.710000000006</v>
      </c>
    </row>
    <row r="39" spans="1:7" ht="15" customHeight="1" x14ac:dyDescent="0.2">
      <c r="A39" s="69" t="s">
        <v>18</v>
      </c>
      <c r="B39" s="62">
        <v>254829.13</v>
      </c>
      <c r="C39" s="62">
        <v>0</v>
      </c>
      <c r="D39" s="62">
        <v>254829.13</v>
      </c>
      <c r="E39" s="62">
        <v>5096.58</v>
      </c>
      <c r="F39" s="62">
        <v>208090.62</v>
      </c>
      <c r="G39" s="62">
        <v>213187.20000000001</v>
      </c>
    </row>
    <row r="40" spans="1:7" ht="15" customHeight="1" x14ac:dyDescent="0.2">
      <c r="A40" s="70" t="s">
        <v>19</v>
      </c>
      <c r="B40" s="71">
        <v>4869769.6100000003</v>
      </c>
      <c r="C40" s="71">
        <v>0</v>
      </c>
      <c r="D40" s="71">
        <v>4869769.6100000003</v>
      </c>
      <c r="E40" s="71">
        <v>97395.39</v>
      </c>
      <c r="F40" s="71">
        <v>2517567.35</v>
      </c>
      <c r="G40" s="71">
        <v>2614962.7400000002</v>
      </c>
    </row>
    <row r="41" spans="1:7" ht="15" customHeight="1" x14ac:dyDescent="0.2">
      <c r="A41" s="69" t="s">
        <v>20</v>
      </c>
      <c r="B41" s="62">
        <v>7726601.7599999998</v>
      </c>
      <c r="C41" s="62">
        <v>0</v>
      </c>
      <c r="D41" s="62">
        <v>7726601.7599999998</v>
      </c>
      <c r="E41" s="62">
        <v>154532.04</v>
      </c>
      <c r="F41" s="62">
        <v>3990546.17</v>
      </c>
      <c r="G41" s="62">
        <v>4145078.21</v>
      </c>
    </row>
    <row r="42" spans="1:7" ht="15" customHeight="1" x14ac:dyDescent="0.2">
      <c r="A42" s="83" t="s">
        <v>108</v>
      </c>
      <c r="B42" s="83"/>
      <c r="C42" s="83"/>
      <c r="D42" s="83"/>
      <c r="E42" s="83"/>
      <c r="F42" s="83"/>
      <c r="G42" s="83"/>
    </row>
    <row r="43" spans="1:7" ht="15" customHeight="1" x14ac:dyDescent="0.2">
      <c r="A43" s="83" t="s">
        <v>114</v>
      </c>
      <c r="B43" s="83"/>
      <c r="C43" s="83"/>
      <c r="D43" s="83"/>
      <c r="E43" s="83"/>
      <c r="F43" s="83"/>
      <c r="G43" s="83"/>
    </row>
    <row r="44" spans="1:7" ht="15" customHeight="1" x14ac:dyDescent="0.2">
      <c r="A44" s="70" t="s">
        <v>5</v>
      </c>
      <c r="B44" s="71">
        <v>4020146.11</v>
      </c>
      <c r="C44" s="71">
        <v>0</v>
      </c>
      <c r="D44" s="71">
        <v>4020146.11</v>
      </c>
      <c r="E44" s="71">
        <v>80402.92</v>
      </c>
      <c r="F44" s="71">
        <v>1445381.63</v>
      </c>
      <c r="G44" s="71">
        <v>1525784.55</v>
      </c>
    </row>
    <row r="45" spans="1:7" ht="15" customHeight="1" x14ac:dyDescent="0.2">
      <c r="A45" s="69" t="s">
        <v>21</v>
      </c>
      <c r="B45" s="62">
        <v>7129893.6500000004</v>
      </c>
      <c r="C45" s="62">
        <v>0</v>
      </c>
      <c r="D45" s="62">
        <v>7129893.6500000004</v>
      </c>
      <c r="E45" s="62">
        <v>142597.87</v>
      </c>
      <c r="F45" s="62">
        <v>2821040.94</v>
      </c>
      <c r="G45" s="62">
        <v>2963638.81</v>
      </c>
    </row>
    <row r="46" spans="1:7" ht="15" customHeight="1" x14ac:dyDescent="0.2">
      <c r="A46" s="70" t="s">
        <v>22</v>
      </c>
      <c r="B46" s="71">
        <v>4322501.32</v>
      </c>
      <c r="C46" s="71">
        <v>0</v>
      </c>
      <c r="D46" s="71">
        <v>4322501.32</v>
      </c>
      <c r="E46" s="71">
        <v>86450.03</v>
      </c>
      <c r="F46" s="71">
        <v>1513051.03</v>
      </c>
      <c r="G46" s="71">
        <v>1599501.06</v>
      </c>
    </row>
    <row r="47" spans="1:7" ht="15" customHeight="1" x14ac:dyDescent="0.2">
      <c r="A47" s="69" t="s">
        <v>23</v>
      </c>
      <c r="B47" s="62">
        <v>4144346.84</v>
      </c>
      <c r="C47" s="62">
        <v>0</v>
      </c>
      <c r="D47" s="62">
        <v>4144346.84</v>
      </c>
      <c r="E47" s="62">
        <v>82886.94</v>
      </c>
      <c r="F47" s="62">
        <v>500803.16</v>
      </c>
      <c r="G47" s="62">
        <v>583690.1</v>
      </c>
    </row>
    <row r="48" spans="1:7" ht="15" customHeight="1" x14ac:dyDescent="0.2">
      <c r="A48" s="70" t="s">
        <v>24</v>
      </c>
      <c r="B48" s="71">
        <v>496826.29</v>
      </c>
      <c r="C48" s="71">
        <v>0</v>
      </c>
      <c r="D48" s="71">
        <v>496826.29</v>
      </c>
      <c r="E48" s="71">
        <v>9936.5300000000007</v>
      </c>
      <c r="F48" s="71">
        <v>119238.31</v>
      </c>
      <c r="G48" s="71">
        <v>129174.84</v>
      </c>
    </row>
    <row r="49" spans="1:7" ht="15" customHeight="1" x14ac:dyDescent="0.2">
      <c r="A49" s="84" t="s">
        <v>115</v>
      </c>
      <c r="B49" s="84"/>
      <c r="C49" s="84"/>
      <c r="D49" s="84"/>
      <c r="E49" s="84"/>
      <c r="F49" s="84"/>
      <c r="G49" s="84"/>
    </row>
    <row r="50" spans="1:7" ht="15" customHeight="1" x14ac:dyDescent="0.2">
      <c r="A50" s="72" t="s">
        <v>35</v>
      </c>
      <c r="B50" s="62">
        <v>6196168.7800000003</v>
      </c>
      <c r="C50" s="73">
        <v>0</v>
      </c>
      <c r="D50" s="62">
        <v>6196168.7800000003</v>
      </c>
      <c r="E50" s="73">
        <v>123923.38</v>
      </c>
      <c r="F50" s="62">
        <v>2819998.84</v>
      </c>
      <c r="G50" s="62">
        <v>2943922.22</v>
      </c>
    </row>
    <row r="51" spans="1:7" ht="15" customHeight="1" x14ac:dyDescent="0.2">
      <c r="A51" s="74" t="s">
        <v>36</v>
      </c>
      <c r="B51" s="75">
        <v>1777613.5</v>
      </c>
      <c r="C51" s="76">
        <v>0</v>
      </c>
      <c r="D51" s="75">
        <v>1777613.5</v>
      </c>
      <c r="E51" s="76">
        <v>35552.269999999997</v>
      </c>
      <c r="F51" s="75">
        <v>817702.21</v>
      </c>
      <c r="G51" s="75">
        <v>853254.48</v>
      </c>
    </row>
    <row r="52" spans="1:7" ht="15" customHeight="1" x14ac:dyDescent="0.2">
      <c r="A52" s="72" t="s">
        <v>37</v>
      </c>
      <c r="B52" s="62">
        <v>4667081.67</v>
      </c>
      <c r="C52" s="73">
        <v>0</v>
      </c>
      <c r="D52" s="62">
        <v>4667081.67</v>
      </c>
      <c r="E52" s="73">
        <v>93341.63</v>
      </c>
      <c r="F52" s="62">
        <v>2240199.1800000002</v>
      </c>
      <c r="G52" s="62">
        <v>2333540.81</v>
      </c>
    </row>
    <row r="53" spans="1:7" ht="15" customHeight="1" x14ac:dyDescent="0.2">
      <c r="A53" s="74" t="s">
        <v>38</v>
      </c>
      <c r="B53" s="75">
        <v>8004941</v>
      </c>
      <c r="C53" s="76">
        <v>0</v>
      </c>
      <c r="D53" s="75">
        <v>8004941</v>
      </c>
      <c r="E53" s="76">
        <v>160098.82</v>
      </c>
      <c r="F53" s="75">
        <v>2511857.44</v>
      </c>
      <c r="G53" s="75">
        <v>2671956.2599999998</v>
      </c>
    </row>
    <row r="54" spans="1:7" ht="15" customHeight="1" x14ac:dyDescent="0.2">
      <c r="A54" s="72" t="s">
        <v>24</v>
      </c>
      <c r="B54" s="62">
        <v>832986.81</v>
      </c>
      <c r="C54" s="73">
        <v>0</v>
      </c>
      <c r="D54" s="62">
        <v>832986.81</v>
      </c>
      <c r="E54" s="73">
        <v>16659.740000000002</v>
      </c>
      <c r="F54" s="62">
        <v>231620.95</v>
      </c>
      <c r="G54" s="62">
        <v>248280.69</v>
      </c>
    </row>
    <row r="55" spans="1:7" ht="15" customHeight="1" x14ac:dyDescent="0.2">
      <c r="A55" s="85" t="s">
        <v>116</v>
      </c>
      <c r="B55" s="85"/>
      <c r="C55" s="85"/>
      <c r="D55" s="85"/>
      <c r="E55" s="85"/>
      <c r="F55" s="85"/>
      <c r="G55" s="85"/>
    </row>
    <row r="56" spans="1:7" ht="15" customHeight="1" x14ac:dyDescent="0.2">
      <c r="A56" s="72" t="s">
        <v>25</v>
      </c>
      <c r="B56" s="62">
        <v>10476205.369999999</v>
      </c>
      <c r="C56" s="73">
        <v>0</v>
      </c>
      <c r="D56" s="62">
        <v>10476205.369999999</v>
      </c>
      <c r="E56" s="73">
        <v>209524.11</v>
      </c>
      <c r="F56" s="62">
        <v>5730764.1600000001</v>
      </c>
      <c r="G56" s="62">
        <v>5940288.2699999996</v>
      </c>
    </row>
    <row r="57" spans="1:7" ht="15" customHeight="1" x14ac:dyDescent="0.2">
      <c r="A57" s="77" t="s">
        <v>26</v>
      </c>
      <c r="B57" s="78">
        <v>3640667.38</v>
      </c>
      <c r="C57" s="79">
        <v>0</v>
      </c>
      <c r="D57" s="78">
        <v>3640667.38</v>
      </c>
      <c r="E57" s="79">
        <v>72813.350000000006</v>
      </c>
      <c r="F57" s="78">
        <v>1142557.8600000001</v>
      </c>
      <c r="G57" s="78">
        <v>1215371.21</v>
      </c>
    </row>
    <row r="58" spans="1:7" ht="15" customHeight="1" x14ac:dyDescent="0.2">
      <c r="A58" s="69" t="s">
        <v>27</v>
      </c>
      <c r="B58" s="62">
        <v>4255722.3499999996</v>
      </c>
      <c r="C58" s="73">
        <v>0</v>
      </c>
      <c r="D58" s="62">
        <v>4255722.3499999996</v>
      </c>
      <c r="E58" s="73">
        <v>85114.45</v>
      </c>
      <c r="F58" s="62">
        <v>1191430.81</v>
      </c>
      <c r="G58" s="62">
        <v>1276545.26</v>
      </c>
    </row>
  </sheetData>
  <mergeCells count="12">
    <mergeCell ref="A55:G55"/>
    <mergeCell ref="N1:O1"/>
    <mergeCell ref="A8:G8"/>
    <mergeCell ref="I8:O8"/>
    <mergeCell ref="A10:G10"/>
    <mergeCell ref="I18:O18"/>
    <mergeCell ref="A28:G28"/>
    <mergeCell ref="A33:G33"/>
    <mergeCell ref="A34:G34"/>
    <mergeCell ref="A42:G42"/>
    <mergeCell ref="A43:G43"/>
    <mergeCell ref="A49:G4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D899-A2DD-45D0-8827-26CBF46C48E7}">
  <dimension ref="A1:O58"/>
  <sheetViews>
    <sheetView zoomScaleNormal="100" workbookViewId="0">
      <pane ySplit="9" topLeftCell="A10" activePane="bottomLeft" state="frozen"/>
      <selection pane="bottomLeft" activeCell="G6" sqref="G6"/>
    </sheetView>
  </sheetViews>
  <sheetFormatPr baseColWidth="10" defaultRowHeight="15" customHeight="1" x14ac:dyDescent="0.2"/>
  <cols>
    <col min="1" max="1" width="57.6640625" style="55" bestFit="1" customWidth="1"/>
    <col min="2" max="2" width="19.33203125" style="55" bestFit="1" customWidth="1"/>
    <col min="3" max="3" width="19" style="55" bestFit="1" customWidth="1"/>
    <col min="4" max="4" width="16" style="55" bestFit="1" customWidth="1"/>
    <col min="5" max="5" width="33.1640625" style="55" bestFit="1" customWidth="1"/>
    <col min="6" max="7" width="41.5" style="55" bestFit="1" customWidth="1"/>
    <col min="8" max="8" width="12" style="55"/>
    <col min="9" max="9" width="43.83203125" style="55" bestFit="1" customWidth="1"/>
    <col min="10" max="10" width="19.6640625" style="55" bestFit="1" customWidth="1"/>
    <col min="11" max="11" width="18.83203125" style="55" bestFit="1" customWidth="1"/>
    <col min="12" max="12" width="19.6640625" style="55" bestFit="1" customWidth="1"/>
    <col min="13" max="13" width="31.5" style="55" bestFit="1" customWidth="1"/>
    <col min="14" max="15" width="40.83203125" style="55" bestFit="1" customWidth="1"/>
    <col min="16" max="16384" width="12" style="55"/>
  </cols>
  <sheetData>
    <row r="1" spans="1:15" s="57" customFormat="1" ht="50.25" customHeight="1" thickBot="1" x14ac:dyDescent="0.25">
      <c r="A1" s="80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89" t="s">
        <v>42</v>
      </c>
      <c r="O1" s="89"/>
    </row>
    <row r="2" spans="1:15" s="57" customFormat="1" ht="15" customHeight="1" x14ac:dyDescent="0.2">
      <c r="A2" s="59"/>
      <c r="E2" s="58"/>
      <c r="F2" s="58"/>
      <c r="G2" s="58"/>
    </row>
    <row r="3" spans="1:15" s="57" customFormat="1" ht="15" customHeight="1" x14ac:dyDescent="0.2">
      <c r="A3" s="15" t="s">
        <v>103</v>
      </c>
      <c r="E3" s="58"/>
      <c r="F3" s="58"/>
      <c r="G3" s="58"/>
    </row>
    <row r="4" spans="1:15" s="81" customFormat="1" x14ac:dyDescent="0.2">
      <c r="A4" s="16" t="s">
        <v>129</v>
      </c>
    </row>
    <row r="5" spans="1:15" s="81" customFormat="1" x14ac:dyDescent="0.2">
      <c r="A5" s="18" t="s">
        <v>130</v>
      </c>
    </row>
    <row r="6" spans="1:15" s="81" customFormat="1" x14ac:dyDescent="0.2">
      <c r="A6" s="16" t="s">
        <v>131</v>
      </c>
    </row>
    <row r="8" spans="1:15" ht="15" customHeight="1" x14ac:dyDescent="0.2">
      <c r="A8" s="87" t="s">
        <v>44</v>
      </c>
      <c r="B8" s="87"/>
      <c r="C8" s="87"/>
      <c r="D8" s="87"/>
      <c r="E8" s="87"/>
      <c r="F8" s="87"/>
      <c r="G8" s="87"/>
      <c r="I8" s="87" t="s">
        <v>125</v>
      </c>
      <c r="J8" s="87"/>
      <c r="K8" s="87"/>
      <c r="L8" s="87"/>
      <c r="M8" s="87"/>
      <c r="N8" s="87"/>
      <c r="O8" s="87"/>
    </row>
    <row r="9" spans="1:15" ht="57.75" customHeight="1" x14ac:dyDescent="0.2">
      <c r="A9" s="22" t="s">
        <v>0</v>
      </c>
      <c r="B9" s="4" t="s">
        <v>122</v>
      </c>
      <c r="C9" s="19" t="s">
        <v>132</v>
      </c>
      <c r="D9" s="4" t="s">
        <v>133</v>
      </c>
      <c r="E9" s="4" t="s">
        <v>134</v>
      </c>
      <c r="F9" s="4" t="s">
        <v>120</v>
      </c>
      <c r="G9" s="4" t="s">
        <v>135</v>
      </c>
      <c r="I9" s="20" t="s">
        <v>0</v>
      </c>
      <c r="J9" s="19" t="s">
        <v>122</v>
      </c>
      <c r="K9" s="19" t="s">
        <v>132</v>
      </c>
      <c r="L9" s="19" t="s">
        <v>137</v>
      </c>
      <c r="M9" s="4" t="s">
        <v>134</v>
      </c>
      <c r="N9" s="4" t="s">
        <v>138</v>
      </c>
      <c r="O9" s="4" t="s">
        <v>135</v>
      </c>
    </row>
    <row r="10" spans="1:15" ht="15" customHeight="1" x14ac:dyDescent="0.2">
      <c r="A10" s="88" t="s">
        <v>105</v>
      </c>
      <c r="B10" s="88"/>
      <c r="C10" s="88"/>
      <c r="D10" s="88"/>
      <c r="E10" s="88"/>
      <c r="F10" s="88"/>
      <c r="G10" s="88"/>
      <c r="I10" s="2"/>
      <c r="J10" s="2"/>
      <c r="K10" s="2"/>
      <c r="L10" s="2"/>
      <c r="M10" s="2"/>
      <c r="N10" s="2"/>
      <c r="O10" s="2"/>
    </row>
    <row r="11" spans="1:15" ht="15" customHeight="1" x14ac:dyDescent="0.2">
      <c r="A11" s="60" t="s">
        <v>28</v>
      </c>
      <c r="B11" s="61">
        <v>4351817.08</v>
      </c>
      <c r="C11" s="62">
        <v>0</v>
      </c>
      <c r="D11" s="62">
        <v>4351817.08</v>
      </c>
      <c r="E11" s="62">
        <v>87036.34</v>
      </c>
      <c r="F11" s="62">
        <v>1727918.31</v>
      </c>
      <c r="G11" s="62">
        <v>1814954.65</v>
      </c>
      <c r="I11" s="2" t="s">
        <v>123</v>
      </c>
      <c r="J11" s="21">
        <v>651116.81000000006</v>
      </c>
      <c r="K11" s="21">
        <v>0</v>
      </c>
      <c r="L11" s="21">
        <v>651116.81000000006</v>
      </c>
      <c r="M11" s="21">
        <v>13022.34</v>
      </c>
      <c r="N11" s="21">
        <v>377322.64</v>
      </c>
      <c r="O11" s="21">
        <v>390344.97</v>
      </c>
    </row>
    <row r="12" spans="1:15" ht="15" customHeight="1" x14ac:dyDescent="0.2">
      <c r="A12" s="63" t="s">
        <v>1</v>
      </c>
      <c r="B12" s="64">
        <v>11862084.279999999</v>
      </c>
      <c r="C12" s="65">
        <v>0</v>
      </c>
      <c r="D12" s="65">
        <v>11862084.279999999</v>
      </c>
      <c r="E12" s="65">
        <v>237241.69</v>
      </c>
      <c r="F12" s="65">
        <v>5845916.25</v>
      </c>
      <c r="G12" s="65">
        <v>6083157.9299999997</v>
      </c>
      <c r="I12" s="2" t="s">
        <v>47</v>
      </c>
      <c r="J12" s="21">
        <v>2143409.0299999998</v>
      </c>
      <c r="K12" s="21">
        <v>0</v>
      </c>
      <c r="L12" s="21">
        <v>2143409.0299999998</v>
      </c>
      <c r="M12" s="21">
        <v>42868.18</v>
      </c>
      <c r="N12" s="21">
        <v>514418.16</v>
      </c>
      <c r="O12" s="21">
        <f>Tabla376[[#This Row],[DOTACIÓN AMORTIZACIÓN 
2023]]+Tabla376[[#This Row],[AMORTIZACIÓN ACUMULADA 
01/01/2022]]</f>
        <v>557286.34</v>
      </c>
    </row>
    <row r="13" spans="1:15" ht="15" customHeight="1" x14ac:dyDescent="0.2">
      <c r="A13" s="66" t="s">
        <v>2</v>
      </c>
      <c r="B13" s="61">
        <v>10033307.640000001</v>
      </c>
      <c r="C13" s="62">
        <v>0</v>
      </c>
      <c r="D13" s="62">
        <v>10033307.640000001</v>
      </c>
      <c r="E13" s="62">
        <v>200666.15</v>
      </c>
      <c r="F13" s="62">
        <v>5483573.4800000004</v>
      </c>
      <c r="G13" s="62">
        <v>5684239.6399999997</v>
      </c>
      <c r="I13" s="2" t="s">
        <v>59</v>
      </c>
      <c r="J13" s="21">
        <v>1176111.78</v>
      </c>
      <c r="K13" s="21">
        <v>0</v>
      </c>
      <c r="L13" s="21">
        <v>1176111.78</v>
      </c>
      <c r="M13" s="21">
        <v>23522.240000000002</v>
      </c>
      <c r="N13" s="21">
        <v>23522.240000000002</v>
      </c>
      <c r="O13" s="21">
        <f>Tabla376[[#This Row],[DOTACIÓN AMORTIZACIÓN 
2023]]+Tabla376[[#This Row],[AMORTIZACIÓN ACUMULADA 
01/01/2022]]</f>
        <v>47044.480000000003</v>
      </c>
    </row>
    <row r="14" spans="1:15" ht="15" customHeight="1" x14ac:dyDescent="0.2">
      <c r="A14" s="67" t="s">
        <v>3</v>
      </c>
      <c r="B14" s="64">
        <v>13077599.42</v>
      </c>
      <c r="C14" s="65">
        <v>0</v>
      </c>
      <c r="D14" s="65">
        <v>13077599.42</v>
      </c>
      <c r="E14" s="65">
        <v>261551.99</v>
      </c>
      <c r="F14" s="65">
        <v>6170339.9100000001</v>
      </c>
      <c r="G14" s="65">
        <v>6431891.9000000004</v>
      </c>
    </row>
    <row r="15" spans="1:15" ht="15" customHeight="1" x14ac:dyDescent="0.2">
      <c r="A15" s="66" t="s">
        <v>30</v>
      </c>
      <c r="B15" s="61">
        <v>7328599.8399999999</v>
      </c>
      <c r="C15" s="62">
        <v>22960.74</v>
      </c>
      <c r="D15" s="62">
        <v>7351560.5800000001</v>
      </c>
      <c r="E15" s="62">
        <v>147031.21</v>
      </c>
      <c r="F15" s="62">
        <v>4215445.7</v>
      </c>
      <c r="G15" s="62">
        <v>4362476.91</v>
      </c>
    </row>
    <row r="16" spans="1:15" ht="15" customHeight="1" x14ac:dyDescent="0.2">
      <c r="A16" s="67" t="s">
        <v>31</v>
      </c>
      <c r="B16" s="64">
        <v>9142024.0899999999</v>
      </c>
      <c r="C16" s="65">
        <v>0</v>
      </c>
      <c r="D16" s="65">
        <v>9142024.0899999999</v>
      </c>
      <c r="E16" s="65">
        <v>182840.48</v>
      </c>
      <c r="F16" s="65">
        <v>4735919.01</v>
      </c>
      <c r="G16" s="65">
        <v>4918759.49</v>
      </c>
    </row>
    <row r="17" spans="1:15" ht="15" customHeight="1" x14ac:dyDescent="0.2">
      <c r="A17" s="66" t="s">
        <v>4</v>
      </c>
      <c r="B17" s="61">
        <v>2186611.4300000002</v>
      </c>
      <c r="C17" s="62">
        <v>0</v>
      </c>
      <c r="D17" s="62">
        <v>2186611.4300000002</v>
      </c>
      <c r="E17" s="62">
        <v>43732.23</v>
      </c>
      <c r="F17" s="62">
        <v>1117245.45</v>
      </c>
      <c r="G17" s="62">
        <v>1160977.68</v>
      </c>
      <c r="I17" s="82"/>
      <c r="J17" s="82"/>
      <c r="K17" s="82"/>
      <c r="L17" s="82"/>
      <c r="M17" s="82"/>
      <c r="N17" s="82"/>
      <c r="O17" s="82"/>
    </row>
    <row r="18" spans="1:15" ht="15" customHeight="1" x14ac:dyDescent="0.2">
      <c r="A18" s="67" t="s">
        <v>5</v>
      </c>
      <c r="B18" s="64">
        <v>3817931.63</v>
      </c>
      <c r="C18" s="65">
        <v>0</v>
      </c>
      <c r="D18" s="65">
        <v>3817931.63</v>
      </c>
      <c r="E18" s="65">
        <v>76358.63</v>
      </c>
      <c r="F18" s="65">
        <v>1904924.47</v>
      </c>
      <c r="G18" s="65">
        <v>1981283.11</v>
      </c>
      <c r="I18" s="87" t="s">
        <v>126</v>
      </c>
      <c r="J18" s="87"/>
      <c r="K18" s="87"/>
      <c r="L18" s="87"/>
      <c r="M18" s="87"/>
      <c r="N18" s="87"/>
      <c r="O18" s="87"/>
    </row>
    <row r="19" spans="1:15" ht="24" customHeight="1" x14ac:dyDescent="0.2">
      <c r="A19" s="66" t="s">
        <v>6</v>
      </c>
      <c r="B19" s="61">
        <v>1249055.03</v>
      </c>
      <c r="C19" s="62">
        <v>0</v>
      </c>
      <c r="D19" s="62">
        <v>1249055.03</v>
      </c>
      <c r="E19" s="62">
        <v>24981.1</v>
      </c>
      <c r="F19" s="62">
        <v>674489.7</v>
      </c>
      <c r="G19" s="62">
        <v>1981283.11</v>
      </c>
      <c r="I19" s="20" t="s">
        <v>0</v>
      </c>
      <c r="J19" s="19" t="s">
        <v>122</v>
      </c>
      <c r="K19" s="19" t="s">
        <v>132</v>
      </c>
      <c r="L19" s="19" t="s">
        <v>137</v>
      </c>
      <c r="M19" s="4" t="s">
        <v>134</v>
      </c>
      <c r="N19" s="4" t="s">
        <v>138</v>
      </c>
      <c r="O19" s="4" t="s">
        <v>135</v>
      </c>
    </row>
    <row r="20" spans="1:15" ht="15" customHeight="1" x14ac:dyDescent="0.2">
      <c r="A20" s="67" t="s">
        <v>7</v>
      </c>
      <c r="B20" s="64">
        <v>1514803.59</v>
      </c>
      <c r="C20" s="65">
        <v>0</v>
      </c>
      <c r="D20" s="65">
        <v>1514803.59</v>
      </c>
      <c r="E20" s="65">
        <v>30296.07</v>
      </c>
      <c r="F20" s="65">
        <v>595300.75</v>
      </c>
      <c r="G20" s="65">
        <v>625596.81999999995</v>
      </c>
      <c r="I20" s="2"/>
      <c r="J20" s="2"/>
      <c r="K20" s="2"/>
      <c r="L20" s="2"/>
      <c r="M20" s="2"/>
      <c r="N20" s="2"/>
      <c r="O20" s="2"/>
    </row>
    <row r="21" spans="1:15" ht="15" customHeight="1" x14ac:dyDescent="0.2">
      <c r="A21" s="66" t="s">
        <v>136</v>
      </c>
      <c r="B21" s="68">
        <v>237854.3</v>
      </c>
      <c r="C21" s="62">
        <v>0</v>
      </c>
      <c r="D21" s="62">
        <v>237854.3</v>
      </c>
      <c r="E21" s="62">
        <v>4757.09</v>
      </c>
      <c r="F21" s="62">
        <v>97189.05</v>
      </c>
      <c r="G21" s="62">
        <v>101946.13</v>
      </c>
      <c r="I21" s="2" t="s">
        <v>127</v>
      </c>
      <c r="J21" s="21">
        <v>12020.16</v>
      </c>
      <c r="K21" s="21">
        <v>0</v>
      </c>
      <c r="L21" s="21">
        <v>12020.16</v>
      </c>
      <c r="M21" s="21">
        <v>0</v>
      </c>
      <c r="N21" s="21">
        <v>0</v>
      </c>
      <c r="O21" s="21">
        <f>Tabla37898[[#This Row],[DOTACIÓN AMORTIZACIÓN 
2023]]+Tabla37898[[#This Row],[AMORTIZACIÓN ACUMULADA 
01/01/2022]]</f>
        <v>0</v>
      </c>
    </row>
    <row r="22" spans="1:15" ht="15" customHeight="1" x14ac:dyDescent="0.2">
      <c r="A22" s="67" t="s">
        <v>9</v>
      </c>
      <c r="B22" s="64">
        <v>2876310.72</v>
      </c>
      <c r="C22" s="65">
        <v>0</v>
      </c>
      <c r="D22" s="65">
        <v>2876310.72</v>
      </c>
      <c r="E22" s="65">
        <v>57526.21</v>
      </c>
      <c r="F22" s="65">
        <v>1090955.27</v>
      </c>
      <c r="G22" s="65">
        <v>1148481.49</v>
      </c>
      <c r="I22" s="2" t="s">
        <v>128</v>
      </c>
      <c r="J22" s="21">
        <v>177128.94</v>
      </c>
      <c r="K22" s="21">
        <v>0</v>
      </c>
      <c r="L22" s="21">
        <v>177128.94</v>
      </c>
      <c r="M22" s="21">
        <v>0</v>
      </c>
      <c r="N22" s="21">
        <v>0</v>
      </c>
      <c r="O22" s="21">
        <f>Tabla37898[[#This Row],[DOTACIÓN AMORTIZACIÓN 
2023]]+Tabla37898[[#This Row],[AMORTIZACIÓN ACUMULADA 
01/01/2022]]</f>
        <v>0</v>
      </c>
    </row>
    <row r="23" spans="1:15" ht="15" customHeight="1" x14ac:dyDescent="0.2">
      <c r="A23" s="66" t="s">
        <v>29</v>
      </c>
      <c r="B23" s="61">
        <v>12623644</v>
      </c>
      <c r="C23" s="62">
        <v>0</v>
      </c>
      <c r="D23" s="62">
        <v>12623644</v>
      </c>
      <c r="E23" s="62">
        <v>252472.88</v>
      </c>
      <c r="F23" s="62">
        <v>4292306.6399999997</v>
      </c>
      <c r="G23" s="62">
        <v>4544779.5199999996</v>
      </c>
      <c r="I23" s="2" t="s">
        <v>139</v>
      </c>
      <c r="J23" s="21">
        <v>0</v>
      </c>
      <c r="K23" s="21">
        <v>305754.98</v>
      </c>
      <c r="L23" s="21">
        <v>305754.98</v>
      </c>
      <c r="M23" s="21">
        <v>0</v>
      </c>
      <c r="N23" s="21">
        <v>0</v>
      </c>
      <c r="O23" s="21">
        <v>0</v>
      </c>
    </row>
    <row r="24" spans="1:15" ht="15" customHeight="1" x14ac:dyDescent="0.2">
      <c r="A24" s="67" t="s">
        <v>10</v>
      </c>
      <c r="B24" s="64">
        <v>2505361.12</v>
      </c>
      <c r="C24" s="65">
        <v>0</v>
      </c>
      <c r="D24" s="65">
        <v>2505361.12</v>
      </c>
      <c r="E24" s="65">
        <v>50107.22</v>
      </c>
      <c r="F24" s="65">
        <v>761179.43</v>
      </c>
      <c r="G24" s="65">
        <v>811286.65</v>
      </c>
    </row>
    <row r="25" spans="1:15" ht="15" customHeight="1" x14ac:dyDescent="0.2">
      <c r="A25" s="66" t="s">
        <v>11</v>
      </c>
      <c r="B25" s="61">
        <v>5456448.7300000004</v>
      </c>
      <c r="C25" s="62">
        <v>0</v>
      </c>
      <c r="D25" s="62">
        <v>5456448.7300000004</v>
      </c>
      <c r="E25" s="62">
        <v>109128.97</v>
      </c>
      <c r="F25" s="62">
        <v>1736085.46</v>
      </c>
      <c r="G25" s="62">
        <v>1845214.44</v>
      </c>
    </row>
    <row r="26" spans="1:15" ht="15" customHeight="1" x14ac:dyDescent="0.2">
      <c r="A26" s="67" t="s">
        <v>106</v>
      </c>
      <c r="B26" s="64">
        <v>17159449.59</v>
      </c>
      <c r="C26" s="65">
        <v>112442.89</v>
      </c>
      <c r="D26" s="65">
        <v>17271892.48</v>
      </c>
      <c r="E26" s="65">
        <v>345437.85</v>
      </c>
      <c r="F26" s="65">
        <v>3218532.26</v>
      </c>
      <c r="G26" s="65">
        <v>3563970.11</v>
      </c>
    </row>
    <row r="27" spans="1:15" ht="15" customHeight="1" x14ac:dyDescent="0.2">
      <c r="A27" s="66" t="s">
        <v>107</v>
      </c>
      <c r="B27" s="61">
        <v>4130474.68</v>
      </c>
      <c r="C27" s="62">
        <v>0</v>
      </c>
      <c r="D27" s="62">
        <v>4130474.68</v>
      </c>
      <c r="E27" s="62">
        <v>82609.490000000005</v>
      </c>
      <c r="F27" s="62">
        <v>778133.98</v>
      </c>
      <c r="G27" s="62">
        <v>860743.48</v>
      </c>
    </row>
    <row r="28" spans="1:15" ht="15" customHeight="1" x14ac:dyDescent="0.2">
      <c r="A28" s="88" t="s">
        <v>13</v>
      </c>
      <c r="B28" s="88"/>
      <c r="C28" s="88"/>
      <c r="D28" s="88"/>
      <c r="E28" s="88"/>
      <c r="F28" s="88"/>
      <c r="G28" s="88"/>
    </row>
    <row r="29" spans="1:15" ht="15" customHeight="1" x14ac:dyDescent="0.2">
      <c r="A29" s="66" t="s">
        <v>39</v>
      </c>
      <c r="B29" s="62">
        <v>3896231.34</v>
      </c>
      <c r="C29" s="62">
        <v>0</v>
      </c>
      <c r="D29" s="62">
        <v>3896231.34</v>
      </c>
      <c r="E29" s="62">
        <v>77924.63</v>
      </c>
      <c r="F29" s="62">
        <v>2337738.86</v>
      </c>
      <c r="G29" s="62">
        <v>2415663.48</v>
      </c>
    </row>
    <row r="30" spans="1:15" ht="15" customHeight="1" x14ac:dyDescent="0.2">
      <c r="A30" s="67" t="s">
        <v>57</v>
      </c>
      <c r="B30" s="65">
        <v>2048719.99</v>
      </c>
      <c r="C30" s="65">
        <v>0</v>
      </c>
      <c r="D30" s="65">
        <v>2048719.99</v>
      </c>
      <c r="E30" s="65">
        <v>40974.400000000001</v>
      </c>
      <c r="F30" s="65">
        <v>81948.800000000003</v>
      </c>
      <c r="G30" s="65">
        <v>122923.2</v>
      </c>
    </row>
    <row r="31" spans="1:15" ht="22.5" customHeight="1" x14ac:dyDescent="0.2">
      <c r="A31" s="60" t="s">
        <v>14</v>
      </c>
      <c r="B31" s="62">
        <v>2344867.39</v>
      </c>
      <c r="C31" s="62">
        <v>0</v>
      </c>
      <c r="D31" s="62">
        <v>2344867.39</v>
      </c>
      <c r="E31" s="62">
        <v>46897.35</v>
      </c>
      <c r="F31" s="62">
        <v>979504.33</v>
      </c>
      <c r="G31" s="62">
        <v>1026401.68</v>
      </c>
    </row>
    <row r="32" spans="1:15" ht="15" customHeight="1" x14ac:dyDescent="0.2">
      <c r="A32" s="67" t="s">
        <v>15</v>
      </c>
      <c r="B32" s="65">
        <v>420708.47</v>
      </c>
      <c r="C32" s="65">
        <v>0</v>
      </c>
      <c r="D32" s="65">
        <v>420708.47</v>
      </c>
      <c r="E32" s="65">
        <v>8414.17</v>
      </c>
      <c r="F32" s="65">
        <v>143040.89000000001</v>
      </c>
      <c r="G32" s="65">
        <v>151455.06</v>
      </c>
    </row>
    <row r="33" spans="1:7" ht="15" customHeight="1" x14ac:dyDescent="0.2">
      <c r="A33" s="83" t="s">
        <v>108</v>
      </c>
      <c r="B33" s="83"/>
      <c r="C33" s="83"/>
      <c r="D33" s="83"/>
      <c r="E33" s="83"/>
      <c r="F33" s="83"/>
      <c r="G33" s="83"/>
    </row>
    <row r="34" spans="1:7" ht="15" customHeight="1" x14ac:dyDescent="0.2">
      <c r="A34" s="83" t="s">
        <v>109</v>
      </c>
      <c r="B34" s="83"/>
      <c r="C34" s="83"/>
      <c r="D34" s="83"/>
      <c r="E34" s="83"/>
      <c r="F34" s="83"/>
      <c r="G34" s="83"/>
    </row>
    <row r="35" spans="1:7" ht="15" customHeight="1" x14ac:dyDescent="0.2">
      <c r="A35" s="69" t="s">
        <v>110</v>
      </c>
      <c r="B35" s="62">
        <v>1013046.56</v>
      </c>
      <c r="C35" s="62">
        <v>0</v>
      </c>
      <c r="D35" s="62">
        <v>1013046.56</v>
      </c>
      <c r="E35" s="62">
        <v>20260.93</v>
      </c>
      <c r="F35" s="62">
        <v>474726.93</v>
      </c>
      <c r="G35" s="62">
        <v>494987.86</v>
      </c>
    </row>
    <row r="36" spans="1:7" ht="15" customHeight="1" x14ac:dyDescent="0.2">
      <c r="A36" s="70" t="s">
        <v>111</v>
      </c>
      <c r="B36" s="71">
        <v>1063952.8899999999</v>
      </c>
      <c r="C36" s="71">
        <v>0</v>
      </c>
      <c r="D36" s="71">
        <v>1063952.8899999999</v>
      </c>
      <c r="E36" s="71">
        <v>21279.06</v>
      </c>
      <c r="F36" s="71">
        <v>498582.31</v>
      </c>
      <c r="G36" s="71">
        <v>519861.37</v>
      </c>
    </row>
    <row r="37" spans="1:7" ht="15" customHeight="1" x14ac:dyDescent="0.2">
      <c r="A37" s="69" t="s">
        <v>112</v>
      </c>
      <c r="B37" s="62">
        <v>1294269.8500000001</v>
      </c>
      <c r="C37" s="62">
        <v>0</v>
      </c>
      <c r="D37" s="62">
        <v>1294269.8500000001</v>
      </c>
      <c r="E37" s="62">
        <v>25885.4</v>
      </c>
      <c r="F37" s="62">
        <v>606511.85</v>
      </c>
      <c r="G37" s="62">
        <v>632397.24</v>
      </c>
    </row>
    <row r="38" spans="1:7" ht="15" customHeight="1" x14ac:dyDescent="0.2">
      <c r="A38" s="70" t="s">
        <v>113</v>
      </c>
      <c r="B38" s="71">
        <v>154545.18</v>
      </c>
      <c r="C38" s="71">
        <v>0</v>
      </c>
      <c r="D38" s="71">
        <v>154545.18</v>
      </c>
      <c r="E38" s="71">
        <v>3090.9</v>
      </c>
      <c r="F38" s="71">
        <v>72421.899999999994</v>
      </c>
      <c r="G38" s="71">
        <v>75512.81</v>
      </c>
    </row>
    <row r="39" spans="1:7" ht="15" customHeight="1" x14ac:dyDescent="0.2">
      <c r="A39" s="69" t="s">
        <v>18</v>
      </c>
      <c r="B39" s="62">
        <v>254829.13</v>
      </c>
      <c r="C39" s="62">
        <v>0</v>
      </c>
      <c r="D39" s="62">
        <v>254829.13</v>
      </c>
      <c r="E39" s="62">
        <v>5096.58</v>
      </c>
      <c r="F39" s="62">
        <v>197897.45</v>
      </c>
      <c r="G39" s="62">
        <v>202994.03</v>
      </c>
    </row>
    <row r="40" spans="1:7" ht="15" customHeight="1" x14ac:dyDescent="0.2">
      <c r="A40" s="70" t="s">
        <v>19</v>
      </c>
      <c r="B40" s="71">
        <v>4869769.6100000003</v>
      </c>
      <c r="C40" s="71">
        <v>0</v>
      </c>
      <c r="D40" s="71">
        <v>4869769.6100000003</v>
      </c>
      <c r="E40" s="71">
        <v>97395.39</v>
      </c>
      <c r="F40" s="71">
        <v>2420171.96</v>
      </c>
      <c r="G40" s="71">
        <v>2517567.35</v>
      </c>
    </row>
    <row r="41" spans="1:7" ht="15" customHeight="1" x14ac:dyDescent="0.2">
      <c r="A41" s="69" t="s">
        <v>20</v>
      </c>
      <c r="B41" s="62">
        <v>7611680.9100000001</v>
      </c>
      <c r="C41" s="62">
        <v>114920.85</v>
      </c>
      <c r="D41" s="62">
        <v>7726601.7599999998</v>
      </c>
      <c r="E41" s="62">
        <v>154532.04</v>
      </c>
      <c r="F41" s="62">
        <v>3836014.14</v>
      </c>
      <c r="G41" s="62">
        <v>3990546.17</v>
      </c>
    </row>
    <row r="42" spans="1:7" ht="15" customHeight="1" x14ac:dyDescent="0.2">
      <c r="A42" s="83" t="s">
        <v>108</v>
      </c>
      <c r="B42" s="83"/>
      <c r="C42" s="83"/>
      <c r="D42" s="83"/>
      <c r="E42" s="83"/>
      <c r="F42" s="83"/>
      <c r="G42" s="83"/>
    </row>
    <row r="43" spans="1:7" ht="15" customHeight="1" x14ac:dyDescent="0.2">
      <c r="A43" s="83" t="s">
        <v>114</v>
      </c>
      <c r="B43" s="83"/>
      <c r="C43" s="83"/>
      <c r="D43" s="83"/>
      <c r="E43" s="83"/>
      <c r="F43" s="83"/>
      <c r="G43" s="83"/>
    </row>
    <row r="44" spans="1:7" ht="15" customHeight="1" x14ac:dyDescent="0.2">
      <c r="A44" s="70" t="s">
        <v>5</v>
      </c>
      <c r="B44" s="71">
        <v>4020146.11</v>
      </c>
      <c r="C44" s="71">
        <v>0</v>
      </c>
      <c r="D44" s="71">
        <v>4020146.11</v>
      </c>
      <c r="E44" s="71">
        <v>80402.92</v>
      </c>
      <c r="F44" s="71">
        <v>1364978.71</v>
      </c>
      <c r="G44" s="71">
        <v>1445381.63</v>
      </c>
    </row>
    <row r="45" spans="1:7" ht="15" customHeight="1" x14ac:dyDescent="0.2">
      <c r="A45" s="69" t="s">
        <v>21</v>
      </c>
      <c r="B45" s="62">
        <v>7129893.6500000004</v>
      </c>
      <c r="C45" s="62">
        <v>0</v>
      </c>
      <c r="D45" s="62">
        <v>7129893.6500000004</v>
      </c>
      <c r="E45" s="62">
        <v>142597.87</v>
      </c>
      <c r="F45" s="62">
        <v>2678443.06</v>
      </c>
      <c r="G45" s="62">
        <v>2821040.94</v>
      </c>
    </row>
    <row r="46" spans="1:7" ht="15" customHeight="1" x14ac:dyDescent="0.2">
      <c r="A46" s="70" t="s">
        <v>22</v>
      </c>
      <c r="B46" s="71">
        <v>4322501.32</v>
      </c>
      <c r="C46" s="71">
        <v>0</v>
      </c>
      <c r="D46" s="71">
        <v>4322501.32</v>
      </c>
      <c r="E46" s="71">
        <v>86450.03</v>
      </c>
      <c r="F46" s="71">
        <v>1426601.01</v>
      </c>
      <c r="G46" s="71">
        <v>1513051.03</v>
      </c>
    </row>
    <row r="47" spans="1:7" ht="15" customHeight="1" x14ac:dyDescent="0.2">
      <c r="A47" s="69" t="s">
        <v>23</v>
      </c>
      <c r="B47" s="62">
        <v>4144346.84</v>
      </c>
      <c r="C47" s="62">
        <v>0</v>
      </c>
      <c r="D47" s="62">
        <v>4144346.84</v>
      </c>
      <c r="E47" s="62">
        <v>82886.94</v>
      </c>
      <c r="F47" s="62">
        <v>417916.23</v>
      </c>
      <c r="G47" s="62">
        <v>500803.16</v>
      </c>
    </row>
    <row r="48" spans="1:7" ht="15" customHeight="1" x14ac:dyDescent="0.2">
      <c r="A48" s="70" t="s">
        <v>24</v>
      </c>
      <c r="B48" s="71">
        <v>496826.29</v>
      </c>
      <c r="C48" s="71">
        <v>0</v>
      </c>
      <c r="D48" s="71">
        <v>496826.29</v>
      </c>
      <c r="E48" s="71">
        <v>9936.5300000000007</v>
      </c>
      <c r="F48" s="71">
        <v>109301.79</v>
      </c>
      <c r="G48" s="71">
        <v>119238.31</v>
      </c>
    </row>
    <row r="49" spans="1:7" ht="15" customHeight="1" x14ac:dyDescent="0.2">
      <c r="A49" s="84" t="s">
        <v>115</v>
      </c>
      <c r="B49" s="84"/>
      <c r="C49" s="84"/>
      <c r="D49" s="84"/>
      <c r="E49" s="84"/>
      <c r="F49" s="84"/>
      <c r="G49" s="84"/>
    </row>
    <row r="50" spans="1:7" ht="15" customHeight="1" x14ac:dyDescent="0.2">
      <c r="A50" s="72" t="s">
        <v>35</v>
      </c>
      <c r="B50" s="62">
        <v>6196168.7800000003</v>
      </c>
      <c r="C50" s="73">
        <v>0</v>
      </c>
      <c r="D50" s="62">
        <v>6196168.7800000003</v>
      </c>
      <c r="E50" s="73">
        <v>123923.38</v>
      </c>
      <c r="F50" s="62">
        <v>2696075.47</v>
      </c>
      <c r="G50" s="62">
        <v>2819998.84</v>
      </c>
    </row>
    <row r="51" spans="1:7" ht="15" customHeight="1" x14ac:dyDescent="0.2">
      <c r="A51" s="74" t="s">
        <v>36</v>
      </c>
      <c r="B51" s="75">
        <v>1777613.5</v>
      </c>
      <c r="C51" s="76">
        <v>0</v>
      </c>
      <c r="D51" s="75">
        <v>1777613.5</v>
      </c>
      <c r="E51" s="76">
        <v>35552.269999999997</v>
      </c>
      <c r="F51" s="75">
        <v>782149.94</v>
      </c>
      <c r="G51" s="75">
        <v>817702.21</v>
      </c>
    </row>
    <row r="52" spans="1:7" ht="15" customHeight="1" x14ac:dyDescent="0.2">
      <c r="A52" s="72" t="s">
        <v>37</v>
      </c>
      <c r="B52" s="62">
        <v>4667081.67</v>
      </c>
      <c r="C52" s="73">
        <v>0</v>
      </c>
      <c r="D52" s="62">
        <v>4667081.67</v>
      </c>
      <c r="E52" s="73">
        <v>93341.63</v>
      </c>
      <c r="F52" s="62">
        <v>2146857.54</v>
      </c>
      <c r="G52" s="62">
        <v>2240199.1800000002</v>
      </c>
    </row>
    <row r="53" spans="1:7" ht="15" customHeight="1" x14ac:dyDescent="0.2">
      <c r="A53" s="74" t="s">
        <v>38</v>
      </c>
      <c r="B53" s="75">
        <v>7691805.9800000004</v>
      </c>
      <c r="C53" s="76">
        <v>313135.02</v>
      </c>
      <c r="D53" s="75">
        <v>8004941</v>
      </c>
      <c r="E53" s="76">
        <v>160098.82</v>
      </c>
      <c r="F53" s="75">
        <v>2351758.62</v>
      </c>
      <c r="G53" s="75">
        <v>2511857.44</v>
      </c>
    </row>
    <row r="54" spans="1:7" ht="15" customHeight="1" x14ac:dyDescent="0.2">
      <c r="A54" s="72" t="s">
        <v>24</v>
      </c>
      <c r="B54" s="62">
        <v>832986.81</v>
      </c>
      <c r="C54" s="73">
        <v>0</v>
      </c>
      <c r="D54" s="62">
        <v>832986.81</v>
      </c>
      <c r="E54" s="73">
        <v>16659.740000000002</v>
      </c>
      <c r="F54" s="62">
        <v>214961.22</v>
      </c>
      <c r="G54" s="62">
        <v>231620.95</v>
      </c>
    </row>
    <row r="55" spans="1:7" ht="15" customHeight="1" x14ac:dyDescent="0.2">
      <c r="A55" s="85" t="s">
        <v>116</v>
      </c>
      <c r="B55" s="85"/>
      <c r="C55" s="85"/>
      <c r="D55" s="85"/>
      <c r="E55" s="85"/>
      <c r="F55" s="85"/>
      <c r="G55" s="85"/>
    </row>
    <row r="56" spans="1:7" ht="15" customHeight="1" x14ac:dyDescent="0.2">
      <c r="A56" s="72" t="s">
        <v>25</v>
      </c>
      <c r="B56" s="62">
        <v>10476205.369999999</v>
      </c>
      <c r="C56" s="73">
        <v>0</v>
      </c>
      <c r="D56" s="62">
        <v>10476205.369999999</v>
      </c>
      <c r="E56" s="73">
        <v>209524.11</v>
      </c>
      <c r="F56" s="62">
        <v>5521240.0599999996</v>
      </c>
      <c r="G56" s="62">
        <v>5730764.1600000001</v>
      </c>
    </row>
    <row r="57" spans="1:7" ht="15" customHeight="1" x14ac:dyDescent="0.2">
      <c r="A57" s="77" t="s">
        <v>26</v>
      </c>
      <c r="B57" s="78">
        <v>3640667.38</v>
      </c>
      <c r="C57" s="79">
        <v>0</v>
      </c>
      <c r="D57" s="78">
        <v>3640667.38</v>
      </c>
      <c r="E57" s="79">
        <v>72813.350000000006</v>
      </c>
      <c r="F57" s="78">
        <v>1069744.51</v>
      </c>
      <c r="G57" s="78">
        <v>1142557.8600000001</v>
      </c>
    </row>
    <row r="58" spans="1:7" ht="15" customHeight="1" x14ac:dyDescent="0.2">
      <c r="A58" s="69" t="s">
        <v>27</v>
      </c>
      <c r="B58" s="62">
        <v>4255722.3499999996</v>
      </c>
      <c r="C58" s="73">
        <v>0</v>
      </c>
      <c r="D58" s="62">
        <v>4255722.3499999996</v>
      </c>
      <c r="E58" s="73">
        <v>85114.45</v>
      </c>
      <c r="F58" s="62">
        <v>1106316.3700000001</v>
      </c>
      <c r="G58" s="62">
        <v>1191430.81</v>
      </c>
    </row>
  </sheetData>
  <mergeCells count="12">
    <mergeCell ref="A55:G55"/>
    <mergeCell ref="N1:O1"/>
    <mergeCell ref="A8:G8"/>
    <mergeCell ref="I8:O8"/>
    <mergeCell ref="A10:G10"/>
    <mergeCell ref="I18:O18"/>
    <mergeCell ref="A28:G28"/>
    <mergeCell ref="A33:G33"/>
    <mergeCell ref="A34:G34"/>
    <mergeCell ref="A42:G42"/>
    <mergeCell ref="A43:G43"/>
    <mergeCell ref="A49:G4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5902-E5E7-4B8D-8D60-B29D706CB6FB}">
  <dimension ref="A1:O58"/>
  <sheetViews>
    <sheetView workbookViewId="0">
      <pane ySplit="9" topLeftCell="A10" activePane="bottomLeft" state="frozen"/>
      <selection pane="bottomLeft" activeCell="E5" sqref="E5"/>
    </sheetView>
  </sheetViews>
  <sheetFormatPr baseColWidth="10" defaultRowHeight="15" customHeight="1" x14ac:dyDescent="0.2"/>
  <cols>
    <col min="1" max="1" width="57.6640625" style="55" bestFit="1" customWidth="1"/>
    <col min="2" max="2" width="19.33203125" style="55" bestFit="1" customWidth="1"/>
    <col min="3" max="3" width="19" style="55" bestFit="1" customWidth="1"/>
    <col min="4" max="4" width="16" style="55" bestFit="1" customWidth="1"/>
    <col min="5" max="5" width="33.1640625" style="55" bestFit="1" customWidth="1"/>
    <col min="6" max="7" width="41.5" style="55" bestFit="1" customWidth="1"/>
    <col min="8" max="8" width="12" style="55"/>
    <col min="9" max="9" width="43.83203125" style="55" bestFit="1" customWidth="1"/>
    <col min="10" max="10" width="19.6640625" style="55" bestFit="1" customWidth="1"/>
    <col min="11" max="11" width="18.83203125" style="55" bestFit="1" customWidth="1"/>
    <col min="12" max="12" width="19.6640625" style="55" bestFit="1" customWidth="1"/>
    <col min="13" max="13" width="31.5" style="55" bestFit="1" customWidth="1"/>
    <col min="14" max="15" width="40.83203125" style="55" bestFit="1" customWidth="1"/>
    <col min="16" max="16384" width="12" style="55"/>
  </cols>
  <sheetData>
    <row r="1" spans="1:15" s="57" customFormat="1" ht="50.25" customHeight="1" thickBot="1" x14ac:dyDescent="0.25">
      <c r="A1" s="80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89" t="s">
        <v>42</v>
      </c>
      <c r="O1" s="89"/>
    </row>
    <row r="2" spans="1:15" s="57" customFormat="1" ht="15" customHeight="1" x14ac:dyDescent="0.2">
      <c r="A2" s="59"/>
      <c r="E2" s="58"/>
      <c r="F2" s="58"/>
      <c r="G2" s="58"/>
    </row>
    <row r="3" spans="1:15" s="57" customFormat="1" ht="15" customHeight="1" x14ac:dyDescent="0.2">
      <c r="A3" s="15" t="s">
        <v>103</v>
      </c>
      <c r="E3" s="58"/>
      <c r="F3" s="58"/>
      <c r="G3" s="58"/>
    </row>
    <row r="4" spans="1:15" s="81" customFormat="1" x14ac:dyDescent="0.2">
      <c r="A4" s="16" t="s">
        <v>117</v>
      </c>
    </row>
    <row r="5" spans="1:15" s="81" customFormat="1" x14ac:dyDescent="0.2">
      <c r="A5" s="18" t="s">
        <v>118</v>
      </c>
    </row>
    <row r="6" spans="1:15" s="81" customFormat="1" x14ac:dyDescent="0.2">
      <c r="A6" s="16" t="s">
        <v>119</v>
      </c>
    </row>
    <row r="8" spans="1:15" ht="15" customHeight="1" x14ac:dyDescent="0.2">
      <c r="A8" s="87" t="s">
        <v>44</v>
      </c>
      <c r="B8" s="87"/>
      <c r="C8" s="87"/>
      <c r="D8" s="87"/>
      <c r="E8" s="87"/>
      <c r="F8" s="87"/>
      <c r="G8" s="87"/>
      <c r="I8" s="87" t="s">
        <v>125</v>
      </c>
      <c r="J8" s="87"/>
      <c r="K8" s="87"/>
      <c r="L8" s="87"/>
      <c r="M8" s="87"/>
      <c r="N8" s="87"/>
      <c r="O8" s="87"/>
    </row>
    <row r="9" spans="1:15" ht="57.75" customHeight="1" x14ac:dyDescent="0.2">
      <c r="A9" s="22" t="s">
        <v>0</v>
      </c>
      <c r="B9" s="4" t="s">
        <v>58</v>
      </c>
      <c r="C9" s="19" t="s">
        <v>104</v>
      </c>
      <c r="D9" s="4" t="s">
        <v>124</v>
      </c>
      <c r="E9" s="4" t="s">
        <v>121</v>
      </c>
      <c r="F9" s="4" t="s">
        <v>56</v>
      </c>
      <c r="G9" s="4" t="s">
        <v>120</v>
      </c>
      <c r="I9" s="20" t="s">
        <v>0</v>
      </c>
      <c r="J9" s="19" t="s">
        <v>58</v>
      </c>
      <c r="K9" s="19" t="s">
        <v>104</v>
      </c>
      <c r="L9" s="19" t="s">
        <v>122</v>
      </c>
      <c r="M9" s="4" t="s">
        <v>121</v>
      </c>
      <c r="N9" s="4" t="s">
        <v>55</v>
      </c>
      <c r="O9" s="19" t="s">
        <v>120</v>
      </c>
    </row>
    <row r="10" spans="1:15" ht="15" customHeight="1" x14ac:dyDescent="0.2">
      <c r="A10" s="88" t="s">
        <v>105</v>
      </c>
      <c r="B10" s="88"/>
      <c r="C10" s="88"/>
      <c r="D10" s="88"/>
      <c r="E10" s="88"/>
      <c r="F10" s="88"/>
      <c r="G10" s="88"/>
      <c r="I10" s="2"/>
      <c r="J10" s="2"/>
      <c r="K10" s="2"/>
      <c r="L10" s="2"/>
      <c r="M10" s="2"/>
      <c r="N10" s="2"/>
      <c r="O10" s="2"/>
    </row>
    <row r="11" spans="1:15" ht="15" customHeight="1" x14ac:dyDescent="0.2">
      <c r="A11" s="60" t="s">
        <v>28</v>
      </c>
      <c r="B11" s="61">
        <v>4351817.08</v>
      </c>
      <c r="C11" s="62">
        <v>0</v>
      </c>
      <c r="D11" s="62">
        <v>4351817.08</v>
      </c>
      <c r="E11" s="62">
        <v>87036.34</v>
      </c>
      <c r="F11" s="62">
        <v>1640881.97</v>
      </c>
      <c r="G11" s="62">
        <v>1727918.31</v>
      </c>
      <c r="I11" s="2" t="s">
        <v>123</v>
      </c>
      <c r="J11" s="21">
        <v>651116.81000000006</v>
      </c>
      <c r="K11" s="21">
        <v>0</v>
      </c>
      <c r="L11" s="21">
        <v>651116.81000000006</v>
      </c>
      <c r="M11" s="21">
        <v>13022.34</v>
      </c>
      <c r="N11" s="21">
        <v>364300.3</v>
      </c>
      <c r="O11" s="21">
        <f>Tabla37[[#This Row],[DOTACIÓN AMORTIZACIÓN 
2022]]+Tabla37[[#This Row],[AMORTIZACIÓN ACUMULADA 
01/01/2021]]</f>
        <v>377322.64</v>
      </c>
    </row>
    <row r="12" spans="1:15" ht="15" customHeight="1" x14ac:dyDescent="0.2">
      <c r="A12" s="63" t="s">
        <v>1</v>
      </c>
      <c r="B12" s="64">
        <v>11862084.279999999</v>
      </c>
      <c r="C12" s="65">
        <v>0</v>
      </c>
      <c r="D12" s="65">
        <v>11862084.279999999</v>
      </c>
      <c r="E12" s="65">
        <v>237241.69</v>
      </c>
      <c r="F12" s="65">
        <v>5608674.5599999996</v>
      </c>
      <c r="G12" s="65">
        <v>5845916.25</v>
      </c>
      <c r="I12" s="2" t="s">
        <v>47</v>
      </c>
      <c r="J12" s="21">
        <v>2143409.0299999998</v>
      </c>
      <c r="K12" s="21">
        <v>0</v>
      </c>
      <c r="L12" s="21">
        <v>2143409.0299999998</v>
      </c>
      <c r="M12" s="21">
        <v>42868.18</v>
      </c>
      <c r="N12" s="21">
        <v>471549.98</v>
      </c>
      <c r="O12" s="21">
        <f>Tabla37[[#This Row],[DOTACIÓN AMORTIZACIÓN 
2022]]+Tabla37[[#This Row],[AMORTIZACIÓN ACUMULADA 
01/01/2021]]</f>
        <v>514418.16</v>
      </c>
    </row>
    <row r="13" spans="1:15" ht="15" customHeight="1" x14ac:dyDescent="0.2">
      <c r="A13" s="66" t="s">
        <v>2</v>
      </c>
      <c r="B13" s="61">
        <v>10033307.640000001</v>
      </c>
      <c r="C13" s="62">
        <v>0</v>
      </c>
      <c r="D13" s="62">
        <v>10033307.640000001</v>
      </c>
      <c r="E13" s="62">
        <v>200666.15</v>
      </c>
      <c r="F13" s="62">
        <v>5282907.33</v>
      </c>
      <c r="G13" s="62">
        <v>5483573.4800000004</v>
      </c>
      <c r="I13" s="2" t="s">
        <v>59</v>
      </c>
      <c r="J13" s="21">
        <v>1028412.16</v>
      </c>
      <c r="K13" s="21">
        <v>147699.62</v>
      </c>
      <c r="L13" s="21">
        <v>1176111.78</v>
      </c>
      <c r="M13" s="21">
        <v>23522.240000000002</v>
      </c>
      <c r="N13" s="21">
        <v>0</v>
      </c>
      <c r="O13" s="21">
        <f>Tabla37[[#This Row],[DOTACIÓN AMORTIZACIÓN 
2022]]+Tabla37[[#This Row],[AMORTIZACIÓN ACUMULADA 
01/01/2021]]</f>
        <v>23522.240000000002</v>
      </c>
    </row>
    <row r="14" spans="1:15" ht="15" customHeight="1" x14ac:dyDescent="0.2">
      <c r="A14" s="67" t="s">
        <v>3</v>
      </c>
      <c r="B14" s="64">
        <v>13077599.42</v>
      </c>
      <c r="C14" s="65">
        <v>0</v>
      </c>
      <c r="D14" s="65">
        <v>13077599.42</v>
      </c>
      <c r="E14" s="65">
        <v>261551.99</v>
      </c>
      <c r="F14" s="65">
        <v>5908787.9199999999</v>
      </c>
      <c r="G14" s="65">
        <v>6170339.9100000001</v>
      </c>
    </row>
    <row r="15" spans="1:15" ht="15" customHeight="1" x14ac:dyDescent="0.2">
      <c r="A15" s="66" t="s">
        <v>30</v>
      </c>
      <c r="B15" s="61">
        <v>7328599.8399999999</v>
      </c>
      <c r="C15" s="62">
        <v>0</v>
      </c>
      <c r="D15" s="62">
        <v>7328599.8399999999</v>
      </c>
      <c r="E15" s="62">
        <v>146572</v>
      </c>
      <c r="F15" s="62">
        <v>4068873.7</v>
      </c>
      <c r="G15" s="62">
        <v>4215445.7</v>
      </c>
    </row>
    <row r="16" spans="1:15" ht="15" customHeight="1" x14ac:dyDescent="0.2">
      <c r="A16" s="67" t="s">
        <v>31</v>
      </c>
      <c r="B16" s="64">
        <v>9142024.0899999999</v>
      </c>
      <c r="C16" s="65">
        <v>0</v>
      </c>
      <c r="D16" s="65">
        <v>9142024.0899999999</v>
      </c>
      <c r="E16" s="65">
        <v>182840.48</v>
      </c>
      <c r="F16" s="65">
        <v>4553078.53</v>
      </c>
      <c r="G16" s="65">
        <v>4735919.01</v>
      </c>
    </row>
    <row r="17" spans="1:15" ht="15" customHeight="1" x14ac:dyDescent="0.2">
      <c r="A17" s="66" t="s">
        <v>4</v>
      </c>
      <c r="B17" s="61">
        <v>2186611.4300000002</v>
      </c>
      <c r="C17" s="62">
        <v>0</v>
      </c>
      <c r="D17" s="62">
        <v>2186611.4300000002</v>
      </c>
      <c r="E17" s="62">
        <v>43732.23</v>
      </c>
      <c r="F17" s="62">
        <v>1073513.22</v>
      </c>
      <c r="G17" s="62">
        <v>1117245.45</v>
      </c>
      <c r="I17" s="82"/>
      <c r="J17" s="82"/>
      <c r="K17" s="82"/>
      <c r="L17" s="82"/>
      <c r="M17" s="82"/>
      <c r="N17" s="82"/>
      <c r="O17" s="82"/>
    </row>
    <row r="18" spans="1:15" ht="15" customHeight="1" x14ac:dyDescent="0.2">
      <c r="A18" s="67" t="s">
        <v>5</v>
      </c>
      <c r="B18" s="64">
        <v>3817931.63</v>
      </c>
      <c r="C18" s="65">
        <v>0</v>
      </c>
      <c r="D18" s="65">
        <v>3817931.63</v>
      </c>
      <c r="E18" s="65">
        <v>76358.63</v>
      </c>
      <c r="F18" s="65">
        <v>1828565.84</v>
      </c>
      <c r="G18" s="65">
        <v>1904924.47</v>
      </c>
      <c r="I18" s="87" t="s">
        <v>126</v>
      </c>
      <c r="J18" s="87"/>
      <c r="K18" s="87"/>
      <c r="L18" s="87"/>
      <c r="M18" s="87"/>
      <c r="N18" s="87"/>
      <c r="O18" s="87"/>
    </row>
    <row r="19" spans="1:15" ht="24" customHeight="1" x14ac:dyDescent="0.2">
      <c r="A19" s="66" t="s">
        <v>6</v>
      </c>
      <c r="B19" s="61">
        <v>1249055.03</v>
      </c>
      <c r="C19" s="62">
        <v>0</v>
      </c>
      <c r="D19" s="62">
        <v>1249055.03</v>
      </c>
      <c r="E19" s="62">
        <v>24981.1</v>
      </c>
      <c r="F19" s="62">
        <v>649508.6</v>
      </c>
      <c r="G19" s="62">
        <v>674489.7</v>
      </c>
      <c r="I19" s="20" t="s">
        <v>0</v>
      </c>
      <c r="J19" s="19" t="s">
        <v>58</v>
      </c>
      <c r="K19" s="19" t="s">
        <v>104</v>
      </c>
      <c r="L19" s="19" t="s">
        <v>122</v>
      </c>
      <c r="M19" s="4" t="s">
        <v>121</v>
      </c>
      <c r="N19" s="4" t="s">
        <v>55</v>
      </c>
      <c r="O19" s="19" t="s">
        <v>120</v>
      </c>
    </row>
    <row r="20" spans="1:15" ht="15" customHeight="1" x14ac:dyDescent="0.2">
      <c r="A20" s="67" t="s">
        <v>7</v>
      </c>
      <c r="B20" s="64">
        <v>1514803.59</v>
      </c>
      <c r="C20" s="65">
        <v>0</v>
      </c>
      <c r="D20" s="65">
        <v>1514803.59</v>
      </c>
      <c r="E20" s="65">
        <v>30296.07</v>
      </c>
      <c r="F20" s="65">
        <v>565004.68000000005</v>
      </c>
      <c r="G20" s="65">
        <v>595300.75</v>
      </c>
      <c r="I20" s="2"/>
      <c r="J20" s="2"/>
      <c r="K20" s="2"/>
      <c r="L20" s="2"/>
      <c r="M20" s="2"/>
      <c r="N20" s="2"/>
      <c r="O20" s="2"/>
    </row>
    <row r="21" spans="1:15" ht="15" customHeight="1" x14ac:dyDescent="0.2">
      <c r="A21" s="66" t="s">
        <v>8</v>
      </c>
      <c r="B21" s="68">
        <v>200939.02</v>
      </c>
      <c r="C21" s="62">
        <v>36915.279999999999</v>
      </c>
      <c r="D21" s="62">
        <v>237854.3</v>
      </c>
      <c r="E21" s="62">
        <v>4757.09</v>
      </c>
      <c r="F21" s="62">
        <v>92431.96</v>
      </c>
      <c r="G21" s="62">
        <v>97189.05</v>
      </c>
      <c r="I21" s="2" t="s">
        <v>127</v>
      </c>
      <c r="J21" s="21">
        <v>12000.16</v>
      </c>
      <c r="K21" s="21">
        <v>0</v>
      </c>
      <c r="L21" s="21">
        <v>12000.16</v>
      </c>
      <c r="M21" s="21">
        <v>0</v>
      </c>
      <c r="N21" s="21">
        <v>0</v>
      </c>
      <c r="O21" s="21">
        <f>Tabla3789[[#This Row],[DOTACIÓN AMORTIZACIÓN 
2022]]+Tabla3789[[#This Row],[AMORTIZACIÓN ACUMULADA 
01/01/2021]]</f>
        <v>0</v>
      </c>
    </row>
    <row r="22" spans="1:15" ht="15" customHeight="1" x14ac:dyDescent="0.2">
      <c r="A22" s="67" t="s">
        <v>9</v>
      </c>
      <c r="B22" s="64">
        <v>2876310.72</v>
      </c>
      <c r="C22" s="65">
        <v>0</v>
      </c>
      <c r="D22" s="65">
        <v>2876310.72</v>
      </c>
      <c r="E22" s="65">
        <v>57526.21</v>
      </c>
      <c r="F22" s="65">
        <v>1033429.06</v>
      </c>
      <c r="G22" s="65">
        <v>1090955.27</v>
      </c>
      <c r="I22" s="2" t="s">
        <v>128</v>
      </c>
      <c r="J22" s="21">
        <v>184149.1</v>
      </c>
      <c r="K22" s="21">
        <v>0</v>
      </c>
      <c r="L22" s="21">
        <v>184149.1</v>
      </c>
      <c r="M22" s="21">
        <v>0</v>
      </c>
      <c r="N22" s="21">
        <v>0</v>
      </c>
      <c r="O22" s="21">
        <f>Tabla3789[[#This Row],[DOTACIÓN AMORTIZACIÓN 
2022]]+Tabla3789[[#This Row],[AMORTIZACIÓN ACUMULADA 
01/01/2021]]</f>
        <v>0</v>
      </c>
    </row>
    <row r="23" spans="1:15" ht="15" customHeight="1" x14ac:dyDescent="0.2">
      <c r="A23" s="66" t="s">
        <v>29</v>
      </c>
      <c r="B23" s="61">
        <v>12623644</v>
      </c>
      <c r="C23" s="62">
        <v>0</v>
      </c>
      <c r="D23" s="62">
        <v>12623644</v>
      </c>
      <c r="E23" s="62">
        <v>252472.88</v>
      </c>
      <c r="F23" s="62">
        <v>4039833.76</v>
      </c>
      <c r="G23" s="62">
        <v>4292306.6399999997</v>
      </c>
    </row>
    <row r="24" spans="1:15" ht="15" customHeight="1" x14ac:dyDescent="0.2">
      <c r="A24" s="67" t="s">
        <v>10</v>
      </c>
      <c r="B24" s="64">
        <v>2505361.12</v>
      </c>
      <c r="C24" s="65">
        <v>0</v>
      </c>
      <c r="D24" s="65">
        <v>2505361.12</v>
      </c>
      <c r="E24" s="65">
        <v>50107.22</v>
      </c>
      <c r="F24" s="65">
        <v>711072.21</v>
      </c>
      <c r="G24" s="65">
        <v>761179.43</v>
      </c>
    </row>
    <row r="25" spans="1:15" ht="15" customHeight="1" x14ac:dyDescent="0.2">
      <c r="A25" s="66" t="s">
        <v>11</v>
      </c>
      <c r="B25" s="61">
        <v>5456448.7300000004</v>
      </c>
      <c r="C25" s="62">
        <v>0</v>
      </c>
      <c r="D25" s="62">
        <v>5456448.7300000004</v>
      </c>
      <c r="E25" s="62">
        <v>109128.97</v>
      </c>
      <c r="F25" s="62">
        <v>1626956.49</v>
      </c>
      <c r="G25" s="62">
        <v>1736085.46</v>
      </c>
    </row>
    <row r="26" spans="1:15" ht="15" customHeight="1" x14ac:dyDescent="0.2">
      <c r="A26" s="67" t="s">
        <v>106</v>
      </c>
      <c r="B26" s="64">
        <v>17075649.59</v>
      </c>
      <c r="C26" s="65">
        <v>83800</v>
      </c>
      <c r="D26" s="65">
        <v>17159449.59</v>
      </c>
      <c r="E26" s="65">
        <v>343188.99</v>
      </c>
      <c r="F26" s="65">
        <v>2875343.27</v>
      </c>
      <c r="G26" s="65">
        <v>3218532.26</v>
      </c>
    </row>
    <row r="27" spans="1:15" ht="15" customHeight="1" x14ac:dyDescent="0.2">
      <c r="A27" s="66" t="s">
        <v>107</v>
      </c>
      <c r="B27" s="61">
        <v>4130474.68</v>
      </c>
      <c r="C27" s="62">
        <v>0</v>
      </c>
      <c r="D27" s="62">
        <v>4130474.68</v>
      </c>
      <c r="E27" s="62">
        <v>82609.490000000005</v>
      </c>
      <c r="F27" s="62">
        <v>695524.49</v>
      </c>
      <c r="G27" s="62">
        <v>778133.98</v>
      </c>
    </row>
    <row r="28" spans="1:15" ht="15" customHeight="1" x14ac:dyDescent="0.2">
      <c r="A28" s="88" t="s">
        <v>13</v>
      </c>
      <c r="B28" s="88"/>
      <c r="C28" s="88"/>
      <c r="D28" s="88"/>
      <c r="E28" s="88"/>
      <c r="F28" s="88"/>
      <c r="G28" s="88"/>
    </row>
    <row r="29" spans="1:15" ht="15" customHeight="1" x14ac:dyDescent="0.2">
      <c r="A29" s="66" t="s">
        <v>39</v>
      </c>
      <c r="B29" s="62">
        <v>3896231.34</v>
      </c>
      <c r="C29" s="62">
        <v>0</v>
      </c>
      <c r="D29" s="62">
        <v>3896231.34</v>
      </c>
      <c r="E29" s="62">
        <v>77924.63</v>
      </c>
      <c r="F29" s="62">
        <v>2259814.23</v>
      </c>
      <c r="G29" s="62">
        <v>2337738.86</v>
      </c>
    </row>
    <row r="30" spans="1:15" ht="15" customHeight="1" x14ac:dyDescent="0.2">
      <c r="A30" s="67" t="s">
        <v>57</v>
      </c>
      <c r="B30" s="65">
        <v>2048719.99</v>
      </c>
      <c r="C30" s="65">
        <v>0</v>
      </c>
      <c r="D30" s="65">
        <v>2048719.99</v>
      </c>
      <c r="E30" s="65">
        <v>40974.400000000001</v>
      </c>
      <c r="F30" s="65">
        <v>40974.400000000001</v>
      </c>
      <c r="G30" s="65">
        <v>81948.800000000003</v>
      </c>
    </row>
    <row r="31" spans="1:15" ht="22.5" customHeight="1" x14ac:dyDescent="0.2">
      <c r="A31" s="60" t="s">
        <v>14</v>
      </c>
      <c r="B31" s="62">
        <v>2344867.39</v>
      </c>
      <c r="C31" s="62">
        <v>0</v>
      </c>
      <c r="D31" s="62">
        <v>2344867.39</v>
      </c>
      <c r="E31" s="62">
        <v>46897.35</v>
      </c>
      <c r="F31" s="62">
        <v>932606.98</v>
      </c>
      <c r="G31" s="62">
        <v>979504.33</v>
      </c>
    </row>
    <row r="32" spans="1:15" ht="15" customHeight="1" x14ac:dyDescent="0.2">
      <c r="A32" s="67" t="s">
        <v>15</v>
      </c>
      <c r="B32" s="65">
        <v>420708.47</v>
      </c>
      <c r="C32" s="65">
        <v>0</v>
      </c>
      <c r="D32" s="65">
        <v>420708.47</v>
      </c>
      <c r="E32" s="65">
        <v>8414.17</v>
      </c>
      <c r="F32" s="65">
        <v>134626.72</v>
      </c>
      <c r="G32" s="65">
        <v>143040.89000000001</v>
      </c>
    </row>
    <row r="33" spans="1:7" ht="15" customHeight="1" x14ac:dyDescent="0.2">
      <c r="A33" s="83" t="s">
        <v>108</v>
      </c>
      <c r="B33" s="83"/>
      <c r="C33" s="83"/>
      <c r="D33" s="83"/>
      <c r="E33" s="83"/>
      <c r="F33" s="83"/>
      <c r="G33" s="83"/>
    </row>
    <row r="34" spans="1:7" ht="15" customHeight="1" x14ac:dyDescent="0.2">
      <c r="A34" s="83" t="s">
        <v>109</v>
      </c>
      <c r="B34" s="83"/>
      <c r="C34" s="83"/>
      <c r="D34" s="83"/>
      <c r="E34" s="83"/>
      <c r="F34" s="83"/>
      <c r="G34" s="83"/>
    </row>
    <row r="35" spans="1:7" ht="15" customHeight="1" x14ac:dyDescent="0.2">
      <c r="A35" s="69" t="s">
        <v>110</v>
      </c>
      <c r="B35" s="62">
        <v>1013046.56</v>
      </c>
      <c r="C35" s="62">
        <v>0</v>
      </c>
      <c r="D35" s="62">
        <v>1013046.56</v>
      </c>
      <c r="E35" s="62">
        <v>20260.93</v>
      </c>
      <c r="F35" s="62">
        <v>454466</v>
      </c>
      <c r="G35" s="62">
        <v>474726.93</v>
      </c>
    </row>
    <row r="36" spans="1:7" ht="15" customHeight="1" x14ac:dyDescent="0.2">
      <c r="A36" s="70" t="s">
        <v>111</v>
      </c>
      <c r="B36" s="71">
        <v>1063952.8899999999</v>
      </c>
      <c r="C36" s="71">
        <v>0</v>
      </c>
      <c r="D36" s="71">
        <v>1063952.8899999999</v>
      </c>
      <c r="E36" s="71">
        <v>21279.06</v>
      </c>
      <c r="F36" s="71">
        <v>477303.25</v>
      </c>
      <c r="G36" s="71">
        <v>498582.31</v>
      </c>
    </row>
    <row r="37" spans="1:7" ht="15" customHeight="1" x14ac:dyDescent="0.2">
      <c r="A37" s="69" t="s">
        <v>112</v>
      </c>
      <c r="B37" s="62">
        <v>1294269.8500000001</v>
      </c>
      <c r="C37" s="62">
        <v>0</v>
      </c>
      <c r="D37" s="62">
        <v>1294269.8500000001</v>
      </c>
      <c r="E37" s="62">
        <v>25885.4</v>
      </c>
      <c r="F37" s="62">
        <v>580626.44999999995</v>
      </c>
      <c r="G37" s="62">
        <v>606511.85</v>
      </c>
    </row>
    <row r="38" spans="1:7" ht="15" customHeight="1" x14ac:dyDescent="0.2">
      <c r="A38" s="70" t="s">
        <v>113</v>
      </c>
      <c r="B38" s="71">
        <v>154545.18</v>
      </c>
      <c r="C38" s="71">
        <v>0</v>
      </c>
      <c r="D38" s="71">
        <v>154545.18</v>
      </c>
      <c r="E38" s="71">
        <v>3090.9</v>
      </c>
      <c r="F38" s="71">
        <v>69331</v>
      </c>
      <c r="G38" s="71">
        <v>72421.899999999994</v>
      </c>
    </row>
    <row r="39" spans="1:7" ht="15" customHeight="1" x14ac:dyDescent="0.2">
      <c r="A39" s="69" t="s">
        <v>18</v>
      </c>
      <c r="B39" s="62">
        <v>254829.13</v>
      </c>
      <c r="C39" s="62">
        <v>0</v>
      </c>
      <c r="D39" s="62">
        <v>254829.13</v>
      </c>
      <c r="E39" s="62">
        <v>5096.58</v>
      </c>
      <c r="F39" s="62">
        <v>197897.45</v>
      </c>
      <c r="G39" s="62">
        <v>202994.03</v>
      </c>
    </row>
    <row r="40" spans="1:7" ht="15" customHeight="1" x14ac:dyDescent="0.2">
      <c r="A40" s="70" t="s">
        <v>19</v>
      </c>
      <c r="B40" s="71">
        <v>4869769.6100000003</v>
      </c>
      <c r="C40" s="71">
        <v>0</v>
      </c>
      <c r="D40" s="71">
        <v>4869769.6100000003</v>
      </c>
      <c r="E40" s="71">
        <v>97395.39</v>
      </c>
      <c r="F40" s="71">
        <v>2322776.5699999998</v>
      </c>
      <c r="G40" s="71">
        <v>2420171.96</v>
      </c>
    </row>
    <row r="41" spans="1:7" ht="15" customHeight="1" x14ac:dyDescent="0.2">
      <c r="A41" s="69" t="s">
        <v>20</v>
      </c>
      <c r="B41" s="62">
        <v>7611680.9100000001</v>
      </c>
      <c r="C41" s="62">
        <v>0</v>
      </c>
      <c r="D41" s="62">
        <v>7611680.9100000001</v>
      </c>
      <c r="E41" s="62">
        <v>152233.62</v>
      </c>
      <c r="F41" s="62">
        <v>3683780.52</v>
      </c>
      <c r="G41" s="62">
        <v>3836014.14</v>
      </c>
    </row>
    <row r="42" spans="1:7" ht="15" customHeight="1" x14ac:dyDescent="0.2">
      <c r="A42" s="83" t="s">
        <v>108</v>
      </c>
      <c r="B42" s="83"/>
      <c r="C42" s="83"/>
      <c r="D42" s="83"/>
      <c r="E42" s="83"/>
      <c r="F42" s="83"/>
      <c r="G42" s="83"/>
    </row>
    <row r="43" spans="1:7" ht="15" customHeight="1" x14ac:dyDescent="0.2">
      <c r="A43" s="83" t="s">
        <v>114</v>
      </c>
      <c r="B43" s="83"/>
      <c r="C43" s="83"/>
      <c r="D43" s="83"/>
      <c r="E43" s="83"/>
      <c r="F43" s="83"/>
      <c r="G43" s="83"/>
    </row>
    <row r="44" spans="1:7" ht="15" customHeight="1" x14ac:dyDescent="0.2">
      <c r="A44" s="70" t="s">
        <v>5</v>
      </c>
      <c r="B44" s="71">
        <v>4020146.11</v>
      </c>
      <c r="C44" s="71">
        <v>0</v>
      </c>
      <c r="D44" s="71">
        <v>4020146.11</v>
      </c>
      <c r="E44" s="71">
        <v>80402.92</v>
      </c>
      <c r="F44" s="71">
        <v>1284575.79</v>
      </c>
      <c r="G44" s="71">
        <v>1364978.71</v>
      </c>
    </row>
    <row r="45" spans="1:7" ht="15" customHeight="1" x14ac:dyDescent="0.2">
      <c r="A45" s="69" t="s">
        <v>21</v>
      </c>
      <c r="B45" s="62">
        <v>7129893.6500000004</v>
      </c>
      <c r="C45" s="62">
        <v>0</v>
      </c>
      <c r="D45" s="62">
        <v>7129893.6500000004</v>
      </c>
      <c r="E45" s="62">
        <v>142597.87</v>
      </c>
      <c r="F45" s="62">
        <v>2535845.19</v>
      </c>
      <c r="G45" s="62">
        <v>2678443.06</v>
      </c>
    </row>
    <row r="46" spans="1:7" ht="15" customHeight="1" x14ac:dyDescent="0.2">
      <c r="A46" s="70" t="s">
        <v>22</v>
      </c>
      <c r="B46" s="71">
        <v>4322501.32</v>
      </c>
      <c r="C46" s="71">
        <v>0</v>
      </c>
      <c r="D46" s="71">
        <v>4322501.32</v>
      </c>
      <c r="E46" s="71">
        <v>86450.03</v>
      </c>
      <c r="F46" s="71">
        <v>1340150.98</v>
      </c>
      <c r="G46" s="71">
        <v>1426601.01</v>
      </c>
    </row>
    <row r="47" spans="1:7" ht="15" customHeight="1" x14ac:dyDescent="0.2">
      <c r="A47" s="69" t="s">
        <v>23</v>
      </c>
      <c r="B47" s="62">
        <v>3397461.8</v>
      </c>
      <c r="C47" s="62">
        <v>746885.04</v>
      </c>
      <c r="D47" s="62">
        <v>4144346.84</v>
      </c>
      <c r="E47" s="62">
        <v>82886.94</v>
      </c>
      <c r="F47" s="62">
        <v>335029.28999999998</v>
      </c>
      <c r="G47" s="62">
        <v>417916.23</v>
      </c>
    </row>
    <row r="48" spans="1:7" ht="15" customHeight="1" x14ac:dyDescent="0.2">
      <c r="A48" s="70" t="s">
        <v>24</v>
      </c>
      <c r="B48" s="71">
        <v>496826.29</v>
      </c>
      <c r="C48" s="71">
        <v>0</v>
      </c>
      <c r="D48" s="71">
        <v>496826.29</v>
      </c>
      <c r="E48" s="71">
        <v>9936.5300000000007</v>
      </c>
      <c r="F48" s="71">
        <v>99365.26</v>
      </c>
      <c r="G48" s="71">
        <v>109301.79</v>
      </c>
    </row>
    <row r="49" spans="1:7" ht="15" customHeight="1" x14ac:dyDescent="0.2">
      <c r="A49" s="84" t="s">
        <v>115</v>
      </c>
      <c r="B49" s="84"/>
      <c r="C49" s="84"/>
      <c r="D49" s="84"/>
      <c r="E49" s="84"/>
      <c r="F49" s="84"/>
      <c r="G49" s="84"/>
    </row>
    <row r="50" spans="1:7" ht="15" customHeight="1" x14ac:dyDescent="0.2">
      <c r="A50" s="72" t="s">
        <v>35</v>
      </c>
      <c r="B50" s="62">
        <v>6196168.7800000003</v>
      </c>
      <c r="C50" s="73">
        <v>0</v>
      </c>
      <c r="D50" s="62">
        <v>6196168.7800000003</v>
      </c>
      <c r="E50" s="73">
        <v>123923.38</v>
      </c>
      <c r="F50" s="62">
        <v>2572152.09</v>
      </c>
      <c r="G50" s="62">
        <v>2696075.47</v>
      </c>
    </row>
    <row r="51" spans="1:7" ht="15" customHeight="1" x14ac:dyDescent="0.2">
      <c r="A51" s="74" t="s">
        <v>36</v>
      </c>
      <c r="B51" s="75">
        <v>1777613.5</v>
      </c>
      <c r="C51" s="76">
        <v>0</v>
      </c>
      <c r="D51" s="75">
        <v>1777613.5</v>
      </c>
      <c r="E51" s="76">
        <v>35552.269999999997</v>
      </c>
      <c r="F51" s="75">
        <v>746597.67</v>
      </c>
      <c r="G51" s="75">
        <v>782149.94</v>
      </c>
    </row>
    <row r="52" spans="1:7" ht="15" customHeight="1" x14ac:dyDescent="0.2">
      <c r="A52" s="72" t="s">
        <v>37</v>
      </c>
      <c r="B52" s="62">
        <v>4667081.67</v>
      </c>
      <c r="C52" s="73">
        <v>0</v>
      </c>
      <c r="D52" s="62">
        <v>4667081.67</v>
      </c>
      <c r="E52" s="73">
        <v>93341.63</v>
      </c>
      <c r="F52" s="62">
        <v>2053515.91</v>
      </c>
      <c r="G52" s="62">
        <v>2146857.54</v>
      </c>
    </row>
    <row r="53" spans="1:7" ht="15" customHeight="1" x14ac:dyDescent="0.2">
      <c r="A53" s="74" t="s">
        <v>38</v>
      </c>
      <c r="B53" s="75">
        <v>7691805.9800000004</v>
      </c>
      <c r="C53" s="76">
        <v>0</v>
      </c>
      <c r="D53" s="75">
        <v>7691805.9800000004</v>
      </c>
      <c r="E53" s="76">
        <v>153836.12</v>
      </c>
      <c r="F53" s="75">
        <v>2197922.5</v>
      </c>
      <c r="G53" s="75">
        <v>2351758.62</v>
      </c>
    </row>
    <row r="54" spans="1:7" ht="15" customHeight="1" x14ac:dyDescent="0.2">
      <c r="A54" s="72" t="s">
        <v>24</v>
      </c>
      <c r="B54" s="62">
        <v>832986.81</v>
      </c>
      <c r="C54" s="73">
        <v>0</v>
      </c>
      <c r="D54" s="62">
        <v>832986.81</v>
      </c>
      <c r="E54" s="73">
        <v>16659.740000000002</v>
      </c>
      <c r="F54" s="62">
        <v>198301.48</v>
      </c>
      <c r="G54" s="62">
        <v>214961.22</v>
      </c>
    </row>
    <row r="55" spans="1:7" ht="15" customHeight="1" x14ac:dyDescent="0.2">
      <c r="A55" s="85" t="s">
        <v>116</v>
      </c>
      <c r="B55" s="85"/>
      <c r="C55" s="85"/>
      <c r="D55" s="85"/>
      <c r="E55" s="85"/>
      <c r="F55" s="85"/>
      <c r="G55" s="85"/>
    </row>
    <row r="56" spans="1:7" ht="15" customHeight="1" x14ac:dyDescent="0.2">
      <c r="A56" s="72" t="s">
        <v>25</v>
      </c>
      <c r="B56" s="62">
        <v>10476205.369999999</v>
      </c>
      <c r="C56" s="73">
        <v>0</v>
      </c>
      <c r="D56" s="62">
        <v>10476205.369999999</v>
      </c>
      <c r="E56" s="73">
        <v>209524.11</v>
      </c>
      <c r="F56" s="62">
        <v>5311715.95</v>
      </c>
      <c r="G56" s="62">
        <v>5521240.0599999996</v>
      </c>
    </row>
    <row r="57" spans="1:7" ht="15" customHeight="1" x14ac:dyDescent="0.2">
      <c r="A57" s="77" t="s">
        <v>26</v>
      </c>
      <c r="B57" s="78">
        <v>3640667.38</v>
      </c>
      <c r="C57" s="79">
        <v>0</v>
      </c>
      <c r="D57" s="78">
        <v>3640667.38</v>
      </c>
      <c r="E57" s="79">
        <v>72813.350000000006</v>
      </c>
      <c r="F57" s="78">
        <v>996931.16</v>
      </c>
      <c r="G57" s="78">
        <v>1069744.51</v>
      </c>
    </row>
    <row r="58" spans="1:7" ht="15" customHeight="1" x14ac:dyDescent="0.2">
      <c r="A58" s="69" t="s">
        <v>27</v>
      </c>
      <c r="B58" s="62">
        <v>4255722.3499999996</v>
      </c>
      <c r="C58" s="73">
        <v>0</v>
      </c>
      <c r="D58" s="62">
        <v>4255722.3499999996</v>
      </c>
      <c r="E58" s="73">
        <v>85114.45</v>
      </c>
      <c r="F58" s="62">
        <v>1021201.92</v>
      </c>
      <c r="G58" s="62">
        <v>1106316.3700000001</v>
      </c>
    </row>
  </sheetData>
  <mergeCells count="12">
    <mergeCell ref="I8:O8"/>
    <mergeCell ref="A8:G8"/>
    <mergeCell ref="A42:G42"/>
    <mergeCell ref="A55:G55"/>
    <mergeCell ref="N1:O1"/>
    <mergeCell ref="A28:G28"/>
    <mergeCell ref="A33:G33"/>
    <mergeCell ref="A34:G34"/>
    <mergeCell ref="A43:G43"/>
    <mergeCell ref="A49:G49"/>
    <mergeCell ref="A10:G10"/>
    <mergeCell ref="I18:O18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zoomScale="124" zoomScaleNormal="124" workbookViewId="0">
      <pane ySplit="10" topLeftCell="A11" activePane="bottomLeft" state="frozen"/>
      <selection pane="bottomLeft" activeCell="B14" sqref="B14"/>
    </sheetView>
  </sheetViews>
  <sheetFormatPr baseColWidth="10" defaultColWidth="9.33203125" defaultRowHeight="15" customHeight="1" x14ac:dyDescent="0.2"/>
  <cols>
    <col min="1" max="1" width="59" style="2" bestFit="1" customWidth="1"/>
    <col min="2" max="2" width="21.83203125" style="2" customWidth="1"/>
    <col min="3" max="3" width="21" style="2" customWidth="1"/>
    <col min="4" max="4" width="22.5" style="2" customWidth="1"/>
    <col min="5" max="5" width="28.33203125" style="2" customWidth="1"/>
    <col min="6" max="6" width="30.6640625" style="2" customWidth="1"/>
    <col min="7" max="7" width="30" style="2" customWidth="1"/>
    <col min="8" max="8" width="10.5" style="2" customWidth="1"/>
    <col min="9" max="9" width="43.83203125" style="2" bestFit="1" customWidth="1"/>
    <col min="10" max="10" width="21.83203125" style="2" customWidth="1"/>
    <col min="11" max="11" width="21" style="2" customWidth="1"/>
    <col min="12" max="12" width="20.1640625" style="2" bestFit="1" customWidth="1"/>
    <col min="13" max="13" width="26.1640625" style="2" bestFit="1" customWidth="1"/>
    <col min="14" max="14" width="28.5" style="2" customWidth="1"/>
    <col min="15" max="15" width="28.5" style="2" bestFit="1" customWidth="1"/>
    <col min="16" max="16384" width="9.33203125" style="2"/>
  </cols>
  <sheetData>
    <row r="1" spans="1:15" s="12" customFormat="1" ht="50.25" customHeight="1" thickBot="1" x14ac:dyDescent="0.3">
      <c r="A1" s="10"/>
      <c r="B1" s="11"/>
      <c r="C1" s="11"/>
      <c r="D1" s="11"/>
      <c r="E1" s="11"/>
      <c r="F1" s="11"/>
      <c r="G1" s="11"/>
      <c r="H1" s="11"/>
      <c r="I1" s="11"/>
      <c r="J1" s="11"/>
      <c r="K1" s="86" t="s">
        <v>42</v>
      </c>
      <c r="L1" s="86"/>
      <c r="M1" s="86"/>
      <c r="N1" s="11"/>
      <c r="O1" s="11"/>
    </row>
    <row r="2" spans="1:15" s="12" customFormat="1" ht="15" customHeight="1" x14ac:dyDescent="0.25">
      <c r="A2" s="13"/>
      <c r="E2" s="14"/>
      <c r="F2" s="14"/>
      <c r="G2" s="14"/>
    </row>
    <row r="3" spans="1:15" s="12" customFormat="1" ht="15" customHeight="1" x14ac:dyDescent="0.25">
      <c r="A3" s="15" t="s">
        <v>103</v>
      </c>
      <c r="E3" s="14"/>
      <c r="F3" s="14"/>
      <c r="G3" s="14"/>
    </row>
    <row r="4" spans="1:15" s="17" customFormat="1" x14ac:dyDescent="0.2">
      <c r="A4" s="16" t="s">
        <v>48</v>
      </c>
    </row>
    <row r="5" spans="1:15" s="17" customFormat="1" x14ac:dyDescent="0.2">
      <c r="A5" s="18" t="s">
        <v>49</v>
      </c>
    </row>
    <row r="6" spans="1:15" s="17" customFormat="1" x14ac:dyDescent="0.2">
      <c r="A6" s="16" t="s">
        <v>50</v>
      </c>
    </row>
    <row r="9" spans="1:15" ht="15" customHeight="1" x14ac:dyDescent="0.2">
      <c r="A9" s="87" t="s">
        <v>44</v>
      </c>
      <c r="B9" s="87"/>
      <c r="C9" s="87"/>
      <c r="D9" s="87"/>
      <c r="E9" s="87"/>
      <c r="F9" s="87"/>
      <c r="G9" s="87"/>
      <c r="I9" s="87" t="s">
        <v>45</v>
      </c>
      <c r="J9" s="87"/>
      <c r="K9" s="87"/>
      <c r="L9" s="87"/>
      <c r="M9" s="87"/>
      <c r="N9" s="87"/>
      <c r="O9" s="87"/>
    </row>
    <row r="10" spans="1:15" ht="40.5" customHeight="1" x14ac:dyDescent="0.2">
      <c r="A10" s="22" t="s">
        <v>0</v>
      </c>
      <c r="B10" s="4" t="s">
        <v>51</v>
      </c>
      <c r="C10" s="4" t="s">
        <v>52</v>
      </c>
      <c r="D10" s="4" t="s">
        <v>53</v>
      </c>
      <c r="E10" s="4" t="s">
        <v>54</v>
      </c>
      <c r="F10" s="4" t="s">
        <v>55</v>
      </c>
      <c r="G10" s="4" t="s">
        <v>56</v>
      </c>
      <c r="H10" s="5"/>
      <c r="I10" s="20" t="s">
        <v>0</v>
      </c>
      <c r="J10" s="19" t="s">
        <v>51</v>
      </c>
      <c r="K10" s="19" t="s">
        <v>52</v>
      </c>
      <c r="L10" s="19" t="s">
        <v>58</v>
      </c>
      <c r="M10" s="4" t="s">
        <v>54</v>
      </c>
      <c r="N10" s="4" t="s">
        <v>55</v>
      </c>
      <c r="O10" s="4" t="s">
        <v>56</v>
      </c>
    </row>
    <row r="11" spans="1:15" ht="15" customHeight="1" x14ac:dyDescent="0.2">
      <c r="A11" s="23" t="s">
        <v>32</v>
      </c>
      <c r="B11" s="4"/>
      <c r="C11" s="4"/>
      <c r="D11" s="4"/>
      <c r="E11" s="4"/>
      <c r="F11" s="4"/>
      <c r="G11" s="5"/>
      <c r="H11" s="5"/>
    </row>
    <row r="12" spans="1:15" ht="15" customHeight="1" x14ac:dyDescent="0.2">
      <c r="A12" s="1" t="s">
        <v>28</v>
      </c>
      <c r="B12" s="9">
        <v>4351817.08</v>
      </c>
      <c r="C12" s="9">
        <v>0</v>
      </c>
      <c r="D12" s="9">
        <v>4351817.08</v>
      </c>
      <c r="E12" s="9">
        <v>87036.34</v>
      </c>
      <c r="F12" s="9">
        <v>1553845.63</v>
      </c>
      <c r="G12" s="9">
        <f>Tabla1[[#This Row],[DOTACIÓN AMORTIZACIÓN 
2021]]+Tabla1[[#This Row],[AMORTIZACIÓN ACUMULADA 
01/01/2021]]</f>
        <v>1640881.97</v>
      </c>
      <c r="H12" s="6"/>
      <c r="I12" s="2" t="s">
        <v>46</v>
      </c>
      <c r="J12" s="21">
        <v>651116.81000000006</v>
      </c>
      <c r="K12" s="21">
        <v>0</v>
      </c>
      <c r="L12" s="21">
        <v>651116.81000000006</v>
      </c>
      <c r="M12" s="21">
        <v>13022.34</v>
      </c>
      <c r="N12" s="21">
        <v>351277.96</v>
      </c>
      <c r="O12" s="21">
        <f>Tabla3[[#This Row],[DOTACIÓN AMORTIZACIÓN 
2021]]+Tabla3[[#This Row],[AMORTIZACIÓN ACUMULADA 
01/01/2021]]</f>
        <v>364300.30000000005</v>
      </c>
    </row>
    <row r="13" spans="1:15" ht="15" customHeight="1" x14ac:dyDescent="0.2">
      <c r="A13" s="1" t="s">
        <v>1</v>
      </c>
      <c r="B13" s="9">
        <v>11862084.279999999</v>
      </c>
      <c r="C13" s="9">
        <v>0</v>
      </c>
      <c r="D13" s="9">
        <v>11862084.279999999</v>
      </c>
      <c r="E13" s="9">
        <v>237241.69</v>
      </c>
      <c r="F13" s="9">
        <v>5371432.8700000001</v>
      </c>
      <c r="G13" s="9">
        <f>Tabla1[[#This Row],[DOTACIÓN AMORTIZACIÓN 
2021]]+Tabla1[[#This Row],[AMORTIZACIÓN ACUMULADA 
01/01/2021]]</f>
        <v>5608674.5600000005</v>
      </c>
      <c r="H13" s="6"/>
      <c r="I13" s="2" t="s">
        <v>47</v>
      </c>
      <c r="J13" s="21">
        <v>2143409.0299999998</v>
      </c>
      <c r="K13" s="21">
        <v>0</v>
      </c>
      <c r="L13" s="21">
        <v>2143409.0299999998</v>
      </c>
      <c r="M13" s="21">
        <v>42868.18</v>
      </c>
      <c r="N13" s="21">
        <v>428681.8</v>
      </c>
      <c r="O13" s="21">
        <f>Tabla3[[#This Row],[DOTACIÓN AMORTIZACIÓN 
2021]]+Tabla3[[#This Row],[AMORTIZACIÓN ACUMULADA 
01/01/2021]]</f>
        <v>471549.98</v>
      </c>
    </row>
    <row r="14" spans="1:15" ht="15" customHeight="1" x14ac:dyDescent="0.2">
      <c r="A14" s="3" t="s">
        <v>2</v>
      </c>
      <c r="B14" s="9">
        <v>10033307.640000001</v>
      </c>
      <c r="C14" s="9">
        <v>0</v>
      </c>
      <c r="D14" s="9">
        <v>10033307.640000001</v>
      </c>
      <c r="E14" s="9">
        <v>200666.15</v>
      </c>
      <c r="F14" s="9">
        <v>5082241.18</v>
      </c>
      <c r="G14" s="9">
        <f>Tabla1[[#This Row],[DOTACIÓN AMORTIZACIÓN 
2021]]+Tabla1[[#This Row],[AMORTIZACIÓN ACUMULADA 
01/01/2021]]</f>
        <v>5282907.33</v>
      </c>
      <c r="H14" s="7"/>
      <c r="I14" s="27" t="s">
        <v>59</v>
      </c>
      <c r="J14" s="21">
        <v>0</v>
      </c>
      <c r="K14" s="21">
        <v>1028412.16</v>
      </c>
      <c r="L14" s="21">
        <v>1028412.16</v>
      </c>
      <c r="M14" s="21">
        <v>20568.240000000002</v>
      </c>
      <c r="N14" s="21">
        <v>0</v>
      </c>
      <c r="O14" s="21">
        <f>Tabla3[[#This Row],[DOTACIÓN AMORTIZACIÓN 
2021]]+Tabla3[[#This Row],[AMORTIZACIÓN ACUMULADA 
01/01/2021]]</f>
        <v>20568.240000000002</v>
      </c>
    </row>
    <row r="15" spans="1:15" ht="15" customHeight="1" x14ac:dyDescent="0.2">
      <c r="A15" s="1" t="s">
        <v>3</v>
      </c>
      <c r="B15" s="9">
        <v>13077599.42</v>
      </c>
      <c r="C15" s="9">
        <v>0</v>
      </c>
      <c r="D15" s="9">
        <v>13077599.42</v>
      </c>
      <c r="E15" s="9">
        <v>261551.99</v>
      </c>
      <c r="F15" s="9">
        <v>5647235.9299999997</v>
      </c>
      <c r="G15" s="9">
        <f>Tabla1[[#This Row],[DOTACIÓN AMORTIZACIÓN 
2021]]+Tabla1[[#This Row],[AMORTIZACIÓN ACUMULADA 
01/01/2021]]</f>
        <v>5908787.9199999999</v>
      </c>
      <c r="H15" s="6"/>
    </row>
    <row r="16" spans="1:15" ht="15" customHeight="1" x14ac:dyDescent="0.2">
      <c r="A16" s="3" t="s">
        <v>30</v>
      </c>
      <c r="B16" s="9">
        <v>7328599.8399999999</v>
      </c>
      <c r="C16" s="9">
        <v>0</v>
      </c>
      <c r="D16" s="9">
        <v>7328599.8399999999</v>
      </c>
      <c r="E16" s="9">
        <v>146572</v>
      </c>
      <c r="F16" s="9">
        <v>3922301.7</v>
      </c>
      <c r="G16" s="9">
        <f>Tabla1[[#This Row],[DOTACIÓN AMORTIZACIÓN 
2021]]+Tabla1[[#This Row],[AMORTIZACIÓN ACUMULADA 
01/01/2021]]</f>
        <v>4068873.7</v>
      </c>
      <c r="H16" s="6"/>
    </row>
    <row r="17" spans="1:8" ht="15" customHeight="1" x14ac:dyDescent="0.2">
      <c r="A17" s="1" t="s">
        <v>31</v>
      </c>
      <c r="B17" s="9">
        <v>9142024.0899999999</v>
      </c>
      <c r="C17" s="9">
        <v>0</v>
      </c>
      <c r="D17" s="9">
        <v>9142024.0899999999</v>
      </c>
      <c r="E17" s="9">
        <v>182840.48</v>
      </c>
      <c r="F17" s="9">
        <v>4370238.05</v>
      </c>
      <c r="G17" s="9">
        <f>Tabla1[[#This Row],[DOTACIÓN AMORTIZACIÓN 
2021]]+Tabla1[[#This Row],[AMORTIZACIÓN ACUMULADA 
01/01/2021]]</f>
        <v>4553078.53</v>
      </c>
      <c r="H17" s="7"/>
    </row>
    <row r="18" spans="1:8" ht="15" customHeight="1" x14ac:dyDescent="0.2">
      <c r="A18" s="1" t="s">
        <v>4</v>
      </c>
      <c r="B18" s="9">
        <v>2186611.4300000002</v>
      </c>
      <c r="C18" s="9">
        <v>0</v>
      </c>
      <c r="D18" s="9">
        <v>2186611.4300000002</v>
      </c>
      <c r="E18" s="9">
        <v>43732.23</v>
      </c>
      <c r="F18" s="9">
        <v>1029780.99</v>
      </c>
      <c r="G18" s="9">
        <f>Tabla1[[#This Row],[DOTACIÓN AMORTIZACIÓN 
2021]]+Tabla1[[#This Row],[AMORTIZACIÓN ACUMULADA 
01/01/2021]]</f>
        <v>1073513.22</v>
      </c>
      <c r="H18" s="6"/>
    </row>
    <row r="19" spans="1:8" ht="15" customHeight="1" x14ac:dyDescent="0.2">
      <c r="A19" s="3" t="s">
        <v>5</v>
      </c>
      <c r="B19" s="9">
        <v>3817931.63</v>
      </c>
      <c r="C19" s="9">
        <v>0</v>
      </c>
      <c r="D19" s="9">
        <v>3817931.63</v>
      </c>
      <c r="E19" s="9">
        <v>76358.63</v>
      </c>
      <c r="F19" s="9">
        <v>1752207.21</v>
      </c>
      <c r="G19" s="9">
        <f>Tabla1[[#This Row],[DOTACIÓN AMORTIZACIÓN 
2021]]+Tabla1[[#This Row],[AMORTIZACIÓN ACUMULADA 
01/01/2021]]</f>
        <v>1828565.8399999999</v>
      </c>
      <c r="H19" s="6"/>
    </row>
    <row r="20" spans="1:8" ht="15" customHeight="1" x14ac:dyDescent="0.2">
      <c r="A20" s="1" t="s">
        <v>6</v>
      </c>
      <c r="B20" s="9">
        <v>1249055.03</v>
      </c>
      <c r="C20" s="9">
        <v>0</v>
      </c>
      <c r="D20" s="9">
        <v>1249055.03</v>
      </c>
      <c r="E20" s="9">
        <v>24981.1</v>
      </c>
      <c r="F20" s="9">
        <v>624527.5</v>
      </c>
      <c r="G20" s="9">
        <f>Tabla1[[#This Row],[DOTACIÓN AMORTIZACIÓN 
2021]]+Tabla1[[#This Row],[AMORTIZACIÓN ACUMULADA 
01/01/2021]]</f>
        <v>649508.6</v>
      </c>
      <c r="H20" s="6"/>
    </row>
    <row r="21" spans="1:8" ht="15" customHeight="1" x14ac:dyDescent="0.2">
      <c r="A21" s="1" t="s">
        <v>7</v>
      </c>
      <c r="B21" s="9">
        <v>1514803.59</v>
      </c>
      <c r="C21" s="9">
        <v>0</v>
      </c>
      <c r="D21" s="9">
        <v>1514803.59</v>
      </c>
      <c r="E21" s="9">
        <v>30296.07</v>
      </c>
      <c r="F21" s="9">
        <v>534708.61</v>
      </c>
      <c r="G21" s="9">
        <f>Tabla1[[#This Row],[DOTACIÓN AMORTIZACIÓN 
2021]]+Tabla1[[#This Row],[AMORTIZACIÓN ACUMULADA 
01/01/2021]]</f>
        <v>565004.67999999993</v>
      </c>
      <c r="H21" s="6"/>
    </row>
    <row r="22" spans="1:8" ht="15" customHeight="1" x14ac:dyDescent="0.2">
      <c r="A22" s="1" t="s">
        <v>8</v>
      </c>
      <c r="B22" s="9">
        <v>200939.02</v>
      </c>
      <c r="C22" s="9">
        <v>0</v>
      </c>
      <c r="D22" s="9">
        <v>200939.02</v>
      </c>
      <c r="E22" s="9">
        <v>4018.78</v>
      </c>
      <c r="F22" s="9">
        <v>88413.18</v>
      </c>
      <c r="G22" s="9">
        <f>Tabla1[[#This Row],[DOTACIÓN AMORTIZACIÓN 
2021]]+Tabla1[[#This Row],[AMORTIZACIÓN ACUMULADA 
01/01/2021]]</f>
        <v>92431.959999999992</v>
      </c>
      <c r="H22" s="6"/>
    </row>
    <row r="23" spans="1:8" ht="15" customHeight="1" x14ac:dyDescent="0.2">
      <c r="A23" s="3" t="s">
        <v>9</v>
      </c>
      <c r="B23" s="9">
        <v>2876310.72</v>
      </c>
      <c r="C23" s="9">
        <v>0</v>
      </c>
      <c r="D23" s="9">
        <v>2876310.72</v>
      </c>
      <c r="E23" s="9">
        <v>57526.21</v>
      </c>
      <c r="F23" s="9">
        <v>975902.85</v>
      </c>
      <c r="G23" s="9">
        <f>Tabla1[[#This Row],[DOTACIÓN AMORTIZACIÓN 
2021]]+Tabla1[[#This Row],[AMORTIZACIÓN ACUMULADA 
01/01/2021]]</f>
        <v>1033429.0599999999</v>
      </c>
      <c r="H23" s="6"/>
    </row>
    <row r="24" spans="1:8" ht="15" customHeight="1" x14ac:dyDescent="0.2">
      <c r="A24" s="3" t="s">
        <v>29</v>
      </c>
      <c r="B24" s="9">
        <v>12623644</v>
      </c>
      <c r="C24" s="9">
        <v>0</v>
      </c>
      <c r="D24" s="9">
        <v>12623644</v>
      </c>
      <c r="E24" s="9">
        <v>252472.88</v>
      </c>
      <c r="F24" s="9">
        <v>3787360.88</v>
      </c>
      <c r="G24" s="9">
        <f>Tabla1[[#This Row],[DOTACIÓN AMORTIZACIÓN 
2021]]+Tabla1[[#This Row],[AMORTIZACIÓN ACUMULADA 
01/01/2021]]</f>
        <v>4039833.76</v>
      </c>
      <c r="H24" s="7"/>
    </row>
    <row r="25" spans="1:8" ht="15" customHeight="1" x14ac:dyDescent="0.2">
      <c r="A25" s="1" t="s">
        <v>10</v>
      </c>
      <c r="B25" s="9">
        <v>2505361.12</v>
      </c>
      <c r="C25" s="9">
        <v>0</v>
      </c>
      <c r="D25" s="9">
        <v>2505361.12</v>
      </c>
      <c r="E25" s="9">
        <v>50107.22</v>
      </c>
      <c r="F25" s="9">
        <v>660964.99</v>
      </c>
      <c r="G25" s="9">
        <f>Tabla1[[#This Row],[DOTACIÓN AMORTIZACIÓN 
2021]]+Tabla1[[#This Row],[AMORTIZACIÓN ACUMULADA 
01/01/2021]]</f>
        <v>711072.21</v>
      </c>
      <c r="H25" s="6"/>
    </row>
    <row r="26" spans="1:8" ht="15" customHeight="1" x14ac:dyDescent="0.2">
      <c r="A26" s="3" t="s">
        <v>11</v>
      </c>
      <c r="B26" s="9">
        <v>5456448.7300000004</v>
      </c>
      <c r="C26" s="9">
        <v>0</v>
      </c>
      <c r="D26" s="9">
        <v>5456448.7300000004</v>
      </c>
      <c r="E26" s="9">
        <v>109128.97</v>
      </c>
      <c r="F26" s="9">
        <v>1517827.52</v>
      </c>
      <c r="G26" s="9">
        <f>Tabla1[[#This Row],[DOTACIÓN AMORTIZACIÓN 
2021]]+Tabla1[[#This Row],[AMORTIZACIÓN ACUMULADA 
01/01/2021]]</f>
        <v>1626956.49</v>
      </c>
      <c r="H26" s="6"/>
    </row>
    <row r="27" spans="1:8" ht="15" customHeight="1" x14ac:dyDescent="0.2">
      <c r="A27" s="3" t="s">
        <v>33</v>
      </c>
      <c r="B27" s="9">
        <v>15551488.02</v>
      </c>
      <c r="C27" s="9">
        <v>0</v>
      </c>
      <c r="D27" s="9">
        <v>15551488.02</v>
      </c>
      <c r="E27" s="9">
        <v>311029.76000000001</v>
      </c>
      <c r="F27" s="9">
        <v>2443233.7999999998</v>
      </c>
      <c r="G27" s="9">
        <f>Tabla1[[#This Row],[DOTACIÓN AMORTIZACIÓN 
2021]]+Tabla1[[#This Row],[AMORTIZACIÓN ACUMULADA 
01/01/2021]]</f>
        <v>2754263.5599999996</v>
      </c>
      <c r="H27" s="7"/>
    </row>
    <row r="28" spans="1:8" ht="15" customHeight="1" x14ac:dyDescent="0.2">
      <c r="A28" s="1" t="s">
        <v>12</v>
      </c>
      <c r="B28" s="9">
        <v>5580486.2599999998</v>
      </c>
      <c r="C28" s="9">
        <v>74149.990000000005</v>
      </c>
      <c r="D28" s="9">
        <v>5654636.25</v>
      </c>
      <c r="E28" s="9">
        <v>113092.73</v>
      </c>
      <c r="F28" s="9">
        <v>703511.47</v>
      </c>
      <c r="G28" s="9">
        <f>Tabla1[[#This Row],[DOTACIÓN AMORTIZACIÓN 
2021]]+Tabla1[[#This Row],[AMORTIZACIÓN ACUMULADA 
01/01/2021]]</f>
        <v>816604.2</v>
      </c>
      <c r="H28" s="6"/>
    </row>
    <row r="29" spans="1:8" ht="15" customHeight="1" x14ac:dyDescent="0.2">
      <c r="A29" s="23" t="s">
        <v>13</v>
      </c>
      <c r="B29" s="9"/>
      <c r="C29" s="9"/>
      <c r="D29" s="9"/>
      <c r="E29" s="9"/>
      <c r="F29" s="9"/>
      <c r="G29" s="9"/>
      <c r="H29" s="6"/>
    </row>
    <row r="30" spans="1:8" ht="15" customHeight="1" x14ac:dyDescent="0.2">
      <c r="A30" s="1" t="s">
        <v>39</v>
      </c>
      <c r="B30" s="9">
        <v>3896231.34</v>
      </c>
      <c r="C30" s="9">
        <v>0</v>
      </c>
      <c r="D30" s="9">
        <v>3896231.34</v>
      </c>
      <c r="E30" s="9">
        <v>77924.63</v>
      </c>
      <c r="F30" s="9">
        <v>2181889.6</v>
      </c>
      <c r="G30" s="9">
        <f>Tabla1[[#This Row],[DOTACIÓN AMORTIZACIÓN 
2021]]+Tabla1[[#This Row],[AMORTIZACIÓN ACUMULADA 
01/01/2021]]</f>
        <v>2259814.23</v>
      </c>
      <c r="H30" s="6"/>
    </row>
    <row r="31" spans="1:8" ht="15" customHeight="1" x14ac:dyDescent="0.2">
      <c r="A31" s="1" t="s">
        <v>57</v>
      </c>
      <c r="B31" s="9">
        <v>2048719</v>
      </c>
      <c r="C31" s="9">
        <v>0</v>
      </c>
      <c r="D31" s="9">
        <v>2048719.99</v>
      </c>
      <c r="E31" s="9">
        <v>40974.400000000001</v>
      </c>
      <c r="F31" s="9">
        <v>0</v>
      </c>
      <c r="G31" s="9">
        <f>Tabla1[[#This Row],[DOTACIÓN AMORTIZACIÓN 
2021]]+Tabla1[[#This Row],[AMORTIZACIÓN ACUMULADA 
01/01/2021]]</f>
        <v>40974.400000000001</v>
      </c>
      <c r="H31" s="8"/>
    </row>
    <row r="32" spans="1:8" ht="15" customHeight="1" x14ac:dyDescent="0.2">
      <c r="A32" s="1" t="s">
        <v>14</v>
      </c>
      <c r="B32" s="9">
        <v>2344867.39</v>
      </c>
      <c r="C32" s="9">
        <v>0</v>
      </c>
      <c r="D32" s="9">
        <v>2344867.39</v>
      </c>
      <c r="E32" s="9">
        <v>46897.35</v>
      </c>
      <c r="F32" s="9">
        <v>885709.63</v>
      </c>
      <c r="G32" s="9">
        <f>Tabla1[[#This Row],[DOTACIÓN AMORTIZACIÓN 
2021]]+Tabla1[[#This Row],[AMORTIZACIÓN ACUMULADA 
01/01/2021]]</f>
        <v>932606.98</v>
      </c>
      <c r="H32" s="6"/>
    </row>
    <row r="33" spans="1:9" ht="15" customHeight="1" x14ac:dyDescent="0.2">
      <c r="A33" s="1" t="s">
        <v>15</v>
      </c>
      <c r="B33" s="9">
        <v>420708.47</v>
      </c>
      <c r="C33" s="9">
        <v>0</v>
      </c>
      <c r="D33" s="9">
        <v>420708.47</v>
      </c>
      <c r="E33" s="9">
        <v>8414.17</v>
      </c>
      <c r="F33" s="9">
        <v>126212.55</v>
      </c>
      <c r="G33" s="9">
        <f>Tabla1[[#This Row],[DOTACIÓN AMORTIZACIÓN 
2021]]+Tabla1[[#This Row],[AMORTIZACIÓN ACUMULADA 
01/01/2021]]</f>
        <v>134626.72</v>
      </c>
      <c r="H33" s="6"/>
    </row>
    <row r="34" spans="1:9" ht="15" customHeight="1" x14ac:dyDescent="0.2">
      <c r="A34" s="24" t="s">
        <v>40</v>
      </c>
      <c r="B34" s="9"/>
      <c r="C34" s="9"/>
      <c r="D34" s="9"/>
      <c r="E34" s="9"/>
      <c r="F34" s="9"/>
      <c r="G34" s="9"/>
      <c r="H34" s="6"/>
    </row>
    <row r="35" spans="1:9" ht="15" customHeight="1" x14ac:dyDescent="0.2">
      <c r="A35" s="3" t="s">
        <v>16</v>
      </c>
      <c r="B35" s="9">
        <v>934046.17</v>
      </c>
      <c r="C35" s="9">
        <v>0</v>
      </c>
      <c r="D35" s="9">
        <v>934046.17</v>
      </c>
      <c r="E35" s="9">
        <v>18680.919999999998</v>
      </c>
      <c r="F35" s="9">
        <v>387104.63</v>
      </c>
      <c r="G35" s="9">
        <f>Tabla1[[#This Row],[DOTACIÓN AMORTIZACIÓN 
2021]]+Tabla1[[#This Row],[AMORTIZACIÓN ACUMULADA 
01/01/2021]]</f>
        <v>405785.55</v>
      </c>
      <c r="H35" s="7"/>
    </row>
    <row r="36" spans="1:9" ht="15" customHeight="1" x14ac:dyDescent="0.2">
      <c r="A36" s="3" t="s">
        <v>17</v>
      </c>
      <c r="B36" s="9">
        <v>2591768.31</v>
      </c>
      <c r="C36" s="9">
        <v>0</v>
      </c>
      <c r="D36" s="9">
        <v>2591768.31</v>
      </c>
      <c r="E36" s="9">
        <v>51835.37</v>
      </c>
      <c r="F36" s="9">
        <v>1124105.78</v>
      </c>
      <c r="G36" s="9">
        <f>Tabla1[[#This Row],[DOTACIÓN AMORTIZACIÓN 
2021]]+Tabla1[[#This Row],[AMORTIZACIÓN ACUMULADA 
01/01/2021]]</f>
        <v>1175941.1500000001</v>
      </c>
      <c r="H36" s="7"/>
    </row>
    <row r="37" spans="1:9" ht="15" customHeight="1" x14ac:dyDescent="0.2">
      <c r="A37" s="1" t="s">
        <v>18</v>
      </c>
      <c r="B37" s="9">
        <v>254829.13</v>
      </c>
      <c r="C37" s="9">
        <v>0</v>
      </c>
      <c r="D37" s="9">
        <v>254829.13</v>
      </c>
      <c r="E37" s="9">
        <v>5096.58</v>
      </c>
      <c r="F37" s="9">
        <v>192800.87</v>
      </c>
      <c r="G37" s="9">
        <f>Tabla1[[#This Row],[DOTACIÓN AMORTIZACIÓN 
2021]]+Tabla1[[#This Row],[AMORTIZACIÓN ACUMULADA 
01/01/2021]]</f>
        <v>197897.44999999998</v>
      </c>
      <c r="H37" s="6"/>
    </row>
    <row r="38" spans="1:9" ht="15" customHeight="1" x14ac:dyDescent="0.2">
      <c r="A38" s="3" t="s">
        <v>19</v>
      </c>
      <c r="B38" s="9">
        <v>4869769.6100000003</v>
      </c>
      <c r="C38" s="9">
        <v>0</v>
      </c>
      <c r="D38" s="9">
        <v>4869769.6100000003</v>
      </c>
      <c r="E38" s="9">
        <v>97395.39</v>
      </c>
      <c r="F38" s="9">
        <v>2225381.1800000002</v>
      </c>
      <c r="G38" s="9">
        <f>Tabla1[[#This Row],[DOTACIÓN AMORTIZACIÓN 
2021]]+Tabla1[[#This Row],[AMORTIZACIÓN ACUMULADA 
01/01/2021]]</f>
        <v>2322776.5700000003</v>
      </c>
      <c r="H38" s="7"/>
    </row>
    <row r="39" spans="1:9" ht="15" customHeight="1" x14ac:dyDescent="0.2">
      <c r="A39" s="3" t="s">
        <v>20</v>
      </c>
      <c r="B39" s="9">
        <v>7349225.7599999998</v>
      </c>
      <c r="C39" s="9">
        <v>262455.15000000002</v>
      </c>
      <c r="D39" s="9">
        <v>7611680.9100000001</v>
      </c>
      <c r="E39" s="9">
        <v>152233.62</v>
      </c>
      <c r="F39" s="9">
        <v>3531546.9</v>
      </c>
      <c r="G39" s="9">
        <f>Tabla1[[#This Row],[DOTACIÓN AMORTIZACIÓN 
2021]]+Tabla1[[#This Row],[AMORTIZACIÓN ACUMULADA 
01/01/2021]]</f>
        <v>3683780.52</v>
      </c>
      <c r="H39" s="7"/>
    </row>
    <row r="40" spans="1:9" ht="15" customHeight="1" x14ac:dyDescent="0.2">
      <c r="A40" s="3" t="s">
        <v>5</v>
      </c>
      <c r="B40" s="9">
        <v>4020146.11</v>
      </c>
      <c r="C40" s="9">
        <v>0</v>
      </c>
      <c r="D40" s="9">
        <v>4020146.11</v>
      </c>
      <c r="E40" s="9">
        <v>80402.92</v>
      </c>
      <c r="F40" s="9">
        <v>1204172.8700000001</v>
      </c>
      <c r="G40" s="9">
        <f>Tabla1[[#This Row],[DOTACIÓN AMORTIZACIÓN 
2021]]+Tabla1[[#This Row],[AMORTIZACIÓN ACUMULADA 
01/01/2021]]</f>
        <v>1284575.79</v>
      </c>
      <c r="H40" s="7"/>
    </row>
    <row r="41" spans="1:9" ht="15" customHeight="1" x14ac:dyDescent="0.2">
      <c r="A41" s="3" t="s">
        <v>22</v>
      </c>
      <c r="B41" s="9">
        <v>4322501.32</v>
      </c>
      <c r="C41" s="9">
        <v>0</v>
      </c>
      <c r="D41" s="9">
        <v>4322501.32</v>
      </c>
      <c r="E41" s="9">
        <v>86450.03</v>
      </c>
      <c r="F41" s="9">
        <v>1253700.96</v>
      </c>
      <c r="G41" s="9">
        <f>Tabla1[[#This Row],[DOTACIÓN AMORTIZACIÓN 
2021]]+Tabla1[[#This Row],[AMORTIZACIÓN ACUMULADA 
01/01/2021]]</f>
        <v>1340150.99</v>
      </c>
      <c r="H41" s="7"/>
    </row>
    <row r="42" spans="1:9" ht="15" customHeight="1" x14ac:dyDescent="0.2">
      <c r="A42" s="3" t="s">
        <v>21</v>
      </c>
      <c r="B42" s="9">
        <v>7129893.6500000004</v>
      </c>
      <c r="C42" s="9">
        <v>0</v>
      </c>
      <c r="D42" s="9">
        <v>7129893.6500000004</v>
      </c>
      <c r="E42" s="9">
        <v>142597.87</v>
      </c>
      <c r="F42" s="9">
        <v>2393247.31</v>
      </c>
      <c r="G42" s="9">
        <f>Tabla1[[#This Row],[DOTACIÓN AMORTIZACIÓN 
2021]]+Tabla1[[#This Row],[AMORTIZACIÓN ACUMULADA 
01/01/2021]]</f>
        <v>2535845.1800000002</v>
      </c>
      <c r="H42" s="6"/>
      <c r="I42" s="26"/>
    </row>
    <row r="43" spans="1:9" ht="15" customHeight="1" x14ac:dyDescent="0.2">
      <c r="A43" s="1" t="s">
        <v>23</v>
      </c>
      <c r="B43" s="9">
        <v>3397461.8</v>
      </c>
      <c r="C43" s="9">
        <v>0</v>
      </c>
      <c r="D43" s="9">
        <v>3397461.8</v>
      </c>
      <c r="E43" s="9">
        <v>67949.240000000005</v>
      </c>
      <c r="F43" s="9">
        <v>267080.06</v>
      </c>
      <c r="G43" s="9">
        <f>Tabla1[[#This Row],[DOTACIÓN AMORTIZACIÓN 
2021]]+Tabla1[[#This Row],[AMORTIZACIÓN ACUMULADA 
01/01/2021]]</f>
        <v>335029.3</v>
      </c>
      <c r="H43" s="6"/>
    </row>
    <row r="44" spans="1:9" ht="15" customHeight="1" x14ac:dyDescent="0.2">
      <c r="A44" s="1" t="s">
        <v>24</v>
      </c>
      <c r="B44" s="9">
        <v>496826.29</v>
      </c>
      <c r="C44" s="9">
        <v>0</v>
      </c>
      <c r="D44" s="9">
        <v>496826.29</v>
      </c>
      <c r="E44" s="9">
        <v>9936.5300000000007</v>
      </c>
      <c r="F44" s="9">
        <v>89428.73</v>
      </c>
      <c r="G44" s="9">
        <f>Tabla1[[#This Row],[DOTACIÓN AMORTIZACIÓN 
2021]]+Tabla1[[#This Row],[AMORTIZACIÓN ACUMULADA 
01/01/2021]]</f>
        <v>99365.26</v>
      </c>
      <c r="H44" s="6"/>
    </row>
    <row r="45" spans="1:9" ht="15" customHeight="1" x14ac:dyDescent="0.2">
      <c r="A45" s="24" t="s">
        <v>41</v>
      </c>
      <c r="B45" s="9"/>
      <c r="C45" s="9"/>
      <c r="D45" s="9"/>
      <c r="E45" s="9"/>
      <c r="F45" s="9"/>
      <c r="G45" s="9"/>
      <c r="H45" s="6"/>
    </row>
    <row r="46" spans="1:9" ht="15" customHeight="1" x14ac:dyDescent="0.2">
      <c r="A46" s="1" t="s">
        <v>35</v>
      </c>
      <c r="B46" s="9">
        <v>6196168.7800000003</v>
      </c>
      <c r="C46" s="9">
        <v>0</v>
      </c>
      <c r="D46" s="9">
        <v>6196168.7800000003</v>
      </c>
      <c r="E46" s="9">
        <v>123923.38</v>
      </c>
      <c r="F46" s="9">
        <v>2448228.71</v>
      </c>
      <c r="G46" s="9">
        <f>Tabla1[[#This Row],[DOTACIÓN AMORTIZACIÓN 
2021]]+Tabla1[[#This Row],[AMORTIZACIÓN ACUMULADA 
01/01/2021]]</f>
        <v>2572152.09</v>
      </c>
    </row>
    <row r="47" spans="1:9" ht="15" customHeight="1" x14ac:dyDescent="0.2">
      <c r="A47" s="1" t="s">
        <v>36</v>
      </c>
      <c r="B47" s="9">
        <v>1777613.5</v>
      </c>
      <c r="C47" s="9">
        <v>0</v>
      </c>
      <c r="D47" s="9">
        <v>1777613.5</v>
      </c>
      <c r="E47" s="9">
        <v>35552.269999999997</v>
      </c>
      <c r="F47" s="9">
        <v>711045.4</v>
      </c>
      <c r="G47" s="9">
        <f>Tabla1[[#This Row],[DOTACIÓN AMORTIZACIÓN 
2021]]+Tabla1[[#This Row],[AMORTIZACIÓN ACUMULADA 
01/01/2021]]</f>
        <v>746597.67</v>
      </c>
    </row>
    <row r="48" spans="1:9" ht="15" customHeight="1" x14ac:dyDescent="0.2">
      <c r="A48" s="1" t="s">
        <v>37</v>
      </c>
      <c r="B48" s="9">
        <v>4667081.67</v>
      </c>
      <c r="C48" s="9">
        <v>0</v>
      </c>
      <c r="D48" s="9">
        <v>4667081.67</v>
      </c>
      <c r="E48" s="9">
        <v>93341.63</v>
      </c>
      <c r="F48" s="9">
        <v>1960174.28</v>
      </c>
      <c r="G48" s="9">
        <f>Tabla1[[#This Row],[DOTACIÓN AMORTIZACIÓN 
2021]]+Tabla1[[#This Row],[AMORTIZACIÓN ACUMULADA 
01/01/2021]]</f>
        <v>2053515.9100000001</v>
      </c>
    </row>
    <row r="49" spans="1:7" ht="15" customHeight="1" x14ac:dyDescent="0.2">
      <c r="A49" s="1" t="s">
        <v>38</v>
      </c>
      <c r="B49" s="9">
        <v>7691805.9800000004</v>
      </c>
      <c r="C49" s="9">
        <v>0</v>
      </c>
      <c r="D49" s="9">
        <v>7691805.9800000004</v>
      </c>
      <c r="E49" s="9">
        <v>153836.12</v>
      </c>
      <c r="F49" s="9">
        <v>2044086.38</v>
      </c>
      <c r="G49" s="9">
        <f>Tabla1[[#This Row],[DOTACIÓN AMORTIZACIÓN 
2021]]+Tabla1[[#This Row],[AMORTIZACIÓN ACUMULADA 
01/01/2021]]</f>
        <v>2197922.5</v>
      </c>
    </row>
    <row r="50" spans="1:7" ht="15" customHeight="1" x14ac:dyDescent="0.2">
      <c r="A50" s="1" t="s">
        <v>24</v>
      </c>
      <c r="B50" s="9">
        <v>832986.81</v>
      </c>
      <c r="C50" s="9">
        <v>0</v>
      </c>
      <c r="D50" s="9">
        <v>832986.81</v>
      </c>
      <c r="E50" s="9">
        <v>16659.740000000002</v>
      </c>
      <c r="F50" s="9">
        <v>181641.74</v>
      </c>
      <c r="G50" s="9">
        <f>Tabla1[[#This Row],[DOTACIÓN AMORTIZACIÓN 
2021]]+Tabla1[[#This Row],[AMORTIZACIÓN ACUMULADA 
01/01/2021]]</f>
        <v>198301.47999999998</v>
      </c>
    </row>
    <row r="51" spans="1:7" ht="15" customHeight="1" x14ac:dyDescent="0.2">
      <c r="A51" s="25" t="s">
        <v>34</v>
      </c>
      <c r="B51" s="9"/>
      <c r="C51" s="9"/>
      <c r="D51" s="9"/>
      <c r="E51" s="9"/>
      <c r="F51" s="9"/>
      <c r="G51" s="9"/>
    </row>
    <row r="52" spans="1:7" ht="15" customHeight="1" x14ac:dyDescent="0.2">
      <c r="A52" s="1" t="s">
        <v>25</v>
      </c>
      <c r="B52" s="9">
        <v>10476205.369999999</v>
      </c>
      <c r="C52" s="9">
        <v>0</v>
      </c>
      <c r="D52" s="9">
        <v>10476205.369999999</v>
      </c>
      <c r="E52" s="9">
        <v>209524.11</v>
      </c>
      <c r="F52" s="9">
        <v>5102191.84</v>
      </c>
      <c r="G52" s="9">
        <f>Tabla1[[#This Row],[DOTACIÓN AMORTIZACIÓN 
2021]]+Tabla1[[#This Row],[AMORTIZACIÓN ACUMULADA 
01/01/2021]]</f>
        <v>5311715.95</v>
      </c>
    </row>
    <row r="53" spans="1:7" ht="15" customHeight="1" x14ac:dyDescent="0.2">
      <c r="A53" s="1" t="s">
        <v>26</v>
      </c>
      <c r="B53" s="9">
        <v>3640667.38</v>
      </c>
      <c r="C53" s="9">
        <v>0</v>
      </c>
      <c r="D53" s="9">
        <v>3640667.38</v>
      </c>
      <c r="E53" s="9">
        <v>72813.350000000006</v>
      </c>
      <c r="F53" s="9">
        <v>924117.81</v>
      </c>
      <c r="G53" s="9">
        <f>Tabla1[[#This Row],[DOTACIÓN AMORTIZACIÓN 
2021]]+Tabla1[[#This Row],[AMORTIZACIÓN ACUMULADA 
01/01/2021]]</f>
        <v>996931.16</v>
      </c>
    </row>
    <row r="54" spans="1:7" ht="15" customHeight="1" x14ac:dyDescent="0.2">
      <c r="A54" s="3" t="s">
        <v>27</v>
      </c>
      <c r="B54" s="9">
        <v>4255722.3499999996</v>
      </c>
      <c r="C54" s="9">
        <v>0</v>
      </c>
      <c r="D54" s="9">
        <v>4255722.3499999996</v>
      </c>
      <c r="E54" s="9">
        <v>85114.45</v>
      </c>
      <c r="F54" s="9">
        <v>936087.47</v>
      </c>
      <c r="G54" s="9">
        <f>Tabla1[[#This Row],[DOTACIÓN AMORTIZACIÓN 
2021]]+Tabla1[[#This Row],[AMORTIZACIÓN ACUMULADA 
01/01/2021]]</f>
        <v>1021201.9199999999</v>
      </c>
    </row>
  </sheetData>
  <mergeCells count="3">
    <mergeCell ref="K1:M1"/>
    <mergeCell ref="A9:G9"/>
    <mergeCell ref="I9:O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E135-E622-45A6-B259-7DE03CAE236F}">
  <dimension ref="A1:O54"/>
  <sheetViews>
    <sheetView workbookViewId="0">
      <pane ySplit="10" topLeftCell="A11" activePane="bottomLeft" state="frozen"/>
      <selection pane="bottomLeft" activeCell="A57" sqref="A57"/>
    </sheetView>
  </sheetViews>
  <sheetFormatPr baseColWidth="10" defaultColWidth="9.33203125" defaultRowHeight="15" customHeight="1" x14ac:dyDescent="0.2"/>
  <cols>
    <col min="1" max="1" width="59" style="2" bestFit="1" customWidth="1"/>
    <col min="2" max="2" width="21.83203125" style="2" customWidth="1"/>
    <col min="3" max="3" width="21" style="2" customWidth="1"/>
    <col min="4" max="4" width="22.5" style="2" customWidth="1"/>
    <col min="5" max="5" width="28.33203125" style="2" customWidth="1"/>
    <col min="6" max="6" width="30.6640625" style="2" customWidth="1"/>
    <col min="7" max="7" width="30" style="2" customWidth="1"/>
    <col min="8" max="8" width="10.5" style="2" customWidth="1"/>
    <col min="9" max="9" width="43.83203125" style="2" bestFit="1" customWidth="1"/>
    <col min="10" max="10" width="21.83203125" style="2" customWidth="1"/>
    <col min="11" max="11" width="21" style="2" customWidth="1"/>
    <col min="12" max="12" width="20.1640625" style="2" bestFit="1" customWidth="1"/>
    <col min="13" max="13" width="26.1640625" style="2" bestFit="1" customWidth="1"/>
    <col min="14" max="14" width="28.5" style="2" customWidth="1"/>
    <col min="15" max="15" width="28.5" style="2" bestFit="1" customWidth="1"/>
    <col min="16" max="16384" width="9.33203125" style="2"/>
  </cols>
  <sheetData>
    <row r="1" spans="1:15" s="12" customFormat="1" ht="50.25" customHeight="1" thickBot="1" x14ac:dyDescent="0.3">
      <c r="A1" s="10"/>
      <c r="B1" s="11"/>
      <c r="C1" s="11"/>
      <c r="D1" s="11"/>
      <c r="E1" s="11"/>
      <c r="F1" s="11"/>
      <c r="G1" s="11"/>
      <c r="H1" s="11"/>
      <c r="I1" s="11"/>
      <c r="J1" s="11"/>
      <c r="K1" s="86" t="s">
        <v>42</v>
      </c>
      <c r="L1" s="86"/>
      <c r="M1" s="86"/>
      <c r="N1" s="11"/>
      <c r="O1" s="11"/>
    </row>
    <row r="2" spans="1:15" s="12" customFormat="1" ht="15" customHeight="1" x14ac:dyDescent="0.25">
      <c r="A2" s="13"/>
      <c r="E2" s="14"/>
      <c r="F2" s="14"/>
      <c r="G2" s="14"/>
    </row>
    <row r="3" spans="1:15" s="12" customFormat="1" ht="15" customHeight="1" x14ac:dyDescent="0.25">
      <c r="A3" s="15" t="s">
        <v>43</v>
      </c>
      <c r="E3" s="14"/>
      <c r="F3" s="14"/>
      <c r="G3" s="14"/>
    </row>
    <row r="4" spans="1:15" s="17" customFormat="1" x14ac:dyDescent="0.2">
      <c r="A4" s="16" t="s">
        <v>70</v>
      </c>
    </row>
    <row r="5" spans="1:15" s="17" customFormat="1" x14ac:dyDescent="0.2">
      <c r="A5" s="18" t="s">
        <v>69</v>
      </c>
    </row>
    <row r="6" spans="1:15" s="17" customFormat="1" x14ac:dyDescent="0.2">
      <c r="A6" s="16" t="s">
        <v>68</v>
      </c>
    </row>
    <row r="9" spans="1:15" ht="15" customHeight="1" x14ac:dyDescent="0.2">
      <c r="A9" s="87" t="s">
        <v>44</v>
      </c>
      <c r="B9" s="87"/>
      <c r="C9" s="87"/>
      <c r="D9" s="87"/>
      <c r="E9" s="87"/>
      <c r="F9" s="87"/>
      <c r="G9" s="87"/>
      <c r="I9" s="87" t="s">
        <v>45</v>
      </c>
      <c r="J9" s="87"/>
      <c r="K9" s="87"/>
      <c r="L9" s="87"/>
      <c r="M9" s="87"/>
      <c r="N9" s="87"/>
      <c r="O9" s="87"/>
    </row>
    <row r="10" spans="1:15" ht="40.5" customHeight="1" x14ac:dyDescent="0.2">
      <c r="A10" s="22" t="s">
        <v>0</v>
      </c>
      <c r="B10" s="4" t="s">
        <v>66</v>
      </c>
      <c r="C10" s="4" t="s">
        <v>65</v>
      </c>
      <c r="D10" s="4" t="s">
        <v>67</v>
      </c>
      <c r="E10" s="4" t="s">
        <v>63</v>
      </c>
      <c r="F10" s="4" t="s">
        <v>62</v>
      </c>
      <c r="G10" s="4" t="s">
        <v>61</v>
      </c>
      <c r="H10" s="5"/>
      <c r="I10" s="20" t="s">
        <v>0</v>
      </c>
      <c r="J10" s="19" t="s">
        <v>66</v>
      </c>
      <c r="K10" s="19" t="s">
        <v>65</v>
      </c>
      <c r="L10" s="19" t="s">
        <v>64</v>
      </c>
      <c r="M10" s="4" t="s">
        <v>63</v>
      </c>
      <c r="N10" s="4" t="s">
        <v>62</v>
      </c>
      <c r="O10" s="4" t="s">
        <v>61</v>
      </c>
    </row>
    <row r="11" spans="1:15" ht="15" customHeight="1" x14ac:dyDescent="0.2">
      <c r="A11" s="23" t="s">
        <v>32</v>
      </c>
      <c r="B11" s="4"/>
      <c r="C11" s="4"/>
      <c r="D11" s="4"/>
      <c r="E11" s="4"/>
      <c r="F11" s="4"/>
      <c r="G11" s="5"/>
      <c r="H11" s="5"/>
    </row>
    <row r="12" spans="1:15" ht="15" customHeight="1" x14ac:dyDescent="0.2">
      <c r="A12" s="1" t="s">
        <v>28</v>
      </c>
      <c r="B12" s="9">
        <v>4351817.08</v>
      </c>
      <c r="C12" s="9">
        <v>0</v>
      </c>
      <c r="D12" s="9">
        <v>4351817.08</v>
      </c>
      <c r="E12" s="9">
        <v>87036.34</v>
      </c>
      <c r="F12" s="9">
        <v>1466809.29</v>
      </c>
      <c r="G12" s="9">
        <v>1553845.63</v>
      </c>
      <c r="H12" s="6"/>
      <c r="I12" s="2" t="s">
        <v>46</v>
      </c>
      <c r="J12" s="21">
        <v>651116.81000000006</v>
      </c>
      <c r="K12" s="21">
        <v>0</v>
      </c>
      <c r="L12" s="21">
        <v>651116.81000000006</v>
      </c>
      <c r="M12" s="21">
        <v>13022.34</v>
      </c>
      <c r="N12" s="21">
        <v>338255.63</v>
      </c>
      <c r="O12" s="21">
        <v>351277.96</v>
      </c>
    </row>
    <row r="13" spans="1:15" ht="15" customHeight="1" x14ac:dyDescent="0.2">
      <c r="A13" s="1" t="s">
        <v>1</v>
      </c>
      <c r="B13" s="9">
        <v>11862084.279999999</v>
      </c>
      <c r="C13" s="9">
        <v>0</v>
      </c>
      <c r="D13" s="9">
        <v>11862084.279999999</v>
      </c>
      <c r="E13" s="9">
        <v>237241.69</v>
      </c>
      <c r="F13" s="9">
        <v>5130846.21</v>
      </c>
      <c r="G13" s="9">
        <v>5368087.8899999997</v>
      </c>
      <c r="H13" s="6"/>
      <c r="I13" s="2" t="s">
        <v>47</v>
      </c>
      <c r="J13" s="21">
        <v>2143409.0299999998</v>
      </c>
      <c r="K13" s="21">
        <v>0</v>
      </c>
      <c r="L13" s="21">
        <v>2143409.0299999998</v>
      </c>
      <c r="M13" s="21">
        <v>42868.18</v>
      </c>
      <c r="N13" s="21">
        <v>385813.62</v>
      </c>
      <c r="O13" s="21">
        <v>428681.8</v>
      </c>
    </row>
    <row r="14" spans="1:15" ht="15" customHeight="1" x14ac:dyDescent="0.2">
      <c r="A14" s="3" t="s">
        <v>2</v>
      </c>
      <c r="B14" s="9">
        <v>10033307.640000001</v>
      </c>
      <c r="C14" s="9">
        <v>0</v>
      </c>
      <c r="D14" s="9">
        <v>10033307.640000001</v>
      </c>
      <c r="E14" s="9">
        <v>200666.15</v>
      </c>
      <c r="F14" s="9">
        <v>4881575.0199999996</v>
      </c>
      <c r="G14" s="9">
        <v>5082241.18</v>
      </c>
      <c r="H14" s="7"/>
    </row>
    <row r="15" spans="1:15" ht="15" customHeight="1" x14ac:dyDescent="0.2">
      <c r="A15" s="1" t="s">
        <v>3</v>
      </c>
      <c r="B15" s="9">
        <v>13077599.42</v>
      </c>
      <c r="C15" s="9">
        <v>0</v>
      </c>
      <c r="D15" s="9">
        <v>13077599.42</v>
      </c>
      <c r="E15" s="9">
        <v>261551.99</v>
      </c>
      <c r="F15" s="9">
        <v>5385683.9400000004</v>
      </c>
      <c r="G15" s="9">
        <v>5647235.9299999997</v>
      </c>
      <c r="H15" s="6"/>
    </row>
    <row r="16" spans="1:15" ht="15" customHeight="1" x14ac:dyDescent="0.2">
      <c r="A16" s="3" t="s">
        <v>30</v>
      </c>
      <c r="B16" s="9">
        <v>7328599.8399999999</v>
      </c>
      <c r="C16" s="9">
        <v>0</v>
      </c>
      <c r="D16" s="9">
        <v>7328599.8399999999</v>
      </c>
      <c r="E16" s="9">
        <v>146572</v>
      </c>
      <c r="F16" s="9">
        <v>3773203.1</v>
      </c>
      <c r="G16" s="9">
        <v>3919775.09</v>
      </c>
      <c r="H16" s="6"/>
    </row>
    <row r="17" spans="1:8" ht="15" customHeight="1" x14ac:dyDescent="0.2">
      <c r="A17" s="1" t="s">
        <v>31</v>
      </c>
      <c r="B17" s="9">
        <v>9142024.0899999999</v>
      </c>
      <c r="C17" s="9">
        <v>0</v>
      </c>
      <c r="D17" s="9">
        <v>9142024.0899999999</v>
      </c>
      <c r="E17" s="9">
        <v>182840.48</v>
      </c>
      <c r="F17" s="9">
        <v>4187397.57</v>
      </c>
      <c r="G17" s="9">
        <v>4370238.05</v>
      </c>
      <c r="H17" s="7"/>
    </row>
    <row r="18" spans="1:8" ht="15" customHeight="1" x14ac:dyDescent="0.2">
      <c r="A18" s="1" t="s">
        <v>4</v>
      </c>
      <c r="B18" s="9">
        <v>2186611.4300000002</v>
      </c>
      <c r="C18" s="9">
        <v>0</v>
      </c>
      <c r="D18" s="9">
        <v>2186611.4300000002</v>
      </c>
      <c r="E18" s="9">
        <v>43732.23</v>
      </c>
      <c r="F18" s="9">
        <v>977921.94</v>
      </c>
      <c r="G18" s="9">
        <v>1021654.17</v>
      </c>
      <c r="H18" s="6"/>
    </row>
    <row r="19" spans="1:8" ht="15" customHeight="1" x14ac:dyDescent="0.2">
      <c r="A19" s="3" t="s">
        <v>5</v>
      </c>
      <c r="B19" s="9">
        <v>3817931.63</v>
      </c>
      <c r="C19" s="9">
        <v>0</v>
      </c>
      <c r="D19" s="9">
        <v>3817931.63</v>
      </c>
      <c r="E19" s="9">
        <v>76358.63</v>
      </c>
      <c r="F19" s="9">
        <v>1674464.92</v>
      </c>
      <c r="G19" s="9">
        <v>1750823.56</v>
      </c>
      <c r="H19" s="6"/>
    </row>
    <row r="20" spans="1:8" ht="15" customHeight="1" x14ac:dyDescent="0.2">
      <c r="A20" s="1" t="s">
        <v>6</v>
      </c>
      <c r="B20" s="9">
        <v>1249055.03</v>
      </c>
      <c r="C20" s="9">
        <v>0</v>
      </c>
      <c r="D20" s="9">
        <v>1249055.03</v>
      </c>
      <c r="E20" s="9">
        <v>24981.1</v>
      </c>
      <c r="F20" s="9">
        <v>599546.4</v>
      </c>
      <c r="G20" s="9">
        <v>624527.5</v>
      </c>
      <c r="H20" s="6"/>
    </row>
    <row r="21" spans="1:8" ht="15" customHeight="1" x14ac:dyDescent="0.2">
      <c r="A21" s="1" t="s">
        <v>7</v>
      </c>
      <c r="B21" s="9">
        <v>1514803.59</v>
      </c>
      <c r="C21" s="9">
        <v>0</v>
      </c>
      <c r="D21" s="9">
        <v>1514803.59</v>
      </c>
      <c r="E21" s="9">
        <v>30296.07</v>
      </c>
      <c r="F21" s="9">
        <v>504412.54</v>
      </c>
      <c r="G21" s="9">
        <v>534708.61</v>
      </c>
      <c r="H21" s="6"/>
    </row>
    <row r="22" spans="1:8" ht="15" customHeight="1" x14ac:dyDescent="0.2">
      <c r="A22" s="1" t="s">
        <v>8</v>
      </c>
      <c r="B22" s="9">
        <v>200939.02</v>
      </c>
      <c r="C22" s="9">
        <v>0</v>
      </c>
      <c r="D22" s="9">
        <v>200939.02</v>
      </c>
      <c r="E22" s="9">
        <v>4018.78</v>
      </c>
      <c r="F22" s="9">
        <v>84394.4</v>
      </c>
      <c r="G22" s="9">
        <v>88413.18</v>
      </c>
      <c r="H22" s="6"/>
    </row>
    <row r="23" spans="1:8" ht="15" customHeight="1" x14ac:dyDescent="0.2">
      <c r="A23" s="3" t="s">
        <v>9</v>
      </c>
      <c r="B23" s="9">
        <v>2876310.72</v>
      </c>
      <c r="C23" s="9">
        <v>0</v>
      </c>
      <c r="D23" s="9">
        <v>2876310.72</v>
      </c>
      <c r="E23" s="9">
        <v>57526.21</v>
      </c>
      <c r="F23" s="9">
        <v>918376.63</v>
      </c>
      <c r="G23" s="9">
        <v>975902.85</v>
      </c>
      <c r="H23" s="6"/>
    </row>
    <row r="24" spans="1:8" ht="15" customHeight="1" x14ac:dyDescent="0.2">
      <c r="A24" s="3" t="s">
        <v>29</v>
      </c>
      <c r="B24" s="9">
        <v>12623644</v>
      </c>
      <c r="C24" s="9">
        <v>0</v>
      </c>
      <c r="D24" s="9">
        <v>12623644</v>
      </c>
      <c r="E24" s="9">
        <v>252472.88</v>
      </c>
      <c r="F24" s="9">
        <v>3531566.97</v>
      </c>
      <c r="G24" s="9">
        <v>3784039.85</v>
      </c>
      <c r="H24" s="7"/>
    </row>
    <row r="25" spans="1:8" ht="15" customHeight="1" x14ac:dyDescent="0.2">
      <c r="A25" s="1" t="s">
        <v>10</v>
      </c>
      <c r="B25" s="9">
        <v>2505361.12</v>
      </c>
      <c r="C25" s="9">
        <v>0</v>
      </c>
      <c r="D25" s="9">
        <v>2505361.12</v>
      </c>
      <c r="E25" s="9">
        <v>50107.22</v>
      </c>
      <c r="F25" s="9">
        <v>610857.77</v>
      </c>
      <c r="G25" s="9">
        <v>660964.99</v>
      </c>
      <c r="H25" s="6"/>
    </row>
    <row r="26" spans="1:8" ht="15" customHeight="1" x14ac:dyDescent="0.2">
      <c r="A26" s="3" t="s">
        <v>11</v>
      </c>
      <c r="B26" s="9">
        <v>5456448.7300000004</v>
      </c>
      <c r="C26" s="9">
        <v>0</v>
      </c>
      <c r="D26" s="9">
        <v>5456448.7300000004</v>
      </c>
      <c r="E26" s="9">
        <v>109128.97</v>
      </c>
      <c r="F26" s="9">
        <v>1408698.54</v>
      </c>
      <c r="G26" s="9">
        <v>1517827.52</v>
      </c>
      <c r="H26" s="6"/>
    </row>
    <row r="27" spans="1:8" ht="15" customHeight="1" x14ac:dyDescent="0.2">
      <c r="A27" s="3" t="s">
        <v>33</v>
      </c>
      <c r="B27" s="9">
        <v>15545740.52</v>
      </c>
      <c r="C27" s="9">
        <v>5747.5</v>
      </c>
      <c r="D27" s="9">
        <v>15551488.02</v>
      </c>
      <c r="E27" s="9">
        <v>311029.76000000001</v>
      </c>
      <c r="F27" s="9">
        <v>2132204.04</v>
      </c>
      <c r="G27" s="9">
        <v>2443233.7999999998</v>
      </c>
      <c r="H27" s="7"/>
    </row>
    <row r="28" spans="1:8" ht="15" customHeight="1" x14ac:dyDescent="0.2">
      <c r="A28" s="1" t="s">
        <v>12</v>
      </c>
      <c r="B28" s="9">
        <v>5534625.5199999996</v>
      </c>
      <c r="C28" s="9">
        <v>0</v>
      </c>
      <c r="D28" s="9">
        <v>5534625.5199999996</v>
      </c>
      <c r="E28" s="9">
        <v>110692.51</v>
      </c>
      <c r="F28" s="9">
        <v>591901.74</v>
      </c>
      <c r="G28" s="9">
        <v>702594.25</v>
      </c>
      <c r="H28" s="6"/>
    </row>
    <row r="29" spans="1:8" ht="15" customHeight="1" x14ac:dyDescent="0.2">
      <c r="A29" s="23" t="s">
        <v>13</v>
      </c>
      <c r="B29" s="9"/>
      <c r="C29" s="9"/>
      <c r="D29" s="9"/>
      <c r="E29" s="9"/>
      <c r="F29" s="9"/>
      <c r="G29" s="9"/>
      <c r="H29" s="6"/>
    </row>
    <row r="30" spans="1:8" ht="15" customHeight="1" x14ac:dyDescent="0.2">
      <c r="A30" s="1" t="s">
        <v>39</v>
      </c>
      <c r="B30" s="9">
        <v>3896231.34</v>
      </c>
      <c r="C30" s="9">
        <v>0</v>
      </c>
      <c r="D30" s="9">
        <v>3896231.34</v>
      </c>
      <c r="E30" s="9">
        <v>77924.63</v>
      </c>
      <c r="F30" s="9">
        <v>2103964.98</v>
      </c>
      <c r="G30" s="9">
        <v>2181889.6</v>
      </c>
      <c r="H30" s="6"/>
    </row>
    <row r="31" spans="1:8" ht="15" customHeight="1" x14ac:dyDescent="0.2">
      <c r="A31" s="1" t="s">
        <v>60</v>
      </c>
      <c r="B31" s="9">
        <v>2053703.98</v>
      </c>
      <c r="C31" s="9">
        <v>0</v>
      </c>
      <c r="D31" s="9">
        <v>2053703.98</v>
      </c>
      <c r="E31" s="9">
        <v>0</v>
      </c>
      <c r="F31" s="9">
        <v>0</v>
      </c>
      <c r="G31" s="9">
        <v>0</v>
      </c>
      <c r="H31" s="8"/>
    </row>
    <row r="32" spans="1:8" ht="15" customHeight="1" x14ac:dyDescent="0.2">
      <c r="A32" s="1" t="s">
        <v>14</v>
      </c>
      <c r="B32" s="9">
        <v>2344867.39</v>
      </c>
      <c r="C32" s="9">
        <v>0</v>
      </c>
      <c r="D32" s="9">
        <v>2344867.39</v>
      </c>
      <c r="E32" s="9">
        <v>46897.35</v>
      </c>
      <c r="F32" s="9">
        <v>838812.28</v>
      </c>
      <c r="G32" s="9">
        <v>885709.63</v>
      </c>
      <c r="H32" s="6"/>
    </row>
    <row r="33" spans="1:8" ht="15" customHeight="1" x14ac:dyDescent="0.2">
      <c r="A33" s="1" t="s">
        <v>15</v>
      </c>
      <c r="B33" s="9">
        <v>420708.47</v>
      </c>
      <c r="C33" s="9">
        <v>0</v>
      </c>
      <c r="D33" s="9">
        <v>420708.47</v>
      </c>
      <c r="E33" s="9">
        <v>8414.17</v>
      </c>
      <c r="F33" s="9">
        <v>117798.38</v>
      </c>
      <c r="G33" s="9">
        <v>126212.55</v>
      </c>
      <c r="H33" s="6"/>
    </row>
    <row r="34" spans="1:8" ht="15" customHeight="1" x14ac:dyDescent="0.2">
      <c r="A34" s="24" t="s">
        <v>40</v>
      </c>
      <c r="B34" s="9"/>
      <c r="C34" s="9"/>
      <c r="D34" s="9"/>
      <c r="E34" s="9"/>
      <c r="F34" s="9"/>
      <c r="G34" s="9"/>
      <c r="H34" s="6"/>
    </row>
    <row r="35" spans="1:8" ht="15" customHeight="1" x14ac:dyDescent="0.2">
      <c r="A35" s="3" t="s">
        <v>16</v>
      </c>
      <c r="B35" s="9">
        <v>921059.26</v>
      </c>
      <c r="C35" s="9">
        <v>12986.91</v>
      </c>
      <c r="D35" s="9">
        <v>934046.17</v>
      </c>
      <c r="E35" s="9">
        <v>18680.919999999998</v>
      </c>
      <c r="F35" s="9">
        <v>368423.71</v>
      </c>
      <c r="G35" s="9">
        <v>387104.63</v>
      </c>
      <c r="H35" s="7"/>
    </row>
    <row r="36" spans="1:8" ht="15" customHeight="1" x14ac:dyDescent="0.2">
      <c r="A36" s="3" t="s">
        <v>17</v>
      </c>
      <c r="B36" s="9">
        <v>2591768.31</v>
      </c>
      <c r="C36" s="9">
        <v>0</v>
      </c>
      <c r="D36" s="9">
        <v>2591768.31</v>
      </c>
      <c r="E36" s="9">
        <v>51835.37</v>
      </c>
      <c r="F36" s="9">
        <v>1072270.42</v>
      </c>
      <c r="G36" s="9">
        <v>1124105.78</v>
      </c>
      <c r="H36" s="7"/>
    </row>
    <row r="37" spans="1:8" ht="15" customHeight="1" x14ac:dyDescent="0.2">
      <c r="A37" s="1" t="s">
        <v>18</v>
      </c>
      <c r="B37" s="9">
        <v>254829.13</v>
      </c>
      <c r="C37" s="9">
        <v>0</v>
      </c>
      <c r="D37" s="9">
        <v>254829.13</v>
      </c>
      <c r="E37" s="9">
        <v>5096.58</v>
      </c>
      <c r="F37" s="9">
        <v>187704.28</v>
      </c>
      <c r="G37" s="9">
        <v>192800.87</v>
      </c>
      <c r="H37" s="6"/>
    </row>
    <row r="38" spans="1:8" ht="15" customHeight="1" x14ac:dyDescent="0.2">
      <c r="A38" s="3" t="s">
        <v>19</v>
      </c>
      <c r="B38" s="9">
        <v>4869769.6100000003</v>
      </c>
      <c r="C38" s="9">
        <v>0</v>
      </c>
      <c r="D38" s="9">
        <v>4869769.6100000003</v>
      </c>
      <c r="E38" s="9">
        <v>97395.39</v>
      </c>
      <c r="F38" s="9">
        <v>2127985.79</v>
      </c>
      <c r="G38" s="9">
        <v>2225381.1800000002</v>
      </c>
      <c r="H38" s="7"/>
    </row>
    <row r="39" spans="1:8" ht="15" customHeight="1" x14ac:dyDescent="0.2">
      <c r="A39" s="3" t="s">
        <v>20</v>
      </c>
      <c r="B39" s="9">
        <v>7349225.7599999998</v>
      </c>
      <c r="C39" s="9">
        <v>0</v>
      </c>
      <c r="D39" s="9">
        <v>7349225.7599999998</v>
      </c>
      <c r="E39" s="9">
        <v>146984.51999999999</v>
      </c>
      <c r="F39" s="9">
        <v>3384562.39</v>
      </c>
      <c r="G39" s="9">
        <v>3531546.9</v>
      </c>
      <c r="H39" s="7"/>
    </row>
    <row r="40" spans="1:8" ht="15" customHeight="1" x14ac:dyDescent="0.2">
      <c r="A40" s="3" t="s">
        <v>5</v>
      </c>
      <c r="B40" s="9">
        <v>4020146.11</v>
      </c>
      <c r="C40" s="9">
        <v>0</v>
      </c>
      <c r="D40" s="9">
        <v>4020146.11</v>
      </c>
      <c r="E40" s="9">
        <v>80402.92</v>
      </c>
      <c r="F40" s="9">
        <v>1123769.95</v>
      </c>
      <c r="G40" s="9">
        <v>1204172.8700000001</v>
      </c>
      <c r="H40" s="7"/>
    </row>
    <row r="41" spans="1:8" ht="15" customHeight="1" x14ac:dyDescent="0.2">
      <c r="A41" s="3" t="s">
        <v>22</v>
      </c>
      <c r="B41" s="9">
        <v>3327506.71</v>
      </c>
      <c r="C41" s="9">
        <v>0</v>
      </c>
      <c r="D41" s="9">
        <v>3327506.71</v>
      </c>
      <c r="E41" s="9">
        <v>66550.13</v>
      </c>
      <c r="F41" s="9">
        <v>197731.71</v>
      </c>
      <c r="G41" s="9">
        <v>264281.84999999998</v>
      </c>
      <c r="H41" s="7"/>
    </row>
    <row r="42" spans="1:8" ht="15" customHeight="1" x14ac:dyDescent="0.2">
      <c r="A42" s="3" t="s">
        <v>21</v>
      </c>
      <c r="B42" s="9">
        <v>7129893.6500000004</v>
      </c>
      <c r="C42" s="9">
        <v>0</v>
      </c>
      <c r="D42" s="9">
        <v>7129893.6500000004</v>
      </c>
      <c r="E42" s="9">
        <v>142597.87</v>
      </c>
      <c r="F42" s="9">
        <v>2250649.44</v>
      </c>
      <c r="G42" s="9">
        <v>2393247.3199999998</v>
      </c>
      <c r="H42" s="6"/>
    </row>
    <row r="43" spans="1:8" ht="15" customHeight="1" x14ac:dyDescent="0.2">
      <c r="A43" s="1" t="s">
        <v>23</v>
      </c>
      <c r="B43" s="9">
        <v>4392456.49</v>
      </c>
      <c r="C43" s="9">
        <v>0</v>
      </c>
      <c r="D43" s="9">
        <v>4392456.49</v>
      </c>
      <c r="E43" s="9">
        <v>87849.13</v>
      </c>
      <c r="F43" s="9">
        <v>1168650.03</v>
      </c>
      <c r="G43" s="9">
        <v>1256499.1599999999</v>
      </c>
      <c r="H43" s="6"/>
    </row>
    <row r="44" spans="1:8" ht="15" customHeight="1" x14ac:dyDescent="0.2">
      <c r="A44" s="1" t="s">
        <v>24</v>
      </c>
      <c r="B44" s="9">
        <v>496826.29</v>
      </c>
      <c r="C44" s="9">
        <v>0</v>
      </c>
      <c r="D44" s="9">
        <v>496826.29</v>
      </c>
      <c r="E44" s="9">
        <v>9936.5300000000007</v>
      </c>
      <c r="F44" s="9">
        <v>79492.210000000006</v>
      </c>
      <c r="G44" s="9">
        <v>89428.73</v>
      </c>
      <c r="H44" s="6"/>
    </row>
    <row r="45" spans="1:8" ht="15" customHeight="1" x14ac:dyDescent="0.2">
      <c r="A45" s="24" t="s">
        <v>41</v>
      </c>
      <c r="B45" s="9"/>
      <c r="C45" s="9"/>
      <c r="D45" s="9"/>
      <c r="E45" s="9"/>
      <c r="F45" s="9"/>
      <c r="G45" s="9"/>
      <c r="H45" s="6"/>
    </row>
    <row r="46" spans="1:8" ht="15" customHeight="1" x14ac:dyDescent="0.2">
      <c r="A46" s="1" t="s">
        <v>35</v>
      </c>
      <c r="B46" s="9">
        <v>6196168.7800000003</v>
      </c>
      <c r="C46" s="9">
        <v>0</v>
      </c>
      <c r="D46" s="9">
        <v>6196168.7800000003</v>
      </c>
      <c r="E46" s="9">
        <v>123923.38</v>
      </c>
      <c r="F46" s="9">
        <v>2317523.75</v>
      </c>
      <c r="G46" s="9">
        <v>2441447.12</v>
      </c>
    </row>
    <row r="47" spans="1:8" ht="15" customHeight="1" x14ac:dyDescent="0.2">
      <c r="A47" s="1" t="s">
        <v>36</v>
      </c>
      <c r="B47" s="9">
        <v>1777613.5</v>
      </c>
      <c r="C47" s="9">
        <v>0</v>
      </c>
      <c r="D47" s="9">
        <v>1777613.5</v>
      </c>
      <c r="E47" s="9">
        <v>35552.269999999997</v>
      </c>
      <c r="F47" s="9">
        <v>675493.13</v>
      </c>
      <c r="G47" s="9">
        <v>711045.4</v>
      </c>
    </row>
    <row r="48" spans="1:8" ht="15" customHeight="1" x14ac:dyDescent="0.2">
      <c r="A48" s="1" t="s">
        <v>37</v>
      </c>
      <c r="B48" s="9">
        <v>4667081.67</v>
      </c>
      <c r="C48" s="9">
        <v>0</v>
      </c>
      <c r="D48" s="9">
        <v>4667081.67</v>
      </c>
      <c r="E48" s="9">
        <v>93341.63</v>
      </c>
      <c r="F48" s="9">
        <v>1866832.64</v>
      </c>
      <c r="G48" s="9">
        <v>1960174.28</v>
      </c>
    </row>
    <row r="49" spans="1:7" ht="15" customHeight="1" x14ac:dyDescent="0.2">
      <c r="A49" s="1" t="s">
        <v>38</v>
      </c>
      <c r="B49" s="9">
        <v>7675821.9900000002</v>
      </c>
      <c r="C49" s="9">
        <v>0</v>
      </c>
      <c r="D49" s="9">
        <v>7675821.9900000002</v>
      </c>
      <c r="E49" s="9">
        <v>153516.44</v>
      </c>
      <c r="F49" s="9">
        <v>1890250.26</v>
      </c>
      <c r="G49" s="9">
        <v>2043766.7</v>
      </c>
    </row>
    <row r="50" spans="1:7" ht="15" customHeight="1" x14ac:dyDescent="0.2">
      <c r="A50" s="1" t="s">
        <v>24</v>
      </c>
      <c r="B50" s="9">
        <v>832986.81</v>
      </c>
      <c r="C50" s="9">
        <v>0</v>
      </c>
      <c r="D50" s="9">
        <v>832986.81</v>
      </c>
      <c r="E50" s="9">
        <v>16659.740000000002</v>
      </c>
      <c r="F50" s="9">
        <v>164982.01</v>
      </c>
      <c r="G50" s="9">
        <v>181641.74</v>
      </c>
    </row>
    <row r="51" spans="1:7" ht="15" customHeight="1" x14ac:dyDescent="0.2">
      <c r="A51" s="25" t="s">
        <v>34</v>
      </c>
      <c r="B51" s="9"/>
      <c r="C51" s="9"/>
      <c r="D51" s="9"/>
      <c r="E51" s="9"/>
      <c r="F51" s="9"/>
      <c r="G51" s="9"/>
    </row>
    <row r="52" spans="1:7" ht="15" customHeight="1" x14ac:dyDescent="0.2">
      <c r="A52" s="1" t="s">
        <v>25</v>
      </c>
      <c r="B52" s="9">
        <v>10476205.369999999</v>
      </c>
      <c r="C52" s="9">
        <v>0</v>
      </c>
      <c r="D52" s="9">
        <v>10476205.369999999</v>
      </c>
      <c r="E52" s="9">
        <v>209524.11</v>
      </c>
      <c r="F52" s="9">
        <v>4892667.74</v>
      </c>
      <c r="G52" s="9">
        <v>5102191.84</v>
      </c>
    </row>
    <row r="53" spans="1:7" ht="15" customHeight="1" x14ac:dyDescent="0.2">
      <c r="A53" s="1" t="s">
        <v>26</v>
      </c>
      <c r="B53" s="9">
        <v>3559580.08</v>
      </c>
      <c r="C53" s="9">
        <v>81087.3</v>
      </c>
      <c r="D53" s="9">
        <v>3640667.38</v>
      </c>
      <c r="E53" s="9">
        <v>72813.350000000006</v>
      </c>
      <c r="F53" s="9">
        <v>851304.46</v>
      </c>
      <c r="G53" s="9">
        <v>924117.81</v>
      </c>
    </row>
    <row r="54" spans="1:7" ht="15" customHeight="1" x14ac:dyDescent="0.2">
      <c r="A54" s="3" t="s">
        <v>27</v>
      </c>
      <c r="B54" s="9">
        <v>4255722.3499999996</v>
      </c>
      <c r="C54" s="9">
        <v>0</v>
      </c>
      <c r="D54" s="9">
        <v>4255722.3499999996</v>
      </c>
      <c r="E54" s="9">
        <v>85114.45</v>
      </c>
      <c r="F54" s="9">
        <v>850973.03</v>
      </c>
      <c r="G54" s="9">
        <v>936087.47</v>
      </c>
    </row>
  </sheetData>
  <mergeCells count="3">
    <mergeCell ref="K1:M1"/>
    <mergeCell ref="A9:G9"/>
    <mergeCell ref="I9:O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69F8-59DC-4D42-ABBD-BC707587AA1B}">
  <sheetPr>
    <pageSetUpPr fitToPage="1"/>
  </sheetPr>
  <dimension ref="A1:G70"/>
  <sheetViews>
    <sheetView workbookViewId="0">
      <pane ySplit="1" topLeftCell="A2" activePane="bottomLeft" state="frozen"/>
      <selection pane="bottomLeft" activeCell="L16" sqref="L16"/>
    </sheetView>
  </sheetViews>
  <sheetFormatPr baseColWidth="10" defaultRowHeight="15" x14ac:dyDescent="0.25"/>
  <cols>
    <col min="1" max="1" width="78.83203125" style="29" customWidth="1"/>
    <col min="2" max="2" width="23.6640625" style="28" customWidth="1"/>
    <col min="3" max="3" width="23.33203125" style="28" customWidth="1"/>
    <col min="4" max="4" width="20.5" style="28" customWidth="1"/>
    <col min="5" max="5" width="20.1640625" style="28" customWidth="1"/>
    <col min="6" max="6" width="19.83203125" style="28" customWidth="1"/>
    <col min="7" max="7" width="20.6640625" style="28" customWidth="1"/>
    <col min="8" max="16384" width="12" style="28"/>
  </cols>
  <sheetData>
    <row r="1" spans="1:7" s="52" customFormat="1" ht="50.25" customHeight="1" thickBot="1" x14ac:dyDescent="0.3">
      <c r="A1" s="10"/>
      <c r="B1" s="54"/>
      <c r="C1" s="54"/>
      <c r="D1" s="54"/>
      <c r="E1" s="90" t="s">
        <v>42</v>
      </c>
      <c r="F1" s="90"/>
      <c r="G1" s="90"/>
    </row>
    <row r="2" spans="1:7" s="52" customFormat="1" ht="15" customHeight="1" x14ac:dyDescent="0.25">
      <c r="A2" s="13"/>
      <c r="E2" s="53"/>
      <c r="F2" s="53"/>
      <c r="G2" s="53"/>
    </row>
    <row r="3" spans="1:7" s="52" customFormat="1" ht="15" customHeight="1" x14ac:dyDescent="0.25">
      <c r="A3" s="15" t="s">
        <v>43</v>
      </c>
      <c r="E3" s="53"/>
      <c r="F3" s="53"/>
      <c r="G3" s="53"/>
    </row>
    <row r="4" spans="1:7" x14ac:dyDescent="0.25">
      <c r="A4" s="51" t="s">
        <v>102</v>
      </c>
    </row>
    <row r="5" spans="1:7" x14ac:dyDescent="0.25">
      <c r="A5" s="51" t="s">
        <v>101</v>
      </c>
    </row>
    <row r="6" spans="1:7" x14ac:dyDescent="0.25">
      <c r="A6" s="51" t="s">
        <v>100</v>
      </c>
    </row>
    <row r="8" spans="1:7" ht="18.75" x14ac:dyDescent="0.3">
      <c r="A8" s="37" t="s">
        <v>99</v>
      </c>
    </row>
    <row r="9" spans="1:7" ht="45" x14ac:dyDescent="0.25">
      <c r="A9" s="36" t="s">
        <v>0</v>
      </c>
      <c r="B9" s="36" t="s">
        <v>78</v>
      </c>
      <c r="C9" s="36" t="s">
        <v>77</v>
      </c>
      <c r="D9" s="36" t="s">
        <v>76</v>
      </c>
      <c r="E9" s="36" t="s">
        <v>75</v>
      </c>
      <c r="F9" s="36" t="s">
        <v>74</v>
      </c>
      <c r="G9" s="36" t="s">
        <v>73</v>
      </c>
    </row>
    <row r="10" spans="1:7" x14ac:dyDescent="0.25">
      <c r="A10" s="35" t="s">
        <v>98</v>
      </c>
      <c r="B10" s="34"/>
    </row>
    <row r="11" spans="1:7" x14ac:dyDescent="0.25">
      <c r="A11" s="33" t="s">
        <v>5</v>
      </c>
      <c r="B11" s="32">
        <v>3812063.13</v>
      </c>
      <c r="C11" s="32">
        <v>5868.5</v>
      </c>
      <c r="D11" s="31">
        <v>3817931.63</v>
      </c>
      <c r="E11" s="31">
        <v>76358.63</v>
      </c>
      <c r="F11" s="31">
        <v>1598106.29</v>
      </c>
      <c r="G11" s="30">
        <v>1674464.92</v>
      </c>
    </row>
    <row r="12" spans="1:7" x14ac:dyDescent="0.25">
      <c r="A12" s="48" t="s">
        <v>12</v>
      </c>
      <c r="B12" s="38">
        <v>5457312.6199999992</v>
      </c>
      <c r="C12" s="32">
        <v>77312.899999999994</v>
      </c>
      <c r="D12" s="31">
        <v>5534625.5200000005</v>
      </c>
      <c r="E12" s="31">
        <v>110692.51</v>
      </c>
      <c r="F12" s="31">
        <v>481209.23</v>
      </c>
      <c r="G12" s="30">
        <v>591901.74</v>
      </c>
    </row>
    <row r="13" spans="1:7" x14ac:dyDescent="0.25">
      <c r="A13" s="50" t="s">
        <v>97</v>
      </c>
      <c r="B13" s="38">
        <v>15530805.92</v>
      </c>
      <c r="C13" s="30">
        <v>14934.6</v>
      </c>
      <c r="D13" s="31">
        <v>15545740.52</v>
      </c>
      <c r="E13" s="31">
        <v>310914.81</v>
      </c>
      <c r="F13" s="31">
        <v>1821289.23</v>
      </c>
      <c r="G13" s="30">
        <v>2132204.04</v>
      </c>
    </row>
    <row r="14" spans="1:7" x14ac:dyDescent="0.25">
      <c r="A14" s="48" t="s">
        <v>96</v>
      </c>
      <c r="B14" s="38">
        <v>12617957</v>
      </c>
      <c r="C14" s="30">
        <v>5687</v>
      </c>
      <c r="D14" s="31">
        <v>12623644</v>
      </c>
      <c r="E14" s="31">
        <v>252472.88</v>
      </c>
      <c r="F14" s="31">
        <v>3279094.09</v>
      </c>
      <c r="G14" s="30">
        <v>3531566.97</v>
      </c>
    </row>
    <row r="15" spans="1:7" x14ac:dyDescent="0.25">
      <c r="A15" s="48" t="s">
        <v>95</v>
      </c>
      <c r="B15" s="38">
        <v>7320190.96</v>
      </c>
      <c r="C15" s="30">
        <v>8408.8799999999992</v>
      </c>
      <c r="D15" s="31">
        <v>7328599.8399999999</v>
      </c>
      <c r="E15" s="31">
        <v>146572</v>
      </c>
      <c r="F15" s="31">
        <v>3626631.1</v>
      </c>
      <c r="G15" s="30">
        <v>3773203.1</v>
      </c>
    </row>
    <row r="16" spans="1:7" x14ac:dyDescent="0.25">
      <c r="A16" s="48" t="s">
        <v>94</v>
      </c>
      <c r="B16" s="38">
        <v>9142024.0899999999</v>
      </c>
      <c r="C16" s="30"/>
      <c r="D16" s="31">
        <v>9142024.0899999999</v>
      </c>
      <c r="E16" s="31">
        <v>182840.48</v>
      </c>
      <c r="F16" s="31">
        <v>4004557.09</v>
      </c>
      <c r="G16" s="30">
        <v>4187397.57</v>
      </c>
    </row>
    <row r="17" spans="1:7" x14ac:dyDescent="0.25">
      <c r="A17" s="48" t="s">
        <v>93</v>
      </c>
      <c r="B17" s="38">
        <v>3896231.34</v>
      </c>
      <c r="C17" s="30"/>
      <c r="D17" s="38">
        <v>3896231.34</v>
      </c>
      <c r="E17" s="31">
        <v>77924.63</v>
      </c>
      <c r="F17" s="31">
        <v>2026040.35</v>
      </c>
      <c r="G17" s="30">
        <v>2103964.98</v>
      </c>
    </row>
    <row r="18" spans="1:7" x14ac:dyDescent="0.25">
      <c r="A18" s="33" t="s">
        <v>4</v>
      </c>
      <c r="B18" s="38">
        <v>2186611.4300000002</v>
      </c>
      <c r="C18" s="30"/>
      <c r="D18" s="31">
        <v>2186611.4300000002</v>
      </c>
      <c r="E18" s="31">
        <v>43732.23</v>
      </c>
      <c r="F18" s="31">
        <v>934189.71</v>
      </c>
      <c r="G18" s="30">
        <v>977921.94</v>
      </c>
    </row>
    <row r="19" spans="1:7" x14ac:dyDescent="0.25">
      <c r="A19" s="48" t="s">
        <v>7</v>
      </c>
      <c r="B19" s="38">
        <v>1504881.59</v>
      </c>
      <c r="C19" s="30">
        <v>9922</v>
      </c>
      <c r="D19" s="31">
        <v>1514803.59</v>
      </c>
      <c r="E19" s="31">
        <v>30296.07</v>
      </c>
      <c r="F19" s="31">
        <v>474116.47</v>
      </c>
      <c r="G19" s="30">
        <v>504412.54</v>
      </c>
    </row>
    <row r="20" spans="1:7" x14ac:dyDescent="0.25">
      <c r="A20" s="49" t="s">
        <v>6</v>
      </c>
      <c r="B20" s="38">
        <v>1249055.03</v>
      </c>
      <c r="C20" s="30"/>
      <c r="D20" s="31">
        <v>1249055.03</v>
      </c>
      <c r="E20" s="31">
        <v>24981.1</v>
      </c>
      <c r="F20" s="31">
        <v>574565.30000000005</v>
      </c>
      <c r="G20" s="30">
        <v>599546.4</v>
      </c>
    </row>
    <row r="21" spans="1:7" x14ac:dyDescent="0.25">
      <c r="A21" s="48" t="s">
        <v>92</v>
      </c>
      <c r="B21" s="38">
        <v>2505361.12</v>
      </c>
      <c r="C21" s="30"/>
      <c r="D21" s="31">
        <v>2505361.12</v>
      </c>
      <c r="E21" s="31">
        <v>50170.22</v>
      </c>
      <c r="F21" s="31">
        <v>560750.55000000005</v>
      </c>
      <c r="G21" s="30">
        <v>610857.77</v>
      </c>
    </row>
    <row r="22" spans="1:7" x14ac:dyDescent="0.25">
      <c r="A22" s="48" t="s">
        <v>8</v>
      </c>
      <c r="B22" s="38">
        <v>200939.02</v>
      </c>
      <c r="C22" s="30"/>
      <c r="D22" s="31">
        <v>200939.02</v>
      </c>
      <c r="E22" s="31">
        <v>4018.78</v>
      </c>
      <c r="F22" s="31">
        <v>80375.62</v>
      </c>
      <c r="G22" s="30">
        <v>84394.4</v>
      </c>
    </row>
    <row r="23" spans="1:7" x14ac:dyDescent="0.25">
      <c r="A23" s="48" t="s">
        <v>14</v>
      </c>
      <c r="B23" s="38">
        <v>2344867.39</v>
      </c>
      <c r="C23" s="30"/>
      <c r="D23" s="31">
        <v>2344867.39</v>
      </c>
      <c r="E23" s="31">
        <v>46897.35</v>
      </c>
      <c r="F23" s="31">
        <v>791914.93</v>
      </c>
      <c r="G23" s="30">
        <v>838812.28</v>
      </c>
    </row>
    <row r="24" spans="1:7" x14ac:dyDescent="0.25">
      <c r="A24" s="33" t="s">
        <v>26</v>
      </c>
      <c r="B24" s="32">
        <v>3369670.08</v>
      </c>
      <c r="C24" s="30">
        <v>189910</v>
      </c>
      <c r="D24" s="31">
        <v>3559580.08</v>
      </c>
      <c r="E24" s="31">
        <v>71191.600000000006</v>
      </c>
      <c r="F24" s="31">
        <v>780112.86</v>
      </c>
      <c r="G24" s="30">
        <v>851304.46</v>
      </c>
    </row>
    <row r="25" spans="1:7" x14ac:dyDescent="0.25">
      <c r="A25" s="48" t="s">
        <v>3</v>
      </c>
      <c r="B25" s="38">
        <v>13077599.42</v>
      </c>
      <c r="C25" s="30"/>
      <c r="D25" s="31">
        <v>13077599.42</v>
      </c>
      <c r="E25" s="31">
        <v>261551.99</v>
      </c>
      <c r="F25" s="31">
        <v>5124131.95</v>
      </c>
      <c r="G25" s="30">
        <v>5385683.9400000004</v>
      </c>
    </row>
    <row r="26" spans="1:7" x14ac:dyDescent="0.25">
      <c r="A26" s="48" t="s">
        <v>1</v>
      </c>
      <c r="B26" s="38">
        <v>11769703.699999999</v>
      </c>
      <c r="C26" s="30">
        <v>92380.58</v>
      </c>
      <c r="D26" s="31">
        <v>11862084.279999999</v>
      </c>
      <c r="E26" s="31">
        <v>237241.69</v>
      </c>
      <c r="F26" s="31">
        <v>4893604.5199999996</v>
      </c>
      <c r="G26" s="30">
        <v>5130846.21</v>
      </c>
    </row>
    <row r="27" spans="1:7" x14ac:dyDescent="0.25">
      <c r="A27" s="48" t="s">
        <v>91</v>
      </c>
      <c r="B27" s="38">
        <v>4351817.08</v>
      </c>
      <c r="C27" s="30"/>
      <c r="D27" s="38">
        <v>4351817.08</v>
      </c>
      <c r="E27" s="31">
        <v>87036.34</v>
      </c>
      <c r="F27" s="31">
        <v>1379772.95</v>
      </c>
      <c r="G27" s="30">
        <v>1466809.29</v>
      </c>
    </row>
    <row r="28" spans="1:7" x14ac:dyDescent="0.25">
      <c r="A28" s="48" t="s">
        <v>2</v>
      </c>
      <c r="B28" s="38">
        <v>10033307.640000001</v>
      </c>
      <c r="C28" s="30"/>
      <c r="D28" s="38">
        <v>10033307.640000001</v>
      </c>
      <c r="E28" s="31">
        <v>200666.15</v>
      </c>
      <c r="F28" s="31">
        <v>4680908.87</v>
      </c>
      <c r="G28" s="30">
        <v>4881575.0199999996</v>
      </c>
    </row>
    <row r="29" spans="1:7" x14ac:dyDescent="0.25">
      <c r="A29" s="48" t="s">
        <v>90</v>
      </c>
      <c r="B29" s="38">
        <v>420708.47</v>
      </c>
      <c r="C29" s="30"/>
      <c r="D29" s="31">
        <v>420708.47</v>
      </c>
      <c r="E29" s="31">
        <v>8414.17</v>
      </c>
      <c r="F29" s="31">
        <v>109384.21</v>
      </c>
      <c r="G29" s="30">
        <v>117798.38</v>
      </c>
    </row>
    <row r="30" spans="1:7" x14ac:dyDescent="0.25">
      <c r="A30" s="48" t="s">
        <v>9</v>
      </c>
      <c r="B30" s="38">
        <v>2870260.72</v>
      </c>
      <c r="C30" s="30">
        <v>6050</v>
      </c>
      <c r="D30" s="31">
        <f>B30+C30</f>
        <v>2876310.72</v>
      </c>
      <c r="E30" s="31">
        <v>57526.21</v>
      </c>
      <c r="F30" s="31">
        <v>860850.42</v>
      </c>
      <c r="G30" s="30">
        <v>918376.63</v>
      </c>
    </row>
    <row r="31" spans="1:7" x14ac:dyDescent="0.25">
      <c r="A31" s="48" t="s">
        <v>11</v>
      </c>
      <c r="B31" s="38">
        <v>5456448.7300000004</v>
      </c>
      <c r="C31" s="30"/>
      <c r="D31" s="31">
        <v>5456448.7300000004</v>
      </c>
      <c r="E31" s="31">
        <v>109128.97</v>
      </c>
      <c r="F31" s="31">
        <v>1299569.57</v>
      </c>
      <c r="G31" s="30">
        <v>1408698.54</v>
      </c>
    </row>
    <row r="33" spans="1:7" ht="45" x14ac:dyDescent="0.25">
      <c r="A33" s="36" t="s">
        <v>0</v>
      </c>
      <c r="B33" s="36" t="s">
        <v>78</v>
      </c>
      <c r="C33" s="36" t="s">
        <v>77</v>
      </c>
      <c r="D33" s="36" t="s">
        <v>76</v>
      </c>
      <c r="E33" s="36" t="s">
        <v>75</v>
      </c>
      <c r="F33" s="36" t="s">
        <v>74</v>
      </c>
      <c r="G33" s="36" t="s">
        <v>73</v>
      </c>
    </row>
    <row r="34" spans="1:7" x14ac:dyDescent="0.25">
      <c r="A34" s="44" t="s">
        <v>89</v>
      </c>
      <c r="B34" s="43"/>
    </row>
    <row r="35" spans="1:7" x14ac:dyDescent="0.25">
      <c r="A35" s="41" t="s">
        <v>5</v>
      </c>
      <c r="B35" s="32">
        <v>4012950.24</v>
      </c>
      <c r="C35" s="30">
        <v>7195.87</v>
      </c>
      <c r="D35" s="30">
        <v>4020146.1100000003</v>
      </c>
      <c r="E35" s="30">
        <v>80402.92</v>
      </c>
      <c r="F35" s="30">
        <v>1043367.03</v>
      </c>
      <c r="G35" s="30">
        <v>1123769.95</v>
      </c>
    </row>
    <row r="36" spans="1:7" x14ac:dyDescent="0.25">
      <c r="A36" s="41" t="s">
        <v>88</v>
      </c>
      <c r="B36" s="32">
        <v>4255722.3499999996</v>
      </c>
      <c r="C36" s="30"/>
      <c r="D36" s="30">
        <v>4255722.3499999996</v>
      </c>
      <c r="E36" s="30">
        <v>85114.45</v>
      </c>
      <c r="F36" s="30">
        <v>765858.58</v>
      </c>
      <c r="G36" s="30">
        <v>850973.03</v>
      </c>
    </row>
    <row r="37" spans="1:7" x14ac:dyDescent="0.25">
      <c r="A37" s="41" t="s">
        <v>20</v>
      </c>
      <c r="B37" s="32">
        <v>7349225.7599999998</v>
      </c>
      <c r="C37" s="30"/>
      <c r="D37" s="30">
        <v>7349225.7599999998</v>
      </c>
      <c r="E37" s="30">
        <v>146984.51999999999</v>
      </c>
      <c r="F37" s="30">
        <v>3237577.87</v>
      </c>
      <c r="G37" s="30">
        <v>3384562.39</v>
      </c>
    </row>
    <row r="38" spans="1:7" x14ac:dyDescent="0.25">
      <c r="A38" s="42" t="s">
        <v>22</v>
      </c>
      <c r="B38" s="32">
        <v>4322501.32</v>
      </c>
      <c r="C38" s="30"/>
      <c r="D38" s="30">
        <v>4322501.32</v>
      </c>
      <c r="E38" s="30">
        <v>86450.03</v>
      </c>
      <c r="F38" s="30">
        <v>2108051.5699999998</v>
      </c>
      <c r="G38" s="30">
        <v>2194501.6</v>
      </c>
    </row>
    <row r="39" spans="1:7" x14ac:dyDescent="0.25">
      <c r="A39" s="41" t="s">
        <v>19</v>
      </c>
      <c r="B39" s="32">
        <v>489769.61</v>
      </c>
      <c r="C39" s="30"/>
      <c r="D39" s="30">
        <v>489769.61</v>
      </c>
      <c r="E39" s="30">
        <v>97395.39</v>
      </c>
      <c r="F39" s="30">
        <v>2030590.4</v>
      </c>
      <c r="G39" s="30">
        <v>2127985.79</v>
      </c>
    </row>
    <row r="40" spans="1:7" x14ac:dyDescent="0.25">
      <c r="A40" s="42" t="s">
        <v>21</v>
      </c>
      <c r="B40" s="32">
        <v>7129893.6500000004</v>
      </c>
      <c r="C40" s="30"/>
      <c r="D40" s="32">
        <v>7129893.6500000004</v>
      </c>
      <c r="E40" s="30">
        <v>142597.87</v>
      </c>
      <c r="F40" s="30">
        <v>131181.57999999999</v>
      </c>
      <c r="G40" s="30">
        <v>273779.45</v>
      </c>
    </row>
    <row r="41" spans="1:7" x14ac:dyDescent="0.25">
      <c r="A41" s="41" t="s">
        <v>24</v>
      </c>
      <c r="B41" s="32">
        <v>496826.29</v>
      </c>
      <c r="C41" s="30"/>
      <c r="D41" s="30">
        <v>496826.29</v>
      </c>
      <c r="E41" s="30">
        <v>9936.5300000000007</v>
      </c>
      <c r="F41" s="30">
        <v>69555.679999999993</v>
      </c>
      <c r="G41" s="30">
        <v>79492.210000000006</v>
      </c>
    </row>
    <row r="42" spans="1:7" x14ac:dyDescent="0.25">
      <c r="A42" s="41" t="s">
        <v>87</v>
      </c>
      <c r="B42" s="32">
        <v>921059.26</v>
      </c>
      <c r="C42" s="30"/>
      <c r="D42" s="32">
        <v>921059.26</v>
      </c>
      <c r="E42" s="32">
        <v>18421.189999999999</v>
      </c>
      <c r="F42" s="32">
        <v>350002.52</v>
      </c>
      <c r="G42" s="32">
        <v>368423.71</v>
      </c>
    </row>
    <row r="43" spans="1:7" x14ac:dyDescent="0.25">
      <c r="A43" s="41" t="s">
        <v>86</v>
      </c>
      <c r="B43" s="32">
        <v>2591768.31</v>
      </c>
      <c r="C43" s="30"/>
      <c r="D43" s="30">
        <v>2591768.31</v>
      </c>
      <c r="E43" s="30">
        <v>51835.57</v>
      </c>
      <c r="F43" s="30">
        <v>1020435.05</v>
      </c>
      <c r="G43" s="30">
        <v>1072270.42</v>
      </c>
    </row>
    <row r="44" spans="1:7" x14ac:dyDescent="0.25">
      <c r="A44" s="41" t="s">
        <v>18</v>
      </c>
      <c r="B44" s="32">
        <v>254829.13</v>
      </c>
      <c r="C44" s="30"/>
      <c r="D44" s="30">
        <v>254829.13</v>
      </c>
      <c r="E44" s="30">
        <v>5096.58</v>
      </c>
      <c r="F44" s="30">
        <v>182607.7</v>
      </c>
      <c r="G44" s="30">
        <v>187704.28</v>
      </c>
    </row>
    <row r="45" spans="1:7" x14ac:dyDescent="0.25">
      <c r="A45" s="42" t="s">
        <v>85</v>
      </c>
      <c r="B45" s="32">
        <v>3327506.71</v>
      </c>
      <c r="C45" s="30">
        <v>69955.17</v>
      </c>
      <c r="D45" s="32">
        <v>3397461.88</v>
      </c>
      <c r="E45" s="32">
        <v>67949.240000000005</v>
      </c>
      <c r="F45" s="32">
        <v>1080800.8999999999</v>
      </c>
      <c r="G45" s="32">
        <v>1148750.1399999999</v>
      </c>
    </row>
    <row r="46" spans="1:7" x14ac:dyDescent="0.25">
      <c r="A46" s="47"/>
      <c r="B46" s="46"/>
      <c r="C46" s="45"/>
      <c r="D46" s="45"/>
    </row>
    <row r="47" spans="1:7" ht="45" x14ac:dyDescent="0.25">
      <c r="A47" s="36" t="s">
        <v>0</v>
      </c>
      <c r="B47" s="36" t="s">
        <v>78</v>
      </c>
      <c r="C47" s="36" t="s">
        <v>77</v>
      </c>
      <c r="D47" s="36" t="s">
        <v>76</v>
      </c>
      <c r="E47" s="36" t="s">
        <v>75</v>
      </c>
      <c r="F47" s="36" t="s">
        <v>74</v>
      </c>
      <c r="G47" s="36" t="s">
        <v>73</v>
      </c>
    </row>
    <row r="48" spans="1:7" x14ac:dyDescent="0.25">
      <c r="A48" s="44" t="s">
        <v>84</v>
      </c>
      <c r="B48" s="43"/>
    </row>
    <row r="49" spans="1:7" x14ac:dyDescent="0.25">
      <c r="A49" s="41" t="s">
        <v>83</v>
      </c>
      <c r="B49" s="30">
        <v>4667081.67</v>
      </c>
      <c r="C49" s="39"/>
      <c r="D49" s="30">
        <v>4667081.67</v>
      </c>
      <c r="E49" s="30">
        <v>93341.63</v>
      </c>
      <c r="F49" s="30">
        <v>1773491.01</v>
      </c>
      <c r="G49" s="30">
        <v>1866832.64</v>
      </c>
    </row>
    <row r="50" spans="1:7" x14ac:dyDescent="0.25">
      <c r="A50" s="42" t="s">
        <v>24</v>
      </c>
      <c r="B50" s="30">
        <v>832986.81</v>
      </c>
      <c r="C50" s="39"/>
      <c r="D50" s="30">
        <v>832986.81</v>
      </c>
      <c r="E50" s="30">
        <v>16659.740000000002</v>
      </c>
      <c r="F50" s="30">
        <v>148322.26999999999</v>
      </c>
      <c r="G50" s="30">
        <v>164982.01</v>
      </c>
    </row>
    <row r="51" spans="1:7" x14ac:dyDescent="0.25">
      <c r="A51" s="41" t="s">
        <v>36</v>
      </c>
      <c r="B51" s="30">
        <v>1777613.5</v>
      </c>
      <c r="C51" s="39"/>
      <c r="D51" s="30">
        <v>1777613.5</v>
      </c>
      <c r="E51" s="30">
        <v>35552.269999999997</v>
      </c>
      <c r="F51" s="30">
        <v>639940.86</v>
      </c>
      <c r="G51" s="30">
        <v>675493.13</v>
      </c>
    </row>
    <row r="52" spans="1:7" x14ac:dyDescent="0.25">
      <c r="A52" s="41" t="s">
        <v>38</v>
      </c>
      <c r="B52" s="30">
        <v>7656885.0099999998</v>
      </c>
      <c r="C52" s="30">
        <v>18936.98</v>
      </c>
      <c r="D52" s="30">
        <v>7675821.9900000002</v>
      </c>
      <c r="E52" s="30">
        <v>153516.44</v>
      </c>
      <c r="F52" s="30">
        <v>1736733.82</v>
      </c>
      <c r="G52" s="30">
        <v>1890250.26</v>
      </c>
    </row>
    <row r="53" spans="1:7" x14ac:dyDescent="0.25">
      <c r="A53" s="41" t="s">
        <v>25</v>
      </c>
      <c r="B53" s="30">
        <v>10476205.369999999</v>
      </c>
      <c r="C53" s="39"/>
      <c r="D53" s="30">
        <v>10476205.369999999</v>
      </c>
      <c r="E53" s="30">
        <v>209524.11</v>
      </c>
      <c r="F53" s="30">
        <v>4683143.63</v>
      </c>
      <c r="G53" s="30">
        <v>4892667.74</v>
      </c>
    </row>
    <row r="54" spans="1:7" x14ac:dyDescent="0.25">
      <c r="A54" s="41" t="s">
        <v>35</v>
      </c>
      <c r="B54" s="30">
        <v>6196168.7800000003</v>
      </c>
      <c r="C54" s="39"/>
      <c r="D54" s="30">
        <v>6196168.7800000003</v>
      </c>
      <c r="E54" s="30">
        <v>123923.38</v>
      </c>
      <c r="F54" s="30">
        <v>2193600.37</v>
      </c>
      <c r="G54" s="30">
        <v>2317523.75</v>
      </c>
    </row>
    <row r="57" spans="1:7" ht="45" x14ac:dyDescent="0.25">
      <c r="A57" s="40" t="s">
        <v>82</v>
      </c>
      <c r="B57" s="36" t="s">
        <v>78</v>
      </c>
      <c r="C57" s="36" t="s">
        <v>77</v>
      </c>
      <c r="D57" s="36" t="s">
        <v>76</v>
      </c>
      <c r="E57" s="36" t="s">
        <v>75</v>
      </c>
      <c r="F57" s="36" t="s">
        <v>74</v>
      </c>
      <c r="G57" s="36" t="s">
        <v>73</v>
      </c>
    </row>
    <row r="58" spans="1:7" x14ac:dyDescent="0.25">
      <c r="A58" s="39" t="s">
        <v>81</v>
      </c>
      <c r="B58" s="30">
        <v>12020.16</v>
      </c>
      <c r="C58" s="30"/>
      <c r="D58" s="30">
        <v>12020.16</v>
      </c>
      <c r="E58" s="30"/>
      <c r="F58" s="30"/>
      <c r="G58" s="30"/>
    </row>
    <row r="59" spans="1:7" x14ac:dyDescent="0.25">
      <c r="A59" s="33" t="s">
        <v>60</v>
      </c>
      <c r="B59" s="30">
        <v>1131528</v>
      </c>
      <c r="C59" s="30">
        <v>705263.92</v>
      </c>
      <c r="D59" s="30">
        <f>B59+C59</f>
        <v>1836791.92</v>
      </c>
      <c r="E59" s="30"/>
      <c r="F59" s="30"/>
      <c r="G59" s="30"/>
    </row>
    <row r="60" spans="1:7" x14ac:dyDescent="0.25">
      <c r="A60" s="33" t="s">
        <v>80</v>
      </c>
      <c r="B60" s="38">
        <v>178306.5</v>
      </c>
      <c r="C60" s="30">
        <v>25229.119999999999</v>
      </c>
      <c r="D60" s="30">
        <v>203535.62</v>
      </c>
      <c r="E60" s="30"/>
      <c r="F60" s="30"/>
      <c r="G60" s="30"/>
    </row>
    <row r="64" spans="1:7" ht="18.75" x14ac:dyDescent="0.3">
      <c r="A64" s="37" t="s">
        <v>79</v>
      </c>
    </row>
    <row r="66" spans="1:7" ht="45" x14ac:dyDescent="0.25">
      <c r="A66" s="36" t="s">
        <v>0</v>
      </c>
      <c r="B66" s="36" t="s">
        <v>78</v>
      </c>
      <c r="C66" s="36" t="s">
        <v>77</v>
      </c>
      <c r="D66" s="36" t="s">
        <v>76</v>
      </c>
      <c r="E66" s="36" t="s">
        <v>75</v>
      </c>
      <c r="F66" s="36" t="s">
        <v>74</v>
      </c>
      <c r="G66" s="36" t="s">
        <v>73</v>
      </c>
    </row>
    <row r="67" spans="1:7" x14ac:dyDescent="0.25">
      <c r="A67" s="35" t="s">
        <v>72</v>
      </c>
      <c r="B67" s="34"/>
    </row>
    <row r="68" spans="1:7" x14ac:dyDescent="0.25">
      <c r="A68" s="33" t="s">
        <v>46</v>
      </c>
      <c r="B68" s="32">
        <v>646034.81000000006</v>
      </c>
      <c r="C68" s="32">
        <v>5082</v>
      </c>
      <c r="D68" s="31">
        <v>651116.81000000006</v>
      </c>
      <c r="E68" s="31">
        <v>13022.34</v>
      </c>
      <c r="F68" s="31">
        <v>325233.28999999998</v>
      </c>
      <c r="G68" s="30">
        <v>338255.63</v>
      </c>
    </row>
    <row r="69" spans="1:7" x14ac:dyDescent="0.25">
      <c r="A69" s="35" t="s">
        <v>71</v>
      </c>
      <c r="B69" s="34"/>
    </row>
    <row r="70" spans="1:7" x14ac:dyDescent="0.25">
      <c r="A70" s="33" t="s">
        <v>47</v>
      </c>
      <c r="B70" s="32">
        <v>2143409.0299999998</v>
      </c>
      <c r="C70" s="32"/>
      <c r="D70" s="31">
        <v>2143409.0299999998</v>
      </c>
      <c r="E70" s="31">
        <v>42868.18</v>
      </c>
      <c r="F70" s="31">
        <v>342945.44</v>
      </c>
      <c r="G70" s="30">
        <v>385813.62</v>
      </c>
    </row>
  </sheetData>
  <mergeCells count="1">
    <mergeCell ref="E1:G1"/>
  </mergeCells>
  <printOptions horizontalCentered="1"/>
  <pageMargins left="0.39370078740157483" right="0.39370078740157483" top="0.74803149606299213" bottom="0.74803149606299213" header="0.31496062992125984" footer="0.31496062992125984"/>
  <pageSetup paperSize="9" fitToHeight="6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2024_Bens inmobles</vt:lpstr>
      <vt:lpstr>2023_Bens inmobles</vt:lpstr>
      <vt:lpstr>2022_Bens inmobles</vt:lpstr>
      <vt:lpstr>2021_Bens inmobles</vt:lpstr>
      <vt:lpstr>2020_Bens inmobles</vt:lpstr>
      <vt:lpstr>2019_Bens inmobles</vt:lpstr>
      <vt:lpstr>'2019_Bens inmobles'!Área_de_impresión</vt:lpstr>
      <vt:lpstr>'2019_Bens inmobles'!Títulos_a_imprimir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</dc:creator>
  <cp:lastModifiedBy>Mónica Zas Varela</cp:lastModifiedBy>
  <dcterms:created xsi:type="dcterms:W3CDTF">2021-06-24T10:45:52Z</dcterms:created>
  <dcterms:modified xsi:type="dcterms:W3CDTF">2025-06-25T06:35:57Z</dcterms:modified>
</cp:coreProperties>
</file>