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Datos publicados no Portal\Información económica e orzamentaria\Información patrimonial\bens mobles\"/>
    </mc:Choice>
  </mc:AlternateContent>
  <xr:revisionPtr revIDLastSave="0" documentId="13_ncr:1_{4FC508B2-6543-4FE7-BBA1-FFDE9E105EF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024_Inmobilizado material" sheetId="9" r:id="rId1"/>
    <sheet name="2024_Inmobilizado intanxible" sheetId="10" r:id="rId2"/>
    <sheet name="2023_Inmobilizado material" sheetId="8" r:id="rId3"/>
    <sheet name="2023_Inmobilizado intanxible" sheetId="11" r:id="rId4"/>
    <sheet name="2022_Inmobilizado material" sheetId="6" r:id="rId5"/>
    <sheet name="2022_Inmobilizado intanxible" sheetId="7" r:id="rId6"/>
    <sheet name="2021_Bens mobles" sheetId="1" r:id="rId7"/>
    <sheet name="2021_Inmobilizado intanxible" sheetId="2" r:id="rId8"/>
    <sheet name="2020_Bens mobles" sheetId="3" r:id="rId9"/>
    <sheet name="2020_Inmobilizado intanxible" sheetId="4" r:id="rId10"/>
    <sheet name="2019_Bens mobles" sheetId="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1" l="1"/>
  <c r="G16" i="11"/>
  <c r="E16" i="11"/>
  <c r="D16" i="11"/>
  <c r="C16" i="11"/>
  <c r="I15" i="11"/>
  <c r="F15" i="11"/>
  <c r="F14" i="11"/>
  <c r="I13" i="11"/>
  <c r="F13" i="11"/>
  <c r="F16" i="11" s="1"/>
  <c r="I12" i="11"/>
  <c r="I16" i="11" s="1"/>
  <c r="F12" i="11"/>
  <c r="H16" i="10"/>
  <c r="G16" i="10"/>
  <c r="E16" i="10"/>
  <c r="D16" i="10"/>
  <c r="C16" i="10"/>
  <c r="I15" i="10"/>
  <c r="F15" i="10"/>
  <c r="F14" i="10"/>
  <c r="I13" i="10"/>
  <c r="F13" i="10"/>
  <c r="F16" i="10" s="1"/>
  <c r="I12" i="10"/>
  <c r="F12" i="10"/>
  <c r="F17" i="9"/>
  <c r="F16" i="9"/>
  <c r="F15" i="9"/>
  <c r="F14" i="9"/>
  <c r="F13" i="9"/>
  <c r="F12" i="9"/>
  <c r="J18" i="9"/>
  <c r="I18" i="9"/>
  <c r="H18" i="9"/>
  <c r="G18" i="9"/>
  <c r="E18" i="9"/>
  <c r="D18" i="9"/>
  <c r="C18" i="9"/>
  <c r="F15" i="8"/>
  <c r="F16" i="8"/>
  <c r="F17" i="8"/>
  <c r="F14" i="8"/>
  <c r="J18" i="8"/>
  <c r="I18" i="8"/>
  <c r="H18" i="8"/>
  <c r="G18" i="8"/>
  <c r="E18" i="8"/>
  <c r="D18" i="8"/>
  <c r="C18" i="8"/>
  <c r="F13" i="8"/>
  <c r="F12" i="8"/>
  <c r="H16" i="7"/>
  <c r="G16" i="7"/>
  <c r="E16" i="7"/>
  <c r="D16" i="7"/>
  <c r="C16" i="7"/>
  <c r="I15" i="7"/>
  <c r="F15" i="7"/>
  <c r="F14" i="7"/>
  <c r="I13" i="7"/>
  <c r="F13" i="7"/>
  <c r="I12" i="7"/>
  <c r="F12" i="7"/>
  <c r="J18" i="6"/>
  <c r="H18" i="6"/>
  <c r="I18" i="6"/>
  <c r="G18" i="6"/>
  <c r="E18" i="6"/>
  <c r="D18" i="6"/>
  <c r="C18" i="6"/>
  <c r="F13" i="6"/>
  <c r="F12" i="6"/>
  <c r="J19" i="5"/>
  <c r="I19" i="5"/>
  <c r="H19" i="5"/>
  <c r="G19" i="5"/>
  <c r="F19" i="5"/>
  <c r="E19" i="5"/>
  <c r="D19" i="5"/>
  <c r="C19" i="5"/>
  <c r="I16" i="10" l="1"/>
  <c r="F18" i="9"/>
  <c r="F18" i="8"/>
  <c r="F16" i="7"/>
  <c r="I16" i="7"/>
  <c r="F18" i="6"/>
  <c r="C16" i="4"/>
  <c r="D16" i="4"/>
  <c r="E16" i="4"/>
  <c r="F16" i="4"/>
  <c r="G16" i="4"/>
  <c r="H16" i="4"/>
  <c r="I16" i="4"/>
  <c r="J16" i="4"/>
  <c r="C19" i="3"/>
  <c r="D19" i="3"/>
  <c r="E19" i="3"/>
  <c r="F19" i="3"/>
  <c r="G19" i="3"/>
  <c r="H19" i="3"/>
  <c r="I19" i="3"/>
  <c r="J19" i="3"/>
  <c r="K19" i="3"/>
  <c r="F13" i="2"/>
  <c r="F14" i="2"/>
  <c r="F15" i="2"/>
  <c r="I13" i="2"/>
  <c r="I14" i="2"/>
  <c r="I15" i="2"/>
  <c r="I12" i="2"/>
  <c r="I16" i="2" s="1"/>
  <c r="F12" i="2"/>
  <c r="F16" i="2" s="1"/>
  <c r="I13" i="1"/>
  <c r="I14" i="1"/>
  <c r="I15" i="1"/>
  <c r="I16" i="1"/>
  <c r="I17" i="1"/>
  <c r="I12" i="1"/>
  <c r="F13" i="1"/>
  <c r="F14" i="1"/>
  <c r="F15" i="1"/>
  <c r="F16" i="1"/>
  <c r="F17" i="1"/>
  <c r="F12" i="1"/>
  <c r="H16" i="2"/>
  <c r="G16" i="2"/>
  <c r="E16" i="2"/>
  <c r="D16" i="2"/>
  <c r="C16" i="2"/>
  <c r="H18" i="1"/>
  <c r="G18" i="1"/>
  <c r="E18" i="1"/>
  <c r="D18" i="1"/>
  <c r="C18" i="1"/>
  <c r="I18" i="1" l="1"/>
  <c r="F18" i="1"/>
</calcChain>
</file>

<file path=xl/sharedStrings.xml><?xml version="1.0" encoding="utf-8"?>
<sst xmlns="http://schemas.openxmlformats.org/spreadsheetml/2006/main" count="241" uniqueCount="75">
  <si>
    <t>Unidade de análises e programas</t>
  </si>
  <si>
    <t>Resumo de bens mobles da Universidade de Vigo</t>
  </si>
  <si>
    <t>CONTA</t>
  </si>
  <si>
    <t>NOME</t>
  </si>
  <si>
    <t>SALDO INICIAL SEGUNDO INVENTARIO</t>
  </si>
  <si>
    <t>SALDO FINAL</t>
  </si>
  <si>
    <t>DOTACIÓN AMORTIZACIÓN</t>
  </si>
  <si>
    <t>Aplicacións informáticas</t>
  </si>
  <si>
    <t>Outro inmobilizado intanxible</t>
  </si>
  <si>
    <t>Maquinaria e ferramentas</t>
  </si>
  <si>
    <t>Instalacións técnicas e outras instalacións</t>
  </si>
  <si>
    <t>Mobiliario</t>
  </si>
  <si>
    <t>Equipos para procesos de información</t>
  </si>
  <si>
    <t>Elementos de transporte</t>
  </si>
  <si>
    <t>TOTAIS</t>
  </si>
  <si>
    <t>AMORTIZACIÓN ACUMULADA 2020</t>
  </si>
  <si>
    <t>Outro inmobilizado material</t>
  </si>
  <si>
    <t>Propiedade industrial e intelectual</t>
  </si>
  <si>
    <t>Investimentos sobre activo. Arrendamento.</t>
  </si>
  <si>
    <t>Datos a 31/12/2021</t>
  </si>
  <si>
    <t>Fonte: Contas anuais 2021_Situación do inmobilizado material (agás construccións)</t>
  </si>
  <si>
    <t>Data de publicación: xullo 2022</t>
  </si>
  <si>
    <t>RESUMO DE BENS MOBLES 2021</t>
  </si>
  <si>
    <t>INCREMENTOS 
2021</t>
  </si>
  <si>
    <t>DIMINUCIÓN 
2021</t>
  </si>
  <si>
    <t>AMORTIZACIÓN ACUMULADA 2021</t>
  </si>
  <si>
    <t>Fonte: Contas anuais 2021_Inmobilizado intanxible</t>
  </si>
  <si>
    <t>AMORTIZACIÓN ACUMULADA BAIXAS</t>
  </si>
  <si>
    <t>REGULARIZACIÓN AMORTIZACIÓN 2019</t>
  </si>
  <si>
    <t>AMORTIZACIÓN ACUMULADA 2019</t>
  </si>
  <si>
    <t>DIMINUCIÓN 
2020</t>
  </si>
  <si>
    <t>INCREMENTOS 
2020</t>
  </si>
  <si>
    <t>RESUMO DE BENS MOBLES 2020</t>
  </si>
  <si>
    <t>Data de publicación: xullo 2021</t>
  </si>
  <si>
    <t>Fonte: Contas anuais 2020_Situación do inmobilizado material (agás construccións)</t>
  </si>
  <si>
    <t>Datos a 31/12/2020</t>
  </si>
  <si>
    <t>Fonte: Contas anuais 2020_Inmobilizado intanxible</t>
  </si>
  <si>
    <t>Datos a 31/12/2019</t>
  </si>
  <si>
    <t>Fonte: Xerencia</t>
  </si>
  <si>
    <t>Data do informe: 26/10/2020</t>
  </si>
  <si>
    <t>RESUMO DE BENS MOBLES 2019</t>
  </si>
  <si>
    <t>INCREMENTOS 
2019</t>
  </si>
  <si>
    <t>DIMINUCIÓN 
2019</t>
  </si>
  <si>
    <t>AMORTIZACIÓN ACUMULADA 2018</t>
  </si>
  <si>
    <t>Datos a 31/12/2022</t>
  </si>
  <si>
    <t>Data de publicación: xullo 2023</t>
  </si>
  <si>
    <t>INCREMENTOS 
2022</t>
  </si>
  <si>
    <t>DIMINUCIÓN 
2022</t>
  </si>
  <si>
    <t>AMORTIZACIÓN ACUMULADA 2022</t>
  </si>
  <si>
    <t>AMORTIZACIÓN BAIXAS INVENTARIO</t>
  </si>
  <si>
    <t>SALDO INICIAL 
SEGUNDO INVENTARIO</t>
  </si>
  <si>
    <t>DIMINUCIÓNS 
2022</t>
  </si>
  <si>
    <t>Datos a 31/12/2023</t>
  </si>
  <si>
    <t>Data de publicación: xullo 2024</t>
  </si>
  <si>
    <t>INCREMENTOS 
2023</t>
  </si>
  <si>
    <t>DIMINUCIÓN 
2023</t>
  </si>
  <si>
    <t>AMORTIZACIÓN ACUMULADA 2023</t>
  </si>
  <si>
    <t>Datos a 31/12/2024</t>
  </si>
  <si>
    <t>Resumo de bens mobles da Universidade de Vigo_Situación do inmobilizado material (agás construccións)</t>
  </si>
  <si>
    <t>Fonte: Contas anuais 2024</t>
  </si>
  <si>
    <t>Data de publicación: xullo 2025</t>
  </si>
  <si>
    <t>INMOBILIZADO MATERIAL (AGÁS CONSTRUCCIÓNS) 2024</t>
  </si>
  <si>
    <t>INCREMENTOS 
2024</t>
  </si>
  <si>
    <t>DIMINUCIÓN 
2024</t>
  </si>
  <si>
    <t>AMORTIZACIÓN ACUMULADA 2024</t>
  </si>
  <si>
    <t>Fonte: Contas anuais 2023</t>
  </si>
  <si>
    <t>INMOBILIZADO MATERIAL (AGÁS CONSTRUCCIÓNS) 2023</t>
  </si>
  <si>
    <t>INMOBILIZADO MATERIAL (AGÁS CONSTRUCCIÓNS) 2022</t>
  </si>
  <si>
    <t>Fonte: Contas anuais 2022</t>
  </si>
  <si>
    <t>Inmmobilizado intanxible</t>
  </si>
  <si>
    <t>INMOBILIZADO INTANXIBLE 2022</t>
  </si>
  <si>
    <t>INMOBILIZADO INTANXIBLE 2024</t>
  </si>
  <si>
    <t>DIMINUCIÓNS 
2024</t>
  </si>
  <si>
    <t>INMOBILIZADO INTANXIBLE 2023</t>
  </si>
  <si>
    <t>DIMINUCIÓNS 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</si>
</sst>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6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64" fontId="0" fillId="0" borderId="2" xfId="1" applyNumberFormat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164" fontId="2" fillId="3" borderId="3" xfId="1" applyNumberFormat="1" applyFont="1" applyFill="1" applyBorder="1" applyAlignment="1">
      <alignment vertical="center" wrapText="1"/>
    </xf>
    <xf numFmtId="0" fontId="9" fillId="0" borderId="0" xfId="0" applyFont="1"/>
    <xf numFmtId="0" fontId="0" fillId="0" borderId="2" xfId="0" applyBorder="1" applyAlignment="1">
      <alignment vertic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64" fontId="0" fillId="0" borderId="0" xfId="1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1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164" fontId="0" fillId="0" borderId="0" xfId="0" applyNumberFormat="1"/>
  </cellXfs>
  <cellStyles count="2">
    <cellStyle name="Moneda" xfId="1" builtinId="4"/>
    <cellStyle name="Normal" xfId="0" builtinId="0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188165</xdr:colOff>
      <xdr:row>0</xdr:row>
      <xdr:rowOff>167496</xdr:rowOff>
    </xdr:from>
    <xdr:to>
      <xdr:col>1</xdr:col>
      <xdr:colOff>2343151</xdr:colOff>
      <xdr:row>0</xdr:row>
      <xdr:rowOff>628649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7C185326-505A-4485-9036-82A458A5B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65" y="167496"/>
          <a:ext cx="2916986" cy="461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188164</xdr:colOff>
      <xdr:row>0</xdr:row>
      <xdr:rowOff>167496</xdr:rowOff>
    </xdr:from>
    <xdr:to>
      <xdr:col>2</xdr:col>
      <xdr:colOff>152400</xdr:colOff>
      <xdr:row>0</xdr:row>
      <xdr:rowOff>628649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3B94781-953E-4DC3-9CE1-13015AB19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64" y="167496"/>
          <a:ext cx="1488236" cy="23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188164</xdr:colOff>
      <xdr:row>0</xdr:row>
      <xdr:rowOff>167496</xdr:rowOff>
    </xdr:from>
    <xdr:to>
      <xdr:col>2</xdr:col>
      <xdr:colOff>152400</xdr:colOff>
      <xdr:row>0</xdr:row>
      <xdr:rowOff>628649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44CB485-305C-402C-B591-79BB5901B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64" y="167496"/>
          <a:ext cx="2583611" cy="461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188164</xdr:colOff>
      <xdr:row>0</xdr:row>
      <xdr:rowOff>167496</xdr:rowOff>
    </xdr:from>
    <xdr:to>
      <xdr:col>2</xdr:col>
      <xdr:colOff>152400</xdr:colOff>
      <xdr:row>0</xdr:row>
      <xdr:rowOff>628649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3E33481-26D2-4790-ADEE-0177FFB5E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64" y="167496"/>
          <a:ext cx="3402761" cy="461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188165</xdr:colOff>
      <xdr:row>0</xdr:row>
      <xdr:rowOff>167496</xdr:rowOff>
    </xdr:from>
    <xdr:to>
      <xdr:col>1</xdr:col>
      <xdr:colOff>2343151</xdr:colOff>
      <xdr:row>0</xdr:row>
      <xdr:rowOff>628649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56A792E-BCC1-4DF9-ABD8-F40777440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65" y="167496"/>
          <a:ext cx="2916986" cy="461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188164</xdr:colOff>
      <xdr:row>0</xdr:row>
      <xdr:rowOff>167496</xdr:rowOff>
    </xdr:from>
    <xdr:to>
      <xdr:col>2</xdr:col>
      <xdr:colOff>152400</xdr:colOff>
      <xdr:row>0</xdr:row>
      <xdr:rowOff>628649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7882FD7-93C2-4ADE-B532-5E2059F8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64" y="167496"/>
          <a:ext cx="3402761" cy="461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188165</xdr:colOff>
      <xdr:row>0</xdr:row>
      <xdr:rowOff>167496</xdr:rowOff>
    </xdr:from>
    <xdr:to>
      <xdr:col>1</xdr:col>
      <xdr:colOff>2343151</xdr:colOff>
      <xdr:row>0</xdr:row>
      <xdr:rowOff>628649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5997FC0-0FC4-45F8-A28F-38A24318E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65" y="167496"/>
          <a:ext cx="2916986" cy="461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188164</xdr:colOff>
      <xdr:row>0</xdr:row>
      <xdr:rowOff>167496</xdr:rowOff>
    </xdr:from>
    <xdr:to>
      <xdr:col>2</xdr:col>
      <xdr:colOff>152400</xdr:colOff>
      <xdr:row>0</xdr:row>
      <xdr:rowOff>628649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D89CEEC-45C3-46A5-9D9B-E306D15A9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64" y="167496"/>
          <a:ext cx="3402761" cy="461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188164</xdr:colOff>
      <xdr:row>0</xdr:row>
      <xdr:rowOff>167496</xdr:rowOff>
    </xdr:from>
    <xdr:to>
      <xdr:col>2</xdr:col>
      <xdr:colOff>152400</xdr:colOff>
      <xdr:row>0</xdr:row>
      <xdr:rowOff>628649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64" y="167496"/>
          <a:ext cx="2583611" cy="461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188164</xdr:colOff>
      <xdr:row>0</xdr:row>
      <xdr:rowOff>167496</xdr:rowOff>
    </xdr:from>
    <xdr:to>
      <xdr:col>2</xdr:col>
      <xdr:colOff>152400</xdr:colOff>
      <xdr:row>0</xdr:row>
      <xdr:rowOff>628649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64" y="167496"/>
          <a:ext cx="2583611" cy="461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188164</xdr:colOff>
      <xdr:row>0</xdr:row>
      <xdr:rowOff>167496</xdr:rowOff>
    </xdr:from>
    <xdr:to>
      <xdr:col>2</xdr:col>
      <xdr:colOff>152400</xdr:colOff>
      <xdr:row>0</xdr:row>
      <xdr:rowOff>628649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FC341A1-2797-4A6F-97F1-5A32C5CDA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64" y="167496"/>
          <a:ext cx="1488236" cy="23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65369EE-C47C-4FE8-95F5-790647852929}" name="Tabla145" displayName="Tabla145" ref="A11:J18" totalsRowShown="0" headerRowDxfId="31" dataDxfId="30" dataCellStyle="Moneda">
  <autoFilter ref="A11:J18" xr:uid="{CF28AC9C-395B-46C9-865F-D18871BF5E55}"/>
  <tableColumns count="10">
    <tableColumn id="1" xr3:uid="{997FCAE0-8D57-4BC0-9C3F-C3EF9564AEA3}" name="CONTA" dataDxfId="29"/>
    <tableColumn id="2" xr3:uid="{B706FC6B-57D1-4AF8-B797-17A0BF8756ED}" name="NOME" dataDxfId="28"/>
    <tableColumn id="3" xr3:uid="{51580621-A4E8-4D01-879F-FA2BECB2A888}" name="SALDO INICIAL _x000a_SEGUNDO INVENTARIO" dataDxfId="27" dataCellStyle="Moneda"/>
    <tableColumn id="4" xr3:uid="{10D70EEE-84F5-4C22-9CD3-DA90DEB03296}" name="INCREMENTOS _x000a_2024" dataDxfId="26" dataCellStyle="Moneda"/>
    <tableColumn id="5" xr3:uid="{D18C18E7-6AC8-4D12-B190-0C191D6430EF}" name="DIMINUCIÓN _x000a_2024" dataDxfId="25" dataCellStyle="Moneda"/>
    <tableColumn id="6" xr3:uid="{2D7D424B-C778-4446-AC51-7F24E0F75E1A}" name="SALDO FINAL" dataDxfId="24" dataCellStyle="Moneda">
      <calculatedColumnFormula>C12+D12-E12</calculatedColumnFormula>
    </tableColumn>
    <tableColumn id="7" xr3:uid="{ED556199-9314-4A07-AE36-D2FC9F6AE027}" name="AMORTIZACIÓN ACUMULADA 2023" dataDxfId="23" dataCellStyle="Moneda"/>
    <tableColumn id="8" xr3:uid="{D423F998-9E1A-462A-B383-54ACD98C727D}" name="AMORTIZACIÓN BAIXAS INVENTARIO" dataDxfId="22" dataCellStyle="Moneda"/>
    <tableColumn id="9" xr3:uid="{4FB5AE2A-A96B-4B33-8D2E-C969EF9757DF}" name="DOTACIÓN AMORTIZACIÓN" dataDxfId="21" dataCellStyle="Moneda"/>
    <tableColumn id="10" xr3:uid="{B184C79E-7860-4243-90A2-732BCB8B7A06}" name="AMORTIZACIÓN ACUMULADA 2024" dataDxfId="20" dataCellStyle="Moned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48A5492-6DC6-4E47-A3B2-B3C91ACED999}" name="Tabla26" displayName="Tabla26" ref="A11:I16" totalsRowShown="0" headerRowDxfId="19" dataDxfId="18" dataCellStyle="Moneda">
  <autoFilter ref="A11:I16" xr:uid="{84E6A633-BA65-460C-BF4C-52BFE5876FE6}"/>
  <tableColumns count="9">
    <tableColumn id="1" xr3:uid="{3CD3C685-0842-4EE9-93D8-CFE66DD837BC}" name="CONTA" dataDxfId="17"/>
    <tableColumn id="2" xr3:uid="{9DEB4DC5-BAAA-4D82-B3FC-BB0BB79FC747}" name="NOME"/>
    <tableColumn id="3" xr3:uid="{82C6A602-0586-4984-AE5F-CCEC77DB41AB}" name="SALDO INICIAL SEGUNDO INVENTARIO" dataDxfId="16" dataCellStyle="Moneda"/>
    <tableColumn id="4" xr3:uid="{C223529B-4DF4-417F-B910-6254D9FB015A}" name="INCREMENTOS _x000a_2024" dataDxfId="15" dataCellStyle="Moneda"/>
    <tableColumn id="5" xr3:uid="{0BE11FC3-E97E-4618-A621-7196AE600EAF}" name="DIMINUCIÓNS _x000a_2024" dataDxfId="14" dataCellStyle="Moneda"/>
    <tableColumn id="6" xr3:uid="{4D43CC10-75EE-4361-B8C9-36072102B1DD}" name="SALDO FINAL" dataDxfId="13" dataCellStyle="Moneda"/>
    <tableColumn id="7" xr3:uid="{BE3EEDAD-3461-450E-8123-210BEB5AB146}" name="AMORTIZACIÓN ACUMULADA 2023" dataDxfId="12" dataCellStyle="Moneda"/>
    <tableColumn id="8" xr3:uid="{8ABF09B4-5BF2-4C0B-B541-A2183914BC6E}" name="DOTACIÓN AMORTIZACIÓN" dataDxfId="11" dataCellStyle="Moneda"/>
    <tableColumn id="9" xr3:uid="{E8A96698-F3A7-45A3-A04B-7A41B28B0E8A}" name="AMORTIZACIÓN ACUMULADA 2024" dataDxfId="10" dataCellStyle="Moned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A40DDBA-AEFD-4852-B5A2-EEB3785EFDA8}" name="Tabla14" displayName="Tabla14" ref="A11:J18" totalsRowShown="0" headerRowDxfId="65" dataDxfId="64" dataCellStyle="Moneda">
  <autoFilter ref="A11:J18" xr:uid="{CF28AC9C-395B-46C9-865F-D18871BF5E55}"/>
  <tableColumns count="10">
    <tableColumn id="1" xr3:uid="{2DE19928-090F-4B20-BC55-955D864C9C09}" name="CONTA" dataDxfId="63"/>
    <tableColumn id="2" xr3:uid="{F9EF623C-762A-4C7D-8911-177E2945D86F}" name="NOME" dataDxfId="62"/>
    <tableColumn id="3" xr3:uid="{B16E2538-4D4B-4D4E-92AE-32941AEF4F51}" name="SALDO INICIAL _x000a_SEGUNDO INVENTARIO" dataDxfId="61" dataCellStyle="Moneda"/>
    <tableColumn id="4" xr3:uid="{E5D977DF-DFEE-4F49-824F-1B8FA4B86845}" name="INCREMENTOS _x000a_2023" dataDxfId="60" dataCellStyle="Moneda"/>
    <tableColumn id="5" xr3:uid="{2594236D-6FD6-403A-BE8D-AC378653D498}" name="DIMINUCIÓN _x000a_2023" dataDxfId="59" dataCellStyle="Moneda"/>
    <tableColumn id="6" xr3:uid="{584AAB15-4776-4C31-9D46-33BD264C5639}" name="SALDO FINAL" dataDxfId="58" dataCellStyle="Moneda"/>
    <tableColumn id="7" xr3:uid="{5CC131B9-FEFB-415D-AB5C-EB2B0F42D4A3}" name="AMORTIZACIÓN ACUMULADA 2022" dataDxfId="57" dataCellStyle="Moneda"/>
    <tableColumn id="8" xr3:uid="{1E460EF8-030B-47ED-8520-3EB1DFC314A2}" name="AMORTIZACIÓN BAIXAS INVENTARIO" dataDxfId="56" dataCellStyle="Moneda"/>
    <tableColumn id="9" xr3:uid="{3DDFA3E5-FFF9-4E3B-BD8D-B8963D8E155C}" name="DOTACIÓN AMORTIZACIÓN" dataDxfId="55" dataCellStyle="Moneda"/>
    <tableColumn id="10" xr3:uid="{8EC3B34E-3E90-4322-ADF5-F7959A26D7D4}" name="AMORTIZACIÓN ACUMULADA 2023" dataDxfId="54" dataCellStyle="Moned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1D5658E-8657-48E8-B75F-8291EDA045CC}" name="Tabla267" displayName="Tabla267" ref="A11:I16" totalsRowShown="0" headerRowDxfId="9" dataDxfId="8" dataCellStyle="Moneda">
  <autoFilter ref="A11:I16" xr:uid="{84E6A633-BA65-460C-BF4C-52BFE5876FE6}"/>
  <tableColumns count="9">
    <tableColumn id="1" xr3:uid="{8FEBE9B8-B2CA-4829-85FB-B63A8953D61F}" name="CONTA" dataDxfId="7"/>
    <tableColumn id="2" xr3:uid="{209FCF52-8FA9-4FFF-B89B-76A06E125537}" name="NOME"/>
    <tableColumn id="3" xr3:uid="{877F6102-10B0-4C54-96C5-53DE4304B512}" name="SALDO INICIAL SEGUNDO INVENTARIO" dataDxfId="6" dataCellStyle="Moneda"/>
    <tableColumn id="4" xr3:uid="{6A04997A-5318-42F2-BFD2-726C12E7EDDE}" name="INCREMENTOS _x000a_2023" dataDxfId="5" dataCellStyle="Moneda"/>
    <tableColumn id="5" xr3:uid="{6C3D79BB-A656-42B8-8E02-A44C2A918517}" name="DIMINUCIÓNS _x000a_2023" dataDxfId="4" dataCellStyle="Moneda"/>
    <tableColumn id="6" xr3:uid="{EC5DDF5F-8906-415B-B735-D2F264F5269E}" name="SALDO FINAL" dataDxfId="3" dataCellStyle="Moneda"/>
    <tableColumn id="7" xr3:uid="{3F3E3A06-F008-4D43-8895-2770C2D53D64}" name="AMORTIZACIÓN ACUMULADA 2022" dataDxfId="2" dataCellStyle="Moneda"/>
    <tableColumn id="8" xr3:uid="{022DF535-2CC9-4160-9C81-A4AC8FBE77A8}" name="DOTACIÓN AMORTIZACIÓN" dataDxfId="1" dataCellStyle="Moneda"/>
    <tableColumn id="9" xr3:uid="{3C2C59E7-FF7F-4E02-AEB0-07A987A199B2}" name="AMORTIZACIÓN ACUMULADA 2023" dataDxfId="0" dataCellStyle="Moned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28AC9C-395B-46C9-865F-D18871BF5E55}" name="Tabla1" displayName="Tabla1" ref="A11:J18" totalsRowShown="0" headerRowDxfId="53" dataDxfId="52" dataCellStyle="Moneda">
  <autoFilter ref="A11:J18" xr:uid="{CF28AC9C-395B-46C9-865F-D18871BF5E55}"/>
  <tableColumns count="10">
    <tableColumn id="1" xr3:uid="{50C2B6FD-AB45-4545-89D6-CD3316E36E47}" name="CONTA" dataDxfId="51"/>
    <tableColumn id="2" xr3:uid="{ED83001C-5308-4E45-8316-C13D5583ECC6}" name="NOME" dataDxfId="50"/>
    <tableColumn id="3" xr3:uid="{C818069A-9C69-4D54-B7DD-5DB0659DAB79}" name="SALDO INICIAL _x000a_SEGUNDO INVENTARIO" dataDxfId="49" dataCellStyle="Moneda"/>
    <tableColumn id="4" xr3:uid="{AB78F013-52A1-4CF2-A518-4F888858DFB4}" name="INCREMENTOS _x000a_2022" dataDxfId="48" dataCellStyle="Moneda"/>
    <tableColumn id="5" xr3:uid="{74D3FB39-7A08-4A97-A357-6B7CE4FEAD6B}" name="DIMINUCIÓN _x000a_2022" dataDxfId="47" dataCellStyle="Moneda"/>
    <tableColumn id="6" xr3:uid="{CFAAF7E8-0A08-4332-A35A-CA7695D31F3D}" name="SALDO FINAL" dataDxfId="46" dataCellStyle="Moneda"/>
    <tableColumn id="7" xr3:uid="{AD0C08D4-AAF8-4945-9576-0376F2528F58}" name="AMORTIZACIÓN ACUMULADA 2021" dataDxfId="45" dataCellStyle="Moneda"/>
    <tableColumn id="8" xr3:uid="{F7C396F1-4289-492A-BF0C-8A7668FA67D5}" name="AMORTIZACIÓN BAIXAS INVENTARIO" dataDxfId="44" dataCellStyle="Moneda"/>
    <tableColumn id="9" xr3:uid="{A8291DA9-438A-4321-8199-32034A19E809}" name="DOTACIÓN AMORTIZACIÓN" dataDxfId="43" dataCellStyle="Moneda"/>
    <tableColumn id="10" xr3:uid="{E74CB8A9-3CF0-408C-AB7A-348DB998352D}" name="AMORTIZACIÓN ACUMULADA 2022" dataDxfId="42" dataCellStyle="Moned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E6A633-BA65-460C-BF4C-52BFE5876FE6}" name="Tabla2" displayName="Tabla2" ref="A11:I16" totalsRowShown="0" headerRowDxfId="41" dataDxfId="40" dataCellStyle="Moneda">
  <autoFilter ref="A11:I16" xr:uid="{84E6A633-BA65-460C-BF4C-52BFE5876FE6}"/>
  <tableColumns count="9">
    <tableColumn id="1" xr3:uid="{4BFEF84B-168A-4A3A-B17B-75257BFE8143}" name="CONTA" dataDxfId="39"/>
    <tableColumn id="2" xr3:uid="{7A83AA8C-DA5D-4460-86C8-2861500BE1D2}" name="NOME"/>
    <tableColumn id="3" xr3:uid="{F3AB5E9F-277D-47EF-95C3-734D5E338C4B}" name="SALDO INICIAL SEGUNDO INVENTARIO" dataDxfId="38" dataCellStyle="Moneda"/>
    <tableColumn id="4" xr3:uid="{B3DB45FE-17A0-44F1-8F2E-DC3FB32AB1BE}" name="INCREMENTOS _x000a_2022" dataDxfId="37" dataCellStyle="Moneda"/>
    <tableColumn id="5" xr3:uid="{1B8867F7-A74E-4FE0-8ADA-F702B9FE77EE}" name="DIMINUCIÓNS _x000a_2022" dataDxfId="36" dataCellStyle="Moneda"/>
    <tableColumn id="6" xr3:uid="{A192BEAD-2CB2-4C42-A1DB-770F3D7D4E36}" name="SALDO FINAL" dataDxfId="35" dataCellStyle="Moneda"/>
    <tableColumn id="7" xr3:uid="{010E4EFA-3192-43F4-A8ED-E68DC1BF6692}" name="AMORTIZACIÓN ACUMULADA 2021" dataDxfId="34" dataCellStyle="Moneda"/>
    <tableColumn id="8" xr3:uid="{56487D3E-6AE7-4CA5-8335-996AB26B8A0A}" name="DOTACIÓN AMORTIZACIÓN" dataDxfId="33" dataCellStyle="Moneda"/>
    <tableColumn id="9" xr3:uid="{E89D3463-CB64-4879-BBE4-46D7C7C9A8C3}" name="AMORTIZACIÓN ACUMULADA 2022" dataDxfId="32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FB9F7-9EF4-4136-8D97-802C5437ECAF}">
  <dimension ref="A1:K18"/>
  <sheetViews>
    <sheetView workbookViewId="0">
      <selection activeCell="B8" sqref="B8:K8"/>
    </sheetView>
  </sheetViews>
  <sheetFormatPr baseColWidth="10" defaultRowHeight="15" x14ac:dyDescent="0.25"/>
  <cols>
    <col min="2" max="2" width="38.140625" bestFit="1" customWidth="1"/>
    <col min="3" max="3" width="28.28515625" bestFit="1" customWidth="1"/>
    <col min="4" max="4" width="17.28515625" customWidth="1"/>
    <col min="5" max="5" width="15.7109375" customWidth="1"/>
    <col min="6" max="6" width="16.140625" bestFit="1" customWidth="1"/>
    <col min="7" max="7" width="37" customWidth="1"/>
    <col min="8" max="8" width="39" customWidth="1"/>
    <col min="9" max="9" width="29.5703125" customWidth="1"/>
    <col min="10" max="10" width="37" customWidth="1"/>
  </cols>
  <sheetData>
    <row r="1" spans="1:11" s="5" customFormat="1" ht="61.5" customHeight="1" thickBot="1" x14ac:dyDescent="0.25">
      <c r="A1" s="1"/>
      <c r="B1" s="2"/>
      <c r="C1" s="2"/>
      <c r="D1" s="1"/>
      <c r="E1" s="3"/>
      <c r="F1" s="4"/>
      <c r="G1" s="23"/>
      <c r="H1" s="29"/>
      <c r="I1" s="29" t="s">
        <v>0</v>
      </c>
      <c r="J1" s="29"/>
    </row>
    <row r="2" spans="1:11" x14ac:dyDescent="0.25">
      <c r="E2" s="6"/>
    </row>
    <row r="3" spans="1:11" x14ac:dyDescent="0.25">
      <c r="A3" s="7" t="s">
        <v>58</v>
      </c>
      <c r="D3" s="8"/>
      <c r="F3" s="9"/>
      <c r="G3" s="9"/>
      <c r="H3" s="9"/>
      <c r="I3" s="9"/>
      <c r="J3" s="10"/>
      <c r="K3" s="11"/>
    </row>
    <row r="4" spans="1:11" x14ac:dyDescent="0.25">
      <c r="A4" s="7" t="s">
        <v>57</v>
      </c>
      <c r="D4" s="8"/>
      <c r="F4" s="9"/>
      <c r="G4" s="9"/>
      <c r="H4" s="9"/>
      <c r="I4" s="9"/>
      <c r="J4" s="10"/>
      <c r="K4" s="11"/>
    </row>
    <row r="5" spans="1:11" x14ac:dyDescent="0.25">
      <c r="A5" s="12" t="s">
        <v>59</v>
      </c>
      <c r="E5" s="6"/>
    </row>
    <row r="6" spans="1:11" x14ac:dyDescent="0.25">
      <c r="A6" s="20" t="s">
        <v>60</v>
      </c>
      <c r="E6" s="6"/>
    </row>
    <row r="8" spans="1:11" ht="18.75" x14ac:dyDescent="0.25">
      <c r="B8" s="31" t="s">
        <v>61</v>
      </c>
      <c r="C8" s="31"/>
      <c r="D8" s="31"/>
      <c r="E8" s="31"/>
      <c r="F8" s="31"/>
      <c r="G8" s="31"/>
      <c r="H8" s="31"/>
      <c r="I8" s="31"/>
      <c r="J8" s="31"/>
      <c r="K8" s="31"/>
    </row>
    <row r="11" spans="1:11" ht="31.5" x14ac:dyDescent="0.25">
      <c r="A11" s="24" t="s">
        <v>2</v>
      </c>
      <c r="B11" s="24" t="s">
        <v>3</v>
      </c>
      <c r="C11" s="24" t="s">
        <v>50</v>
      </c>
      <c r="D11" s="24" t="s">
        <v>62</v>
      </c>
      <c r="E11" s="24" t="s">
        <v>63</v>
      </c>
      <c r="F11" s="24" t="s">
        <v>5</v>
      </c>
      <c r="G11" s="24" t="s">
        <v>56</v>
      </c>
      <c r="H11" s="24" t="s">
        <v>49</v>
      </c>
      <c r="I11" s="24" t="s">
        <v>6</v>
      </c>
      <c r="J11" s="24" t="s">
        <v>64</v>
      </c>
    </row>
    <row r="12" spans="1:11" x14ac:dyDescent="0.25">
      <c r="A12" s="17">
        <v>214000</v>
      </c>
      <c r="B12" s="28" t="s">
        <v>9</v>
      </c>
      <c r="C12" s="25">
        <v>74442400.110000014</v>
      </c>
      <c r="D12" s="25">
        <v>6526565</v>
      </c>
      <c r="E12" s="25">
        <v>144150.06</v>
      </c>
      <c r="F12" s="25">
        <f>C12+D12-E12</f>
        <v>80824815.050000012</v>
      </c>
      <c r="G12" s="25">
        <v>58143757.469999999</v>
      </c>
      <c r="H12" s="25">
        <v>123291.88</v>
      </c>
      <c r="I12" s="25">
        <v>2902942.87</v>
      </c>
      <c r="J12" s="25">
        <v>60923408.460000001</v>
      </c>
    </row>
    <row r="13" spans="1:11" x14ac:dyDescent="0.25">
      <c r="A13" s="17">
        <v>215000</v>
      </c>
      <c r="B13" s="28" t="s">
        <v>10</v>
      </c>
      <c r="C13" s="25">
        <v>29527663.780000001</v>
      </c>
      <c r="D13" s="25">
        <v>2201845.12</v>
      </c>
      <c r="E13" s="25">
        <v>107181.52</v>
      </c>
      <c r="F13" s="25">
        <f t="shared" ref="F13:F18" si="0">C13+D13-E13</f>
        <v>31622327.380000003</v>
      </c>
      <c r="G13" s="25">
        <v>18534108.899999999</v>
      </c>
      <c r="H13" s="25">
        <v>102049.87</v>
      </c>
      <c r="I13" s="25">
        <v>411756.22</v>
      </c>
      <c r="J13" s="25">
        <v>18843815.25</v>
      </c>
    </row>
    <row r="14" spans="1:11" x14ac:dyDescent="0.25">
      <c r="A14" s="17">
        <v>216000</v>
      </c>
      <c r="B14" s="28" t="s">
        <v>11</v>
      </c>
      <c r="C14" s="25">
        <v>22951028.719999999</v>
      </c>
      <c r="D14" s="25">
        <v>501346.64</v>
      </c>
      <c r="E14" s="25">
        <v>38504.26</v>
      </c>
      <c r="F14" s="25">
        <f t="shared" si="0"/>
        <v>23413871.099999998</v>
      </c>
      <c r="G14" s="25">
        <v>20126379.5</v>
      </c>
      <c r="H14" s="25">
        <v>32917.47</v>
      </c>
      <c r="I14" s="25">
        <v>423404.07</v>
      </c>
      <c r="J14" s="25">
        <v>20516866.100000001</v>
      </c>
    </row>
    <row r="15" spans="1:11" x14ac:dyDescent="0.25">
      <c r="A15" s="17">
        <v>217000</v>
      </c>
      <c r="B15" s="28" t="s">
        <v>12</v>
      </c>
      <c r="C15" s="25">
        <v>35888657.060000002</v>
      </c>
      <c r="D15" s="25">
        <v>4414063.57</v>
      </c>
      <c r="E15" s="25">
        <v>125970.87</v>
      </c>
      <c r="F15" s="25">
        <f t="shared" si="0"/>
        <v>40176749.760000005</v>
      </c>
      <c r="G15" s="25">
        <v>28252276.02</v>
      </c>
      <c r="H15" s="25">
        <v>89640.04</v>
      </c>
      <c r="I15" s="25">
        <v>1987760.75</v>
      </c>
      <c r="J15" s="25">
        <v>30150396.73</v>
      </c>
    </row>
    <row r="16" spans="1:11" x14ac:dyDescent="0.25">
      <c r="A16" s="17">
        <v>218000</v>
      </c>
      <c r="B16" s="28" t="s">
        <v>13</v>
      </c>
      <c r="C16" s="25">
        <v>1104294.8600000001</v>
      </c>
      <c r="D16" s="25">
        <v>15730</v>
      </c>
      <c r="E16" s="25">
        <v>12100</v>
      </c>
      <c r="F16" s="25">
        <f t="shared" si="0"/>
        <v>1107924.8600000001</v>
      </c>
      <c r="G16" s="25">
        <v>863575.19</v>
      </c>
      <c r="H16" s="25">
        <v>12100</v>
      </c>
      <c r="I16" s="25">
        <v>31815.95</v>
      </c>
      <c r="J16" s="25">
        <v>883291.14</v>
      </c>
    </row>
    <row r="17" spans="1:10" x14ac:dyDescent="0.25">
      <c r="A17" s="17">
        <v>219000</v>
      </c>
      <c r="B17" s="28" t="s">
        <v>16</v>
      </c>
      <c r="C17" s="25">
        <v>1266915.31</v>
      </c>
      <c r="D17" s="25">
        <v>507551.64</v>
      </c>
      <c r="E17" s="25">
        <v>133.1</v>
      </c>
      <c r="F17" s="25">
        <f t="shared" si="0"/>
        <v>1774333.85</v>
      </c>
      <c r="G17" s="25">
        <v>432247.45</v>
      </c>
      <c r="H17" s="25">
        <v>60.56</v>
      </c>
      <c r="I17" s="25">
        <v>172306.56</v>
      </c>
      <c r="J17" s="25">
        <v>604493.44999999995</v>
      </c>
    </row>
    <row r="18" spans="1:10" x14ac:dyDescent="0.25">
      <c r="A18" s="17"/>
      <c r="B18" s="26" t="s">
        <v>14</v>
      </c>
      <c r="C18" s="27">
        <f>SUM(C12:C17)</f>
        <v>165180959.84000003</v>
      </c>
      <c r="D18" s="27">
        <f>SUM(D12:D17)</f>
        <v>14167101.970000003</v>
      </c>
      <c r="E18" s="27">
        <f>SUM(E12:E17)</f>
        <v>428039.81</v>
      </c>
      <c r="F18" s="27">
        <f t="shared" si="0"/>
        <v>178920022.00000003</v>
      </c>
      <c r="G18" s="27">
        <f>SUM(G12:G17)</f>
        <v>126352344.53</v>
      </c>
      <c r="H18" s="27">
        <f>SUM(H12:H17)</f>
        <v>360059.82</v>
      </c>
      <c r="I18" s="27">
        <f>SUM(I12:I17)</f>
        <v>5929986.4199999999</v>
      </c>
      <c r="J18" s="27">
        <f>SUBTOTAL(109,J12:J17)</f>
        <v>131922271.13000001</v>
      </c>
    </row>
  </sheetData>
  <mergeCells count="1">
    <mergeCell ref="B8:K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45506-3B5D-4280-86AC-E396A5A79320}">
  <dimension ref="A1:K17"/>
  <sheetViews>
    <sheetView workbookViewId="0">
      <selection activeCell="E19" sqref="E19"/>
    </sheetView>
  </sheetViews>
  <sheetFormatPr baseColWidth="10" defaultRowHeight="15" x14ac:dyDescent="0.25"/>
  <cols>
    <col min="2" max="2" width="40.140625" bestFit="1" customWidth="1"/>
    <col min="3" max="3" width="16.140625" bestFit="1" customWidth="1"/>
    <col min="4" max="4" width="17.28515625" customWidth="1"/>
    <col min="5" max="5" width="15.7109375" customWidth="1"/>
    <col min="6" max="6" width="16.140625" bestFit="1" customWidth="1"/>
    <col min="7" max="7" width="18.28515625" customWidth="1"/>
    <col min="8" max="8" width="17" customWidth="1"/>
    <col min="9" max="9" width="16.140625" bestFit="1" customWidth="1"/>
    <col min="10" max="10" width="18.140625" customWidth="1"/>
  </cols>
  <sheetData>
    <row r="1" spans="1:11" s="5" customFormat="1" ht="61.5" customHeight="1" thickBot="1" x14ac:dyDescent="0.25">
      <c r="A1" s="1"/>
      <c r="B1" s="2"/>
      <c r="C1" s="2"/>
      <c r="D1" s="1"/>
      <c r="E1" s="3"/>
      <c r="F1" s="4"/>
      <c r="G1" s="23"/>
      <c r="H1" s="32" t="s">
        <v>0</v>
      </c>
      <c r="I1" s="32"/>
      <c r="J1" s="32"/>
    </row>
    <row r="2" spans="1:11" x14ac:dyDescent="0.25">
      <c r="E2" s="6"/>
    </row>
    <row r="3" spans="1:11" x14ac:dyDescent="0.25">
      <c r="A3" s="7" t="s">
        <v>1</v>
      </c>
      <c r="D3" s="8"/>
      <c r="F3" s="9"/>
      <c r="G3" s="9"/>
      <c r="H3" s="9"/>
      <c r="I3" s="10"/>
      <c r="K3" s="11"/>
    </row>
    <row r="4" spans="1:11" x14ac:dyDescent="0.25">
      <c r="A4" s="7" t="s">
        <v>35</v>
      </c>
      <c r="D4" s="8"/>
      <c r="F4" s="9"/>
      <c r="G4" s="9"/>
      <c r="H4" s="9"/>
      <c r="I4" s="10"/>
      <c r="K4" s="11"/>
    </row>
    <row r="5" spans="1:11" x14ac:dyDescent="0.25">
      <c r="A5" s="12" t="s">
        <v>36</v>
      </c>
      <c r="E5" s="6"/>
    </row>
    <row r="6" spans="1:11" x14ac:dyDescent="0.25">
      <c r="A6" s="20" t="s">
        <v>33</v>
      </c>
      <c r="E6" s="6"/>
    </row>
    <row r="10" spans="1:11" ht="18.75" x14ac:dyDescent="0.25">
      <c r="A10" s="31" t="s">
        <v>32</v>
      </c>
      <c r="B10" s="31"/>
      <c r="C10" s="31"/>
      <c r="D10" s="31"/>
      <c r="E10" s="31"/>
      <c r="F10" s="31"/>
      <c r="G10" s="31"/>
      <c r="H10" s="31"/>
      <c r="I10" s="31"/>
      <c r="J10" s="31"/>
    </row>
    <row r="11" spans="1:11" ht="47.25" x14ac:dyDescent="0.25">
      <c r="A11" s="13" t="s">
        <v>2</v>
      </c>
      <c r="B11" s="13" t="s">
        <v>3</v>
      </c>
      <c r="C11" s="13" t="s">
        <v>4</v>
      </c>
      <c r="D11" s="13" t="s">
        <v>31</v>
      </c>
      <c r="E11" s="13" t="s">
        <v>30</v>
      </c>
      <c r="F11" s="13" t="s">
        <v>5</v>
      </c>
      <c r="G11" s="13" t="s">
        <v>29</v>
      </c>
      <c r="H11" s="13" t="s">
        <v>6</v>
      </c>
      <c r="I11" s="13" t="s">
        <v>15</v>
      </c>
      <c r="J11" s="13" t="s">
        <v>27</v>
      </c>
    </row>
    <row r="12" spans="1:11" x14ac:dyDescent="0.25">
      <c r="A12" s="14">
        <v>203000</v>
      </c>
      <c r="B12" s="21" t="s">
        <v>17</v>
      </c>
      <c r="C12" s="16">
        <v>100008.61</v>
      </c>
      <c r="D12" s="16">
        <v>0</v>
      </c>
      <c r="E12" s="16">
        <v>0</v>
      </c>
      <c r="F12" s="16">
        <v>100008.61</v>
      </c>
      <c r="G12" s="16">
        <v>93601.41</v>
      </c>
      <c r="H12" s="16">
        <v>0</v>
      </c>
      <c r="I12" s="16">
        <v>93601.41</v>
      </c>
      <c r="J12" s="16">
        <v>0</v>
      </c>
    </row>
    <row r="13" spans="1:11" x14ac:dyDescent="0.25">
      <c r="A13" s="14">
        <v>206000</v>
      </c>
      <c r="B13" s="15" t="s">
        <v>7</v>
      </c>
      <c r="C13" s="16">
        <v>1846910.54</v>
      </c>
      <c r="D13" s="16">
        <v>16550.259999999998</v>
      </c>
      <c r="E13" s="16">
        <v>0</v>
      </c>
      <c r="F13" s="16">
        <v>1863460.8</v>
      </c>
      <c r="G13" s="16">
        <v>1580508.38</v>
      </c>
      <c r="H13" s="16">
        <v>274561.26</v>
      </c>
      <c r="I13" s="16">
        <v>1855069.64</v>
      </c>
      <c r="J13" s="16">
        <v>0</v>
      </c>
    </row>
    <row r="14" spans="1:11" x14ac:dyDescent="0.25">
      <c r="A14" s="14">
        <v>207000</v>
      </c>
      <c r="B14" s="21" t="s">
        <v>18</v>
      </c>
      <c r="C14" s="16">
        <v>3267718.1</v>
      </c>
      <c r="D14" s="16">
        <v>0</v>
      </c>
      <c r="E14" s="16">
        <v>0</v>
      </c>
      <c r="F14" s="16">
        <v>3267718.1</v>
      </c>
      <c r="G14" s="16">
        <v>248255.29</v>
      </c>
      <c r="H14" s="16">
        <v>81692.95</v>
      </c>
      <c r="I14" s="16">
        <v>329948.24</v>
      </c>
      <c r="J14" s="16">
        <v>0</v>
      </c>
    </row>
    <row r="15" spans="1:11" x14ac:dyDescent="0.25">
      <c r="A15" s="14">
        <v>209000</v>
      </c>
      <c r="B15" s="15" t="s">
        <v>8</v>
      </c>
      <c r="C15" s="16">
        <v>495452.15999999997</v>
      </c>
      <c r="D15" s="16">
        <v>0</v>
      </c>
      <c r="E15" s="16">
        <v>0</v>
      </c>
      <c r="F15" s="16">
        <v>495452.15999999997</v>
      </c>
      <c r="G15" s="16">
        <v>165137.13</v>
      </c>
      <c r="H15" s="16">
        <v>67087.820000000007</v>
      </c>
      <c r="I15" s="16">
        <v>232224.95</v>
      </c>
      <c r="J15" s="16">
        <v>0</v>
      </c>
    </row>
    <row r="16" spans="1:11" ht="15.75" thickBot="1" x14ac:dyDescent="0.3">
      <c r="A16" s="17"/>
      <c r="B16" s="18" t="s">
        <v>14</v>
      </c>
      <c r="C16" s="19">
        <f t="shared" ref="C16:J16" si="0">SUM(C12:C15)</f>
        <v>5710089.4100000001</v>
      </c>
      <c r="D16" s="19">
        <f t="shared" si="0"/>
        <v>16550.259999999998</v>
      </c>
      <c r="E16" s="19">
        <f t="shared" si="0"/>
        <v>0</v>
      </c>
      <c r="F16" s="19">
        <f t="shared" si="0"/>
        <v>5726639.6699999999</v>
      </c>
      <c r="G16" s="19">
        <f t="shared" si="0"/>
        <v>2087502.21</v>
      </c>
      <c r="H16" s="19">
        <f t="shared" si="0"/>
        <v>423342.03</v>
      </c>
      <c r="I16" s="19">
        <f t="shared" si="0"/>
        <v>2510844.2400000002</v>
      </c>
      <c r="J16" s="19">
        <f t="shared" si="0"/>
        <v>0</v>
      </c>
    </row>
    <row r="17" ht="15.75" thickTop="1" x14ac:dyDescent="0.25"/>
  </sheetData>
  <mergeCells count="2">
    <mergeCell ref="A10:J10"/>
    <mergeCell ref="H1:J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3684F-27B3-45D4-A8AC-A4926283F6E1}">
  <dimension ref="A1:K20"/>
  <sheetViews>
    <sheetView workbookViewId="0">
      <selection activeCell="C26" sqref="C26"/>
    </sheetView>
  </sheetViews>
  <sheetFormatPr baseColWidth="10" defaultRowHeight="15" x14ac:dyDescent="0.25"/>
  <cols>
    <col min="2" max="2" width="27.85546875" customWidth="1"/>
    <col min="3" max="3" width="16.140625" bestFit="1" customWidth="1"/>
    <col min="4" max="4" width="17.28515625" customWidth="1"/>
    <col min="5" max="5" width="15.7109375" customWidth="1"/>
    <col min="6" max="6" width="16.140625" bestFit="1" customWidth="1"/>
    <col min="7" max="7" width="18.28515625" customWidth="1"/>
    <col min="8" max="8" width="17" customWidth="1"/>
    <col min="9" max="9" width="16.140625" bestFit="1" customWidth="1"/>
    <col min="10" max="10" width="18.140625" customWidth="1"/>
  </cols>
  <sheetData>
    <row r="1" spans="1:11" s="5" customFormat="1" ht="61.5" customHeight="1" thickBot="1" x14ac:dyDescent="0.3">
      <c r="A1" s="1"/>
      <c r="B1" s="2"/>
      <c r="C1" s="2"/>
      <c r="D1" s="1"/>
      <c r="E1" s="3"/>
      <c r="F1" s="4"/>
      <c r="G1" s="33" t="s">
        <v>0</v>
      </c>
      <c r="H1" s="33"/>
      <c r="I1" s="33"/>
    </row>
    <row r="2" spans="1:11" x14ac:dyDescent="0.25">
      <c r="E2" s="6"/>
    </row>
    <row r="3" spans="1:11" x14ac:dyDescent="0.25">
      <c r="A3" s="7" t="s">
        <v>1</v>
      </c>
      <c r="D3" s="8"/>
      <c r="F3" s="9"/>
      <c r="G3" s="9"/>
      <c r="H3" s="9"/>
      <c r="I3" s="10"/>
      <c r="K3" s="11"/>
    </row>
    <row r="4" spans="1:11" x14ac:dyDescent="0.25">
      <c r="A4" s="7" t="s">
        <v>37</v>
      </c>
      <c r="D4" s="8"/>
      <c r="F4" s="9"/>
      <c r="G4" s="9"/>
      <c r="H4" s="9"/>
      <c r="I4" s="10"/>
      <c r="K4" s="11"/>
    </row>
    <row r="5" spans="1:11" x14ac:dyDescent="0.25">
      <c r="A5" s="12" t="s">
        <v>38</v>
      </c>
      <c r="E5" s="6"/>
    </row>
    <row r="6" spans="1:11" x14ac:dyDescent="0.25">
      <c r="A6" s="12" t="s">
        <v>39</v>
      </c>
      <c r="E6" s="6"/>
    </row>
    <row r="10" spans="1:11" ht="18.75" x14ac:dyDescent="0.25">
      <c r="A10" s="31" t="s">
        <v>40</v>
      </c>
      <c r="B10" s="31"/>
      <c r="C10" s="31"/>
      <c r="D10" s="31"/>
      <c r="E10" s="31"/>
      <c r="F10" s="31"/>
      <c r="G10" s="31"/>
      <c r="H10" s="31"/>
      <c r="I10" s="31"/>
      <c r="J10" s="31"/>
    </row>
    <row r="11" spans="1:11" ht="47.25" x14ac:dyDescent="0.25">
      <c r="A11" s="13" t="s">
        <v>2</v>
      </c>
      <c r="B11" s="13" t="s">
        <v>3</v>
      </c>
      <c r="C11" s="13" t="s">
        <v>4</v>
      </c>
      <c r="D11" s="13" t="s">
        <v>41</v>
      </c>
      <c r="E11" s="13" t="s">
        <v>42</v>
      </c>
      <c r="F11" s="13" t="s">
        <v>5</v>
      </c>
      <c r="G11" s="13" t="s">
        <v>43</v>
      </c>
      <c r="H11" s="13" t="s">
        <v>6</v>
      </c>
      <c r="I11" s="13" t="s">
        <v>29</v>
      </c>
      <c r="J11" s="13" t="s">
        <v>27</v>
      </c>
    </row>
    <row r="12" spans="1:11" x14ac:dyDescent="0.25">
      <c r="A12" s="14">
        <v>206000</v>
      </c>
      <c r="B12" s="15" t="s">
        <v>7</v>
      </c>
      <c r="C12" s="16">
        <v>1715773.02</v>
      </c>
      <c r="D12" s="16">
        <v>131137.51999999999</v>
      </c>
      <c r="E12" s="16">
        <v>0</v>
      </c>
      <c r="F12" s="16">
        <v>1846910.54</v>
      </c>
      <c r="G12" s="16">
        <v>1393431.01</v>
      </c>
      <c r="H12" s="16">
        <v>187077.03</v>
      </c>
      <c r="I12" s="16">
        <v>1580508.04</v>
      </c>
      <c r="J12" s="16">
        <v>0</v>
      </c>
    </row>
    <row r="13" spans="1:11" ht="30" x14ac:dyDescent="0.25">
      <c r="A13" s="14">
        <v>209000</v>
      </c>
      <c r="B13" s="15" t="s">
        <v>8</v>
      </c>
      <c r="C13" s="16">
        <v>454584.23</v>
      </c>
      <c r="D13" s="16">
        <v>31220.67</v>
      </c>
      <c r="E13" s="16">
        <v>0</v>
      </c>
      <c r="F13" s="16">
        <v>485804.89999999997</v>
      </c>
      <c r="G13" s="16">
        <v>88.23</v>
      </c>
      <c r="H13" s="16">
        <v>0</v>
      </c>
      <c r="I13" s="16">
        <v>88.23</v>
      </c>
      <c r="J13" s="16">
        <v>0</v>
      </c>
    </row>
    <row r="14" spans="1:11" x14ac:dyDescent="0.25">
      <c r="A14" s="14">
        <v>214000</v>
      </c>
      <c r="B14" s="15" t="s">
        <v>9</v>
      </c>
      <c r="C14" s="16">
        <v>56831336.57</v>
      </c>
      <c r="D14" s="16">
        <v>4480391.07</v>
      </c>
      <c r="E14" s="16">
        <v>147927.04800000001</v>
      </c>
      <c r="F14" s="16">
        <v>61163800.592</v>
      </c>
      <c r="G14" s="16">
        <v>44981743.07</v>
      </c>
      <c r="H14" s="16">
        <v>5772049.6470333338</v>
      </c>
      <c r="I14" s="16">
        <v>50657842.382420331</v>
      </c>
      <c r="J14" s="16">
        <v>95950.334612999999</v>
      </c>
    </row>
    <row r="15" spans="1:11" ht="30" x14ac:dyDescent="0.25">
      <c r="A15" s="14">
        <v>215000</v>
      </c>
      <c r="B15" s="15" t="s">
        <v>10</v>
      </c>
      <c r="C15" s="16">
        <v>19140766.440000001</v>
      </c>
      <c r="D15" s="16">
        <v>999111.14000000013</v>
      </c>
      <c r="E15" s="16">
        <v>6080.04</v>
      </c>
      <c r="F15" s="16">
        <v>20133797.540000003</v>
      </c>
      <c r="G15" s="16">
        <v>15729418.08</v>
      </c>
      <c r="H15" s="16">
        <v>1933985.0230000003</v>
      </c>
      <c r="I15" s="16">
        <v>17657328.583000001</v>
      </c>
      <c r="J15" s="16">
        <v>6074.52</v>
      </c>
    </row>
    <row r="16" spans="1:11" x14ac:dyDescent="0.25">
      <c r="A16" s="14">
        <v>216000</v>
      </c>
      <c r="B16" s="15" t="s">
        <v>11</v>
      </c>
      <c r="C16" s="16">
        <v>20673879.739999998</v>
      </c>
      <c r="D16" s="16">
        <v>340774.19000000012</v>
      </c>
      <c r="E16" s="16">
        <v>7526.058</v>
      </c>
      <c r="F16" s="16">
        <v>21007127.872000001</v>
      </c>
      <c r="G16" s="16">
        <v>17718630.050000001</v>
      </c>
      <c r="H16" s="16">
        <v>2083222.46</v>
      </c>
      <c r="I16" s="16">
        <v>19796281.742293</v>
      </c>
      <c r="J16" s="16">
        <v>5570.767707</v>
      </c>
    </row>
    <row r="17" spans="1:10" ht="30" x14ac:dyDescent="0.25">
      <c r="A17" s="14">
        <v>217000</v>
      </c>
      <c r="B17" s="15" t="s">
        <v>12</v>
      </c>
      <c r="C17" s="16">
        <v>24517230.289999999</v>
      </c>
      <c r="D17" s="16">
        <v>1837043.46</v>
      </c>
      <c r="E17" s="16">
        <v>175827.51</v>
      </c>
      <c r="F17" s="16">
        <v>26178446.239999998</v>
      </c>
      <c r="G17" s="16">
        <v>20942863.539999999</v>
      </c>
      <c r="H17" s="16">
        <v>4933691.1316666668</v>
      </c>
      <c r="I17" s="16">
        <v>25708263.524123669</v>
      </c>
      <c r="J17" s="16">
        <v>168291.147543</v>
      </c>
    </row>
    <row r="18" spans="1:10" x14ac:dyDescent="0.25">
      <c r="A18" s="14">
        <v>218000</v>
      </c>
      <c r="B18" s="15" t="s">
        <v>13</v>
      </c>
      <c r="C18" s="16">
        <v>946835.13</v>
      </c>
      <c r="D18" s="16">
        <v>31220.67</v>
      </c>
      <c r="E18" s="16">
        <v>0</v>
      </c>
      <c r="F18" s="16">
        <v>485804.89999999997</v>
      </c>
      <c r="G18" s="16">
        <v>88.23</v>
      </c>
      <c r="H18" s="16">
        <v>0</v>
      </c>
      <c r="I18" s="16">
        <v>88.23</v>
      </c>
      <c r="J18" s="16">
        <v>0</v>
      </c>
    </row>
    <row r="19" spans="1:10" ht="15.75" thickBot="1" x14ac:dyDescent="0.3">
      <c r="A19" s="17"/>
      <c r="B19" s="18" t="s">
        <v>14</v>
      </c>
      <c r="C19" s="19">
        <f t="shared" ref="C19:J19" si="0">SUM(C12:C18)</f>
        <v>124280405.41999999</v>
      </c>
      <c r="D19" s="19">
        <f t="shared" si="0"/>
        <v>7850898.7200000007</v>
      </c>
      <c r="E19" s="19">
        <f t="shared" si="0"/>
        <v>337360.65600000002</v>
      </c>
      <c r="F19" s="19">
        <f t="shared" si="0"/>
        <v>131301692.58400001</v>
      </c>
      <c r="G19" s="19">
        <f t="shared" si="0"/>
        <v>100766262.20999999</v>
      </c>
      <c r="H19" s="19">
        <f t="shared" si="0"/>
        <v>14910025.291700002</v>
      </c>
      <c r="I19" s="19">
        <f t="shared" si="0"/>
        <v>115400400.731837</v>
      </c>
      <c r="J19" s="19">
        <f t="shared" si="0"/>
        <v>275886.76986300002</v>
      </c>
    </row>
    <row r="20" spans="1:10" ht="15.75" thickTop="1" x14ac:dyDescent="0.25"/>
  </sheetData>
  <mergeCells count="2">
    <mergeCell ref="G1:I1"/>
    <mergeCell ref="A10:J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7ED40-87EE-4238-ABEE-BB3C56F77216}">
  <dimension ref="A1:J16"/>
  <sheetViews>
    <sheetView tabSelected="1" workbookViewId="0">
      <selection activeCell="C23" sqref="C23"/>
    </sheetView>
  </sheetViews>
  <sheetFormatPr baseColWidth="10" defaultRowHeight="15" x14ac:dyDescent="0.25"/>
  <cols>
    <col min="2" max="2" width="40.140625" bestFit="1" customWidth="1"/>
    <col min="3" max="3" width="40.140625" customWidth="1"/>
    <col min="4" max="4" width="17.28515625" customWidth="1"/>
    <col min="5" max="5" width="15.7109375" customWidth="1"/>
    <col min="6" max="6" width="16.140625" bestFit="1" customWidth="1"/>
    <col min="7" max="7" width="37" customWidth="1"/>
    <col min="8" max="8" width="29.5703125" customWidth="1"/>
    <col min="9" max="9" width="37" customWidth="1"/>
  </cols>
  <sheetData>
    <row r="1" spans="1:10" s="5" customFormat="1" ht="61.5" customHeight="1" thickBot="1" x14ac:dyDescent="0.25">
      <c r="A1" s="1"/>
      <c r="B1" s="2"/>
      <c r="C1" s="2"/>
      <c r="D1" s="1"/>
      <c r="E1" s="3"/>
      <c r="F1" s="4"/>
      <c r="G1" s="32" t="s">
        <v>0</v>
      </c>
      <c r="H1" s="32"/>
      <c r="I1" s="32"/>
    </row>
    <row r="2" spans="1:10" x14ac:dyDescent="0.25">
      <c r="E2" s="6"/>
    </row>
    <row r="3" spans="1:10" x14ac:dyDescent="0.25">
      <c r="A3" s="7" t="s">
        <v>69</v>
      </c>
      <c r="D3" s="8"/>
      <c r="F3" s="9"/>
      <c r="G3" s="9"/>
      <c r="H3" s="9"/>
      <c r="I3" s="10"/>
      <c r="J3" s="11"/>
    </row>
    <row r="4" spans="1:10" x14ac:dyDescent="0.25">
      <c r="A4" s="7" t="s">
        <v>57</v>
      </c>
      <c r="D4" s="8"/>
      <c r="F4" s="9"/>
      <c r="G4" s="9"/>
      <c r="H4" s="9"/>
      <c r="I4" s="10"/>
      <c r="J4" s="11"/>
    </row>
    <row r="5" spans="1:10" x14ac:dyDescent="0.25">
      <c r="A5" s="12" t="s">
        <v>59</v>
      </c>
      <c r="E5" s="6"/>
    </row>
    <row r="6" spans="1:10" x14ac:dyDescent="0.25">
      <c r="A6" s="20" t="s">
        <v>60</v>
      </c>
      <c r="E6" s="6"/>
    </row>
    <row r="9" spans="1:10" ht="18.75" x14ac:dyDescent="0.25">
      <c r="A9" s="31" t="s">
        <v>71</v>
      </c>
      <c r="B9" s="31"/>
      <c r="C9" s="31"/>
      <c r="D9" s="31"/>
      <c r="E9" s="31"/>
      <c r="F9" s="31"/>
      <c r="G9" s="31"/>
      <c r="H9" s="31"/>
      <c r="I9" s="31"/>
    </row>
    <row r="11" spans="1:10" ht="31.5" x14ac:dyDescent="0.25">
      <c r="A11" s="24" t="s">
        <v>2</v>
      </c>
      <c r="B11" s="24" t="s">
        <v>3</v>
      </c>
      <c r="C11" s="24" t="s">
        <v>4</v>
      </c>
      <c r="D11" s="24" t="s">
        <v>62</v>
      </c>
      <c r="E11" s="24" t="s">
        <v>72</v>
      </c>
      <c r="F11" s="24" t="s">
        <v>5</v>
      </c>
      <c r="G11" s="24" t="s">
        <v>56</v>
      </c>
      <c r="H11" s="24" t="s">
        <v>6</v>
      </c>
      <c r="I11" s="24" t="s">
        <v>64</v>
      </c>
    </row>
    <row r="12" spans="1:10" x14ac:dyDescent="0.25">
      <c r="A12" s="17">
        <v>203000</v>
      </c>
      <c r="B12" s="28" t="s">
        <v>17</v>
      </c>
      <c r="C12" s="25">
        <v>100008.61</v>
      </c>
      <c r="D12" s="25">
        <v>0</v>
      </c>
      <c r="E12" s="25">
        <v>0</v>
      </c>
      <c r="F12" s="25">
        <f>C12+D12-E12</f>
        <v>100008.61</v>
      </c>
      <c r="G12" s="25">
        <v>93601.41</v>
      </c>
      <c r="H12" s="25">
        <v>0</v>
      </c>
      <c r="I12" s="25">
        <f>G12+H12</f>
        <v>93601.41</v>
      </c>
    </row>
    <row r="13" spans="1:10" x14ac:dyDescent="0.25">
      <c r="A13" s="17">
        <v>206000</v>
      </c>
      <c r="B13" s="30" t="s">
        <v>7</v>
      </c>
      <c r="C13" s="25">
        <v>3183073.18</v>
      </c>
      <c r="D13" s="25">
        <v>947407.59</v>
      </c>
      <c r="E13" s="25">
        <v>0</v>
      </c>
      <c r="F13" s="25">
        <f t="shared" ref="F13:F15" si="0">C13+D13-E13</f>
        <v>4130480.77</v>
      </c>
      <c r="G13" s="25">
        <v>2251339.0099999998</v>
      </c>
      <c r="H13" s="25">
        <v>307886.7</v>
      </c>
      <c r="I13" s="25">
        <f t="shared" ref="I13:I15" si="1">G13+H13</f>
        <v>2559225.71</v>
      </c>
    </row>
    <row r="14" spans="1:10" x14ac:dyDescent="0.25">
      <c r="A14" s="17">
        <v>207000</v>
      </c>
      <c r="B14" s="28" t="s">
        <v>18</v>
      </c>
      <c r="C14" s="25">
        <v>3267718.1</v>
      </c>
      <c r="D14" s="25">
        <v>0</v>
      </c>
      <c r="E14" s="25">
        <v>0</v>
      </c>
      <c r="F14" s="25">
        <f t="shared" si="0"/>
        <v>3267718.1</v>
      </c>
      <c r="G14" s="25">
        <v>575027.09</v>
      </c>
      <c r="H14" s="25">
        <v>81692.95</v>
      </c>
      <c r="I14" s="25">
        <v>656720.04</v>
      </c>
    </row>
    <row r="15" spans="1:10" x14ac:dyDescent="0.25">
      <c r="A15" s="17">
        <v>209000</v>
      </c>
      <c r="B15" s="30" t="s">
        <v>8</v>
      </c>
      <c r="C15" s="25">
        <v>495452.15999999997</v>
      </c>
      <c r="D15" s="25">
        <v>0</v>
      </c>
      <c r="E15" s="25">
        <v>0</v>
      </c>
      <c r="F15" s="25">
        <f t="shared" si="0"/>
        <v>495452.15999999997</v>
      </c>
      <c r="G15" s="25">
        <v>415945.81</v>
      </c>
      <c r="H15" s="25">
        <v>49545.21</v>
      </c>
      <c r="I15" s="25">
        <f t="shared" si="1"/>
        <v>465491.02</v>
      </c>
    </row>
    <row r="16" spans="1:10" x14ac:dyDescent="0.25">
      <c r="A16" s="17"/>
      <c r="B16" s="26" t="s">
        <v>14</v>
      </c>
      <c r="C16" s="27">
        <f t="shared" ref="C16:I16" si="2">SUM(C12:C15)</f>
        <v>7046252.0500000007</v>
      </c>
      <c r="D16" s="27">
        <f t="shared" si="2"/>
        <v>947407.59</v>
      </c>
      <c r="E16" s="27">
        <f t="shared" si="2"/>
        <v>0</v>
      </c>
      <c r="F16" s="27">
        <f t="shared" si="2"/>
        <v>7993659.6400000006</v>
      </c>
      <c r="G16" s="27">
        <f t="shared" si="2"/>
        <v>3335913.32</v>
      </c>
      <c r="H16" s="27">
        <f t="shared" si="2"/>
        <v>439124.86000000004</v>
      </c>
      <c r="I16" s="27">
        <f t="shared" si="2"/>
        <v>3775038.18</v>
      </c>
    </row>
  </sheetData>
  <mergeCells count="2">
    <mergeCell ref="G1:I1"/>
    <mergeCell ref="A9:I9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08DE5-D044-482B-9A10-CDFCF7D03FA0}">
  <dimension ref="A1:K18"/>
  <sheetViews>
    <sheetView workbookViewId="0">
      <selection activeCell="A3" sqref="A3"/>
    </sheetView>
  </sheetViews>
  <sheetFormatPr baseColWidth="10" defaultRowHeight="15" x14ac:dyDescent="0.25"/>
  <cols>
    <col min="2" max="2" width="38.140625" bestFit="1" customWidth="1"/>
    <col min="3" max="3" width="28.28515625" bestFit="1" customWidth="1"/>
    <col min="4" max="4" width="17.28515625" customWidth="1"/>
    <col min="5" max="5" width="15.7109375" customWidth="1"/>
    <col min="6" max="6" width="16.140625" bestFit="1" customWidth="1"/>
    <col min="7" max="7" width="37" customWidth="1"/>
    <col min="8" max="8" width="39" customWidth="1"/>
    <col min="9" max="9" width="29.5703125" customWidth="1"/>
    <col min="10" max="10" width="37" customWidth="1"/>
  </cols>
  <sheetData>
    <row r="1" spans="1:11" s="5" customFormat="1" ht="61.5" customHeight="1" thickBot="1" x14ac:dyDescent="0.25">
      <c r="A1" s="1"/>
      <c r="B1" s="2"/>
      <c r="C1" s="2"/>
      <c r="D1" s="1"/>
      <c r="E1" s="3"/>
      <c r="F1" s="4"/>
      <c r="G1" s="23"/>
      <c r="H1" s="29"/>
      <c r="I1" s="29" t="s">
        <v>0</v>
      </c>
      <c r="J1" s="29"/>
    </row>
    <row r="2" spans="1:11" x14ac:dyDescent="0.25">
      <c r="E2" s="6"/>
    </row>
    <row r="3" spans="1:11" x14ac:dyDescent="0.25">
      <c r="A3" s="7" t="s">
        <v>58</v>
      </c>
      <c r="D3" s="8"/>
      <c r="F3" s="9"/>
      <c r="G3" s="9"/>
      <c r="H3" s="9"/>
      <c r="I3" s="9"/>
      <c r="J3" s="10"/>
      <c r="K3" s="11"/>
    </row>
    <row r="4" spans="1:11" x14ac:dyDescent="0.25">
      <c r="A4" s="7" t="s">
        <v>52</v>
      </c>
      <c r="D4" s="8"/>
      <c r="F4" s="9"/>
      <c r="G4" s="9"/>
      <c r="H4" s="9"/>
      <c r="I4" s="9"/>
      <c r="J4" s="10"/>
      <c r="K4" s="11"/>
    </row>
    <row r="5" spans="1:11" x14ac:dyDescent="0.25">
      <c r="A5" s="12" t="s">
        <v>65</v>
      </c>
      <c r="E5" s="6"/>
    </row>
    <row r="6" spans="1:11" x14ac:dyDescent="0.25">
      <c r="A6" s="20" t="s">
        <v>53</v>
      </c>
      <c r="E6" s="6"/>
    </row>
    <row r="8" spans="1:11" ht="18.75" customHeight="1" x14ac:dyDescent="0.25">
      <c r="B8" s="31" t="s">
        <v>66</v>
      </c>
      <c r="C8" s="31"/>
      <c r="D8" s="31"/>
      <c r="E8" s="31"/>
      <c r="F8" s="31"/>
      <c r="G8" s="31"/>
      <c r="H8" s="31"/>
      <c r="I8" s="31"/>
      <c r="J8" s="31"/>
      <c r="K8" s="31"/>
    </row>
    <row r="11" spans="1:11" ht="31.5" x14ac:dyDescent="0.25">
      <c r="A11" s="24" t="s">
        <v>2</v>
      </c>
      <c r="B11" s="24" t="s">
        <v>3</v>
      </c>
      <c r="C11" s="24" t="s">
        <v>50</v>
      </c>
      <c r="D11" s="24" t="s">
        <v>54</v>
      </c>
      <c r="E11" s="24" t="s">
        <v>55</v>
      </c>
      <c r="F11" s="24" t="s">
        <v>5</v>
      </c>
      <c r="G11" s="24" t="s">
        <v>48</v>
      </c>
      <c r="H11" s="24" t="s">
        <v>49</v>
      </c>
      <c r="I11" s="24" t="s">
        <v>6</v>
      </c>
      <c r="J11" s="24" t="s">
        <v>56</v>
      </c>
    </row>
    <row r="12" spans="1:11" x14ac:dyDescent="0.25">
      <c r="A12" s="17">
        <v>214000</v>
      </c>
      <c r="B12" s="28" t="s">
        <v>9</v>
      </c>
      <c r="C12" s="25">
        <v>70131384.870000005</v>
      </c>
      <c r="D12" s="25">
        <v>4342662.2</v>
      </c>
      <c r="E12" s="25">
        <v>31646.959999999999</v>
      </c>
      <c r="F12" s="25">
        <f>C12+D12-E12</f>
        <v>74442400.110000014</v>
      </c>
      <c r="G12" s="25">
        <v>55603118.909999996</v>
      </c>
      <c r="H12" s="25">
        <v>18115.599999999999</v>
      </c>
      <c r="I12" s="25">
        <v>2558754.16</v>
      </c>
      <c r="J12" s="25">
        <v>58143757.469999999</v>
      </c>
    </row>
    <row r="13" spans="1:11" x14ac:dyDescent="0.25">
      <c r="A13" s="17">
        <v>215000</v>
      </c>
      <c r="B13" s="28" t="s">
        <v>10</v>
      </c>
      <c r="C13" s="25">
        <v>29341132.100000001</v>
      </c>
      <c r="D13" s="25">
        <v>196279.63</v>
      </c>
      <c r="E13" s="25">
        <v>9747.9500000000007</v>
      </c>
      <c r="F13" s="25">
        <f t="shared" ref="F13:F18" si="0">C13+D13-E13</f>
        <v>29527663.780000001</v>
      </c>
      <c r="G13" s="25">
        <v>18246292.309999999</v>
      </c>
      <c r="H13" s="25">
        <v>7790.83</v>
      </c>
      <c r="I13" s="25">
        <v>295607.42</v>
      </c>
      <c r="J13" s="25">
        <v>18534108.899999999</v>
      </c>
    </row>
    <row r="14" spans="1:11" x14ac:dyDescent="0.25">
      <c r="A14" s="17">
        <v>216000</v>
      </c>
      <c r="B14" s="28" t="s">
        <v>11</v>
      </c>
      <c r="C14" s="25">
        <v>22184067.390000001</v>
      </c>
      <c r="D14" s="25">
        <v>778441.2</v>
      </c>
      <c r="E14" s="25">
        <v>11479.87</v>
      </c>
      <c r="F14" s="25">
        <f t="shared" si="0"/>
        <v>22951028.719999999</v>
      </c>
      <c r="G14" s="25">
        <v>19735228.02</v>
      </c>
      <c r="H14" s="25">
        <v>7225.21</v>
      </c>
      <c r="I14" s="25">
        <v>398376.69</v>
      </c>
      <c r="J14" s="25">
        <v>20126379.5</v>
      </c>
    </row>
    <row r="15" spans="1:11" x14ac:dyDescent="0.25">
      <c r="A15" s="17">
        <v>217000</v>
      </c>
      <c r="B15" s="28" t="s">
        <v>12</v>
      </c>
      <c r="C15" s="25">
        <v>33577941.420000002</v>
      </c>
      <c r="D15" s="25">
        <v>2471957.9500000002</v>
      </c>
      <c r="E15" s="25">
        <v>161242.31</v>
      </c>
      <c r="F15" s="25">
        <f t="shared" si="0"/>
        <v>35888657.060000002</v>
      </c>
      <c r="G15" s="25">
        <v>26794583.579999998</v>
      </c>
      <c r="H15" s="25">
        <v>126070.48</v>
      </c>
      <c r="I15" s="25">
        <v>1583762.92</v>
      </c>
      <c r="J15" s="25">
        <v>28252276.02</v>
      </c>
    </row>
    <row r="16" spans="1:11" x14ac:dyDescent="0.25">
      <c r="A16" s="17">
        <v>218000</v>
      </c>
      <c r="B16" s="28" t="s">
        <v>13</v>
      </c>
      <c r="C16" s="25">
        <v>1095824.8600000001</v>
      </c>
      <c r="D16" s="25">
        <v>8470</v>
      </c>
      <c r="E16" s="25">
        <v>0</v>
      </c>
      <c r="F16" s="25">
        <f t="shared" si="0"/>
        <v>1104294.8600000001</v>
      </c>
      <c r="G16" s="25">
        <v>831695.79</v>
      </c>
      <c r="H16" s="25">
        <v>0</v>
      </c>
      <c r="I16" s="25">
        <v>31879.4</v>
      </c>
      <c r="J16" s="25">
        <v>863575.19</v>
      </c>
    </row>
    <row r="17" spans="1:10" x14ac:dyDescent="0.25">
      <c r="A17" s="17">
        <v>219000</v>
      </c>
      <c r="B17" s="28" t="s">
        <v>16</v>
      </c>
      <c r="C17" s="25">
        <v>1121701.83</v>
      </c>
      <c r="D17" s="25">
        <v>145213.48000000001</v>
      </c>
      <c r="E17" s="25">
        <v>0</v>
      </c>
      <c r="F17" s="25">
        <f t="shared" si="0"/>
        <v>1266915.31</v>
      </c>
      <c r="G17" s="25">
        <v>272883.40999999997</v>
      </c>
      <c r="H17" s="25">
        <v>0</v>
      </c>
      <c r="I17" s="25">
        <v>159364.04</v>
      </c>
      <c r="J17" s="25">
        <v>432247.45</v>
      </c>
    </row>
    <row r="18" spans="1:10" x14ac:dyDescent="0.25">
      <c r="A18" s="17"/>
      <c r="B18" s="26" t="s">
        <v>14</v>
      </c>
      <c r="C18" s="27">
        <f>SUM(C12:C17)</f>
        <v>157452052.47000003</v>
      </c>
      <c r="D18" s="27">
        <f>SUM(D12:D17)</f>
        <v>7943024.4600000009</v>
      </c>
      <c r="E18" s="27">
        <f>SUM(E12:E17)</f>
        <v>214117.09</v>
      </c>
      <c r="F18" s="27">
        <f t="shared" si="0"/>
        <v>165180959.84000003</v>
      </c>
      <c r="G18" s="27">
        <f>SUM(G12:G17)</f>
        <v>121483802.02</v>
      </c>
      <c r="H18" s="27">
        <f>SUM(H12:H17)</f>
        <v>159202.12</v>
      </c>
      <c r="I18" s="27">
        <f>SUM(I12:I17)</f>
        <v>5027744.63</v>
      </c>
      <c r="J18" s="27">
        <f>SUBTOTAL(109,J12:J17)</f>
        <v>126352344.53</v>
      </c>
    </row>
  </sheetData>
  <mergeCells count="1">
    <mergeCell ref="B8:K8"/>
  </mergeCells>
  <pageMargins left="0.7" right="0.7" top="0.75" bottom="0.75" header="0.3" footer="0.3"/>
  <pageSetup paperSize="9" orientation="portrait" r:id="rId1"/>
  <ignoredErrors>
    <ignoredError sqref="F18" formula="1"/>
  </ignoredError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E9C05-6AB5-4165-8254-C1CD277F19BC}">
  <dimension ref="A1:J20"/>
  <sheetViews>
    <sheetView workbookViewId="0">
      <selection activeCell="I19" sqref="I19:I20"/>
    </sheetView>
  </sheetViews>
  <sheetFormatPr baseColWidth="10" defaultRowHeight="15" x14ac:dyDescent="0.25"/>
  <cols>
    <col min="2" max="2" width="40.140625" bestFit="1" customWidth="1"/>
    <col min="3" max="3" width="40.140625" customWidth="1"/>
    <col min="4" max="4" width="17.28515625" customWidth="1"/>
    <col min="5" max="5" width="15.7109375" customWidth="1"/>
    <col min="6" max="6" width="16.140625" bestFit="1" customWidth="1"/>
    <col min="7" max="7" width="37" customWidth="1"/>
    <col min="8" max="8" width="29.5703125" customWidth="1"/>
    <col min="9" max="9" width="37" customWidth="1"/>
  </cols>
  <sheetData>
    <row r="1" spans="1:10" s="5" customFormat="1" ht="61.5" customHeight="1" thickBot="1" x14ac:dyDescent="0.25">
      <c r="A1" s="1"/>
      <c r="B1" s="2"/>
      <c r="C1" s="2"/>
      <c r="D1" s="1"/>
      <c r="E1" s="3"/>
      <c r="F1" s="4"/>
      <c r="G1" s="32" t="s">
        <v>0</v>
      </c>
      <c r="H1" s="32"/>
      <c r="I1" s="32"/>
    </row>
    <row r="2" spans="1:10" x14ac:dyDescent="0.25">
      <c r="E2" s="6"/>
    </row>
    <row r="3" spans="1:10" x14ac:dyDescent="0.25">
      <c r="A3" s="7" t="s">
        <v>69</v>
      </c>
      <c r="D3" s="8"/>
      <c r="F3" s="9"/>
      <c r="G3" s="9"/>
      <c r="H3" s="9"/>
      <c r="I3" s="10"/>
      <c r="J3" s="11"/>
    </row>
    <row r="4" spans="1:10" x14ac:dyDescent="0.25">
      <c r="A4" s="7" t="s">
        <v>52</v>
      </c>
      <c r="D4" s="8"/>
      <c r="F4" s="9"/>
      <c r="G4" s="9"/>
      <c r="H4" s="9"/>
      <c r="I4" s="10"/>
      <c r="J4" s="11"/>
    </row>
    <row r="5" spans="1:10" x14ac:dyDescent="0.25">
      <c r="A5" s="12" t="s">
        <v>65</v>
      </c>
      <c r="E5" s="6"/>
    </row>
    <row r="6" spans="1:10" x14ac:dyDescent="0.25">
      <c r="A6" s="20" t="s">
        <v>53</v>
      </c>
      <c r="E6" s="6"/>
    </row>
    <row r="9" spans="1:10" ht="18.75" x14ac:dyDescent="0.25">
      <c r="A9" s="31" t="s">
        <v>73</v>
      </c>
      <c r="B9" s="31"/>
      <c r="C9" s="31"/>
      <c r="D9" s="31"/>
      <c r="E9" s="31"/>
      <c r="F9" s="31"/>
      <c r="G9" s="31"/>
      <c r="H9" s="31"/>
      <c r="I9" s="31"/>
    </row>
    <row r="11" spans="1:10" ht="31.5" x14ac:dyDescent="0.25">
      <c r="A11" s="24" t="s">
        <v>2</v>
      </c>
      <c r="B11" s="24" t="s">
        <v>3</v>
      </c>
      <c r="C11" s="24" t="s">
        <v>4</v>
      </c>
      <c r="D11" s="24" t="s">
        <v>54</v>
      </c>
      <c r="E11" s="24" t="s">
        <v>74</v>
      </c>
      <c r="F11" s="24" t="s">
        <v>5</v>
      </c>
      <c r="G11" s="24" t="s">
        <v>48</v>
      </c>
      <c r="H11" s="24" t="s">
        <v>6</v>
      </c>
      <c r="I11" s="24" t="s">
        <v>56</v>
      </c>
    </row>
    <row r="12" spans="1:10" x14ac:dyDescent="0.25">
      <c r="A12" s="17">
        <v>203000</v>
      </c>
      <c r="B12" s="28" t="s">
        <v>17</v>
      </c>
      <c r="C12" s="25">
        <v>100008.61</v>
      </c>
      <c r="D12" s="25">
        <v>0</v>
      </c>
      <c r="E12" s="25">
        <v>0</v>
      </c>
      <c r="F12" s="25">
        <f>C12+D12-E12</f>
        <v>100008.61</v>
      </c>
      <c r="G12" s="25">
        <v>93601.41</v>
      </c>
      <c r="H12" s="25">
        <v>0</v>
      </c>
      <c r="I12" s="25">
        <f>G12+H12</f>
        <v>93601.41</v>
      </c>
    </row>
    <row r="13" spans="1:10" x14ac:dyDescent="0.25">
      <c r="A13" s="17">
        <v>206000</v>
      </c>
      <c r="B13" s="30" t="s">
        <v>7</v>
      </c>
      <c r="C13" s="25">
        <v>2795707.71</v>
      </c>
      <c r="D13" s="25">
        <v>387365.47</v>
      </c>
      <c r="E13" s="25">
        <v>0</v>
      </c>
      <c r="F13" s="25">
        <f t="shared" ref="F13:F15" si="0">C13+D13-E13</f>
        <v>3183073.1799999997</v>
      </c>
      <c r="G13" s="25">
        <v>2435497.5299999998</v>
      </c>
      <c r="H13" s="25">
        <v>235827.32</v>
      </c>
      <c r="I13" s="25">
        <f t="shared" ref="I13:I15" si="1">G13+H13</f>
        <v>2671324.8499999996</v>
      </c>
    </row>
    <row r="14" spans="1:10" x14ac:dyDescent="0.25">
      <c r="A14" s="17">
        <v>207000</v>
      </c>
      <c r="B14" s="28" t="s">
        <v>18</v>
      </c>
      <c r="C14" s="25">
        <v>3267718.1</v>
      </c>
      <c r="D14" s="25">
        <v>0</v>
      </c>
      <c r="E14" s="25">
        <v>0</v>
      </c>
      <c r="F14" s="25">
        <f t="shared" si="0"/>
        <v>3267718.1</v>
      </c>
      <c r="G14" s="25">
        <v>493334.14</v>
      </c>
      <c r="H14" s="25">
        <v>81692.95</v>
      </c>
      <c r="I14" s="25">
        <v>575027.09</v>
      </c>
    </row>
    <row r="15" spans="1:10" x14ac:dyDescent="0.25">
      <c r="A15" s="17">
        <v>209000</v>
      </c>
      <c r="B15" s="30" t="s">
        <v>8</v>
      </c>
      <c r="C15" s="25">
        <v>495452.15999999997</v>
      </c>
      <c r="D15" s="25">
        <v>0</v>
      </c>
      <c r="E15" s="25">
        <v>0</v>
      </c>
      <c r="F15" s="25">
        <f t="shared" si="0"/>
        <v>495452.15999999997</v>
      </c>
      <c r="G15" s="25">
        <v>366400.59</v>
      </c>
      <c r="H15" s="25">
        <v>49545.22</v>
      </c>
      <c r="I15" s="25">
        <f t="shared" si="1"/>
        <v>415945.81000000006</v>
      </c>
    </row>
    <row r="16" spans="1:10" x14ac:dyDescent="0.25">
      <c r="A16" s="17"/>
      <c r="B16" s="26" t="s">
        <v>14</v>
      </c>
      <c r="C16" s="27">
        <f t="shared" ref="C16:I16" si="2">SUM(C12:C15)</f>
        <v>6658886.5800000001</v>
      </c>
      <c r="D16" s="27">
        <f t="shared" si="2"/>
        <v>387365.47</v>
      </c>
      <c r="E16" s="27">
        <f t="shared" si="2"/>
        <v>0</v>
      </c>
      <c r="F16" s="27">
        <f t="shared" si="2"/>
        <v>7046252.0499999998</v>
      </c>
      <c r="G16" s="27">
        <f t="shared" si="2"/>
        <v>3388833.67</v>
      </c>
      <c r="H16" s="27">
        <f t="shared" si="2"/>
        <v>367065.49</v>
      </c>
      <c r="I16" s="27">
        <f t="shared" si="2"/>
        <v>3755899.1599999997</v>
      </c>
    </row>
    <row r="20" spans="9:9" x14ac:dyDescent="0.25">
      <c r="I20" s="34"/>
    </row>
  </sheetData>
  <mergeCells count="2">
    <mergeCell ref="G1:I1"/>
    <mergeCell ref="A9:I9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2412-9ADF-4546-B617-38CEC57E856F}">
  <dimension ref="A1:K18"/>
  <sheetViews>
    <sheetView workbookViewId="0">
      <selection activeCell="G25" sqref="G25"/>
    </sheetView>
  </sheetViews>
  <sheetFormatPr baseColWidth="10" defaultRowHeight="15" x14ac:dyDescent="0.25"/>
  <cols>
    <col min="2" max="2" width="38.140625" bestFit="1" customWidth="1"/>
    <col min="3" max="3" width="28.28515625" bestFit="1" customWidth="1"/>
    <col min="4" max="4" width="17.28515625" customWidth="1"/>
    <col min="5" max="5" width="15.7109375" customWidth="1"/>
    <col min="6" max="6" width="16.140625" bestFit="1" customWidth="1"/>
    <col min="7" max="7" width="37" customWidth="1"/>
    <col min="8" max="8" width="39" customWidth="1"/>
    <col min="9" max="9" width="29.5703125" customWidth="1"/>
    <col min="10" max="10" width="37" customWidth="1"/>
  </cols>
  <sheetData>
    <row r="1" spans="1:11" s="5" customFormat="1" ht="61.5" customHeight="1" thickBot="1" x14ac:dyDescent="0.25">
      <c r="A1" s="1"/>
      <c r="B1" s="2"/>
      <c r="C1" s="2"/>
      <c r="D1" s="1"/>
      <c r="E1" s="3"/>
      <c r="F1" s="4"/>
      <c r="G1" s="23"/>
      <c r="H1" s="29"/>
      <c r="I1" s="29" t="s">
        <v>0</v>
      </c>
      <c r="J1" s="29"/>
    </row>
    <row r="2" spans="1:11" x14ac:dyDescent="0.25">
      <c r="E2" s="6"/>
    </row>
    <row r="3" spans="1:11" x14ac:dyDescent="0.25">
      <c r="A3" s="7" t="s">
        <v>58</v>
      </c>
      <c r="D3" s="8"/>
      <c r="F3" s="9"/>
      <c r="G3" s="9"/>
      <c r="H3" s="9"/>
      <c r="I3" s="9"/>
      <c r="J3" s="10"/>
      <c r="K3" s="11"/>
    </row>
    <row r="4" spans="1:11" x14ac:dyDescent="0.25">
      <c r="A4" s="7" t="s">
        <v>44</v>
      </c>
      <c r="D4" s="8"/>
      <c r="F4" s="9"/>
      <c r="G4" s="9"/>
      <c r="H4" s="9"/>
      <c r="I4" s="9"/>
      <c r="J4" s="10"/>
      <c r="K4" s="11"/>
    </row>
    <row r="5" spans="1:11" x14ac:dyDescent="0.25">
      <c r="A5" s="12" t="s">
        <v>68</v>
      </c>
      <c r="E5" s="6"/>
    </row>
    <row r="6" spans="1:11" x14ac:dyDescent="0.25">
      <c r="A6" s="20" t="s">
        <v>45</v>
      </c>
      <c r="E6" s="6"/>
    </row>
    <row r="8" spans="1:11" ht="18.75" customHeight="1" x14ac:dyDescent="0.25">
      <c r="B8" s="31" t="s">
        <v>67</v>
      </c>
      <c r="C8" s="31"/>
      <c r="D8" s="31"/>
      <c r="E8" s="31"/>
      <c r="F8" s="31"/>
      <c r="G8" s="31"/>
      <c r="H8" s="31"/>
      <c r="I8" s="31"/>
      <c r="J8" s="31"/>
      <c r="K8" s="31"/>
    </row>
    <row r="11" spans="1:11" ht="31.5" x14ac:dyDescent="0.25">
      <c r="A11" s="24" t="s">
        <v>2</v>
      </c>
      <c r="B11" s="24" t="s">
        <v>3</v>
      </c>
      <c r="C11" s="24" t="s">
        <v>50</v>
      </c>
      <c r="D11" s="24" t="s">
        <v>46</v>
      </c>
      <c r="E11" s="24" t="s">
        <v>47</v>
      </c>
      <c r="F11" s="24" t="s">
        <v>5</v>
      </c>
      <c r="G11" s="24" t="s">
        <v>25</v>
      </c>
      <c r="H11" s="24" t="s">
        <v>49</v>
      </c>
      <c r="I11" s="24" t="s">
        <v>6</v>
      </c>
      <c r="J11" s="24" t="s">
        <v>48</v>
      </c>
    </row>
    <row r="12" spans="1:11" x14ac:dyDescent="0.25">
      <c r="A12" s="17">
        <v>214000</v>
      </c>
      <c r="B12" s="28" t="s">
        <v>9</v>
      </c>
      <c r="C12" s="25">
        <v>66722389.420000002</v>
      </c>
      <c r="D12" s="25">
        <v>3482422.72</v>
      </c>
      <c r="E12" s="25">
        <v>73427.27</v>
      </c>
      <c r="F12" s="25">
        <f>C12+D12-E12</f>
        <v>70131384.870000005</v>
      </c>
      <c r="G12" s="25">
        <v>53208107.5</v>
      </c>
      <c r="H12" s="25">
        <v>64082.05</v>
      </c>
      <c r="I12" s="25">
        <v>2459093.46</v>
      </c>
      <c r="J12" s="25">
        <v>55603118.909999996</v>
      </c>
    </row>
    <row r="13" spans="1:11" x14ac:dyDescent="0.25">
      <c r="A13" s="17">
        <v>215000</v>
      </c>
      <c r="B13" s="28" t="s">
        <v>10</v>
      </c>
      <c r="C13" s="25">
        <v>28943638.879999999</v>
      </c>
      <c r="D13" s="25">
        <v>399506.94</v>
      </c>
      <c r="E13" s="25">
        <v>2013.72</v>
      </c>
      <c r="F13" s="25">
        <f t="shared" ref="F13:F18" si="0">C13+D13-E13</f>
        <v>29341132.100000001</v>
      </c>
      <c r="G13" s="25">
        <v>17944341.41</v>
      </c>
      <c r="H13" s="25">
        <v>1539.03</v>
      </c>
      <c r="I13" s="25">
        <v>303489.93</v>
      </c>
      <c r="J13" s="25">
        <v>18246292.309999999</v>
      </c>
    </row>
    <row r="14" spans="1:11" x14ac:dyDescent="0.25">
      <c r="A14" s="17">
        <v>216000</v>
      </c>
      <c r="B14" s="28" t="s">
        <v>11</v>
      </c>
      <c r="C14" s="25">
        <v>21811012.640000001</v>
      </c>
      <c r="D14" s="25">
        <v>433685.56</v>
      </c>
      <c r="E14" s="25">
        <v>60630.81</v>
      </c>
      <c r="F14" s="25">
        <v>22184067.390000001</v>
      </c>
      <c r="G14" s="25">
        <v>19398442.43</v>
      </c>
      <c r="H14" s="25">
        <v>57555.64</v>
      </c>
      <c r="I14" s="25">
        <v>394341.23</v>
      </c>
      <c r="J14" s="25">
        <v>19735228.02</v>
      </c>
    </row>
    <row r="15" spans="1:11" x14ac:dyDescent="0.25">
      <c r="A15" s="17">
        <v>217000</v>
      </c>
      <c r="B15" s="28" t="s">
        <v>12</v>
      </c>
      <c r="C15" s="25">
        <v>32109137.629999999</v>
      </c>
      <c r="D15" s="25">
        <v>1623473.03</v>
      </c>
      <c r="E15" s="25">
        <v>154669.24</v>
      </c>
      <c r="F15" s="25">
        <v>33577941.420000002</v>
      </c>
      <c r="G15" s="25">
        <v>25469119.219999999</v>
      </c>
      <c r="H15" s="25">
        <v>106841.16</v>
      </c>
      <c r="I15" s="25">
        <v>1432305.22</v>
      </c>
      <c r="J15" s="25">
        <v>26794583.579999998</v>
      </c>
    </row>
    <row r="16" spans="1:11" x14ac:dyDescent="0.25">
      <c r="A16" s="17">
        <v>218000</v>
      </c>
      <c r="B16" s="28" t="s">
        <v>13</v>
      </c>
      <c r="C16" s="25">
        <v>1046781.33</v>
      </c>
      <c r="D16" s="25">
        <v>49043.53</v>
      </c>
      <c r="E16" s="25">
        <v>0</v>
      </c>
      <c r="F16" s="25">
        <v>1095824.8600000001</v>
      </c>
      <c r="G16" s="25">
        <v>799537.12</v>
      </c>
      <c r="H16" s="25">
        <v>0</v>
      </c>
      <c r="I16" s="25">
        <v>32158.67</v>
      </c>
      <c r="J16" s="25">
        <v>831695.79</v>
      </c>
    </row>
    <row r="17" spans="1:10" x14ac:dyDescent="0.25">
      <c r="A17" s="17">
        <v>219000</v>
      </c>
      <c r="B17" s="28" t="s">
        <v>16</v>
      </c>
      <c r="C17" s="25">
        <v>990931.98</v>
      </c>
      <c r="D17" s="25">
        <v>130769.85</v>
      </c>
      <c r="E17" s="25">
        <v>0</v>
      </c>
      <c r="F17" s="25">
        <v>1121701.83</v>
      </c>
      <c r="G17" s="25">
        <v>124093</v>
      </c>
      <c r="H17" s="25">
        <v>0</v>
      </c>
      <c r="I17" s="25">
        <v>148790.41</v>
      </c>
      <c r="J17" s="25">
        <v>272883.40999999997</v>
      </c>
    </row>
    <row r="18" spans="1:10" x14ac:dyDescent="0.25">
      <c r="A18" s="17"/>
      <c r="B18" s="26" t="s">
        <v>14</v>
      </c>
      <c r="C18" s="27">
        <f>SUM(C12:C17)</f>
        <v>151623891.88</v>
      </c>
      <c r="D18" s="27">
        <f>SUM(D12:D17)</f>
        <v>6118901.6299999999</v>
      </c>
      <c r="E18" s="27">
        <f>SUM(E12:E17)</f>
        <v>290741.03999999998</v>
      </c>
      <c r="F18" s="27">
        <f t="shared" si="0"/>
        <v>157452052.47</v>
      </c>
      <c r="G18" s="27">
        <f>SUM(G12:G17)</f>
        <v>116943640.68000001</v>
      </c>
      <c r="H18" s="27">
        <f>SUM(H12:H17)</f>
        <v>230017.88</v>
      </c>
      <c r="I18" s="27">
        <f>SUM(I12:I17)</f>
        <v>4770178.92</v>
      </c>
      <c r="J18" s="27">
        <f>SUBTOTAL(109,J12:J17)</f>
        <v>121483802.02</v>
      </c>
    </row>
  </sheetData>
  <mergeCells count="1">
    <mergeCell ref="B8:K8"/>
  </mergeCells>
  <pageMargins left="0.7" right="0.7" top="0.75" bottom="0.75" header="0.3" footer="0.3"/>
  <pageSetup paperSize="9" orientation="portrait" r:id="rId1"/>
  <ignoredErrors>
    <ignoredError sqref="F18" formula="1"/>
  </ignoredErrors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11D63-2AE4-43A1-ADB4-FD645385B01F}">
  <dimension ref="A1:J16"/>
  <sheetViews>
    <sheetView workbookViewId="0">
      <selection activeCell="F19" sqref="F19"/>
    </sheetView>
  </sheetViews>
  <sheetFormatPr baseColWidth="10" defaultRowHeight="15" x14ac:dyDescent="0.25"/>
  <cols>
    <col min="2" max="2" width="40.140625" bestFit="1" customWidth="1"/>
    <col min="3" max="3" width="40.140625" customWidth="1"/>
    <col min="4" max="4" width="17.28515625" customWidth="1"/>
    <col min="5" max="5" width="15.7109375" customWidth="1"/>
    <col min="6" max="6" width="16.140625" bestFit="1" customWidth="1"/>
    <col min="7" max="7" width="37" customWidth="1"/>
    <col min="8" max="8" width="29.5703125" customWidth="1"/>
    <col min="9" max="9" width="37" customWidth="1"/>
  </cols>
  <sheetData>
    <row r="1" spans="1:10" s="5" customFormat="1" ht="61.5" customHeight="1" thickBot="1" x14ac:dyDescent="0.25">
      <c r="A1" s="1"/>
      <c r="B1" s="2"/>
      <c r="C1" s="2"/>
      <c r="D1" s="1"/>
      <c r="E1" s="3"/>
      <c r="F1" s="4"/>
      <c r="G1" s="32" t="s">
        <v>0</v>
      </c>
      <c r="H1" s="32"/>
      <c r="I1" s="32"/>
    </row>
    <row r="2" spans="1:10" x14ac:dyDescent="0.25">
      <c r="E2" s="6"/>
    </row>
    <row r="3" spans="1:10" x14ac:dyDescent="0.25">
      <c r="A3" s="7" t="s">
        <v>69</v>
      </c>
      <c r="D3" s="8"/>
      <c r="F3" s="9"/>
      <c r="G3" s="9"/>
      <c r="H3" s="9"/>
      <c r="I3" s="10"/>
      <c r="J3" s="11"/>
    </row>
    <row r="4" spans="1:10" x14ac:dyDescent="0.25">
      <c r="A4" s="7" t="s">
        <v>44</v>
      </c>
      <c r="D4" s="8"/>
      <c r="F4" s="9"/>
      <c r="G4" s="9"/>
      <c r="H4" s="9"/>
      <c r="I4" s="10"/>
      <c r="J4" s="11"/>
    </row>
    <row r="5" spans="1:10" x14ac:dyDescent="0.25">
      <c r="A5" s="12" t="s">
        <v>68</v>
      </c>
      <c r="E5" s="6"/>
    </row>
    <row r="6" spans="1:10" x14ac:dyDescent="0.25">
      <c r="A6" s="20" t="s">
        <v>45</v>
      </c>
      <c r="E6" s="6"/>
    </row>
    <row r="9" spans="1:10" ht="18.75" x14ac:dyDescent="0.25">
      <c r="A9" s="31" t="s">
        <v>70</v>
      </c>
      <c r="B9" s="31"/>
      <c r="C9" s="31"/>
      <c r="D9" s="31"/>
      <c r="E9" s="31"/>
      <c r="F9" s="31"/>
      <c r="G9" s="31"/>
      <c r="H9" s="31"/>
      <c r="I9" s="31"/>
    </row>
    <row r="11" spans="1:10" ht="31.5" x14ac:dyDescent="0.25">
      <c r="A11" s="24" t="s">
        <v>2</v>
      </c>
      <c r="B11" s="24" t="s">
        <v>3</v>
      </c>
      <c r="C11" s="24" t="s">
        <v>4</v>
      </c>
      <c r="D11" s="24" t="s">
        <v>46</v>
      </c>
      <c r="E11" s="24" t="s">
        <v>51</v>
      </c>
      <c r="F11" s="24" t="s">
        <v>5</v>
      </c>
      <c r="G11" s="24" t="s">
        <v>25</v>
      </c>
      <c r="H11" s="24" t="s">
        <v>6</v>
      </c>
      <c r="I11" s="24" t="s">
        <v>48</v>
      </c>
    </row>
    <row r="12" spans="1:10" x14ac:dyDescent="0.25">
      <c r="A12" s="17">
        <v>203000</v>
      </c>
      <c r="B12" s="28" t="s">
        <v>17</v>
      </c>
      <c r="C12" s="25">
        <v>100008.61</v>
      </c>
      <c r="D12" s="25">
        <v>0</v>
      </c>
      <c r="E12" s="25">
        <v>0</v>
      </c>
      <c r="F12" s="25">
        <f>C12+D12-E12</f>
        <v>100008.61</v>
      </c>
      <c r="G12" s="25">
        <v>93601.41</v>
      </c>
      <c r="H12" s="25">
        <v>0</v>
      </c>
      <c r="I12" s="25">
        <f>G12+H12</f>
        <v>93601.41</v>
      </c>
    </row>
    <row r="13" spans="1:10" x14ac:dyDescent="0.25">
      <c r="A13" s="17">
        <v>206000</v>
      </c>
      <c r="B13" s="30" t="s">
        <v>7</v>
      </c>
      <c r="C13" s="25">
        <v>2386937.37</v>
      </c>
      <c r="D13" s="25">
        <v>408773.34</v>
      </c>
      <c r="E13" s="25">
        <v>0</v>
      </c>
      <c r="F13" s="25">
        <f t="shared" ref="F13:F15" si="0">C13+D13-E13</f>
        <v>2795710.71</v>
      </c>
      <c r="G13" s="25">
        <v>1891209.62</v>
      </c>
      <c r="H13" s="25">
        <v>124302.06</v>
      </c>
      <c r="I13" s="25">
        <f t="shared" ref="I13:I15" si="1">G13+H13</f>
        <v>2015511.6800000002</v>
      </c>
    </row>
    <row r="14" spans="1:10" x14ac:dyDescent="0.25">
      <c r="A14" s="17">
        <v>207000</v>
      </c>
      <c r="B14" s="28" t="s">
        <v>18</v>
      </c>
      <c r="C14" s="25">
        <v>3267718.1</v>
      </c>
      <c r="D14" s="25">
        <v>0</v>
      </c>
      <c r="E14" s="25">
        <v>0</v>
      </c>
      <c r="F14" s="25">
        <f t="shared" si="0"/>
        <v>3267718.1</v>
      </c>
      <c r="G14" s="25">
        <v>411641.19</v>
      </c>
      <c r="H14" s="25">
        <v>81692.95</v>
      </c>
      <c r="I14" s="25">
        <v>411641.19</v>
      </c>
    </row>
    <row r="15" spans="1:10" x14ac:dyDescent="0.25">
      <c r="A15" s="17">
        <v>209000</v>
      </c>
      <c r="B15" s="30" t="s">
        <v>8</v>
      </c>
      <c r="C15" s="25">
        <v>495452.15999999997</v>
      </c>
      <c r="D15" s="25">
        <v>0</v>
      </c>
      <c r="E15" s="25">
        <v>0</v>
      </c>
      <c r="F15" s="25">
        <f t="shared" si="0"/>
        <v>495452.15999999997</v>
      </c>
      <c r="G15" s="25">
        <v>299312.77</v>
      </c>
      <c r="H15" s="25">
        <v>67087.820000000007</v>
      </c>
      <c r="I15" s="25">
        <f t="shared" si="1"/>
        <v>366400.59</v>
      </c>
    </row>
    <row r="16" spans="1:10" x14ac:dyDescent="0.25">
      <c r="A16" s="17"/>
      <c r="B16" s="26" t="s">
        <v>14</v>
      </c>
      <c r="C16" s="27">
        <f t="shared" ref="C16:I16" si="2">SUM(C12:C15)</f>
        <v>6250116.2400000002</v>
      </c>
      <c r="D16" s="27">
        <f t="shared" si="2"/>
        <v>408773.34</v>
      </c>
      <c r="E16" s="27">
        <f t="shared" si="2"/>
        <v>0</v>
      </c>
      <c r="F16" s="27">
        <f t="shared" si="2"/>
        <v>6658889.5800000001</v>
      </c>
      <c r="G16" s="27">
        <f t="shared" si="2"/>
        <v>2695764.99</v>
      </c>
      <c r="H16" s="27">
        <f t="shared" si="2"/>
        <v>273082.83</v>
      </c>
      <c r="I16" s="27">
        <f t="shared" si="2"/>
        <v>2887154.87</v>
      </c>
    </row>
  </sheetData>
  <mergeCells count="2">
    <mergeCell ref="G1:I1"/>
    <mergeCell ref="A9:I9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workbookViewId="0">
      <selection activeCell="I12" sqref="I12"/>
    </sheetView>
  </sheetViews>
  <sheetFormatPr baseColWidth="10" defaultRowHeight="15" x14ac:dyDescent="0.25"/>
  <cols>
    <col min="2" max="2" width="27.85546875" customWidth="1"/>
    <col min="3" max="3" width="16.140625" bestFit="1" customWidth="1"/>
    <col min="4" max="4" width="17.28515625" customWidth="1"/>
    <col min="5" max="5" width="15.7109375" customWidth="1"/>
    <col min="6" max="6" width="16.140625" bestFit="1" customWidth="1"/>
    <col min="7" max="7" width="18.28515625" customWidth="1"/>
    <col min="8" max="8" width="17" customWidth="1"/>
    <col min="9" max="9" width="19.5703125" customWidth="1"/>
  </cols>
  <sheetData>
    <row r="1" spans="1:10" s="5" customFormat="1" ht="61.5" customHeight="1" thickBot="1" x14ac:dyDescent="0.25">
      <c r="A1" s="1"/>
      <c r="B1" s="2"/>
      <c r="C1" s="2"/>
      <c r="D1" s="1"/>
      <c r="E1" s="3"/>
      <c r="F1" s="4"/>
      <c r="G1" s="32" t="s">
        <v>0</v>
      </c>
      <c r="H1" s="32"/>
      <c r="I1" s="32"/>
    </row>
    <row r="2" spans="1:10" x14ac:dyDescent="0.25">
      <c r="E2" s="6"/>
    </row>
    <row r="3" spans="1:10" x14ac:dyDescent="0.25">
      <c r="A3" s="7" t="s">
        <v>1</v>
      </c>
      <c r="D3" s="8"/>
      <c r="F3" s="9"/>
      <c r="G3" s="9"/>
      <c r="H3" s="9"/>
      <c r="I3" s="10"/>
      <c r="J3" s="11"/>
    </row>
    <row r="4" spans="1:10" x14ac:dyDescent="0.25">
      <c r="A4" s="7" t="s">
        <v>19</v>
      </c>
      <c r="D4" s="8"/>
      <c r="F4" s="9"/>
      <c r="G4" s="9"/>
      <c r="H4" s="9"/>
      <c r="I4" s="10"/>
      <c r="J4" s="11"/>
    </row>
    <row r="5" spans="1:10" x14ac:dyDescent="0.25">
      <c r="A5" s="12" t="s">
        <v>20</v>
      </c>
      <c r="E5" s="6"/>
    </row>
    <row r="6" spans="1:10" x14ac:dyDescent="0.25">
      <c r="A6" s="20" t="s">
        <v>21</v>
      </c>
      <c r="E6" s="6"/>
    </row>
    <row r="10" spans="1:10" ht="18.75" x14ac:dyDescent="0.25">
      <c r="A10" s="31" t="s">
        <v>22</v>
      </c>
      <c r="B10" s="31"/>
      <c r="C10" s="31"/>
      <c r="D10" s="31"/>
      <c r="E10" s="31"/>
      <c r="F10" s="31"/>
      <c r="G10" s="31"/>
      <c r="H10" s="31"/>
      <c r="I10" s="31"/>
    </row>
    <row r="11" spans="1:10" ht="47.25" x14ac:dyDescent="0.25">
      <c r="A11" s="13" t="s">
        <v>2</v>
      </c>
      <c r="B11" s="13" t="s">
        <v>3</v>
      </c>
      <c r="C11" s="13" t="s">
        <v>4</v>
      </c>
      <c r="D11" s="13" t="s">
        <v>23</v>
      </c>
      <c r="E11" s="13" t="s">
        <v>24</v>
      </c>
      <c r="F11" s="13" t="s">
        <v>5</v>
      </c>
      <c r="G11" s="13" t="s">
        <v>15</v>
      </c>
      <c r="H11" s="13" t="s">
        <v>6</v>
      </c>
      <c r="I11" s="13" t="s">
        <v>25</v>
      </c>
    </row>
    <row r="12" spans="1:10" x14ac:dyDescent="0.25">
      <c r="A12" s="14">
        <v>214000</v>
      </c>
      <c r="B12" s="15" t="s">
        <v>9</v>
      </c>
      <c r="C12" s="16">
        <v>63115315.350000001</v>
      </c>
      <c r="D12" s="16">
        <v>3607074.07</v>
      </c>
      <c r="E12" s="16">
        <v>0</v>
      </c>
      <c r="F12" s="16">
        <f>C12+D12-E12</f>
        <v>66722389.420000002</v>
      </c>
      <c r="G12" s="16">
        <v>50611521.149999999</v>
      </c>
      <c r="H12" s="16">
        <v>2596586.31</v>
      </c>
      <c r="I12" s="16">
        <f>G12+H12</f>
        <v>53208107.460000001</v>
      </c>
    </row>
    <row r="13" spans="1:10" ht="30" x14ac:dyDescent="0.25">
      <c r="A13" s="14">
        <v>215000</v>
      </c>
      <c r="B13" s="15" t="s">
        <v>10</v>
      </c>
      <c r="C13" s="16">
        <v>26547462.32</v>
      </c>
      <c r="D13" s="16">
        <v>2396176.56</v>
      </c>
      <c r="E13" s="16">
        <v>0</v>
      </c>
      <c r="F13" s="16">
        <f t="shared" ref="F13:F18" si="0">C13+D13-E13</f>
        <v>28943638.879999999</v>
      </c>
      <c r="G13" s="16">
        <v>17568667.510000002</v>
      </c>
      <c r="H13" s="16">
        <v>375673.91</v>
      </c>
      <c r="I13" s="16">
        <f t="shared" ref="I13:I18" si="1">G13+H13</f>
        <v>17944341.420000002</v>
      </c>
    </row>
    <row r="14" spans="1:10" x14ac:dyDescent="0.25">
      <c r="A14" s="14">
        <v>216000</v>
      </c>
      <c r="B14" s="15" t="s">
        <v>11</v>
      </c>
      <c r="C14" s="16">
        <v>21470397.719999999</v>
      </c>
      <c r="D14" s="16">
        <v>340614.92</v>
      </c>
      <c r="E14" s="16">
        <v>0</v>
      </c>
      <c r="F14" s="16">
        <f t="shared" si="0"/>
        <v>21811012.640000001</v>
      </c>
      <c r="G14" s="16">
        <v>18962867.440000001</v>
      </c>
      <c r="H14" s="16">
        <v>435574.99</v>
      </c>
      <c r="I14" s="16">
        <f t="shared" si="1"/>
        <v>19398442.43</v>
      </c>
    </row>
    <row r="15" spans="1:10" ht="30" x14ac:dyDescent="0.25">
      <c r="A15" s="14">
        <v>217000</v>
      </c>
      <c r="B15" s="15" t="s">
        <v>12</v>
      </c>
      <c r="C15" s="16">
        <v>28447941.18</v>
      </c>
      <c r="D15" s="16">
        <v>3661196.45</v>
      </c>
      <c r="E15" s="16">
        <v>0</v>
      </c>
      <c r="F15" s="16">
        <f t="shared" si="0"/>
        <v>32109137.629999999</v>
      </c>
      <c r="G15" s="16">
        <v>24069950.5</v>
      </c>
      <c r="H15" s="16">
        <v>1399168.72</v>
      </c>
      <c r="I15" s="16">
        <f t="shared" si="1"/>
        <v>25469119.219999999</v>
      </c>
    </row>
    <row r="16" spans="1:10" x14ac:dyDescent="0.25">
      <c r="A16" s="14">
        <v>218000</v>
      </c>
      <c r="B16" s="15" t="s">
        <v>13</v>
      </c>
      <c r="C16" s="16">
        <v>937805.74</v>
      </c>
      <c r="D16" s="16">
        <v>108975.99</v>
      </c>
      <c r="E16" s="16">
        <v>0</v>
      </c>
      <c r="F16" s="16">
        <f t="shared" si="0"/>
        <v>1046781.73</v>
      </c>
      <c r="G16" s="16">
        <v>766056.12</v>
      </c>
      <c r="H16" s="16">
        <v>33481</v>
      </c>
      <c r="I16" s="16">
        <f t="shared" si="1"/>
        <v>799537.12</v>
      </c>
    </row>
    <row r="17" spans="1:9" x14ac:dyDescent="0.25">
      <c r="A17" s="14">
        <v>219000</v>
      </c>
      <c r="B17" s="15" t="s">
        <v>16</v>
      </c>
      <c r="C17" s="16">
        <v>803288.25</v>
      </c>
      <c r="D17" s="16">
        <v>187643.73</v>
      </c>
      <c r="E17" s="16">
        <v>0</v>
      </c>
      <c r="F17" s="16">
        <f t="shared" si="0"/>
        <v>990931.98</v>
      </c>
      <c r="G17" s="16">
        <v>49839.75</v>
      </c>
      <c r="H17" s="16">
        <v>74253.25</v>
      </c>
      <c r="I17" s="16">
        <f t="shared" si="1"/>
        <v>124093</v>
      </c>
    </row>
    <row r="18" spans="1:9" ht="15.75" thickBot="1" x14ac:dyDescent="0.3">
      <c r="A18" s="17"/>
      <c r="B18" s="18" t="s">
        <v>14</v>
      </c>
      <c r="C18" s="19">
        <f>SUM(C12:C17)</f>
        <v>141322210.56</v>
      </c>
      <c r="D18" s="19">
        <f>SUM(D12:D17)</f>
        <v>10301681.720000001</v>
      </c>
      <c r="E18" s="19">
        <f>SUM(E12:E17)</f>
        <v>0</v>
      </c>
      <c r="F18" s="19">
        <f t="shared" si="0"/>
        <v>151623892.28</v>
      </c>
      <c r="G18" s="19">
        <f>SUM(G12:G17)</f>
        <v>112028902.47</v>
      </c>
      <c r="H18" s="19">
        <f>SUM(H12:H17)</f>
        <v>4914738.18</v>
      </c>
      <c r="I18" s="19">
        <f t="shared" si="1"/>
        <v>116943640.65000001</v>
      </c>
    </row>
    <row r="19" spans="1:9" ht="15.75" thickTop="1" x14ac:dyDescent="0.25"/>
  </sheetData>
  <mergeCells count="2">
    <mergeCell ref="A10:I10"/>
    <mergeCell ref="G1:I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"/>
  <sheetViews>
    <sheetView workbookViewId="0">
      <selection activeCell="E22" sqref="E22"/>
    </sheetView>
  </sheetViews>
  <sheetFormatPr baseColWidth="10" defaultRowHeight="15" x14ac:dyDescent="0.25"/>
  <cols>
    <col min="2" max="2" width="40.140625" bestFit="1" customWidth="1"/>
    <col min="3" max="3" width="16.140625" bestFit="1" customWidth="1"/>
    <col min="4" max="4" width="17.28515625" customWidth="1"/>
    <col min="5" max="5" width="15.7109375" customWidth="1"/>
    <col min="6" max="6" width="16.140625" bestFit="1" customWidth="1"/>
    <col min="7" max="7" width="18.28515625" customWidth="1"/>
    <col min="8" max="8" width="17" customWidth="1"/>
    <col min="9" max="9" width="16.140625" bestFit="1" customWidth="1"/>
  </cols>
  <sheetData>
    <row r="1" spans="1:10" s="5" customFormat="1" ht="61.5" customHeight="1" thickBot="1" x14ac:dyDescent="0.25">
      <c r="A1" s="1"/>
      <c r="B1" s="2"/>
      <c r="C1" s="2"/>
      <c r="D1" s="1"/>
      <c r="E1" s="3"/>
      <c r="F1" s="4"/>
      <c r="G1" s="32" t="s">
        <v>0</v>
      </c>
      <c r="H1" s="32"/>
      <c r="I1" s="32"/>
    </row>
    <row r="2" spans="1:10" x14ac:dyDescent="0.25">
      <c r="E2" s="6"/>
    </row>
    <row r="3" spans="1:10" x14ac:dyDescent="0.25">
      <c r="A3" s="7" t="s">
        <v>1</v>
      </c>
      <c r="D3" s="8"/>
      <c r="F3" s="9"/>
      <c r="G3" s="9"/>
      <c r="H3" s="9"/>
      <c r="I3" s="10"/>
      <c r="J3" s="11"/>
    </row>
    <row r="4" spans="1:10" x14ac:dyDescent="0.25">
      <c r="A4" s="7" t="s">
        <v>19</v>
      </c>
      <c r="D4" s="8"/>
      <c r="F4" s="9"/>
      <c r="G4" s="9"/>
      <c r="H4" s="9"/>
      <c r="I4" s="10"/>
      <c r="J4" s="11"/>
    </row>
    <row r="5" spans="1:10" x14ac:dyDescent="0.25">
      <c r="A5" s="12" t="s">
        <v>26</v>
      </c>
      <c r="E5" s="6"/>
    </row>
    <row r="6" spans="1:10" x14ac:dyDescent="0.25">
      <c r="A6" s="20" t="s">
        <v>21</v>
      </c>
      <c r="E6" s="6"/>
    </row>
    <row r="10" spans="1:10" ht="18.75" x14ac:dyDescent="0.25">
      <c r="A10" s="31" t="s">
        <v>22</v>
      </c>
      <c r="B10" s="31"/>
      <c r="C10" s="31"/>
      <c r="D10" s="31"/>
      <c r="E10" s="31"/>
      <c r="F10" s="31"/>
      <c r="G10" s="31"/>
      <c r="H10" s="31"/>
      <c r="I10" s="31"/>
    </row>
    <row r="11" spans="1:10" ht="47.25" x14ac:dyDescent="0.25">
      <c r="A11" s="13" t="s">
        <v>2</v>
      </c>
      <c r="B11" s="13" t="s">
        <v>3</v>
      </c>
      <c r="C11" s="13" t="s">
        <v>4</v>
      </c>
      <c r="D11" s="13" t="s">
        <v>23</v>
      </c>
      <c r="E11" s="13" t="s">
        <v>24</v>
      </c>
      <c r="F11" s="13" t="s">
        <v>5</v>
      </c>
      <c r="G11" s="13" t="s">
        <v>15</v>
      </c>
      <c r="H11" s="13" t="s">
        <v>6</v>
      </c>
      <c r="I11" s="13" t="s">
        <v>25</v>
      </c>
    </row>
    <row r="12" spans="1:10" x14ac:dyDescent="0.25">
      <c r="A12" s="14">
        <v>203000</v>
      </c>
      <c r="B12" s="21" t="s">
        <v>17</v>
      </c>
      <c r="C12" s="16">
        <v>100008.61</v>
      </c>
      <c r="D12" s="16">
        <v>0</v>
      </c>
      <c r="E12" s="16">
        <v>0</v>
      </c>
      <c r="F12" s="16">
        <f>C12+D12-E12</f>
        <v>100008.61</v>
      </c>
      <c r="G12" s="16">
        <v>93601.41</v>
      </c>
      <c r="H12" s="16">
        <v>0</v>
      </c>
      <c r="I12" s="16">
        <f>G12+H12</f>
        <v>93601.41</v>
      </c>
    </row>
    <row r="13" spans="1:10" x14ac:dyDescent="0.25">
      <c r="A13" s="14">
        <v>206000</v>
      </c>
      <c r="B13" s="15" t="s">
        <v>7</v>
      </c>
      <c r="C13" s="16">
        <v>1863460.8</v>
      </c>
      <c r="D13" s="16">
        <v>523473.57</v>
      </c>
      <c r="E13" s="16">
        <v>0</v>
      </c>
      <c r="F13" s="16">
        <f t="shared" ref="F13:F15" si="0">C13+D13-E13</f>
        <v>2386934.37</v>
      </c>
      <c r="G13" s="16">
        <v>1855069.64</v>
      </c>
      <c r="H13" s="16">
        <v>36139.980000000003</v>
      </c>
      <c r="I13" s="16">
        <f t="shared" ref="I13:I15" si="1">G13+H13</f>
        <v>1891209.6199999999</v>
      </c>
    </row>
    <row r="14" spans="1:10" x14ac:dyDescent="0.25">
      <c r="A14" s="14">
        <v>207000</v>
      </c>
      <c r="B14" s="21" t="s">
        <v>18</v>
      </c>
      <c r="C14" s="16">
        <v>3267718.1</v>
      </c>
      <c r="D14" s="16">
        <v>0</v>
      </c>
      <c r="E14" s="16">
        <v>0</v>
      </c>
      <c r="F14" s="16">
        <f t="shared" si="0"/>
        <v>3267718.1</v>
      </c>
      <c r="G14" s="16">
        <v>329948.24</v>
      </c>
      <c r="H14" s="16">
        <v>81692.95</v>
      </c>
      <c r="I14" s="16">
        <f t="shared" si="1"/>
        <v>411641.19</v>
      </c>
    </row>
    <row r="15" spans="1:10" x14ac:dyDescent="0.25">
      <c r="A15" s="14">
        <v>209000</v>
      </c>
      <c r="B15" s="15" t="s">
        <v>8</v>
      </c>
      <c r="C15" s="16">
        <v>495452.15999999997</v>
      </c>
      <c r="D15" s="16">
        <v>0</v>
      </c>
      <c r="E15" s="16">
        <v>0</v>
      </c>
      <c r="F15" s="16">
        <f t="shared" si="0"/>
        <v>495452.15999999997</v>
      </c>
      <c r="G15" s="16">
        <v>232224.95</v>
      </c>
      <c r="H15" s="16">
        <v>67087.820000000007</v>
      </c>
      <c r="I15" s="16">
        <f t="shared" si="1"/>
        <v>299312.77</v>
      </c>
    </row>
    <row r="16" spans="1:10" ht="15.75" thickBot="1" x14ac:dyDescent="0.3">
      <c r="A16" s="17"/>
      <c r="B16" s="18" t="s">
        <v>14</v>
      </c>
      <c r="C16" s="19">
        <f t="shared" ref="C16:I16" si="2">SUM(C12:C15)</f>
        <v>5726639.6699999999</v>
      </c>
      <c r="D16" s="19">
        <f t="shared" si="2"/>
        <v>523473.57</v>
      </c>
      <c r="E16" s="19">
        <f t="shared" si="2"/>
        <v>0</v>
      </c>
      <c r="F16" s="19">
        <f t="shared" si="2"/>
        <v>6250113.2400000002</v>
      </c>
      <c r="G16" s="19">
        <f t="shared" si="2"/>
        <v>2510844.2400000002</v>
      </c>
      <c r="H16" s="19">
        <f t="shared" si="2"/>
        <v>184920.75</v>
      </c>
      <c r="I16" s="19">
        <f t="shared" si="2"/>
        <v>2695764.9899999998</v>
      </c>
    </row>
    <row r="17" ht="15.75" thickTop="1" x14ac:dyDescent="0.25"/>
  </sheetData>
  <mergeCells count="2">
    <mergeCell ref="A10:I10"/>
    <mergeCell ref="G1:I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C8375-80C2-494B-A3F3-E92A4D140497}">
  <dimension ref="A1:L20"/>
  <sheetViews>
    <sheetView workbookViewId="0">
      <selection activeCell="H6" sqref="H6"/>
    </sheetView>
  </sheetViews>
  <sheetFormatPr baseColWidth="10" defaultRowHeight="15" x14ac:dyDescent="0.25"/>
  <cols>
    <col min="2" max="2" width="27.85546875" customWidth="1"/>
    <col min="3" max="3" width="16.140625" bestFit="1" customWidth="1"/>
    <col min="4" max="4" width="17.28515625" customWidth="1"/>
    <col min="5" max="5" width="15.7109375" customWidth="1"/>
    <col min="6" max="6" width="16.140625" bestFit="1" customWidth="1"/>
    <col min="7" max="8" width="18.28515625" customWidth="1"/>
    <col min="9" max="9" width="17" customWidth="1"/>
    <col min="10" max="10" width="16.140625" bestFit="1" customWidth="1"/>
    <col min="11" max="11" width="18.140625" customWidth="1"/>
  </cols>
  <sheetData>
    <row r="1" spans="1:12" s="5" customFormat="1" ht="61.5" customHeight="1" thickBot="1" x14ac:dyDescent="0.3">
      <c r="A1" s="1"/>
      <c r="B1" s="2"/>
      <c r="C1" s="2"/>
      <c r="D1" s="1"/>
      <c r="E1" s="3"/>
      <c r="F1" s="4"/>
      <c r="G1" s="23"/>
      <c r="H1" s="22"/>
      <c r="I1" s="32" t="s">
        <v>0</v>
      </c>
      <c r="J1" s="32"/>
      <c r="K1" s="32"/>
    </row>
    <row r="2" spans="1:12" x14ac:dyDescent="0.25">
      <c r="E2" s="6"/>
    </row>
    <row r="3" spans="1:12" x14ac:dyDescent="0.25">
      <c r="A3" s="7" t="s">
        <v>1</v>
      </c>
      <c r="D3" s="8"/>
      <c r="F3" s="9"/>
      <c r="G3" s="9"/>
      <c r="H3" s="9"/>
      <c r="I3" s="9"/>
      <c r="J3" s="10"/>
      <c r="L3" s="11"/>
    </row>
    <row r="4" spans="1:12" x14ac:dyDescent="0.25">
      <c r="A4" s="7" t="s">
        <v>35</v>
      </c>
      <c r="D4" s="8"/>
      <c r="F4" s="9"/>
      <c r="G4" s="9"/>
      <c r="H4" s="9"/>
      <c r="I4" s="9"/>
      <c r="J4" s="10"/>
      <c r="L4" s="11"/>
    </row>
    <row r="5" spans="1:12" x14ac:dyDescent="0.25">
      <c r="A5" s="12" t="s">
        <v>34</v>
      </c>
      <c r="E5" s="6"/>
    </row>
    <row r="6" spans="1:12" x14ac:dyDescent="0.25">
      <c r="A6" s="20" t="s">
        <v>33</v>
      </c>
      <c r="E6" s="6"/>
    </row>
    <row r="10" spans="1:12" ht="18.75" x14ac:dyDescent="0.25">
      <c r="A10" s="31" t="s">
        <v>32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2" ht="47.25" x14ac:dyDescent="0.25">
      <c r="A11" s="13" t="s">
        <v>2</v>
      </c>
      <c r="B11" s="13" t="s">
        <v>3</v>
      </c>
      <c r="C11" s="13" t="s">
        <v>4</v>
      </c>
      <c r="D11" s="13" t="s">
        <v>31</v>
      </c>
      <c r="E11" s="13" t="s">
        <v>30</v>
      </c>
      <c r="F11" s="13" t="s">
        <v>5</v>
      </c>
      <c r="G11" s="13" t="s">
        <v>29</v>
      </c>
      <c r="H11" s="13" t="s">
        <v>28</v>
      </c>
      <c r="I11" s="13" t="s">
        <v>6</v>
      </c>
      <c r="J11" s="13" t="s">
        <v>15</v>
      </c>
      <c r="K11" s="13" t="s">
        <v>27</v>
      </c>
    </row>
    <row r="12" spans="1:12" x14ac:dyDescent="0.25">
      <c r="A12" s="14">
        <v>206000</v>
      </c>
      <c r="B12" s="15" t="s">
        <v>7</v>
      </c>
      <c r="C12" s="16"/>
      <c r="D12" s="16"/>
      <c r="E12" s="16"/>
      <c r="F12" s="16"/>
      <c r="G12" s="16"/>
      <c r="H12" s="16"/>
      <c r="I12" s="16"/>
      <c r="J12" s="16"/>
      <c r="K12" s="16"/>
    </row>
    <row r="13" spans="1:12" x14ac:dyDescent="0.25">
      <c r="A13" s="14">
        <v>214000</v>
      </c>
      <c r="B13" s="15" t="s">
        <v>9</v>
      </c>
      <c r="C13" s="16">
        <v>61163800.590000004</v>
      </c>
      <c r="D13" s="16">
        <v>1951514.76</v>
      </c>
      <c r="E13" s="16">
        <v>0</v>
      </c>
      <c r="F13" s="16">
        <v>63115315.350000001</v>
      </c>
      <c r="G13" s="16">
        <v>50657842.380000003</v>
      </c>
      <c r="H13" s="16">
        <v>3163288.44</v>
      </c>
      <c r="I13" s="16">
        <v>3116967.2</v>
      </c>
      <c r="J13" s="16">
        <v>50611521.149999999</v>
      </c>
      <c r="K13" s="16">
        <v>0</v>
      </c>
    </row>
    <row r="14" spans="1:12" ht="30" x14ac:dyDescent="0.25">
      <c r="A14" s="14">
        <v>215000</v>
      </c>
      <c r="B14" s="15" t="s">
        <v>10</v>
      </c>
      <c r="C14" s="16">
        <v>20133797.539999999</v>
      </c>
      <c r="D14" s="16">
        <v>6413664.7800000003</v>
      </c>
      <c r="E14" s="16">
        <v>0</v>
      </c>
      <c r="F14" s="16">
        <v>26547462.32</v>
      </c>
      <c r="G14" s="16">
        <v>17657328.579999998</v>
      </c>
      <c r="H14" s="16">
        <v>1230711.04</v>
      </c>
      <c r="I14" s="16">
        <v>1142049.96</v>
      </c>
      <c r="J14" s="16">
        <v>17568667.510000002</v>
      </c>
      <c r="K14" s="16">
        <v>0</v>
      </c>
    </row>
    <row r="15" spans="1:12" x14ac:dyDescent="0.25">
      <c r="A15" s="14">
        <v>216000</v>
      </c>
      <c r="B15" s="15" t="s">
        <v>11</v>
      </c>
      <c r="C15" s="16">
        <v>21007127.870000001</v>
      </c>
      <c r="D15" s="16">
        <v>463269.85</v>
      </c>
      <c r="E15" s="16">
        <v>0</v>
      </c>
      <c r="F15" s="16">
        <v>21470397.719999999</v>
      </c>
      <c r="G15" s="16">
        <v>19796281.739999998</v>
      </c>
      <c r="H15" s="16">
        <v>1466004.71</v>
      </c>
      <c r="I15" s="16">
        <v>632590.41</v>
      </c>
      <c r="J15" s="16">
        <v>18962867.440000001</v>
      </c>
      <c r="K15" s="16">
        <v>0</v>
      </c>
    </row>
    <row r="16" spans="1:12" ht="30" x14ac:dyDescent="0.25">
      <c r="A16" s="14">
        <v>217000</v>
      </c>
      <c r="B16" s="15" t="s">
        <v>12</v>
      </c>
      <c r="C16" s="16">
        <v>26178446.239999998</v>
      </c>
      <c r="D16" s="16">
        <v>2269494.94</v>
      </c>
      <c r="E16" s="16">
        <v>0</v>
      </c>
      <c r="F16" s="16">
        <v>28447941.18</v>
      </c>
      <c r="G16" s="16">
        <v>25708263.52</v>
      </c>
      <c r="H16" s="16">
        <v>3359196.19</v>
      </c>
      <c r="I16" s="16">
        <v>1720883.17</v>
      </c>
      <c r="J16" s="16">
        <v>24069950.5</v>
      </c>
      <c r="K16" s="16">
        <v>0</v>
      </c>
    </row>
    <row r="17" spans="1:11" x14ac:dyDescent="0.25">
      <c r="A17" s="14">
        <v>218000</v>
      </c>
      <c r="B17" s="15" t="s">
        <v>13</v>
      </c>
      <c r="C17" s="16">
        <v>937805.74</v>
      </c>
      <c r="D17" s="16">
        <v>0</v>
      </c>
      <c r="E17" s="16">
        <v>0</v>
      </c>
      <c r="F17" s="16">
        <v>937805.74</v>
      </c>
      <c r="G17" s="16">
        <v>759333.3</v>
      </c>
      <c r="H17" s="16">
        <v>43037.82</v>
      </c>
      <c r="I17" s="16">
        <v>49760.639999999999</v>
      </c>
      <c r="J17" s="16">
        <v>766056.12</v>
      </c>
      <c r="K17" s="16">
        <v>0</v>
      </c>
    </row>
    <row r="18" spans="1:11" x14ac:dyDescent="0.25">
      <c r="A18" s="14">
        <v>219000</v>
      </c>
      <c r="B18" s="15" t="s">
        <v>16</v>
      </c>
      <c r="C18" s="16">
        <v>485804.9</v>
      </c>
      <c r="D18" s="16">
        <v>317483.34999999998</v>
      </c>
      <c r="E18" s="16">
        <v>0</v>
      </c>
      <c r="F18" s="16">
        <v>803288.25</v>
      </c>
      <c r="G18" s="16">
        <v>88.23</v>
      </c>
      <c r="H18" s="16">
        <v>0</v>
      </c>
      <c r="I18" s="16">
        <v>49751.519999999997</v>
      </c>
      <c r="J18" s="16">
        <v>49839.75</v>
      </c>
      <c r="K18" s="16">
        <v>0</v>
      </c>
    </row>
    <row r="19" spans="1:11" ht="15.75" thickBot="1" x14ac:dyDescent="0.3">
      <c r="A19" s="17"/>
      <c r="B19" s="18" t="s">
        <v>14</v>
      </c>
      <c r="C19" s="19">
        <f>SUM(C12:C18)</f>
        <v>129906782.88</v>
      </c>
      <c r="D19" s="19">
        <f>SUM(D12:D18)</f>
        <v>11415427.68</v>
      </c>
      <c r="E19" s="19">
        <f>SUM(E12:E18)</f>
        <v>0</v>
      </c>
      <c r="F19" s="19">
        <f>SUM(F12:F18)</f>
        <v>141322210.56</v>
      </c>
      <c r="G19" s="19">
        <f>SUM(G12:G18)</f>
        <v>114579137.75</v>
      </c>
      <c r="H19" s="19">
        <f>SUM(H13:H18)</f>
        <v>9262238.2000000011</v>
      </c>
      <c r="I19" s="19">
        <f>SUM(I12:I18)</f>
        <v>6712002.8999999994</v>
      </c>
      <c r="J19" s="19">
        <f>SUM(J12:J18)</f>
        <v>112028902.47</v>
      </c>
      <c r="K19" s="19">
        <f>SUM(K12:K18)</f>
        <v>0</v>
      </c>
    </row>
    <row r="20" spans="1:11" ht="15.75" thickTop="1" x14ac:dyDescent="0.25"/>
  </sheetData>
  <mergeCells count="2">
    <mergeCell ref="A10:K10"/>
    <mergeCell ref="I1:K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2024_Inmobilizado material</vt:lpstr>
      <vt:lpstr>2024_Inmobilizado intanxible</vt:lpstr>
      <vt:lpstr>2023_Inmobilizado material</vt:lpstr>
      <vt:lpstr>2023_Inmobilizado intanxible</vt:lpstr>
      <vt:lpstr>2022_Inmobilizado material</vt:lpstr>
      <vt:lpstr>2022_Inmobilizado intanxible</vt:lpstr>
      <vt:lpstr>2021_Bens mobles</vt:lpstr>
      <vt:lpstr>2021_Inmobilizado intanxible</vt:lpstr>
      <vt:lpstr>2020_Bens mobles</vt:lpstr>
      <vt:lpstr>2020_Inmobilizado intanxible</vt:lpstr>
      <vt:lpstr>2019_Bens mobles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2021-07-01T11:16:48Z</dcterms:created>
  <dcterms:modified xsi:type="dcterms:W3CDTF">2025-06-24T10:30:55Z</dcterms:modified>
</cp:coreProperties>
</file>