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Discapacidade\"/>
    </mc:Choice>
  </mc:AlternateContent>
  <xr:revisionPtr revIDLastSave="0" documentId="13_ncr:1_{D81DD3E3-4709-4652-ABE9-8300252A2526}" xr6:coauthVersionLast="47" xr6:coauthVersionMax="47" xr10:uidLastSave="{00000000-0000-0000-0000-000000000000}"/>
  <bookViews>
    <workbookView xWindow="-28920" yWindow="-165" windowWidth="29040" windowHeight="15720" xr2:uid="{5DC85835-D53C-4E75-A063-561CC09FAD53}"/>
  </bookViews>
  <sheets>
    <sheet name="estudantado" sheetId="1" r:id="rId1"/>
    <sheet name="PIUNE" sheetId="2" r:id="rId2"/>
  </sheets>
  <definedNames>
    <definedName name="_xlnm._FilterDatabase" localSheetId="0" hidden="1">estudantado!#REF!</definedName>
    <definedName name="_xlnm._FilterDatabase" localSheetId="1" hidden="1">PIUNE!#REF!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D13" i="2"/>
  <c r="D12" i="2"/>
  <c r="D11" i="2"/>
  <c r="D14" i="2" s="1"/>
  <c r="H21" i="1"/>
  <c r="G21" i="1"/>
  <c r="F21" i="1"/>
  <c r="D21" i="1"/>
  <c r="C21" i="1"/>
  <c r="B21" i="1"/>
  <c r="K20" i="1"/>
  <c r="J20" i="1"/>
  <c r="I20" i="1"/>
  <c r="E20" i="1"/>
  <c r="K19" i="1"/>
  <c r="J19" i="1"/>
  <c r="I19" i="1"/>
  <c r="E19" i="1"/>
  <c r="L18" i="1"/>
  <c r="K18" i="1"/>
  <c r="J18" i="1"/>
  <c r="I18" i="1"/>
  <c r="E18" i="1"/>
  <c r="C14" i="1"/>
  <c r="B14" i="1"/>
  <c r="D13" i="1"/>
  <c r="D12" i="1"/>
  <c r="D11" i="1"/>
  <c r="D14" i="1" l="1"/>
  <c r="J21" i="1"/>
  <c r="M19" i="1"/>
  <c r="E21" i="1"/>
  <c r="K21" i="1"/>
  <c r="M18" i="1"/>
  <c r="M20" i="1"/>
  <c r="L21" i="1"/>
  <c r="I21" i="1"/>
  <c r="M21" i="1" s="1"/>
</calcChain>
</file>

<file path=xl/sharedStrings.xml><?xml version="1.0" encoding="utf-8"?>
<sst xmlns="http://schemas.openxmlformats.org/spreadsheetml/2006/main" count="43" uniqueCount="25">
  <si>
    <t>Unidade de análises e programas</t>
  </si>
  <si>
    <t>Curso 2022/2023</t>
  </si>
  <si>
    <t>Estudo</t>
  </si>
  <si>
    <t>Home</t>
  </si>
  <si>
    <t>Muller</t>
  </si>
  <si>
    <t>Total</t>
  </si>
  <si>
    <t>Grao</t>
  </si>
  <si>
    <t>Máster</t>
  </si>
  <si>
    <t>Doutoramento</t>
  </si>
  <si>
    <t>Matrícula</t>
  </si>
  <si>
    <t>Tipo_estudio</t>
  </si>
  <si>
    <t>Homes</t>
  </si>
  <si>
    <t>Mulleres</t>
  </si>
  <si>
    <t>Sen asignar</t>
  </si>
  <si>
    <t>% home</t>
  </si>
  <si>
    <t>% muller</t>
  </si>
  <si>
    <t>% total</t>
  </si>
  <si>
    <t>Programa de Doutoramento</t>
  </si>
  <si>
    <t>TOTAL</t>
  </si>
  <si>
    <t>Data informe: 16 marzo 2026</t>
  </si>
  <si>
    <t>Exencións</t>
  </si>
  <si>
    <t>Alumnado que participa no programa PIUNE</t>
  </si>
  <si>
    <t>Estudantado con diversidade funcional (exencións)</t>
  </si>
  <si>
    <t>Fonte: Xescampus</t>
  </si>
  <si>
    <t>Fonte: Servizo de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</si>
</sst>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2" borderId="0" xfId="2"/>
    <xf numFmtId="0" fontId="8" fillId="2" borderId="0" xfId="2" applyAlignment="1">
      <alignment horizontal="center" vertical="center"/>
    </xf>
    <xf numFmtId="0" fontId="9" fillId="0" borderId="0" xfId="3"/>
    <xf numFmtId="10" fontId="3" fillId="0" borderId="0" xfId="1" applyNumberFormat="1" applyFont="1"/>
    <xf numFmtId="0" fontId="8" fillId="2" borderId="2" xfId="2" applyBorder="1"/>
    <xf numFmtId="10" fontId="8" fillId="2" borderId="2" xfId="1" applyNumberFormat="1" applyFont="1" applyFill="1" applyBorder="1"/>
    <xf numFmtId="0" fontId="2" fillId="0" borderId="1" xfId="0" applyFont="1" applyBorder="1" applyAlignment="1">
      <alignment horizontal="center" vertical="center"/>
    </xf>
  </cellXfs>
  <cellStyles count="4">
    <cellStyle name="Énfasis1 2" xfId="2" xr:uid="{B43E1C80-ADE7-46CF-AF45-CF2621600373}"/>
    <cellStyle name="Normal" xfId="0" builtinId="0"/>
    <cellStyle name="Normal 2" xfId="3" xr:uid="{1443DBC5-0C83-4A7E-BD97-614F06E6FD0F}"/>
    <cellStyle name="Porcentaje" xfId="1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142876</xdr:rowOff>
    </xdr:from>
    <xdr:to>
      <xdr:col>1</xdr:col>
      <xdr:colOff>676275</xdr:colOff>
      <xdr:row>0</xdr:row>
      <xdr:rowOff>561975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58017D75-1DAA-49C1-BE4D-830BDCE205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6"/>
          <a:ext cx="2505075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142876</xdr:rowOff>
    </xdr:from>
    <xdr:to>
      <xdr:col>1</xdr:col>
      <xdr:colOff>676275</xdr:colOff>
      <xdr:row>0</xdr:row>
      <xdr:rowOff>561975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1535AC4-22AF-464F-9B3E-E467EF047D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6"/>
          <a:ext cx="2505075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5B8E9-754A-432E-A13F-9BB74651C3E2}" name="Tabla145" displayName="Tabla145" ref="A10:D14" totalsRowCount="1" headerRowDxfId="9" dataDxfId="8">
  <tableColumns count="4">
    <tableColumn id="1" xr3:uid="{15D9083F-C61D-48DA-BE3D-C4049DA96F51}" name="Estudo" dataDxfId="7" totalsRowDxfId="6"/>
    <tableColumn id="2" xr3:uid="{C3AE238A-91C2-4460-8CEE-A0E0152C1D36}" name="Home" totalsRowFunction="sum" dataDxfId="5" totalsRowDxfId="4"/>
    <tableColumn id="3" xr3:uid="{CEEFCBE9-9D91-4D10-984C-A3D849B669D1}" name="Muller" totalsRowFunction="sum" dataDxfId="3" totalsRowDxfId="2"/>
    <tableColumn id="4" xr3:uid="{D4E74964-BA74-4E2D-B6C5-9D7F8B9414C8}" name="Total" totalsRowFunction="custom" dataDxfId="1" totalsRowDxfId="0">
      <calculatedColumnFormula>Tabla145[[#This Row],[Home]]+Tabla145[[#This Row],[Muller]]</calculatedColumnFormula>
      <totalsRowFormula>SUM(Tabla145[Total])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D4E344-49AF-4A03-BD27-7B19ADDDBAA6}" name="Tabla1453" displayName="Tabla1453" ref="A10:D14" totalsRowCount="1" headerRowDxfId="19" dataDxfId="18">
  <tableColumns count="4">
    <tableColumn id="1" xr3:uid="{0DE241F6-35A8-4C9F-8106-DB6CEC4E3F06}" name="Estudo" dataDxfId="17" totalsRowDxfId="16"/>
    <tableColumn id="2" xr3:uid="{38783366-CB8B-4E15-BAA3-E8A1A53EAF1C}" name="Home" totalsRowFunction="sum" dataDxfId="15" totalsRowDxfId="14"/>
    <tableColumn id="3" xr3:uid="{F5D7F479-7CF4-49A9-A046-956144C74C20}" name="Muller" totalsRowFunction="sum" dataDxfId="13" totalsRowDxfId="12"/>
    <tableColumn id="4" xr3:uid="{56B7AABE-53B4-4ABD-B12B-EE8D9028066E}" name="Total" totalsRowFunction="custom" dataDxfId="11" totalsRowDxfId="10">
      <calculatedColumnFormula>Tabla1453[[#This Row],[Home]]+Tabla1453[[#This Row],[Muller]]</calculatedColumnFormula>
      <totalsRowFormula>SUM(Tabla1453[Total])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5460-E660-499B-BBDD-5F3EDA7F28C8}">
  <dimension ref="A1:M22"/>
  <sheetViews>
    <sheetView tabSelected="1" workbookViewId="0">
      <selection activeCell="A3" sqref="A3"/>
    </sheetView>
  </sheetViews>
  <sheetFormatPr baseColWidth="10" defaultRowHeight="15" customHeight="1" x14ac:dyDescent="0.25"/>
  <cols>
    <col min="1" max="1" width="28.42578125" style="4" customWidth="1"/>
    <col min="2" max="2" width="13.85546875" style="4" customWidth="1"/>
    <col min="3" max="3" width="14.42578125" style="4" customWidth="1"/>
    <col min="4" max="4" width="13.140625" style="4" customWidth="1"/>
    <col min="5" max="5" width="11" style="4" customWidth="1"/>
    <col min="6" max="6" width="10" style="4" customWidth="1"/>
    <col min="7" max="7" width="11.42578125" style="4"/>
    <col min="8" max="8" width="13.28515625" style="4" customWidth="1"/>
    <col min="9" max="16384" width="11.42578125" style="4"/>
  </cols>
  <sheetData>
    <row r="1" spans="1:8" customFormat="1" ht="53.25" customHeight="1" thickBot="1" x14ac:dyDescent="0.3">
      <c r="A1" s="1"/>
      <c r="B1" s="1"/>
      <c r="C1" s="1"/>
      <c r="D1" s="2"/>
      <c r="E1" s="16" t="s">
        <v>0</v>
      </c>
      <c r="F1" s="16"/>
      <c r="G1" s="16"/>
      <c r="H1" s="3"/>
    </row>
    <row r="2" spans="1:8" customFormat="1" x14ac:dyDescent="0.25"/>
    <row r="3" spans="1:8" x14ac:dyDescent="0.25"/>
    <row r="4" spans="1:8" ht="15.75" customHeight="1" x14ac:dyDescent="0.25">
      <c r="A4" s="5" t="s">
        <v>22</v>
      </c>
    </row>
    <row r="5" spans="1:8" ht="15.75" customHeight="1" x14ac:dyDescent="0.25">
      <c r="A5" s="6" t="s">
        <v>1</v>
      </c>
    </row>
    <row r="6" spans="1:8" ht="15.75" customHeight="1" x14ac:dyDescent="0.25">
      <c r="A6" s="6" t="s">
        <v>23</v>
      </c>
    </row>
    <row r="7" spans="1:8" x14ac:dyDescent="0.25">
      <c r="A7" s="6" t="s">
        <v>19</v>
      </c>
    </row>
    <row r="8" spans="1:8" x14ac:dyDescent="0.25"/>
    <row r="9" spans="1:8" ht="15" customHeight="1" x14ac:dyDescent="0.25">
      <c r="A9" s="9" t="s">
        <v>20</v>
      </c>
    </row>
    <row r="10" spans="1:8" ht="15" customHeight="1" x14ac:dyDescent="0.25">
      <c r="A10" s="4" t="s">
        <v>2</v>
      </c>
      <c r="B10" s="7" t="s">
        <v>3</v>
      </c>
      <c r="C10" s="7" t="s">
        <v>4</v>
      </c>
      <c r="D10" s="7" t="s">
        <v>5</v>
      </c>
    </row>
    <row r="11" spans="1:8" ht="15" customHeight="1" x14ac:dyDescent="0.25">
      <c r="A11" s="8" t="s">
        <v>6</v>
      </c>
      <c r="B11" s="4">
        <v>103</v>
      </c>
      <c r="C11" s="4">
        <v>78</v>
      </c>
      <c r="D11" s="4">
        <f>Tabla145[[#This Row],[Home]]+Tabla145[[#This Row],[Muller]]</f>
        <v>181</v>
      </c>
    </row>
    <row r="12" spans="1:8" ht="15" customHeight="1" x14ac:dyDescent="0.25">
      <c r="A12" s="8" t="s">
        <v>7</v>
      </c>
      <c r="B12" s="4">
        <v>11</v>
      </c>
      <c r="C12" s="4">
        <v>23</v>
      </c>
      <c r="D12" s="4">
        <f>Tabla145[[#This Row],[Home]]+Tabla145[[#This Row],[Muller]]</f>
        <v>34</v>
      </c>
    </row>
    <row r="13" spans="1:8" ht="15" customHeight="1" x14ac:dyDescent="0.25">
      <c r="A13" s="8" t="s">
        <v>8</v>
      </c>
      <c r="B13" s="4">
        <v>12</v>
      </c>
      <c r="C13" s="4">
        <v>10</v>
      </c>
      <c r="D13" s="4">
        <f>Tabla145[[#This Row],[Home]]+Tabla145[[#This Row],[Muller]]</f>
        <v>22</v>
      </c>
    </row>
    <row r="14" spans="1:8" ht="15" customHeight="1" x14ac:dyDescent="0.25">
      <c r="B14" s="4">
        <f>SUBTOTAL(109,Tabla145[Home])</f>
        <v>126</v>
      </c>
      <c r="C14" s="4">
        <f>SUBTOTAL(109,Tabla145[Muller])</f>
        <v>111</v>
      </c>
      <c r="D14" s="4">
        <f>SUM(Tabla145[Total])</f>
        <v>237</v>
      </c>
    </row>
    <row r="16" spans="1:8" ht="15" customHeight="1" x14ac:dyDescent="0.25">
      <c r="A16" s="9" t="s">
        <v>9</v>
      </c>
    </row>
    <row r="17" spans="1:13" ht="15" customHeight="1" x14ac:dyDescent="0.25">
      <c r="A17" s="10" t="s">
        <v>10</v>
      </c>
      <c r="B17" s="11" t="s">
        <v>11</v>
      </c>
      <c r="C17" s="11" t="s">
        <v>12</v>
      </c>
      <c r="D17" s="11" t="s">
        <v>13</v>
      </c>
      <c r="E17" s="11" t="s">
        <v>5</v>
      </c>
      <c r="F17" s="11" t="s">
        <v>3</v>
      </c>
      <c r="G17" s="11" t="s">
        <v>4</v>
      </c>
      <c r="H17" s="11" t="s">
        <v>13</v>
      </c>
      <c r="I17" s="11" t="s">
        <v>5</v>
      </c>
      <c r="J17" s="11" t="s">
        <v>14</v>
      </c>
      <c r="K17" s="11" t="s">
        <v>15</v>
      </c>
      <c r="L17" s="11" t="s">
        <v>13</v>
      </c>
      <c r="M17" s="11" t="s">
        <v>16</v>
      </c>
    </row>
    <row r="18" spans="1:13" ht="15" customHeight="1" x14ac:dyDescent="0.25">
      <c r="A18" s="12" t="s">
        <v>6</v>
      </c>
      <c r="B18" s="12">
        <v>7721</v>
      </c>
      <c r="C18" s="12">
        <v>8352</v>
      </c>
      <c r="D18" s="4">
        <v>2</v>
      </c>
      <c r="E18" s="12">
        <f>SUM(B18:D18)</f>
        <v>16075</v>
      </c>
      <c r="F18" s="4">
        <v>103</v>
      </c>
      <c r="G18" s="4">
        <v>78</v>
      </c>
      <c r="H18" s="4">
        <v>0</v>
      </c>
      <c r="I18" s="4">
        <f>F18+G18</f>
        <v>181</v>
      </c>
      <c r="J18" s="13">
        <f>F18/B18</f>
        <v>1.3340240901437638E-2</v>
      </c>
      <c r="K18" s="13">
        <f>G18/C18</f>
        <v>9.3390804597701157E-3</v>
      </c>
      <c r="L18" s="13">
        <f>H18/D18</f>
        <v>0</v>
      </c>
      <c r="M18" s="13">
        <f>I18/E18</f>
        <v>1.1259720062208399E-2</v>
      </c>
    </row>
    <row r="19" spans="1:13" ht="15" customHeight="1" x14ac:dyDescent="0.25">
      <c r="A19" s="12" t="s">
        <v>7</v>
      </c>
      <c r="B19" s="12">
        <v>976</v>
      </c>
      <c r="C19" s="12">
        <v>1188</v>
      </c>
      <c r="D19" s="4">
        <v>0</v>
      </c>
      <c r="E19" s="12">
        <f t="shared" ref="E19:E20" si="0">SUM(B19:D19)</f>
        <v>2164</v>
      </c>
      <c r="F19" s="4">
        <v>11</v>
      </c>
      <c r="G19" s="4">
        <v>23</v>
      </c>
      <c r="H19" s="4">
        <v>0</v>
      </c>
      <c r="I19" s="4">
        <f>F19+G19</f>
        <v>34</v>
      </c>
      <c r="J19" s="13">
        <f t="shared" ref="J19:K21" si="1">F19/B19</f>
        <v>1.1270491803278689E-2</v>
      </c>
      <c r="K19" s="13">
        <f t="shared" si="1"/>
        <v>1.9360269360269359E-2</v>
      </c>
      <c r="L19" s="13">
        <v>0</v>
      </c>
      <c r="M19" s="13">
        <f>I19/E19</f>
        <v>1.5711645101663587E-2</v>
      </c>
    </row>
    <row r="20" spans="1:13" ht="15" customHeight="1" thickBot="1" x14ac:dyDescent="0.3">
      <c r="A20" s="12" t="s">
        <v>17</v>
      </c>
      <c r="B20" s="12">
        <v>725</v>
      </c>
      <c r="C20" s="12">
        <v>804</v>
      </c>
      <c r="D20" s="4">
        <v>0</v>
      </c>
      <c r="E20" s="12">
        <f t="shared" si="0"/>
        <v>1529</v>
      </c>
      <c r="F20" s="4">
        <v>12</v>
      </c>
      <c r="G20" s="4">
        <v>10</v>
      </c>
      <c r="H20" s="4">
        <v>0</v>
      </c>
      <c r="I20" s="4">
        <f>F20+G20</f>
        <v>22</v>
      </c>
      <c r="J20" s="13">
        <f t="shared" si="1"/>
        <v>1.6551724137931035E-2</v>
      </c>
      <c r="K20" s="13">
        <f t="shared" si="1"/>
        <v>1.2437810945273632E-2</v>
      </c>
      <c r="L20" s="13">
        <v>0</v>
      </c>
      <c r="M20" s="13">
        <f>I20/E20</f>
        <v>1.4388489208633094E-2</v>
      </c>
    </row>
    <row r="21" spans="1:13" ht="15" customHeight="1" thickTop="1" thickBot="1" x14ac:dyDescent="0.3">
      <c r="A21" s="14" t="s">
        <v>18</v>
      </c>
      <c r="B21" s="14">
        <f>SUM(B18:B20)</f>
        <v>9422</v>
      </c>
      <c r="C21" s="14">
        <f t="shared" ref="C21:D21" si="2">SUM(C18:C20)</f>
        <v>10344</v>
      </c>
      <c r="D21" s="14">
        <f t="shared" si="2"/>
        <v>2</v>
      </c>
      <c r="E21" s="14">
        <f>SUM(E18:E20)</f>
        <v>19768</v>
      </c>
      <c r="F21" s="14">
        <f>SUM(F18:F20)</f>
        <v>126</v>
      </c>
      <c r="G21" s="14">
        <f>SUM(G18:G20)</f>
        <v>111</v>
      </c>
      <c r="H21" s="14">
        <f>SUM(H18:H20)</f>
        <v>0</v>
      </c>
      <c r="I21" s="14">
        <f>SUM(I18:I20)</f>
        <v>237</v>
      </c>
      <c r="J21" s="15">
        <f t="shared" si="1"/>
        <v>1.3372956909361069E-2</v>
      </c>
      <c r="K21" s="15">
        <f t="shared" si="1"/>
        <v>1.0730858468677494E-2</v>
      </c>
      <c r="L21" s="15">
        <f t="shared" ref="L21" si="3">H21/D21</f>
        <v>0</v>
      </c>
      <c r="M21" s="15">
        <f>I21/E21</f>
        <v>1.198907324969648E-2</v>
      </c>
    </row>
    <row r="22" spans="1:13" ht="15" customHeight="1" thickTop="1" x14ac:dyDescent="0.25"/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B981-2AE6-4162-A524-4FCD1C2F3453}">
  <dimension ref="A1:H14"/>
  <sheetViews>
    <sheetView workbookViewId="0">
      <selection activeCell="A3" sqref="A3"/>
    </sheetView>
  </sheetViews>
  <sheetFormatPr baseColWidth="10" defaultRowHeight="15" customHeight="1" x14ac:dyDescent="0.25"/>
  <cols>
    <col min="1" max="1" width="28.42578125" style="4" customWidth="1"/>
    <col min="2" max="2" width="13.85546875" style="4" customWidth="1"/>
    <col min="3" max="3" width="14.42578125" style="4" customWidth="1"/>
    <col min="4" max="4" width="13.140625" style="4" customWidth="1"/>
    <col min="5" max="5" width="11" style="4" customWidth="1"/>
    <col min="6" max="6" width="10" style="4" customWidth="1"/>
    <col min="7" max="7" width="11.42578125" style="4"/>
    <col min="8" max="8" width="13.28515625" style="4" customWidth="1"/>
    <col min="9" max="16384" width="11.42578125" style="4"/>
  </cols>
  <sheetData>
    <row r="1" spans="1:8" customFormat="1" ht="53.25" customHeight="1" thickBot="1" x14ac:dyDescent="0.3">
      <c r="A1" s="1"/>
      <c r="B1" s="1"/>
      <c r="C1" s="1"/>
      <c r="D1" s="2"/>
      <c r="E1" s="16" t="s">
        <v>0</v>
      </c>
      <c r="F1" s="16"/>
      <c r="G1" s="16"/>
      <c r="H1" s="3"/>
    </row>
    <row r="2" spans="1:8" customFormat="1" x14ac:dyDescent="0.25"/>
    <row r="3" spans="1:8" x14ac:dyDescent="0.25"/>
    <row r="4" spans="1:8" ht="15.75" customHeight="1" x14ac:dyDescent="0.25">
      <c r="A4" s="5" t="s">
        <v>21</v>
      </c>
    </row>
    <row r="5" spans="1:8" ht="15.75" customHeight="1" x14ac:dyDescent="0.25">
      <c r="A5" s="6" t="s">
        <v>1</v>
      </c>
    </row>
    <row r="6" spans="1:8" ht="15.75" customHeight="1" x14ac:dyDescent="0.25">
      <c r="A6" s="6" t="s">
        <v>24</v>
      </c>
    </row>
    <row r="7" spans="1:8" x14ac:dyDescent="0.25">
      <c r="A7" s="6" t="s">
        <v>19</v>
      </c>
    </row>
    <row r="8" spans="1:8" x14ac:dyDescent="0.25"/>
    <row r="10" spans="1:8" ht="15" customHeight="1" x14ac:dyDescent="0.25">
      <c r="A10" s="4" t="s">
        <v>2</v>
      </c>
      <c r="B10" s="7" t="s">
        <v>3</v>
      </c>
      <c r="C10" s="7" t="s">
        <v>4</v>
      </c>
      <c r="D10" s="7" t="s">
        <v>5</v>
      </c>
    </row>
    <row r="11" spans="1:8" ht="15" customHeight="1" x14ac:dyDescent="0.25">
      <c r="A11" s="8" t="s">
        <v>6</v>
      </c>
      <c r="B11" s="4">
        <v>82</v>
      </c>
      <c r="C11" s="4">
        <v>85</v>
      </c>
      <c r="D11" s="4">
        <f>Tabla1453[[#This Row],[Home]]+Tabla1453[[#This Row],[Muller]]</f>
        <v>167</v>
      </c>
    </row>
    <row r="12" spans="1:8" ht="15" customHeight="1" x14ac:dyDescent="0.25">
      <c r="A12" s="8" t="s">
        <v>7</v>
      </c>
      <c r="B12" s="4">
        <v>3</v>
      </c>
      <c r="C12" s="4">
        <v>4</v>
      </c>
      <c r="D12" s="4">
        <f>Tabla1453[[#This Row],[Home]]+Tabla1453[[#This Row],[Muller]]</f>
        <v>7</v>
      </c>
    </row>
    <row r="13" spans="1:8" ht="15" customHeight="1" x14ac:dyDescent="0.25">
      <c r="A13" s="8" t="s">
        <v>8</v>
      </c>
      <c r="B13" s="4">
        <v>0</v>
      </c>
      <c r="C13" s="4">
        <v>1</v>
      </c>
      <c r="D13" s="4">
        <f>Tabla1453[[#This Row],[Home]]+Tabla1453[[#This Row],[Muller]]</f>
        <v>1</v>
      </c>
    </row>
    <row r="14" spans="1:8" ht="15" customHeight="1" x14ac:dyDescent="0.25">
      <c r="B14" s="4">
        <f>SUBTOTAL(109,Tabla1453[Home])</f>
        <v>85</v>
      </c>
      <c r="C14" s="4">
        <f>SUBTOTAL(109,Tabla1453[Muller])</f>
        <v>90</v>
      </c>
      <c r="D14" s="4">
        <f>SUM(Tabla1453[Total])</f>
        <v>175</v>
      </c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estudantado</vt:lpstr>
      <vt:lpstr>PIUNE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2026-03-16T10:52:03Z</dcterms:created>
  <dcterms:modified xsi:type="dcterms:W3CDTF">2026-03-20T13:03:35Z</dcterms:modified>
</cp:coreProperties>
</file>