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personal\UVIGODAT_Indicadores PAS\"/>
    </mc:Choice>
  </mc:AlternateContent>
  <xr:revisionPtr revIDLastSave="0" documentId="8_{8BF63B84-7BA5-4009-ABDC-EA8385D88A50}" xr6:coauthVersionLast="47" xr6:coauthVersionMax="47" xr10:uidLastSave="{00000000-0000-0000-0000-000000000000}"/>
  <bookViews>
    <workbookView xWindow="28680" yWindow="-120" windowWidth="29040" windowHeight="15720" xr2:uid="{5B1EE2F7-8333-4CB7-AE02-A0985EB3E039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4" i="1" l="1"/>
  <c r="G94" i="1"/>
  <c r="F94" i="1"/>
  <c r="E94" i="1"/>
  <c r="D94" i="1"/>
  <c r="C94" i="1"/>
  <c r="B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N65" i="1"/>
  <c r="M65" i="1"/>
  <c r="L65" i="1"/>
  <c r="K65" i="1"/>
  <c r="F65" i="1"/>
  <c r="E65" i="1"/>
  <c r="G65" i="1" s="1"/>
  <c r="H65" i="1" s="1"/>
  <c r="D65" i="1"/>
  <c r="C65" i="1"/>
  <c r="B65" i="1"/>
  <c r="N64" i="1"/>
  <c r="H64" i="1"/>
  <c r="G64" i="1"/>
  <c r="D64" i="1"/>
  <c r="N63" i="1"/>
  <c r="G63" i="1"/>
  <c r="H63" i="1" s="1"/>
  <c r="D63" i="1"/>
  <c r="N62" i="1"/>
  <c r="H62" i="1"/>
  <c r="G62" i="1"/>
  <c r="D62" i="1"/>
  <c r="N61" i="1"/>
  <c r="H61" i="1"/>
  <c r="G61" i="1"/>
  <c r="D61" i="1"/>
  <c r="N60" i="1"/>
  <c r="G60" i="1"/>
  <c r="H60" i="1" s="1"/>
  <c r="D60" i="1"/>
  <c r="N59" i="1"/>
  <c r="H59" i="1"/>
  <c r="G59" i="1"/>
  <c r="D59" i="1"/>
  <c r="N58" i="1"/>
  <c r="H58" i="1"/>
  <c r="G58" i="1"/>
  <c r="D58" i="1"/>
  <c r="N57" i="1"/>
  <c r="G57" i="1"/>
  <c r="H57" i="1" s="1"/>
  <c r="D57" i="1"/>
  <c r="N56" i="1"/>
  <c r="H56" i="1"/>
  <c r="G56" i="1"/>
  <c r="D56" i="1"/>
  <c r="N55" i="1"/>
  <c r="H55" i="1"/>
  <c r="G55" i="1"/>
  <c r="D55" i="1"/>
  <c r="N54" i="1"/>
  <c r="G54" i="1"/>
  <c r="H54" i="1" s="1"/>
  <c r="D54" i="1"/>
  <c r="N53" i="1"/>
  <c r="H53" i="1"/>
  <c r="G53" i="1"/>
  <c r="D53" i="1"/>
  <c r="N52" i="1"/>
  <c r="H52" i="1"/>
  <c r="G52" i="1"/>
  <c r="D52" i="1"/>
  <c r="N51" i="1"/>
  <c r="G51" i="1"/>
  <c r="H51" i="1" s="1"/>
  <c r="D51" i="1"/>
  <c r="N50" i="1"/>
  <c r="H50" i="1"/>
  <c r="G50" i="1"/>
  <c r="D50" i="1"/>
  <c r="N49" i="1"/>
  <c r="H49" i="1"/>
  <c r="G49" i="1"/>
  <c r="D49" i="1"/>
  <c r="N48" i="1"/>
  <c r="G48" i="1"/>
  <c r="H48" i="1" s="1"/>
  <c r="D48" i="1"/>
  <c r="N47" i="1"/>
  <c r="H47" i="1"/>
  <c r="G47" i="1"/>
  <c r="D47" i="1"/>
  <c r="N46" i="1"/>
  <c r="H46" i="1"/>
  <c r="G46" i="1"/>
  <c r="D46" i="1"/>
  <c r="N45" i="1"/>
  <c r="G45" i="1"/>
  <c r="H45" i="1" s="1"/>
  <c r="D45" i="1"/>
  <c r="N44" i="1"/>
  <c r="H44" i="1"/>
  <c r="G44" i="1"/>
  <c r="D44" i="1"/>
  <c r="N43" i="1"/>
  <c r="H43" i="1"/>
  <c r="G43" i="1"/>
  <c r="D43" i="1"/>
  <c r="N42" i="1"/>
  <c r="G42" i="1"/>
  <c r="H42" i="1" s="1"/>
  <c r="D42" i="1"/>
  <c r="N41" i="1"/>
  <c r="H41" i="1"/>
  <c r="G41" i="1"/>
  <c r="D41" i="1"/>
  <c r="J34" i="1"/>
  <c r="I34" i="1"/>
  <c r="H34" i="1"/>
  <c r="K34" i="1" s="1"/>
  <c r="C34" i="1"/>
  <c r="B34" i="1"/>
  <c r="D34" i="1" s="1"/>
  <c r="K33" i="1"/>
  <c r="D33" i="1"/>
  <c r="K32" i="1"/>
  <c r="D32" i="1"/>
  <c r="K31" i="1"/>
  <c r="D31" i="1"/>
  <c r="K30" i="1"/>
  <c r="D30" i="1"/>
  <c r="K29" i="1"/>
  <c r="D29" i="1"/>
  <c r="K28" i="1"/>
  <c r="D28" i="1"/>
  <c r="K27" i="1"/>
  <c r="D27" i="1"/>
  <c r="K26" i="1"/>
  <c r="D26" i="1"/>
  <c r="K25" i="1"/>
  <c r="D25" i="1"/>
  <c r="K24" i="1"/>
  <c r="D24" i="1"/>
  <c r="K23" i="1"/>
  <c r="D23" i="1"/>
  <c r="K22" i="1"/>
  <c r="D22" i="1"/>
  <c r="K21" i="1"/>
  <c r="D21" i="1"/>
  <c r="K20" i="1"/>
  <c r="D20" i="1"/>
  <c r="K19" i="1"/>
  <c r="D19" i="1"/>
  <c r="K18" i="1"/>
  <c r="D18" i="1"/>
  <c r="K17" i="1"/>
  <c r="D17" i="1"/>
  <c r="K16" i="1"/>
  <c r="D16" i="1"/>
  <c r="K15" i="1"/>
  <c r="D15" i="1"/>
  <c r="K14" i="1"/>
  <c r="D14" i="1"/>
  <c r="K13" i="1"/>
  <c r="D13" i="1"/>
  <c r="K12" i="1"/>
  <c r="D12" i="1"/>
  <c r="K11" i="1"/>
  <c r="D11" i="1"/>
  <c r="K10" i="1"/>
  <c r="D10" i="1"/>
</calcChain>
</file>

<file path=xl/sharedStrings.xml><?xml version="1.0" encoding="utf-8"?>
<sst xmlns="http://schemas.openxmlformats.org/spreadsheetml/2006/main" count="162" uniqueCount="58">
  <si>
    <t>Unidade de Análises e Programas</t>
  </si>
  <si>
    <t>Información sobre o PAS vinculado aos centros da UVigo_Datos a 31/12/2023</t>
  </si>
  <si>
    <t>Indicador do coeficiente por centro</t>
  </si>
  <si>
    <t>Fonte: Servizo de xestión de PAS, Bubela, PeopleNet e administrador/as de ámbito/campus</t>
  </si>
  <si>
    <t>Data publicación: maio 2024</t>
  </si>
  <si>
    <t>PAS por SEXO</t>
  </si>
  <si>
    <t>Homes</t>
  </si>
  <si>
    <t>Mulleres</t>
  </si>
  <si>
    <t>Total</t>
  </si>
  <si>
    <t>PAS por NIVEL DE ESTUDIOS</t>
  </si>
  <si>
    <t>Ensinanzas básicas</t>
  </si>
  <si>
    <t>Ensinanzas medias</t>
  </si>
  <si>
    <t>Ensinanzas universitarias</t>
  </si>
  <si>
    <t>101 Facultade de Ciencias</t>
  </si>
  <si>
    <t>102 Facultade de Historia</t>
  </si>
  <si>
    <t>103 Facultade de Dereito</t>
  </si>
  <si>
    <t>104 Facultade de Ciencias Empresariais e Turismo</t>
  </si>
  <si>
    <t>105 Facultade de Ciencias da Educación e Traballo Social</t>
  </si>
  <si>
    <t>106 E. S. de Enxeñaría Informática</t>
  </si>
  <si>
    <t>107 E. Enxeñaría Aeronáutica e do Espazo</t>
  </si>
  <si>
    <t>108 Facultade de Relacións Internacionais</t>
  </si>
  <si>
    <t>201 Facultade de Belas Artes</t>
  </si>
  <si>
    <t>202 Facultade de Ciencias da Educación e do Deporte</t>
  </si>
  <si>
    <t>203 Escola de Enxeñaría Forestal</t>
  </si>
  <si>
    <t>204 Facultade de Comunicación</t>
  </si>
  <si>
    <t>205 Facultade de Fisioterapia</t>
  </si>
  <si>
    <t>207 Facultade de Dirección e Xestión Pública</t>
  </si>
  <si>
    <t>301 Facultade de Filoloxía e Tradución</t>
  </si>
  <si>
    <t>302 Facultade de Bioloxía</t>
  </si>
  <si>
    <t>303 Facultade de CC. Económicas e Empresariais</t>
  </si>
  <si>
    <t>305 Escola de Enxeñaría de Telecomunicación</t>
  </si>
  <si>
    <t>306 Facultade de Comercio</t>
  </si>
  <si>
    <t>308 Facultade de CC. Xurídicas e do Traballo</t>
  </si>
  <si>
    <t>309 Escola de Enxeñaría de Minas e Enerxía</t>
  </si>
  <si>
    <t>310 Facultade de Ciencias do Mar</t>
  </si>
  <si>
    <t>311 Facultade de Química</t>
  </si>
  <si>
    <t>312 Escola de Enxeñaría Industrial</t>
  </si>
  <si>
    <t>PERSOAL FUNCIONARIO</t>
  </si>
  <si>
    <t>PERSOAL LABORAL</t>
  </si>
  <si>
    <t>PAS por TIPO E VINCULACIÓN</t>
  </si>
  <si>
    <t>Contratado</t>
  </si>
  <si>
    <t>Fixo</t>
  </si>
  <si>
    <t>Total Funcionario</t>
  </si>
  <si>
    <t xml:space="preserve">Contratado </t>
  </si>
  <si>
    <t xml:space="preserve">Fixo </t>
  </si>
  <si>
    <t>Total Laboral</t>
  </si>
  <si>
    <t>Total xeral</t>
  </si>
  <si>
    <t>PAS por CATEGORÍA</t>
  </si>
  <si>
    <t>A2 ou 2</t>
  </si>
  <si>
    <t>C1 ou 3</t>
  </si>
  <si>
    <t>C2 ou 4</t>
  </si>
  <si>
    <t>PAS por ANTIGÜIDADE</t>
  </si>
  <si>
    <t>Ata 5 anos</t>
  </si>
  <si>
    <t>De 11 a 15 anos</t>
  </si>
  <si>
    <t>De 16 a 20 anos</t>
  </si>
  <si>
    <t>De 21 a 25 anos</t>
  </si>
  <si>
    <t>De 6 a 10 anos</t>
  </si>
  <si>
    <t>Máis de 25 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</si>
</sst>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2"/>
      <color indexed="51"/>
      <name val="Calibri"/>
      <family val="2"/>
    </font>
    <font>
      <sz val="14"/>
      <name val="Calibri"/>
      <family val="2"/>
    </font>
    <font>
      <sz val="12"/>
      <name val="Calibri"/>
      <family val="2"/>
    </font>
    <font>
      <sz val="10"/>
      <name val="Calibri"/>
      <family val="2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0" borderId="0"/>
  </cellStyleXfs>
  <cellXfs count="20">
    <xf numFmtId="0" fontId="0" fillId="0" borderId="0" xfId="0"/>
    <xf numFmtId="0" fontId="1" fillId="2" borderId="0" xfId="1" applyFont="1" applyAlignment="1">
      <alignment horizontal="center" vertical="center"/>
    </xf>
    <xf numFmtId="0" fontId="4" fillId="0" borderId="1" xfId="0" applyFont="1" applyBorder="1"/>
    <xf numFmtId="0" fontId="5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right" wrapText="1"/>
    </xf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4" fillId="0" borderId="0" xfId="0" applyFont="1"/>
    <xf numFmtId="0" fontId="5" fillId="0" borderId="0" xfId="2" applyFont="1" applyAlignment="1">
      <alignment vertical="center" wrapText="1"/>
    </xf>
    <xf numFmtId="0" fontId="8" fillId="0" borderId="0" xfId="2" applyFont="1" applyAlignment="1">
      <alignment horizontal="right" vertical="center"/>
    </xf>
    <xf numFmtId="0" fontId="9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2" fontId="4" fillId="0" borderId="0" xfId="0" applyNumberFormat="1" applyFont="1"/>
    <xf numFmtId="0" fontId="4" fillId="0" borderId="0" xfId="0" applyFont="1" applyAlignment="1">
      <alignment horizontal="center" vertical="center"/>
    </xf>
    <xf numFmtId="0" fontId="10" fillId="3" borderId="0" xfId="0" applyFont="1" applyFill="1"/>
    <xf numFmtId="0" fontId="4" fillId="4" borderId="2" xfId="0" applyFont="1" applyFill="1" applyBorder="1"/>
    <xf numFmtId="2" fontId="4" fillId="4" borderId="2" xfId="0" applyNumberFormat="1" applyFont="1" applyFill="1" applyBorder="1"/>
    <xf numFmtId="0" fontId="4" fillId="0" borderId="2" xfId="0" applyFont="1" applyBorder="1"/>
    <xf numFmtId="2" fontId="4" fillId="0" borderId="2" xfId="0" applyNumberFormat="1" applyFont="1" applyBorder="1"/>
  </cellXfs>
  <cellStyles count="3">
    <cellStyle name="Énfasis1" xfId="1" builtinId="29"/>
    <cellStyle name="Normal" xfId="0" builtinId="0"/>
    <cellStyle name="Normal 2 2" xfId="2" xr:uid="{81C13A1C-AEDC-4157-8D9E-4FBF38BBF734}"/>
  </cellStyles>
  <dxfs count="41"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85728</xdr:colOff>
      <xdr:row>0</xdr:row>
      <xdr:rowOff>95250</xdr:rowOff>
    </xdr:from>
    <xdr:to>
      <xdr:col>1</xdr:col>
      <xdr:colOff>180975</xdr:colOff>
      <xdr:row>0</xdr:row>
      <xdr:rowOff>561975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40EA2496-511C-47AE-BA4B-FCE20EF50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8" y="95250"/>
          <a:ext cx="3543297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FCC17A-2E27-4CFC-A4CE-9496A83CED50}" name="Tabla28" displayName="Tabla28" ref="A9:D34" totalsRowShown="0" headerRowDxfId="35" dataDxfId="34">
  <autoFilter ref="A9:D34" xr:uid="{F590EBE4-423D-4CB3-9D05-CB5DF839DB80}"/>
  <tableColumns count="4">
    <tableColumn id="1" xr3:uid="{F409712D-3746-4A5F-9AB7-BC7D47F93F43}" name="PAS por SEXO" dataDxfId="39"/>
    <tableColumn id="2" xr3:uid="{C31EF357-E1DC-45C0-844C-41A5A62DEDA2}" name="Homes" dataDxfId="38"/>
    <tableColumn id="3" xr3:uid="{908AD7CB-A996-4D67-A88C-EA819DB52C01}" name="Mulleres" dataDxfId="37"/>
    <tableColumn id="4" xr3:uid="{256DE456-A19A-4CB7-AB0A-3E46D57DFFEC}" name="Total" dataDxfId="36">
      <calculatedColumnFormula>SUM(Tabla28[[#This Row],[Homes]:[Mulleres]])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D479BE-7D75-4A5D-814B-ED6E2AC34772}" name="Tabla29" displayName="Tabla29" ref="G9:K34" totalsRowShown="0" headerRowDxfId="28" dataDxfId="27">
  <autoFilter ref="G9:K34" xr:uid="{B4E18E6E-4DDF-4FFA-8A9D-060EB231E8FC}"/>
  <tableColumns count="5">
    <tableColumn id="1" xr3:uid="{16355410-A89C-4F7C-A27D-FF6BCC8FFAF2}" name="PAS por NIVEL DE ESTUDIOS" dataDxfId="33"/>
    <tableColumn id="2" xr3:uid="{89E300D0-DD78-464B-9663-335DF6976203}" name="Ensinanzas básicas" dataDxfId="32"/>
    <tableColumn id="3" xr3:uid="{9188AC84-3D0C-4926-A5FC-3B3563C667FE}" name="Ensinanzas medias" dataDxfId="31"/>
    <tableColumn id="4" xr3:uid="{D2B5D193-F2EC-4686-AEBF-E7422EE9511D}" name="Ensinanzas universitarias" dataDxfId="30"/>
    <tableColumn id="5" xr3:uid="{DF5FA567-9BC9-449A-95E4-48E8560A30DF}" name="Total" dataDxfId="29">
      <calculatedColumnFormula>SUM(Tabla29[[#This Row],[Ensinanzas básicas]:[Ensinanzas universitarias]])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AAA2C8B-D351-49A6-A07B-31CE06C6E52A}" name="Tabla30" displayName="Tabla30" ref="A40:H65" totalsRowShown="0" headerRowDxfId="18" dataDxfId="17">
  <autoFilter ref="A40:H65" xr:uid="{CB01F95A-CA37-43C1-B254-4144C0B7D6E9}"/>
  <tableColumns count="8">
    <tableColumn id="1" xr3:uid="{B42889EA-8F04-47F5-B02C-89422E11F418}" name="PAS por TIPO E VINCULACIÓN" dataDxfId="26"/>
    <tableColumn id="2" xr3:uid="{31018277-03EE-4BC0-9D4E-0A97EEEE64ED}" name="Contratado" dataDxfId="25"/>
    <tableColumn id="3" xr3:uid="{3A4061C5-D161-47EF-A053-702723872835}" name="Fixo" dataDxfId="24"/>
    <tableColumn id="4" xr3:uid="{B3EB5CCC-BFAA-4636-98F9-2A68E4A0AF7D}" name="Total Funcionario" dataDxfId="23">
      <calculatedColumnFormula>SUM(Tabla30[[#This Row],[Contratado]:[Fixo]])</calculatedColumnFormula>
    </tableColumn>
    <tableColumn id="5" xr3:uid="{FC94F093-7FD1-4011-8463-3DCBD8A16FE5}" name="Contratado " dataDxfId="22"/>
    <tableColumn id="6" xr3:uid="{6D74FB27-DECA-441E-B81F-BC2933E77E19}" name="Fixo " dataDxfId="21"/>
    <tableColumn id="7" xr3:uid="{44230E8A-91C3-4BC4-B167-A66637653BF0}" name="Total Laboral" dataDxfId="20">
      <calculatedColumnFormula>SUM(Tabla30[[#This Row],[Contratado ]:[Fixo ]])</calculatedColumnFormula>
    </tableColumn>
    <tableColumn id="8" xr3:uid="{B24C1F93-1591-4BE4-8A29-D6F5BCC33951}" name="Total xeral" dataDxfId="19">
      <calculatedColumnFormula>Tabla30[[#This Row],[Total Laboral]]+Tabla30[[#This Row],[Total Funcionario]]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AE153BA-853F-4A94-B5C4-53BF3B45AEC8}" name="Tabla32" displayName="Tabla32" ref="J40:N65" totalsRowShown="0" headerRowDxfId="11" dataDxfId="10" tableBorderDxfId="40">
  <autoFilter ref="J40:N65" xr:uid="{F4627CCB-2FCC-4998-859C-A2A308EEC258}"/>
  <tableColumns count="5">
    <tableColumn id="1" xr3:uid="{F71BE212-C306-40DE-AB77-61EA0CE2310B}" name="PAS por CATEGORÍA" dataDxfId="16"/>
    <tableColumn id="2" xr3:uid="{0B9EF576-F539-4EBA-8448-F0F6D5A4C374}" name="A2 ou 2" dataDxfId="15"/>
    <tableColumn id="3" xr3:uid="{FB9C6347-B7A5-4A4C-9169-3EB75983068E}" name="C1 ou 3" dataDxfId="14"/>
    <tableColumn id="4" xr3:uid="{61144A05-2D43-4CD3-9233-EDE6246E2BA6}" name="C2 ou 4" dataDxfId="13"/>
    <tableColumn id="5" xr3:uid="{D0FA425D-6024-4296-B0A3-6483A7ADCD13}" name="Total xeral" dataDxfId="12">
      <calculatedColumnFormula>SUM(Tabla32[[#This Row],[A2 ou 2]:[C2 ou 4]])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35D1D5E-EA74-4EB4-A2C4-2C1CE1060A25}" name="Tabla33" displayName="Tabla33" ref="A69:H94" totalsRowShown="0" headerRowDxfId="1" dataDxfId="0">
  <autoFilter ref="A69:H94" xr:uid="{988788F1-2C9F-4BD5-83AC-1DA81224FE46}"/>
  <tableColumns count="8">
    <tableColumn id="1" xr3:uid="{68BE4043-5401-42E4-A0A5-8E63811B5292}" name="PAS por ANTIGÜIDADE" dataDxfId="9"/>
    <tableColumn id="2" xr3:uid="{991E7CF2-3566-4ACE-A456-88C6F8BDA13B}" name="Ata 5 anos" dataDxfId="8"/>
    <tableColumn id="3" xr3:uid="{0D5C65A8-DB26-4E57-B1FA-58B2B902E019}" name="De 11 a 15 anos" dataDxfId="7"/>
    <tableColumn id="4" xr3:uid="{1792F243-EEE6-43DF-9AFF-5B3459AF3E83}" name="De 16 a 20 anos" dataDxfId="6"/>
    <tableColumn id="5" xr3:uid="{9551731C-F7D6-4B9E-9C58-4773C51D628D}" name="De 21 a 25 anos" dataDxfId="5"/>
    <tableColumn id="6" xr3:uid="{7C38EE42-1FC5-41B9-9026-A3062DB933F1}" name="De 6 a 10 anos" dataDxfId="4"/>
    <tableColumn id="7" xr3:uid="{CE2CABCB-230D-4ACB-B26C-B1546DD04F1A}" name="Máis de 25 anos" dataDxfId="3"/>
    <tableColumn id="8" xr3:uid="{B24C3977-DDBE-4235-AD4F-90FA20301824}" name="Total xeral" dataDxfId="2">
      <calculatedColumnFormula>SUM(Tabla33[[#This Row],[Ata 5 anos]:[Máis de 25 anos]])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1BC01-7D7F-4110-8D56-F5C85B1EC54B}">
  <dimension ref="A1:N94"/>
  <sheetViews>
    <sheetView tabSelected="1" workbookViewId="0">
      <selection activeCell="E5" sqref="E5"/>
    </sheetView>
  </sheetViews>
  <sheetFormatPr baseColWidth="10" defaultRowHeight="15" x14ac:dyDescent="0.25"/>
  <cols>
    <col min="1" max="1" width="51.7109375" style="8" customWidth="1"/>
    <col min="2" max="2" width="13" style="8" customWidth="1"/>
    <col min="3" max="3" width="16.42578125" style="8" customWidth="1"/>
    <col min="4" max="4" width="18.42578125" style="8" customWidth="1"/>
    <col min="5" max="5" width="16.42578125" style="8" customWidth="1"/>
    <col min="6" max="6" width="15.42578125" style="8" customWidth="1"/>
    <col min="7" max="7" width="43" style="8" customWidth="1"/>
    <col min="8" max="8" width="19.42578125" style="8" customWidth="1"/>
    <col min="9" max="9" width="19.5703125" style="8" customWidth="1"/>
    <col min="10" max="10" width="25.140625" style="8" customWidth="1"/>
    <col min="11" max="11" width="12.5703125" style="8" bestFit="1" customWidth="1"/>
    <col min="12" max="13" width="11.42578125" style="8"/>
    <col min="14" max="14" width="14.7109375" style="8" customWidth="1"/>
    <col min="15" max="16384" width="11.42578125" style="8"/>
  </cols>
  <sheetData>
    <row r="1" spans="1:12" ht="47.25" customHeight="1" thickBot="1" x14ac:dyDescent="0.3">
      <c r="A1" s="2"/>
      <c r="B1" s="3"/>
      <c r="C1" s="4"/>
      <c r="D1" s="2"/>
      <c r="E1" s="2"/>
      <c r="F1" s="2"/>
      <c r="G1" s="2"/>
      <c r="H1" s="5"/>
      <c r="I1" s="6" t="s">
        <v>0</v>
      </c>
      <c r="J1" s="6"/>
      <c r="K1" s="6"/>
      <c r="L1" s="7"/>
    </row>
    <row r="2" spans="1:12" ht="15.75" x14ac:dyDescent="0.25">
      <c r="B2" s="9"/>
      <c r="D2" s="10"/>
      <c r="E2" s="11"/>
      <c r="F2" s="11"/>
      <c r="G2" s="11"/>
      <c r="H2" s="11"/>
      <c r="I2" s="12"/>
    </row>
    <row r="3" spans="1:12" x14ac:dyDescent="0.25">
      <c r="A3" s="8" t="s">
        <v>1</v>
      </c>
    </row>
    <row r="4" spans="1:12" x14ac:dyDescent="0.25">
      <c r="A4" s="8" t="s">
        <v>2</v>
      </c>
    </row>
    <row r="5" spans="1:12" x14ac:dyDescent="0.25">
      <c r="A5" s="8" t="s">
        <v>3</v>
      </c>
    </row>
    <row r="6" spans="1:12" x14ac:dyDescent="0.25">
      <c r="A6" s="8" t="s">
        <v>4</v>
      </c>
    </row>
    <row r="9" spans="1:12" x14ac:dyDescent="0.25">
      <c r="A9" s="8" t="s">
        <v>5</v>
      </c>
      <c r="B9" s="8" t="s">
        <v>6</v>
      </c>
      <c r="C9" s="8" t="s">
        <v>7</v>
      </c>
      <c r="D9" s="8" t="s">
        <v>8</v>
      </c>
      <c r="G9" s="8" t="s">
        <v>9</v>
      </c>
      <c r="H9" s="8" t="s">
        <v>10</v>
      </c>
      <c r="I9" s="8" t="s">
        <v>11</v>
      </c>
      <c r="J9" s="8" t="s">
        <v>12</v>
      </c>
      <c r="K9" s="8" t="s">
        <v>8</v>
      </c>
    </row>
    <row r="10" spans="1:12" x14ac:dyDescent="0.25">
      <c r="A10" s="8" t="s">
        <v>13</v>
      </c>
      <c r="B10" s="13">
        <v>3.3333333333333335</v>
      </c>
      <c r="C10" s="13">
        <v>4.7</v>
      </c>
      <c r="D10" s="13">
        <f>SUM(Tabla28[[#This Row],[Homes]:[Mulleres]])</f>
        <v>8.0333333333333332</v>
      </c>
      <c r="G10" s="8" t="s">
        <v>13</v>
      </c>
      <c r="H10" s="13">
        <v>1.8333333333333333</v>
      </c>
      <c r="I10" s="13">
        <v>1.6666666666666665</v>
      </c>
      <c r="J10" s="13">
        <v>4.5333333333333341</v>
      </c>
      <c r="K10" s="13">
        <f>SUM(Tabla29[[#This Row],[Ensinanzas básicas]:[Ensinanzas universitarias]])</f>
        <v>8.033333333333335</v>
      </c>
    </row>
    <row r="11" spans="1:12" x14ac:dyDescent="0.25">
      <c r="A11" s="8" t="s">
        <v>14</v>
      </c>
      <c r="B11" s="13">
        <v>2.833333333333333</v>
      </c>
      <c r="C11" s="13">
        <v>6.2</v>
      </c>
      <c r="D11" s="13">
        <f>SUM(Tabla28[[#This Row],[Homes]:[Mulleres]])</f>
        <v>9.0333333333333332</v>
      </c>
      <c r="G11" s="8" t="s">
        <v>14</v>
      </c>
      <c r="H11" s="13">
        <v>0.5</v>
      </c>
      <c r="I11" s="13">
        <v>6.333333333333333</v>
      </c>
      <c r="J11" s="13">
        <v>2.2000000000000002</v>
      </c>
      <c r="K11" s="13">
        <f>SUM(Tabla29[[#This Row],[Ensinanzas básicas]:[Ensinanzas universitarias]])</f>
        <v>9.0333333333333332</v>
      </c>
    </row>
    <row r="12" spans="1:12" x14ac:dyDescent="0.25">
      <c r="A12" s="8" t="s">
        <v>15</v>
      </c>
      <c r="B12" s="13">
        <v>1.9999999999999998</v>
      </c>
      <c r="C12" s="13">
        <v>3.3333333333333335</v>
      </c>
      <c r="D12" s="13">
        <f>SUM(Tabla28[[#This Row],[Homes]:[Mulleres]])</f>
        <v>5.333333333333333</v>
      </c>
      <c r="G12" s="8" t="s">
        <v>15</v>
      </c>
      <c r="H12" s="13">
        <v>0.66666666666666663</v>
      </c>
      <c r="I12" s="13">
        <v>1.6666666666666665</v>
      </c>
      <c r="J12" s="13">
        <v>3</v>
      </c>
      <c r="K12" s="13">
        <f>SUM(Tabla29[[#This Row],[Ensinanzas básicas]:[Ensinanzas universitarias]])</f>
        <v>5.333333333333333</v>
      </c>
    </row>
    <row r="13" spans="1:12" x14ac:dyDescent="0.25">
      <c r="A13" s="8" t="s">
        <v>16</v>
      </c>
      <c r="B13" s="13">
        <v>3</v>
      </c>
      <c r="C13" s="13">
        <v>2.333333333333333</v>
      </c>
      <c r="D13" s="13">
        <f>SUM(Tabla28[[#This Row],[Homes]:[Mulleres]])</f>
        <v>5.333333333333333</v>
      </c>
      <c r="G13" s="8" t="s">
        <v>16</v>
      </c>
      <c r="H13" s="13">
        <v>0.66666666666666663</v>
      </c>
      <c r="I13" s="13">
        <v>2.666666666666667</v>
      </c>
      <c r="J13" s="13">
        <v>1.9999999999999998</v>
      </c>
      <c r="K13" s="13">
        <f>SUM(Tabla29[[#This Row],[Ensinanzas básicas]:[Ensinanzas universitarias]])</f>
        <v>5.333333333333333</v>
      </c>
    </row>
    <row r="14" spans="1:12" x14ac:dyDescent="0.25">
      <c r="A14" s="8" t="s">
        <v>17</v>
      </c>
      <c r="B14" s="13">
        <v>2.833333333333333</v>
      </c>
      <c r="C14" s="13">
        <v>6.2</v>
      </c>
      <c r="D14" s="13">
        <f>SUM(Tabla28[[#This Row],[Homes]:[Mulleres]])</f>
        <v>9.0333333333333332</v>
      </c>
      <c r="G14" s="8" t="s">
        <v>17</v>
      </c>
      <c r="H14" s="13">
        <v>0.5</v>
      </c>
      <c r="I14" s="13">
        <v>6.333333333333333</v>
      </c>
      <c r="J14" s="13">
        <v>2.2000000000000002</v>
      </c>
      <c r="K14" s="13">
        <f>SUM(Tabla29[[#This Row],[Ensinanzas básicas]:[Ensinanzas universitarias]])</f>
        <v>9.0333333333333332</v>
      </c>
    </row>
    <row r="15" spans="1:12" x14ac:dyDescent="0.25">
      <c r="A15" s="8" t="s">
        <v>18</v>
      </c>
      <c r="B15" s="13">
        <v>2.6666666666666665</v>
      </c>
      <c r="C15" s="13">
        <v>3.2</v>
      </c>
      <c r="D15" s="13">
        <f>SUM(Tabla28[[#This Row],[Homes]:[Mulleres]])</f>
        <v>5.8666666666666671</v>
      </c>
      <c r="G15" s="8" t="s">
        <v>18</v>
      </c>
      <c r="H15" s="13">
        <v>1.3333333333333333</v>
      </c>
      <c r="I15" s="13">
        <v>3</v>
      </c>
      <c r="J15" s="13">
        <v>1.5333333333333332</v>
      </c>
      <c r="K15" s="13">
        <f>SUM(Tabla29[[#This Row],[Ensinanzas básicas]:[Ensinanzas universitarias]])</f>
        <v>5.8666666666666663</v>
      </c>
    </row>
    <row r="16" spans="1:12" x14ac:dyDescent="0.25">
      <c r="A16" s="8" t="s">
        <v>19</v>
      </c>
      <c r="B16" s="13">
        <v>2.333333333333333</v>
      </c>
      <c r="C16" s="13">
        <v>3.7</v>
      </c>
      <c r="D16" s="13">
        <f>SUM(Tabla28[[#This Row],[Homes]:[Mulleres]])</f>
        <v>6.0333333333333332</v>
      </c>
      <c r="G16" s="8" t="s">
        <v>19</v>
      </c>
      <c r="H16" s="13">
        <v>1.8333333333333333</v>
      </c>
      <c r="I16" s="13">
        <v>2.666666666666667</v>
      </c>
      <c r="J16" s="13">
        <v>1.5333333333333332</v>
      </c>
      <c r="K16" s="13">
        <f>SUM(Tabla29[[#This Row],[Ensinanzas básicas]:[Ensinanzas universitarias]])</f>
        <v>6.0333333333333332</v>
      </c>
    </row>
    <row r="17" spans="1:11" x14ac:dyDescent="0.25">
      <c r="A17" s="8" t="s">
        <v>20</v>
      </c>
      <c r="B17" s="13">
        <v>1.9999999999999998</v>
      </c>
      <c r="C17" s="13">
        <v>2.333333333333333</v>
      </c>
      <c r="D17" s="13">
        <f>SUM(Tabla28[[#This Row],[Homes]:[Mulleres]])</f>
        <v>4.333333333333333</v>
      </c>
      <c r="G17" s="8" t="s">
        <v>20</v>
      </c>
      <c r="H17" s="13">
        <v>0.66666666666666663</v>
      </c>
      <c r="I17" s="13">
        <v>1.6666666666666665</v>
      </c>
      <c r="J17" s="13">
        <v>1.9999999999999998</v>
      </c>
      <c r="K17" s="13">
        <f>SUM(Tabla29[[#This Row],[Ensinanzas básicas]:[Ensinanzas universitarias]])</f>
        <v>4.333333333333333</v>
      </c>
    </row>
    <row r="18" spans="1:11" x14ac:dyDescent="0.25">
      <c r="A18" s="8" t="s">
        <v>21</v>
      </c>
      <c r="B18" s="13">
        <v>8.571428571428573</v>
      </c>
      <c r="C18" s="13">
        <v>6.738095238095239</v>
      </c>
      <c r="D18" s="13">
        <f>SUM(Tabla28[[#This Row],[Homes]:[Mulleres]])</f>
        <v>15.309523809523812</v>
      </c>
      <c r="G18" s="8" t="s">
        <v>21</v>
      </c>
      <c r="H18" s="13">
        <v>1</v>
      </c>
      <c r="I18" s="13">
        <v>8.8809523809523832</v>
      </c>
      <c r="J18" s="13">
        <v>5.4285714285714279</v>
      </c>
      <c r="K18" s="13">
        <f>SUM(Tabla29[[#This Row],[Ensinanzas básicas]:[Ensinanzas universitarias]])</f>
        <v>15.30952380952381</v>
      </c>
    </row>
    <row r="19" spans="1:11" x14ac:dyDescent="0.25">
      <c r="A19" s="8" t="s">
        <v>22</v>
      </c>
      <c r="B19" s="13">
        <v>6.0714285714285721</v>
      </c>
      <c r="C19" s="13">
        <v>6.3380952380952404</v>
      </c>
      <c r="D19" s="13">
        <f>SUM(Tabla28[[#This Row],[Homes]:[Mulleres]])</f>
        <v>12.409523809523812</v>
      </c>
      <c r="G19" s="8" t="s">
        <v>22</v>
      </c>
      <c r="H19" s="13">
        <v>0.2</v>
      </c>
      <c r="I19" s="13">
        <v>3.8809523809523805</v>
      </c>
      <c r="J19" s="13">
        <v>8.3285714285714292</v>
      </c>
      <c r="K19" s="13">
        <f>SUM(Tabla29[[#This Row],[Ensinanzas básicas]:[Ensinanzas universitarias]])</f>
        <v>12.40952380952381</v>
      </c>
    </row>
    <row r="20" spans="1:11" x14ac:dyDescent="0.25">
      <c r="A20" s="8" t="s">
        <v>23</v>
      </c>
      <c r="B20" s="13">
        <v>6.5714285714285721</v>
      </c>
      <c r="C20" s="13">
        <v>6.1714285714285726</v>
      </c>
      <c r="D20" s="13">
        <f>SUM(Tabla28[[#This Row],[Homes]:[Mulleres]])</f>
        <v>12.742857142857144</v>
      </c>
      <c r="G20" s="8" t="s">
        <v>23</v>
      </c>
      <c r="H20" s="13">
        <v>1.5333333333333332</v>
      </c>
      <c r="I20" s="13">
        <v>2.8809523809523809</v>
      </c>
      <c r="J20" s="13">
        <v>8.328571428571431</v>
      </c>
      <c r="K20" s="13">
        <f>SUM(Tabla29[[#This Row],[Ensinanzas básicas]:[Ensinanzas universitarias]])</f>
        <v>12.742857142857146</v>
      </c>
    </row>
    <row r="21" spans="1:11" x14ac:dyDescent="0.25">
      <c r="A21" s="8" t="s">
        <v>24</v>
      </c>
      <c r="B21" s="13">
        <v>6.7380952380952381</v>
      </c>
      <c r="C21" s="13">
        <v>5.5047619047619074</v>
      </c>
      <c r="D21" s="13">
        <f>SUM(Tabla28[[#This Row],[Homes]:[Mulleres]])</f>
        <v>12.242857142857146</v>
      </c>
      <c r="G21" s="8" t="s">
        <v>24</v>
      </c>
      <c r="H21" s="13">
        <v>1.7</v>
      </c>
      <c r="I21" s="13">
        <v>2.714285714285714</v>
      </c>
      <c r="J21" s="13">
        <v>7.8285714285714318</v>
      </c>
      <c r="K21" s="13">
        <f>SUM(Tabla29[[#This Row],[Ensinanzas básicas]:[Ensinanzas universitarias]])</f>
        <v>12.242857142857146</v>
      </c>
    </row>
    <row r="22" spans="1:11" x14ac:dyDescent="0.25">
      <c r="A22" s="8" t="s">
        <v>25</v>
      </c>
      <c r="B22" s="13">
        <v>4.238095238095239</v>
      </c>
      <c r="C22" s="13">
        <v>5.8380952380952404</v>
      </c>
      <c r="D22" s="13">
        <f>SUM(Tabla28[[#This Row],[Homes]:[Mulleres]])</f>
        <v>10.076190476190479</v>
      </c>
      <c r="G22" s="8" t="s">
        <v>25</v>
      </c>
      <c r="H22" s="13">
        <v>1.0333333333333332</v>
      </c>
      <c r="I22" s="13">
        <v>2.214285714285714</v>
      </c>
      <c r="J22" s="13">
        <v>6.828571428571431</v>
      </c>
      <c r="K22" s="13">
        <f>SUM(Tabla29[[#This Row],[Ensinanzas básicas]:[Ensinanzas universitarias]])</f>
        <v>10.076190476190478</v>
      </c>
    </row>
    <row r="23" spans="1:11" x14ac:dyDescent="0.25">
      <c r="A23" s="8" t="s">
        <v>26</v>
      </c>
      <c r="B23" s="13">
        <v>1.2380952380952379</v>
      </c>
      <c r="C23" s="13">
        <v>4.5047619047619047</v>
      </c>
      <c r="D23" s="13">
        <f>SUM(Tabla28[[#This Row],[Homes]:[Mulleres]])</f>
        <v>5.7428571428571429</v>
      </c>
      <c r="G23" s="8" t="s">
        <v>26</v>
      </c>
      <c r="H23" s="13">
        <v>0.2</v>
      </c>
      <c r="I23" s="13">
        <v>1.714285714285714</v>
      </c>
      <c r="J23" s="13">
        <v>3.8285714285714287</v>
      </c>
      <c r="K23" s="13">
        <f>SUM(Tabla29[[#This Row],[Ensinanzas básicas]:[Ensinanzas universitarias]])</f>
        <v>5.7428571428571429</v>
      </c>
    </row>
    <row r="24" spans="1:11" x14ac:dyDescent="0.25">
      <c r="A24" s="8" t="s">
        <v>27</v>
      </c>
      <c r="B24" s="13">
        <v>6.75</v>
      </c>
      <c r="C24" s="13">
        <v>8.5</v>
      </c>
      <c r="D24" s="13">
        <f>SUM(Tabla28[[#This Row],[Homes]:[Mulleres]])</f>
        <v>15.25</v>
      </c>
      <c r="G24" s="8" t="s">
        <v>27</v>
      </c>
      <c r="H24" s="13">
        <v>3</v>
      </c>
      <c r="I24" s="13">
        <v>5</v>
      </c>
      <c r="J24" s="13">
        <v>7.25</v>
      </c>
      <c r="K24" s="13">
        <f>SUM(Tabla29[[#This Row],[Ensinanzas básicas]:[Ensinanzas universitarias]])</f>
        <v>15.25</v>
      </c>
    </row>
    <row r="25" spans="1:11" x14ac:dyDescent="0.25">
      <c r="A25" s="8" t="s">
        <v>28</v>
      </c>
      <c r="B25" s="13">
        <v>5</v>
      </c>
      <c r="C25" s="13">
        <v>13.000000000000007</v>
      </c>
      <c r="D25" s="13">
        <f>SUM(Tabla28[[#This Row],[Homes]:[Mulleres]])</f>
        <v>18.000000000000007</v>
      </c>
      <c r="G25" s="8" t="s">
        <v>28</v>
      </c>
      <c r="H25" s="13">
        <v>1.6666666666666665</v>
      </c>
      <c r="I25" s="13">
        <v>4.9999999999999991</v>
      </c>
      <c r="J25" s="13">
        <v>11.333333333333337</v>
      </c>
      <c r="K25" s="13">
        <f>SUM(Tabla29[[#This Row],[Ensinanzas básicas]:[Ensinanzas universitarias]])</f>
        <v>18.000000000000004</v>
      </c>
    </row>
    <row r="26" spans="1:11" x14ac:dyDescent="0.25">
      <c r="A26" s="8" t="s">
        <v>29</v>
      </c>
      <c r="B26" s="13">
        <v>4.75</v>
      </c>
      <c r="C26" s="13">
        <v>10</v>
      </c>
      <c r="D26" s="13">
        <f>SUM(Tabla28[[#This Row],[Homes]:[Mulleres]])</f>
        <v>14.75</v>
      </c>
      <c r="G26" s="8" t="s">
        <v>29</v>
      </c>
      <c r="H26" s="13">
        <v>0.5</v>
      </c>
      <c r="I26" s="13">
        <v>8</v>
      </c>
      <c r="J26" s="13">
        <v>6.25</v>
      </c>
      <c r="K26" s="13">
        <f>SUM(Tabla29[[#This Row],[Ensinanzas básicas]:[Ensinanzas universitarias]])</f>
        <v>14.75</v>
      </c>
    </row>
    <row r="27" spans="1:11" x14ac:dyDescent="0.25">
      <c r="A27" s="8" t="s">
        <v>30</v>
      </c>
      <c r="B27" s="13">
        <v>5.5</v>
      </c>
      <c r="C27" s="13">
        <v>10.25</v>
      </c>
      <c r="D27" s="13">
        <f>SUM(Tabla28[[#This Row],[Homes]:[Mulleres]])</f>
        <v>15.75</v>
      </c>
      <c r="G27" s="8" t="s">
        <v>30</v>
      </c>
      <c r="H27" s="13">
        <v>1.5</v>
      </c>
      <c r="I27" s="13">
        <v>5.5</v>
      </c>
      <c r="J27" s="13">
        <v>8.75</v>
      </c>
      <c r="K27" s="13">
        <f>SUM(Tabla29[[#This Row],[Ensinanzas básicas]:[Ensinanzas universitarias]])</f>
        <v>15.75</v>
      </c>
    </row>
    <row r="28" spans="1:11" x14ac:dyDescent="0.25">
      <c r="A28" s="8" t="s">
        <v>31</v>
      </c>
      <c r="B28" s="13">
        <v>1.75</v>
      </c>
      <c r="C28" s="13">
        <v>7.5</v>
      </c>
      <c r="D28" s="13">
        <f>SUM(Tabla28[[#This Row],[Homes]:[Mulleres]])</f>
        <v>9.25</v>
      </c>
      <c r="G28" s="8" t="s">
        <v>31</v>
      </c>
      <c r="H28" s="13"/>
      <c r="I28" s="13">
        <v>5</v>
      </c>
      <c r="J28" s="13">
        <v>4.25</v>
      </c>
      <c r="K28" s="13">
        <f>SUM(Tabla29[[#This Row],[Ensinanzas básicas]:[Ensinanzas universitarias]])</f>
        <v>9.25</v>
      </c>
    </row>
    <row r="29" spans="1:11" x14ac:dyDescent="0.25">
      <c r="A29" s="8" t="s">
        <v>32</v>
      </c>
      <c r="B29" s="13">
        <v>4.75</v>
      </c>
      <c r="C29" s="13">
        <v>9</v>
      </c>
      <c r="D29" s="13">
        <f>SUM(Tabla28[[#This Row],[Homes]:[Mulleres]])</f>
        <v>13.75</v>
      </c>
      <c r="G29" s="8" t="s">
        <v>32</v>
      </c>
      <c r="H29" s="13">
        <v>1.5</v>
      </c>
      <c r="I29" s="13">
        <v>8</v>
      </c>
      <c r="J29" s="13">
        <v>4.25</v>
      </c>
      <c r="K29" s="13">
        <f>SUM(Tabla29[[#This Row],[Ensinanzas básicas]:[Ensinanzas universitarias]])</f>
        <v>13.75</v>
      </c>
    </row>
    <row r="30" spans="1:11" x14ac:dyDescent="0.25">
      <c r="A30" s="8" t="s">
        <v>33</v>
      </c>
      <c r="B30" s="13">
        <v>4.5</v>
      </c>
      <c r="C30" s="13">
        <v>6.25</v>
      </c>
      <c r="D30" s="13">
        <f>SUM(Tabla28[[#This Row],[Homes]:[Mulleres]])</f>
        <v>10.75</v>
      </c>
      <c r="G30" s="8" t="s">
        <v>33</v>
      </c>
      <c r="H30" s="13">
        <v>0.5</v>
      </c>
      <c r="I30" s="13">
        <v>5.5</v>
      </c>
      <c r="J30" s="13">
        <v>4.75</v>
      </c>
      <c r="K30" s="13">
        <f>SUM(Tabla29[[#This Row],[Ensinanzas básicas]:[Ensinanzas universitarias]])</f>
        <v>10.75</v>
      </c>
    </row>
    <row r="31" spans="1:11" x14ac:dyDescent="0.25">
      <c r="A31" s="8" t="s">
        <v>34</v>
      </c>
      <c r="B31" s="13">
        <v>5</v>
      </c>
      <c r="C31" s="13">
        <v>12.000000000000005</v>
      </c>
      <c r="D31" s="13">
        <f>SUM(Tabla28[[#This Row],[Homes]:[Mulleres]])</f>
        <v>17.000000000000007</v>
      </c>
      <c r="G31" s="8" t="s">
        <v>34</v>
      </c>
      <c r="H31" s="13">
        <v>1.6666666666666665</v>
      </c>
      <c r="I31" s="13">
        <v>4.9999999999999991</v>
      </c>
      <c r="J31" s="13">
        <v>10.333333333333336</v>
      </c>
      <c r="K31" s="13">
        <f>SUM(Tabla29[[#This Row],[Ensinanzas básicas]:[Ensinanzas universitarias]])</f>
        <v>17</v>
      </c>
    </row>
    <row r="32" spans="1:11" x14ac:dyDescent="0.25">
      <c r="A32" s="8" t="s">
        <v>35</v>
      </c>
      <c r="B32" s="13">
        <v>4.9999999999999991</v>
      </c>
      <c r="C32" s="13">
        <v>10</v>
      </c>
      <c r="D32" s="13">
        <f>SUM(Tabla28[[#This Row],[Homes]:[Mulleres]])</f>
        <v>15</v>
      </c>
      <c r="G32" s="8" t="s">
        <v>35</v>
      </c>
      <c r="H32" s="13">
        <v>1.6666666666666665</v>
      </c>
      <c r="I32" s="13">
        <v>4</v>
      </c>
      <c r="J32" s="13">
        <v>9.3333333333333339</v>
      </c>
      <c r="K32" s="13">
        <f>SUM(Tabla29[[#This Row],[Ensinanzas básicas]:[Ensinanzas universitarias]])</f>
        <v>15</v>
      </c>
    </row>
    <row r="33" spans="1:14" x14ac:dyDescent="0.25">
      <c r="A33" s="8" t="s">
        <v>36</v>
      </c>
      <c r="B33" s="13">
        <v>18</v>
      </c>
      <c r="C33" s="13">
        <v>33.5</v>
      </c>
      <c r="D33" s="13">
        <f>SUM(Tabla28[[#This Row],[Homes]:[Mulleres]])</f>
        <v>51.5</v>
      </c>
      <c r="G33" s="8" t="s">
        <v>36</v>
      </c>
      <c r="H33" s="13">
        <v>5</v>
      </c>
      <c r="I33" s="13">
        <v>25</v>
      </c>
      <c r="J33" s="13">
        <v>21.5</v>
      </c>
      <c r="K33" s="13">
        <f>SUM(Tabla29[[#This Row],[Ensinanzas básicas]:[Ensinanzas universitarias]])</f>
        <v>51.5</v>
      </c>
    </row>
    <row r="34" spans="1:14" x14ac:dyDescent="0.25">
      <c r="A34" s="8" t="s">
        <v>8</v>
      </c>
      <c r="B34" s="13">
        <f>SUBTOTAL(109,B10:B33)</f>
        <v>115.42857142857144</v>
      </c>
      <c r="C34" s="13">
        <f>SUBTOTAL(109,C10:C33)</f>
        <v>187.0952380952381</v>
      </c>
      <c r="D34" s="13">
        <f>SUM(Tabla28[[#This Row],[Homes]:[Mulleres]])</f>
        <v>302.52380952380952</v>
      </c>
      <c r="G34" s="8" t="s">
        <v>8</v>
      </c>
      <c r="H34" s="13">
        <f>SUBTOTAL(109,H10:H33)</f>
        <v>30.666666666666668</v>
      </c>
      <c r="I34" s="13">
        <f>SUBTOTAL(109,I10:I33)</f>
        <v>124.28571428571428</v>
      </c>
      <c r="J34" s="13">
        <f>SUBTOTAL(109,J10:J33)</f>
        <v>147.57142857142856</v>
      </c>
      <c r="K34" s="13">
        <f>SUM(Tabla29[[#This Row],[Ensinanzas básicas]:[Ensinanzas universitarias]])</f>
        <v>302.52380952380952</v>
      </c>
    </row>
    <row r="39" spans="1:14" ht="15.75" x14ac:dyDescent="0.25">
      <c r="B39" s="1" t="s">
        <v>37</v>
      </c>
      <c r="C39" s="1"/>
      <c r="D39" s="1"/>
      <c r="E39" s="1" t="s">
        <v>38</v>
      </c>
      <c r="F39" s="1"/>
      <c r="G39" s="1"/>
    </row>
    <row r="40" spans="1:14" x14ac:dyDescent="0.25">
      <c r="A40" s="8" t="s">
        <v>39</v>
      </c>
      <c r="B40" s="14" t="s">
        <v>40</v>
      </c>
      <c r="C40" s="14" t="s">
        <v>41</v>
      </c>
      <c r="D40" s="14" t="s">
        <v>42</v>
      </c>
      <c r="E40" s="14" t="s">
        <v>43</v>
      </c>
      <c r="F40" s="14" t="s">
        <v>44</v>
      </c>
      <c r="G40" s="14" t="s">
        <v>45</v>
      </c>
      <c r="H40" s="14" t="s">
        <v>46</v>
      </c>
      <c r="J40" s="15" t="s">
        <v>47</v>
      </c>
      <c r="K40" s="15" t="s">
        <v>48</v>
      </c>
      <c r="L40" s="15" t="s">
        <v>49</v>
      </c>
      <c r="M40" s="15" t="s">
        <v>50</v>
      </c>
      <c r="N40" s="15" t="s">
        <v>46</v>
      </c>
    </row>
    <row r="41" spans="1:14" x14ac:dyDescent="0.25">
      <c r="A41" s="8" t="s">
        <v>13</v>
      </c>
      <c r="B41" s="13">
        <v>0.33333333333333331</v>
      </c>
      <c r="C41" s="13">
        <v>5.0333333333333341</v>
      </c>
      <c r="D41" s="13">
        <f>SUM(Tabla30[[#This Row],[Contratado]:[Fixo]])</f>
        <v>5.3666666666666671</v>
      </c>
      <c r="E41" s="13">
        <v>1.6666666666666665</v>
      </c>
      <c r="F41" s="13">
        <v>1</v>
      </c>
      <c r="G41" s="13">
        <f>SUM(Tabla30[[#This Row],[Contratado ]:[Fixo ]])</f>
        <v>2.6666666666666665</v>
      </c>
      <c r="H41" s="13">
        <f>Tabla30[[#This Row],[Total Laboral]]+Tabla30[[#This Row],[Total Funcionario]]</f>
        <v>8.0333333333333332</v>
      </c>
      <c r="J41" s="16" t="s">
        <v>13</v>
      </c>
      <c r="K41" s="17"/>
      <c r="L41" s="17">
        <v>6.0333333333333341</v>
      </c>
      <c r="M41" s="17">
        <v>1.9999999999999998</v>
      </c>
      <c r="N41" s="17">
        <f>SUM(Tabla32[[#This Row],[A2 ou 2]:[C2 ou 4]])</f>
        <v>8.0333333333333332</v>
      </c>
    </row>
    <row r="42" spans="1:14" x14ac:dyDescent="0.25">
      <c r="A42" s="8" t="s">
        <v>14</v>
      </c>
      <c r="B42" s="13"/>
      <c r="C42" s="13">
        <v>6.0333333333333341</v>
      </c>
      <c r="D42" s="13">
        <f>SUM(Tabla30[[#This Row],[Contratado]:[Fixo]])</f>
        <v>6.0333333333333341</v>
      </c>
      <c r="E42" s="13">
        <v>2</v>
      </c>
      <c r="F42" s="13">
        <v>1</v>
      </c>
      <c r="G42" s="13">
        <f>SUM(Tabla30[[#This Row],[Contratado ]:[Fixo ]])</f>
        <v>3</v>
      </c>
      <c r="H42" s="13">
        <f>Tabla30[[#This Row],[Total Laboral]]+Tabla30[[#This Row],[Total Funcionario]]</f>
        <v>9.033333333333335</v>
      </c>
      <c r="J42" s="18" t="s">
        <v>14</v>
      </c>
      <c r="K42" s="19"/>
      <c r="L42" s="19">
        <v>6.0333333333333341</v>
      </c>
      <c r="M42" s="19">
        <v>3</v>
      </c>
      <c r="N42" s="17">
        <f>SUM(Tabla32[[#This Row],[A2 ou 2]:[C2 ou 4]])</f>
        <v>9.033333333333335</v>
      </c>
    </row>
    <row r="43" spans="1:14" x14ac:dyDescent="0.25">
      <c r="A43" s="8" t="s">
        <v>15</v>
      </c>
      <c r="B43" s="13"/>
      <c r="C43" s="13">
        <v>3.666666666666667</v>
      </c>
      <c r="D43" s="13">
        <f>SUM(Tabla30[[#This Row],[Contratado]:[Fixo]])</f>
        <v>3.666666666666667</v>
      </c>
      <c r="E43" s="13">
        <v>1.3333333333333333</v>
      </c>
      <c r="F43" s="13">
        <v>0.33333333333333331</v>
      </c>
      <c r="G43" s="13">
        <f>SUM(Tabla30[[#This Row],[Contratado ]:[Fixo ]])</f>
        <v>1.6666666666666665</v>
      </c>
      <c r="H43" s="13">
        <f>Tabla30[[#This Row],[Total Laboral]]+Tabla30[[#This Row],[Total Funcionario]]</f>
        <v>5.3333333333333339</v>
      </c>
      <c r="J43" s="16" t="s">
        <v>15</v>
      </c>
      <c r="K43" s="17">
        <v>0.66666666666666663</v>
      </c>
      <c r="L43" s="17">
        <v>2.6666666666666665</v>
      </c>
      <c r="M43" s="17">
        <v>1.9999999999999998</v>
      </c>
      <c r="N43" s="17">
        <f>SUM(Tabla32[[#This Row],[A2 ou 2]:[C2 ou 4]])</f>
        <v>5.333333333333333</v>
      </c>
    </row>
    <row r="44" spans="1:14" x14ac:dyDescent="0.25">
      <c r="A44" s="8" t="s">
        <v>16</v>
      </c>
      <c r="B44" s="13"/>
      <c r="C44" s="13">
        <v>3.666666666666667</v>
      </c>
      <c r="D44" s="13">
        <f>SUM(Tabla30[[#This Row],[Contratado]:[Fixo]])</f>
        <v>3.666666666666667</v>
      </c>
      <c r="E44" s="13">
        <v>1.3333333333333333</v>
      </c>
      <c r="F44" s="13">
        <v>0.33333333333333331</v>
      </c>
      <c r="G44" s="13">
        <f>SUM(Tabla30[[#This Row],[Contratado ]:[Fixo ]])</f>
        <v>1.6666666666666665</v>
      </c>
      <c r="H44" s="13">
        <f>Tabla30[[#This Row],[Total Laboral]]+Tabla30[[#This Row],[Total Funcionario]]</f>
        <v>5.3333333333333339</v>
      </c>
      <c r="J44" s="18" t="s">
        <v>16</v>
      </c>
      <c r="K44" s="19">
        <v>0.66666666666666663</v>
      </c>
      <c r="L44" s="19">
        <v>2.6666666666666665</v>
      </c>
      <c r="M44" s="19">
        <v>1.9999999999999998</v>
      </c>
      <c r="N44" s="17">
        <f>SUM(Tabla32[[#This Row],[A2 ou 2]:[C2 ou 4]])</f>
        <v>5.333333333333333</v>
      </c>
    </row>
    <row r="45" spans="1:14" x14ac:dyDescent="0.25">
      <c r="A45" s="8" t="s">
        <v>17</v>
      </c>
      <c r="B45" s="13"/>
      <c r="C45" s="13">
        <v>6.0333333333333332</v>
      </c>
      <c r="D45" s="13">
        <f>SUM(Tabla30[[#This Row],[Contratado]:[Fixo]])</f>
        <v>6.0333333333333332</v>
      </c>
      <c r="E45" s="13">
        <v>2</v>
      </c>
      <c r="F45" s="13">
        <v>1</v>
      </c>
      <c r="G45" s="13">
        <f>SUM(Tabla30[[#This Row],[Contratado ]:[Fixo ]])</f>
        <v>3</v>
      </c>
      <c r="H45" s="13">
        <f>Tabla30[[#This Row],[Total Laboral]]+Tabla30[[#This Row],[Total Funcionario]]</f>
        <v>9.0333333333333332</v>
      </c>
      <c r="J45" s="16" t="s">
        <v>17</v>
      </c>
      <c r="K45" s="17"/>
      <c r="L45" s="17">
        <v>6.0333333333333332</v>
      </c>
      <c r="M45" s="17">
        <v>3</v>
      </c>
      <c r="N45" s="17">
        <f>SUM(Tabla32[[#This Row],[A2 ou 2]:[C2 ou 4]])</f>
        <v>9.0333333333333332</v>
      </c>
    </row>
    <row r="46" spans="1:14" x14ac:dyDescent="0.25">
      <c r="A46" s="8" t="s">
        <v>18</v>
      </c>
      <c r="B46" s="13">
        <v>0.33333333333333331</v>
      </c>
      <c r="C46" s="13">
        <v>3.8666666666666667</v>
      </c>
      <c r="D46" s="13">
        <f>SUM(Tabla30[[#This Row],[Contratado]:[Fixo]])</f>
        <v>4.2</v>
      </c>
      <c r="E46" s="13">
        <v>1.6666666666666665</v>
      </c>
      <c r="F46" s="13"/>
      <c r="G46" s="13">
        <f>SUM(Tabla30[[#This Row],[Contratado ]:[Fixo ]])</f>
        <v>1.6666666666666665</v>
      </c>
      <c r="H46" s="13">
        <f>Tabla30[[#This Row],[Total Laboral]]+Tabla30[[#This Row],[Total Funcionario]]</f>
        <v>5.8666666666666671</v>
      </c>
      <c r="J46" s="18" t="s">
        <v>18</v>
      </c>
      <c r="K46" s="19"/>
      <c r="L46" s="19">
        <v>3.8666666666666667</v>
      </c>
      <c r="M46" s="19">
        <v>1.9999999999999998</v>
      </c>
      <c r="N46" s="17">
        <f>SUM(Tabla32[[#This Row],[A2 ou 2]:[C2 ou 4]])</f>
        <v>5.8666666666666663</v>
      </c>
    </row>
    <row r="47" spans="1:14" x14ac:dyDescent="0.25">
      <c r="A47" s="8" t="s">
        <v>19</v>
      </c>
      <c r="B47" s="13">
        <v>0.33333333333333331</v>
      </c>
      <c r="C47" s="13">
        <v>4.0333333333333332</v>
      </c>
      <c r="D47" s="13">
        <f>SUM(Tabla30[[#This Row],[Contratado]:[Fixo]])</f>
        <v>4.3666666666666663</v>
      </c>
      <c r="E47" s="13">
        <v>1.6666666666666665</v>
      </c>
      <c r="F47" s="13"/>
      <c r="G47" s="13">
        <f>SUM(Tabla30[[#This Row],[Contratado ]:[Fixo ]])</f>
        <v>1.6666666666666665</v>
      </c>
      <c r="H47" s="13">
        <f>Tabla30[[#This Row],[Total Laboral]]+Tabla30[[#This Row],[Total Funcionario]]</f>
        <v>6.0333333333333332</v>
      </c>
      <c r="J47" s="16" t="s">
        <v>19</v>
      </c>
      <c r="K47" s="17"/>
      <c r="L47" s="17">
        <v>4.0333333333333332</v>
      </c>
      <c r="M47" s="17">
        <v>1.9999999999999998</v>
      </c>
      <c r="N47" s="17">
        <f>SUM(Tabla32[[#This Row],[A2 ou 2]:[C2 ou 4]])</f>
        <v>6.0333333333333332</v>
      </c>
    </row>
    <row r="48" spans="1:14" x14ac:dyDescent="0.25">
      <c r="A48" s="8" t="s">
        <v>20</v>
      </c>
      <c r="B48" s="13"/>
      <c r="C48" s="13">
        <v>2.6666666666666665</v>
      </c>
      <c r="D48" s="13">
        <f>SUM(Tabla30[[#This Row],[Contratado]:[Fixo]])</f>
        <v>2.6666666666666665</v>
      </c>
      <c r="E48" s="13">
        <v>1.3333333333333333</v>
      </c>
      <c r="F48" s="13">
        <v>0.33333333333333331</v>
      </c>
      <c r="G48" s="13">
        <f>SUM(Tabla30[[#This Row],[Contratado ]:[Fixo ]])</f>
        <v>1.6666666666666665</v>
      </c>
      <c r="H48" s="13">
        <f>Tabla30[[#This Row],[Total Laboral]]+Tabla30[[#This Row],[Total Funcionario]]</f>
        <v>4.333333333333333</v>
      </c>
      <c r="J48" s="18" t="s">
        <v>20</v>
      </c>
      <c r="K48" s="19">
        <v>0.66666666666666663</v>
      </c>
      <c r="L48" s="19">
        <v>1.6666666666666665</v>
      </c>
      <c r="M48" s="19">
        <v>1.9999999999999998</v>
      </c>
      <c r="N48" s="17">
        <f>SUM(Tabla32[[#This Row],[A2 ou 2]:[C2 ou 4]])</f>
        <v>4.333333333333333</v>
      </c>
    </row>
    <row r="49" spans="1:14" x14ac:dyDescent="0.25">
      <c r="A49" s="8" t="s">
        <v>21</v>
      </c>
      <c r="B49" s="13">
        <v>1.7142857142857142</v>
      </c>
      <c r="C49" s="13">
        <v>10.595238095238093</v>
      </c>
      <c r="D49" s="13">
        <f>SUM(Tabla30[[#This Row],[Contratado]:[Fixo]])</f>
        <v>12.309523809523807</v>
      </c>
      <c r="E49" s="13">
        <v>3</v>
      </c>
      <c r="F49" s="13"/>
      <c r="G49" s="13">
        <f>SUM(Tabla30[[#This Row],[Contratado ]:[Fixo ]])</f>
        <v>3</v>
      </c>
      <c r="H49" s="13">
        <f>Tabla30[[#This Row],[Total Laboral]]+Tabla30[[#This Row],[Total Funcionario]]</f>
        <v>15.309523809523807</v>
      </c>
      <c r="J49" s="16" t="s">
        <v>21</v>
      </c>
      <c r="K49" s="17">
        <v>1.4285714285714284</v>
      </c>
      <c r="L49" s="17">
        <v>10.023809523809526</v>
      </c>
      <c r="M49" s="17">
        <v>3.8571428571428568</v>
      </c>
      <c r="N49" s="17">
        <f>SUM(Tabla32[[#This Row],[A2 ou 2]:[C2 ou 4]])</f>
        <v>15.30952380952381</v>
      </c>
    </row>
    <row r="50" spans="1:14" x14ac:dyDescent="0.25">
      <c r="A50" s="8" t="s">
        <v>22</v>
      </c>
      <c r="B50" s="13">
        <v>2.8142857142857141</v>
      </c>
      <c r="C50" s="13">
        <v>8.5952380952380949</v>
      </c>
      <c r="D50" s="13">
        <f>SUM(Tabla30[[#This Row],[Contratado]:[Fixo]])</f>
        <v>11.409523809523808</v>
      </c>
      <c r="E50" s="13">
        <v>1</v>
      </c>
      <c r="F50" s="13"/>
      <c r="G50" s="13">
        <f>SUM(Tabla30[[#This Row],[Contratado ]:[Fixo ]])</f>
        <v>1</v>
      </c>
      <c r="H50" s="13">
        <f>Tabla30[[#This Row],[Total Laboral]]+Tabla30[[#This Row],[Total Funcionario]]</f>
        <v>12.409523809523808</v>
      </c>
      <c r="J50" s="18" t="s">
        <v>22</v>
      </c>
      <c r="K50" s="19">
        <v>0.62857142857142856</v>
      </c>
      <c r="L50" s="19">
        <v>5.8238095238095244</v>
      </c>
      <c r="M50" s="19">
        <v>5.9571428571428582</v>
      </c>
      <c r="N50" s="17">
        <f>SUM(Tabla32[[#This Row],[A2 ou 2]:[C2 ou 4]])</f>
        <v>12.409523809523812</v>
      </c>
    </row>
    <row r="51" spans="1:14" x14ac:dyDescent="0.25">
      <c r="A51" s="8" t="s">
        <v>23</v>
      </c>
      <c r="B51" s="13">
        <v>2.3142857142857141</v>
      </c>
      <c r="C51" s="13">
        <v>8.5952380952380967</v>
      </c>
      <c r="D51" s="13">
        <f>SUM(Tabla30[[#This Row],[Contratado]:[Fixo]])</f>
        <v>10.909523809523812</v>
      </c>
      <c r="E51" s="13">
        <v>1.8333333333333333</v>
      </c>
      <c r="F51" s="13"/>
      <c r="G51" s="13">
        <f>SUM(Tabla30[[#This Row],[Contratado ]:[Fixo ]])</f>
        <v>1.8333333333333333</v>
      </c>
      <c r="H51" s="13">
        <f>Tabla30[[#This Row],[Total Laboral]]+Tabla30[[#This Row],[Total Funcionario]]</f>
        <v>12.742857142857146</v>
      </c>
      <c r="J51" s="16" t="s">
        <v>23</v>
      </c>
      <c r="K51" s="17">
        <v>2.6285714285714286</v>
      </c>
      <c r="L51" s="17">
        <v>4.8238095238095244</v>
      </c>
      <c r="M51" s="17">
        <v>5.2904761904761912</v>
      </c>
      <c r="N51" s="17">
        <f>SUM(Tabla32[[#This Row],[A2 ou 2]:[C2 ou 4]])</f>
        <v>12.742857142857144</v>
      </c>
    </row>
    <row r="52" spans="1:14" x14ac:dyDescent="0.25">
      <c r="A52" s="8" t="s">
        <v>24</v>
      </c>
      <c r="B52" s="13">
        <v>2.6476190476190475</v>
      </c>
      <c r="C52" s="13">
        <v>9.5952380952380949</v>
      </c>
      <c r="D52" s="13">
        <f>SUM(Tabla30[[#This Row],[Contratado]:[Fixo]])</f>
        <v>12.242857142857142</v>
      </c>
      <c r="E52" s="13"/>
      <c r="F52" s="13"/>
      <c r="G52" s="13">
        <f>SUM(Tabla30[[#This Row],[Contratado ]:[Fixo ]])</f>
        <v>0</v>
      </c>
      <c r="H52" s="13">
        <f>Tabla30[[#This Row],[Total Laboral]]+Tabla30[[#This Row],[Total Funcionario]]</f>
        <v>12.242857142857142</v>
      </c>
      <c r="J52" s="18" t="s">
        <v>24</v>
      </c>
      <c r="K52" s="19">
        <v>1.9619047619047618</v>
      </c>
      <c r="L52" s="19">
        <v>4.4904761904761914</v>
      </c>
      <c r="M52" s="19">
        <v>5.7904761904761912</v>
      </c>
      <c r="N52" s="17">
        <f>SUM(Tabla32[[#This Row],[A2 ou 2]:[C2 ou 4]])</f>
        <v>12.242857142857144</v>
      </c>
    </row>
    <row r="53" spans="1:14" x14ac:dyDescent="0.25">
      <c r="A53" s="8" t="s">
        <v>25</v>
      </c>
      <c r="B53" s="13">
        <v>2.1476190476190475</v>
      </c>
      <c r="C53" s="13">
        <v>6.0952380952380976</v>
      </c>
      <c r="D53" s="13">
        <f>SUM(Tabla30[[#This Row],[Contratado]:[Fixo]])</f>
        <v>8.2428571428571455</v>
      </c>
      <c r="E53" s="13">
        <v>1.8333333333333333</v>
      </c>
      <c r="F53" s="13"/>
      <c r="G53" s="13">
        <f>SUM(Tabla30[[#This Row],[Contratado ]:[Fixo ]])</f>
        <v>1.8333333333333333</v>
      </c>
      <c r="H53" s="13">
        <f>Tabla30[[#This Row],[Total Laboral]]+Tabla30[[#This Row],[Total Funcionario]]</f>
        <v>10.076190476190479</v>
      </c>
      <c r="J53" s="16" t="s">
        <v>25</v>
      </c>
      <c r="K53" s="17">
        <v>0.96190476190476182</v>
      </c>
      <c r="L53" s="17">
        <v>3.990476190476191</v>
      </c>
      <c r="M53" s="17">
        <v>5.1238095238095243</v>
      </c>
      <c r="N53" s="17">
        <f>SUM(Tabla32[[#This Row],[A2 ou 2]:[C2 ou 4]])</f>
        <v>10.076190476190476</v>
      </c>
    </row>
    <row r="54" spans="1:14" x14ac:dyDescent="0.25">
      <c r="A54" s="8" t="s">
        <v>26</v>
      </c>
      <c r="B54" s="13">
        <v>1.6476190476190473</v>
      </c>
      <c r="C54" s="13">
        <v>4.0952380952380958</v>
      </c>
      <c r="D54" s="13">
        <f>SUM(Tabla30[[#This Row],[Contratado]:[Fixo]])</f>
        <v>5.7428571428571429</v>
      </c>
      <c r="E54" s="13"/>
      <c r="F54" s="13"/>
      <c r="G54" s="13">
        <f>SUM(Tabla30[[#This Row],[Contratado ]:[Fixo ]])</f>
        <v>0</v>
      </c>
      <c r="H54" s="13">
        <f>Tabla30[[#This Row],[Total Laboral]]+Tabla30[[#This Row],[Total Funcionario]]</f>
        <v>5.7428571428571429</v>
      </c>
      <c r="J54" s="18" t="s">
        <v>26</v>
      </c>
      <c r="K54" s="19">
        <v>0.96190476190476182</v>
      </c>
      <c r="L54" s="19">
        <v>2.9904761904761905</v>
      </c>
      <c r="M54" s="19">
        <v>1.7904761904761901</v>
      </c>
      <c r="N54" s="17">
        <f>SUM(Tabla32[[#This Row],[A2 ou 2]:[C2 ou 4]])</f>
        <v>5.7428571428571429</v>
      </c>
    </row>
    <row r="55" spans="1:14" x14ac:dyDescent="0.25">
      <c r="A55" s="8" t="s">
        <v>27</v>
      </c>
      <c r="B55" s="13">
        <v>2.25</v>
      </c>
      <c r="C55" s="13">
        <v>12</v>
      </c>
      <c r="D55" s="13">
        <f>SUM(Tabla30[[#This Row],[Contratado]:[Fixo]])</f>
        <v>14.25</v>
      </c>
      <c r="E55" s="13">
        <v>1</v>
      </c>
      <c r="F55" s="13"/>
      <c r="G55" s="13">
        <f>SUM(Tabla30[[#This Row],[Contratado ]:[Fixo ]])</f>
        <v>1</v>
      </c>
      <c r="H55" s="13">
        <f>Tabla30[[#This Row],[Total Laboral]]+Tabla30[[#This Row],[Total Funcionario]]</f>
        <v>15.25</v>
      </c>
      <c r="J55" s="16" t="s">
        <v>27</v>
      </c>
      <c r="K55" s="17">
        <v>0.25</v>
      </c>
      <c r="L55" s="17">
        <v>8.75</v>
      </c>
      <c r="M55" s="17">
        <v>6.25</v>
      </c>
      <c r="N55" s="17">
        <f>SUM(Tabla32[[#This Row],[A2 ou 2]:[C2 ou 4]])</f>
        <v>15.25</v>
      </c>
    </row>
    <row r="56" spans="1:14" x14ac:dyDescent="0.25">
      <c r="A56" s="8" t="s">
        <v>28</v>
      </c>
      <c r="B56" s="13">
        <v>4.9999999999999991</v>
      </c>
      <c r="C56" s="13">
        <v>11.16666666666667</v>
      </c>
      <c r="D56" s="13">
        <f>SUM(Tabla30[[#This Row],[Contratado]:[Fixo]])</f>
        <v>16.166666666666668</v>
      </c>
      <c r="E56" s="13">
        <v>1.8333333333333333</v>
      </c>
      <c r="F56" s="13"/>
      <c r="G56" s="13">
        <f>SUM(Tabla30[[#This Row],[Contratado ]:[Fixo ]])</f>
        <v>1.8333333333333333</v>
      </c>
      <c r="H56" s="13">
        <f>Tabla30[[#This Row],[Total Laboral]]+Tabla30[[#This Row],[Total Funcionario]]</f>
        <v>18</v>
      </c>
      <c r="J56" s="18" t="s">
        <v>28</v>
      </c>
      <c r="K56" s="19">
        <v>3.833333333333333</v>
      </c>
      <c r="L56" s="19">
        <v>7.8333333333333313</v>
      </c>
      <c r="M56" s="19">
        <v>6.3333333333333313</v>
      </c>
      <c r="N56" s="17">
        <f>SUM(Tabla32[[#This Row],[A2 ou 2]:[C2 ou 4]])</f>
        <v>17.999999999999996</v>
      </c>
    </row>
    <row r="57" spans="1:14" x14ac:dyDescent="0.25">
      <c r="A57" s="8" t="s">
        <v>29</v>
      </c>
      <c r="B57" s="13">
        <v>3.25</v>
      </c>
      <c r="C57" s="13">
        <v>11</v>
      </c>
      <c r="D57" s="13">
        <f>SUM(Tabla30[[#This Row],[Contratado]:[Fixo]])</f>
        <v>14.25</v>
      </c>
      <c r="E57" s="13">
        <v>0.5</v>
      </c>
      <c r="F57" s="13"/>
      <c r="G57" s="13">
        <f>SUM(Tabla30[[#This Row],[Contratado ]:[Fixo ]])</f>
        <v>0.5</v>
      </c>
      <c r="H57" s="13">
        <f>Tabla30[[#This Row],[Total Laboral]]+Tabla30[[#This Row],[Total Funcionario]]</f>
        <v>14.75</v>
      </c>
      <c r="J57" s="16" t="s">
        <v>29</v>
      </c>
      <c r="K57" s="17">
        <v>0.25</v>
      </c>
      <c r="L57" s="17">
        <v>7.25</v>
      </c>
      <c r="M57" s="17">
        <v>7.25</v>
      </c>
      <c r="N57" s="17">
        <f>SUM(Tabla32[[#This Row],[A2 ou 2]:[C2 ou 4]])</f>
        <v>14.75</v>
      </c>
    </row>
    <row r="58" spans="1:14" x14ac:dyDescent="0.25">
      <c r="A58" s="8" t="s">
        <v>30</v>
      </c>
      <c r="B58" s="13">
        <v>5</v>
      </c>
      <c r="C58" s="13">
        <v>9.75</v>
      </c>
      <c r="D58" s="13">
        <f>SUM(Tabla30[[#This Row],[Contratado]:[Fixo]])</f>
        <v>14.75</v>
      </c>
      <c r="E58" s="13">
        <v>1</v>
      </c>
      <c r="F58" s="13"/>
      <c r="G58" s="13">
        <f>SUM(Tabla30[[#This Row],[Contratado ]:[Fixo ]])</f>
        <v>1</v>
      </c>
      <c r="H58" s="13">
        <f>Tabla30[[#This Row],[Total Laboral]]+Tabla30[[#This Row],[Total Funcionario]]</f>
        <v>15.75</v>
      </c>
      <c r="J58" s="18" t="s">
        <v>30</v>
      </c>
      <c r="K58" s="19">
        <v>0.25</v>
      </c>
      <c r="L58" s="19">
        <v>6.5</v>
      </c>
      <c r="M58" s="19">
        <v>9</v>
      </c>
      <c r="N58" s="17">
        <f>SUM(Tabla32[[#This Row],[A2 ou 2]:[C2 ou 4]])</f>
        <v>15.75</v>
      </c>
    </row>
    <row r="59" spans="1:14" x14ac:dyDescent="0.25">
      <c r="A59" s="8" t="s">
        <v>31</v>
      </c>
      <c r="B59" s="13">
        <v>0.25</v>
      </c>
      <c r="C59" s="13">
        <v>9</v>
      </c>
      <c r="D59" s="13">
        <f>SUM(Tabla30[[#This Row],[Contratado]:[Fixo]])</f>
        <v>9.25</v>
      </c>
      <c r="E59" s="13"/>
      <c r="F59" s="13"/>
      <c r="G59" s="13">
        <f>SUM(Tabla30[[#This Row],[Contratado ]:[Fixo ]])</f>
        <v>0</v>
      </c>
      <c r="H59" s="13">
        <f>Tabla30[[#This Row],[Total Laboral]]+Tabla30[[#This Row],[Total Funcionario]]</f>
        <v>9.25</v>
      </c>
      <c r="J59" s="16" t="s">
        <v>31</v>
      </c>
      <c r="K59" s="17">
        <v>0.25</v>
      </c>
      <c r="L59" s="17">
        <v>6.75</v>
      </c>
      <c r="M59" s="17">
        <v>2.25</v>
      </c>
      <c r="N59" s="17">
        <f>SUM(Tabla32[[#This Row],[A2 ou 2]:[C2 ou 4]])</f>
        <v>9.25</v>
      </c>
    </row>
    <row r="60" spans="1:14" x14ac:dyDescent="0.25">
      <c r="A60" s="8" t="s">
        <v>32</v>
      </c>
      <c r="B60" s="13">
        <v>2.25</v>
      </c>
      <c r="C60" s="13">
        <v>11</v>
      </c>
      <c r="D60" s="13">
        <f>SUM(Tabla30[[#This Row],[Contratado]:[Fixo]])</f>
        <v>13.25</v>
      </c>
      <c r="E60" s="13">
        <v>0.5</v>
      </c>
      <c r="F60" s="13"/>
      <c r="G60" s="13">
        <f>SUM(Tabla30[[#This Row],[Contratado ]:[Fixo ]])</f>
        <v>0.5</v>
      </c>
      <c r="H60" s="13">
        <f>Tabla30[[#This Row],[Total Laboral]]+Tabla30[[#This Row],[Total Funcionario]]</f>
        <v>13.75</v>
      </c>
      <c r="J60" s="18" t="s">
        <v>32</v>
      </c>
      <c r="K60" s="19">
        <v>0.25</v>
      </c>
      <c r="L60" s="19">
        <v>7.25</v>
      </c>
      <c r="M60" s="19">
        <v>6.25</v>
      </c>
      <c r="N60" s="17">
        <f>SUM(Tabla32[[#This Row],[A2 ou 2]:[C2 ou 4]])</f>
        <v>13.75</v>
      </c>
    </row>
    <row r="61" spans="1:14" x14ac:dyDescent="0.25">
      <c r="A61" s="8" t="s">
        <v>33</v>
      </c>
      <c r="B61" s="13">
        <v>3</v>
      </c>
      <c r="C61" s="13">
        <v>7.75</v>
      </c>
      <c r="D61" s="13">
        <f>SUM(Tabla30[[#This Row],[Contratado]:[Fixo]])</f>
        <v>10.75</v>
      </c>
      <c r="E61" s="13"/>
      <c r="F61" s="13"/>
      <c r="G61" s="13">
        <f>SUM(Tabla30[[#This Row],[Contratado ]:[Fixo ]])</f>
        <v>0</v>
      </c>
      <c r="H61" s="13">
        <f>Tabla30[[#This Row],[Total Laboral]]+Tabla30[[#This Row],[Total Funcionario]]</f>
        <v>10.75</v>
      </c>
      <c r="J61" s="16" t="s">
        <v>33</v>
      </c>
      <c r="K61" s="17">
        <v>0.25</v>
      </c>
      <c r="L61" s="17">
        <v>5.5</v>
      </c>
      <c r="M61" s="17">
        <v>5</v>
      </c>
      <c r="N61" s="17">
        <f>SUM(Tabla32[[#This Row],[A2 ou 2]:[C2 ou 4]])</f>
        <v>10.75</v>
      </c>
    </row>
    <row r="62" spans="1:14" x14ac:dyDescent="0.25">
      <c r="A62" s="8" t="s">
        <v>34</v>
      </c>
      <c r="B62" s="13">
        <v>5.9999999999999982</v>
      </c>
      <c r="C62" s="13">
        <v>10.166666666666668</v>
      </c>
      <c r="D62" s="13">
        <f>SUM(Tabla30[[#This Row],[Contratado]:[Fixo]])</f>
        <v>16.166666666666664</v>
      </c>
      <c r="E62" s="13">
        <v>0.83333333333333326</v>
      </c>
      <c r="F62" s="13"/>
      <c r="G62" s="13">
        <f>SUM(Tabla30[[#This Row],[Contratado ]:[Fixo ]])</f>
        <v>0.83333333333333326</v>
      </c>
      <c r="H62" s="13">
        <f>Tabla30[[#This Row],[Total Laboral]]+Tabla30[[#This Row],[Total Funcionario]]</f>
        <v>16.999999999999996</v>
      </c>
      <c r="J62" s="18" t="s">
        <v>34</v>
      </c>
      <c r="K62" s="19">
        <v>2.833333333333333</v>
      </c>
      <c r="L62" s="19">
        <v>6.8333333333333321</v>
      </c>
      <c r="M62" s="19">
        <v>7.3333333333333304</v>
      </c>
      <c r="N62" s="17">
        <f>SUM(Tabla32[[#This Row],[A2 ou 2]:[C2 ou 4]])</f>
        <v>16.999999999999993</v>
      </c>
    </row>
    <row r="63" spans="1:14" x14ac:dyDescent="0.25">
      <c r="A63" s="8" t="s">
        <v>35</v>
      </c>
      <c r="B63" s="13">
        <v>4.9999999999999991</v>
      </c>
      <c r="C63" s="13">
        <v>8.6666666666666643</v>
      </c>
      <c r="D63" s="13">
        <f>SUM(Tabla30[[#This Row],[Contratado]:[Fixo]])</f>
        <v>13.666666666666664</v>
      </c>
      <c r="E63" s="13">
        <v>1.3333333333333333</v>
      </c>
      <c r="F63" s="13"/>
      <c r="G63" s="13">
        <f>SUM(Tabla30[[#This Row],[Contratado ]:[Fixo ]])</f>
        <v>1.3333333333333333</v>
      </c>
      <c r="H63" s="13">
        <f>Tabla30[[#This Row],[Total Laboral]]+Tabla30[[#This Row],[Total Funcionario]]</f>
        <v>14.999999999999998</v>
      </c>
      <c r="J63" s="16" t="s">
        <v>35</v>
      </c>
      <c r="K63" s="17">
        <v>3.3333333333333335</v>
      </c>
      <c r="L63" s="17">
        <v>5.3333333333333321</v>
      </c>
      <c r="M63" s="17">
        <v>6.3333333333333313</v>
      </c>
      <c r="N63" s="17">
        <f>SUM(Tabla32[[#This Row],[A2 ou 2]:[C2 ou 4]])</f>
        <v>14.999999999999996</v>
      </c>
    </row>
    <row r="64" spans="1:14" x14ac:dyDescent="0.25">
      <c r="A64" s="8" t="s">
        <v>36</v>
      </c>
      <c r="B64" s="13">
        <v>12</v>
      </c>
      <c r="C64" s="13">
        <v>31.5</v>
      </c>
      <c r="D64" s="13">
        <f>SUM(Tabla30[[#This Row],[Contratado]:[Fixo]])</f>
        <v>43.5</v>
      </c>
      <c r="E64" s="13">
        <v>6</v>
      </c>
      <c r="F64" s="13">
        <v>2</v>
      </c>
      <c r="G64" s="13">
        <f>SUM(Tabla30[[#This Row],[Contratado ]:[Fixo ]])</f>
        <v>8</v>
      </c>
      <c r="H64" s="13">
        <f>Tabla30[[#This Row],[Total Laboral]]+Tabla30[[#This Row],[Total Funcionario]]</f>
        <v>51.5</v>
      </c>
      <c r="J64" s="18" t="s">
        <v>36</v>
      </c>
      <c r="K64" s="19">
        <v>2.5</v>
      </c>
      <c r="L64" s="19">
        <v>26</v>
      </c>
      <c r="M64" s="19">
        <v>23</v>
      </c>
      <c r="N64" s="17">
        <f>SUM(Tabla32[[#This Row],[A2 ou 2]:[C2 ou 4]])</f>
        <v>51.5</v>
      </c>
    </row>
    <row r="65" spans="1:14" x14ac:dyDescent="0.25">
      <c r="A65" s="8" t="s">
        <v>8</v>
      </c>
      <c r="B65" s="13">
        <f>SUBTOTAL(109,B41:B64)</f>
        <v>58.285714285714285</v>
      </c>
      <c r="C65" s="13">
        <f>SUBTOTAL(109,C41:C64)</f>
        <v>204.57142857142856</v>
      </c>
      <c r="D65" s="13">
        <f>SUM(Tabla30[[#This Row],[Contratado]:[Fixo]])</f>
        <v>262.85714285714283</v>
      </c>
      <c r="E65" s="13">
        <f>SUBTOTAL(109,E41:E64)</f>
        <v>33.666666666666657</v>
      </c>
      <c r="F65" s="13">
        <f>SUBTOTAL(109,F41:F64)</f>
        <v>6</v>
      </c>
      <c r="G65" s="13">
        <f>SUM(Tabla30[[#This Row],[Contratado ]:[Fixo ]])</f>
        <v>39.666666666666657</v>
      </c>
      <c r="H65" s="13">
        <f>Tabla30[[#This Row],[Total Laboral]]+Tabla30[[#This Row],[Total Funcionario]]</f>
        <v>302.52380952380952</v>
      </c>
      <c r="J65" s="16" t="s">
        <v>46</v>
      </c>
      <c r="K65" s="17">
        <f>SUBTOTAL(109,K41:K64)</f>
        <v>24.571428571428569</v>
      </c>
      <c r="L65" s="17">
        <f>SUBTOTAL(109,L41:L64)</f>
        <v>153.14285714285714</v>
      </c>
      <c r="M65" s="17">
        <f>SUBTOTAL(109,M41:M64)</f>
        <v>124.8095238095238</v>
      </c>
      <c r="N65" s="17">
        <f>SUM(Tabla32[[#This Row],[A2 ou 2]:[C2 ou 4]])</f>
        <v>302.52380952380952</v>
      </c>
    </row>
    <row r="69" spans="1:14" x14ac:dyDescent="0.25">
      <c r="A69" s="8" t="s">
        <v>51</v>
      </c>
      <c r="B69" s="8" t="s">
        <v>52</v>
      </c>
      <c r="C69" s="8" t="s">
        <v>53</v>
      </c>
      <c r="D69" s="8" t="s">
        <v>54</v>
      </c>
      <c r="E69" s="8" t="s">
        <v>55</v>
      </c>
      <c r="F69" s="8" t="s">
        <v>56</v>
      </c>
      <c r="G69" s="8" t="s">
        <v>57</v>
      </c>
      <c r="H69" s="8" t="s">
        <v>46</v>
      </c>
    </row>
    <row r="70" spans="1:14" x14ac:dyDescent="0.25">
      <c r="A70" s="8" t="s">
        <v>13</v>
      </c>
      <c r="B70" s="13">
        <v>0.66666666666666663</v>
      </c>
      <c r="C70" s="13">
        <v>0.66666666666666663</v>
      </c>
      <c r="D70" s="13">
        <v>1.6666666666666665</v>
      </c>
      <c r="E70" s="13">
        <v>0.66666666666666663</v>
      </c>
      <c r="F70" s="13">
        <v>0.33333333333333331</v>
      </c>
      <c r="G70" s="13">
        <v>4.0333333333333332</v>
      </c>
      <c r="H70" s="13">
        <f>SUM(Tabla33[[#This Row],[Ata 5 anos]:[Máis de 25 anos]])</f>
        <v>8.0333333333333332</v>
      </c>
    </row>
    <row r="71" spans="1:14" x14ac:dyDescent="0.25">
      <c r="A71" s="8" t="s">
        <v>14</v>
      </c>
      <c r="B71" s="13">
        <v>1</v>
      </c>
      <c r="C71" s="13"/>
      <c r="D71" s="13">
        <v>0.5</v>
      </c>
      <c r="E71" s="13">
        <v>1.5</v>
      </c>
      <c r="F71" s="13">
        <v>1</v>
      </c>
      <c r="G71" s="13">
        <v>5.0333333333333341</v>
      </c>
      <c r="H71" s="13">
        <f>SUM(Tabla33[[#This Row],[Ata 5 anos]:[Máis de 25 anos]])</f>
        <v>9.033333333333335</v>
      </c>
    </row>
    <row r="72" spans="1:14" x14ac:dyDescent="0.25">
      <c r="A72" s="8" t="s">
        <v>15</v>
      </c>
      <c r="B72" s="13">
        <v>0.33333333333333331</v>
      </c>
      <c r="C72" s="13"/>
      <c r="D72" s="13">
        <v>0.33333333333333331</v>
      </c>
      <c r="E72" s="13">
        <v>1.3333333333333333</v>
      </c>
      <c r="F72" s="13">
        <v>0.66666666666666663</v>
      </c>
      <c r="G72" s="13">
        <v>2.6666666666666665</v>
      </c>
      <c r="H72" s="13">
        <f>SUM(Tabla33[[#This Row],[Ata 5 anos]:[Máis de 25 anos]])</f>
        <v>5.333333333333333</v>
      </c>
    </row>
    <row r="73" spans="1:14" x14ac:dyDescent="0.25">
      <c r="A73" s="8" t="s">
        <v>16</v>
      </c>
      <c r="B73" s="13">
        <v>0.33333333333333331</v>
      </c>
      <c r="C73" s="13"/>
      <c r="D73" s="13">
        <v>0.33333333333333331</v>
      </c>
      <c r="E73" s="13">
        <v>1.3333333333333333</v>
      </c>
      <c r="F73" s="13">
        <v>0.66666666666666663</v>
      </c>
      <c r="G73" s="13">
        <v>2.6666666666666665</v>
      </c>
      <c r="H73" s="13">
        <f>SUM(Tabla33[[#This Row],[Ata 5 anos]:[Máis de 25 anos]])</f>
        <v>5.333333333333333</v>
      </c>
    </row>
    <row r="74" spans="1:14" x14ac:dyDescent="0.25">
      <c r="A74" s="8" t="s">
        <v>17</v>
      </c>
      <c r="B74" s="13">
        <v>1</v>
      </c>
      <c r="C74" s="13"/>
      <c r="D74" s="13">
        <v>0.5</v>
      </c>
      <c r="E74" s="13">
        <v>1.5</v>
      </c>
      <c r="F74" s="13">
        <v>1</v>
      </c>
      <c r="G74" s="13">
        <v>5.0333333333333332</v>
      </c>
      <c r="H74" s="13">
        <f>SUM(Tabla33[[#This Row],[Ata 5 anos]:[Máis de 25 anos]])</f>
        <v>9.0333333333333332</v>
      </c>
    </row>
    <row r="75" spans="1:14" x14ac:dyDescent="0.25">
      <c r="A75" s="8" t="s">
        <v>18</v>
      </c>
      <c r="B75" s="13">
        <v>0.66666666666666663</v>
      </c>
      <c r="C75" s="13">
        <v>0.66666666666666663</v>
      </c>
      <c r="D75" s="13">
        <v>0.66666666666666663</v>
      </c>
      <c r="E75" s="13">
        <v>0.66666666666666663</v>
      </c>
      <c r="F75" s="13">
        <v>0.33333333333333331</v>
      </c>
      <c r="G75" s="13">
        <v>2.8666666666666667</v>
      </c>
      <c r="H75" s="13">
        <f>SUM(Tabla33[[#This Row],[Ata 5 anos]:[Máis de 25 anos]])</f>
        <v>5.8666666666666671</v>
      </c>
    </row>
    <row r="76" spans="1:14" x14ac:dyDescent="0.25">
      <c r="A76" s="8" t="s">
        <v>19</v>
      </c>
      <c r="B76" s="13">
        <v>0.66666666666666663</v>
      </c>
      <c r="C76" s="13">
        <v>0.66666666666666663</v>
      </c>
      <c r="D76" s="13">
        <v>0.66666666666666663</v>
      </c>
      <c r="E76" s="13">
        <v>0.66666666666666663</v>
      </c>
      <c r="F76" s="13">
        <v>0.33333333333333331</v>
      </c>
      <c r="G76" s="13">
        <v>3.0333333333333332</v>
      </c>
      <c r="H76" s="13">
        <f>SUM(Tabla33[[#This Row],[Ata 5 anos]:[Máis de 25 anos]])</f>
        <v>6.0333333333333332</v>
      </c>
    </row>
    <row r="77" spans="1:14" x14ac:dyDescent="0.25">
      <c r="A77" s="8" t="s">
        <v>20</v>
      </c>
      <c r="B77" s="13">
        <v>0.33333333333333331</v>
      </c>
      <c r="C77" s="13"/>
      <c r="D77" s="13">
        <v>0.33333333333333331</v>
      </c>
      <c r="E77" s="13">
        <v>1.3333333333333333</v>
      </c>
      <c r="F77" s="13">
        <v>0.66666666666666663</v>
      </c>
      <c r="G77" s="13">
        <v>1.6666666666666665</v>
      </c>
      <c r="H77" s="13">
        <f>SUM(Tabla33[[#This Row],[Ata 5 anos]:[Máis de 25 anos]])</f>
        <v>4.333333333333333</v>
      </c>
    </row>
    <row r="78" spans="1:14" x14ac:dyDescent="0.25">
      <c r="A78" s="8" t="s">
        <v>21</v>
      </c>
      <c r="B78" s="13">
        <v>1.2857142857142856</v>
      </c>
      <c r="C78" s="13">
        <v>2.1428571428571428</v>
      </c>
      <c r="D78" s="13">
        <v>0.14285714285714285</v>
      </c>
      <c r="E78" s="13">
        <v>3.7380952380952377</v>
      </c>
      <c r="F78" s="13">
        <v>1.2857142857142856</v>
      </c>
      <c r="G78" s="13">
        <v>6.7142857142857153</v>
      </c>
      <c r="H78" s="13">
        <f>SUM(Tabla33[[#This Row],[Ata 5 anos]:[Máis de 25 anos]])</f>
        <v>15.30952380952381</v>
      </c>
    </row>
    <row r="79" spans="1:14" x14ac:dyDescent="0.25">
      <c r="A79" s="8" t="s">
        <v>22</v>
      </c>
      <c r="B79" s="13">
        <v>1.9857142857142855</v>
      </c>
      <c r="C79" s="13">
        <v>1.5428571428571429</v>
      </c>
      <c r="D79" s="13">
        <v>0.64285714285714279</v>
      </c>
      <c r="E79" s="13">
        <v>3.3380952380952378</v>
      </c>
      <c r="F79" s="13">
        <v>0.2857142857142857</v>
      </c>
      <c r="G79" s="13">
        <v>4.6142857142857148</v>
      </c>
      <c r="H79" s="13">
        <f>SUM(Tabla33[[#This Row],[Ata 5 anos]:[Máis de 25 anos]])</f>
        <v>12.409523809523808</v>
      </c>
    </row>
    <row r="80" spans="1:14" x14ac:dyDescent="0.25">
      <c r="A80" s="8" t="s">
        <v>23</v>
      </c>
      <c r="B80" s="13">
        <v>0.98571428571428577</v>
      </c>
      <c r="C80" s="13">
        <v>1.5428571428571429</v>
      </c>
      <c r="D80" s="13">
        <v>0.97619047619047616</v>
      </c>
      <c r="E80" s="13">
        <v>2.3380952380952382</v>
      </c>
      <c r="F80" s="13">
        <v>1.2857142857142856</v>
      </c>
      <c r="G80" s="13">
        <v>5.6142857142857148</v>
      </c>
      <c r="H80" s="13">
        <f>SUM(Tabla33[[#This Row],[Ata 5 anos]:[Máis de 25 anos]])</f>
        <v>12.742857142857144</v>
      </c>
    </row>
    <row r="81" spans="1:8" x14ac:dyDescent="0.25">
      <c r="A81" s="8" t="s">
        <v>24</v>
      </c>
      <c r="B81" s="13">
        <v>0.48571428571428571</v>
      </c>
      <c r="C81" s="13">
        <v>0.54285714285714293</v>
      </c>
      <c r="D81" s="13">
        <v>2.6428571428571428</v>
      </c>
      <c r="E81" s="13">
        <v>3.0047619047619047</v>
      </c>
      <c r="F81" s="13">
        <v>1.6190476190476188</v>
      </c>
      <c r="G81" s="13">
        <v>3.9476190476190469</v>
      </c>
      <c r="H81" s="13">
        <f>SUM(Tabla33[[#This Row],[Ata 5 anos]:[Máis de 25 anos]])</f>
        <v>12.242857142857144</v>
      </c>
    </row>
    <row r="82" spans="1:8" x14ac:dyDescent="0.25">
      <c r="A82" s="8" t="s">
        <v>25</v>
      </c>
      <c r="B82" s="13">
        <v>0.48571428571428571</v>
      </c>
      <c r="C82" s="13">
        <v>2.5428571428571431</v>
      </c>
      <c r="D82" s="13">
        <v>0.47619047619047616</v>
      </c>
      <c r="E82" s="13">
        <v>2.0047619047619047</v>
      </c>
      <c r="F82" s="13">
        <v>1.6190476190476188</v>
      </c>
      <c r="G82" s="13">
        <v>2.9476190476190474</v>
      </c>
      <c r="H82" s="13">
        <f>SUM(Tabla33[[#This Row],[Ata 5 anos]:[Máis de 25 anos]])</f>
        <v>10.076190476190476</v>
      </c>
    </row>
    <row r="83" spans="1:8" x14ac:dyDescent="0.25">
      <c r="A83" s="8" t="s">
        <v>26</v>
      </c>
      <c r="B83" s="13">
        <v>0.48571428571428571</v>
      </c>
      <c r="C83" s="13">
        <v>0.54285714285714293</v>
      </c>
      <c r="D83" s="13">
        <v>0.64285714285714279</v>
      </c>
      <c r="E83" s="13">
        <v>2.0047619047619047</v>
      </c>
      <c r="F83" s="13">
        <v>0.61904761904761907</v>
      </c>
      <c r="G83" s="13">
        <v>1.4476190476190474</v>
      </c>
      <c r="H83" s="13">
        <f>SUM(Tabla33[[#This Row],[Ata 5 anos]:[Máis de 25 anos]])</f>
        <v>5.7428571428571438</v>
      </c>
    </row>
    <row r="84" spans="1:8" x14ac:dyDescent="0.25">
      <c r="A84" s="8" t="s">
        <v>27</v>
      </c>
      <c r="B84" s="13"/>
      <c r="C84" s="13">
        <v>1.25</v>
      </c>
      <c r="D84" s="13">
        <v>3.5</v>
      </c>
      <c r="E84" s="13">
        <v>5.75</v>
      </c>
      <c r="F84" s="13"/>
      <c r="G84" s="13">
        <v>4.75</v>
      </c>
      <c r="H84" s="13">
        <f>SUM(Tabla33[[#This Row],[Ata 5 anos]:[Máis de 25 anos]])</f>
        <v>15.25</v>
      </c>
    </row>
    <row r="85" spans="1:8" x14ac:dyDescent="0.25">
      <c r="A85" s="8" t="s">
        <v>28</v>
      </c>
      <c r="B85" s="13">
        <v>1.9999999999999998</v>
      </c>
      <c r="C85" s="13">
        <v>3.8333333333333335</v>
      </c>
      <c r="D85" s="13">
        <v>2.333333333333333</v>
      </c>
      <c r="E85" s="13">
        <v>3.3333333333333335</v>
      </c>
      <c r="F85" s="13">
        <v>1.6666666666666665</v>
      </c>
      <c r="G85" s="13">
        <v>4.8333333333333339</v>
      </c>
      <c r="H85" s="13">
        <f>SUM(Tabla33[[#This Row],[Ata 5 anos]:[Máis de 25 anos]])</f>
        <v>18</v>
      </c>
    </row>
    <row r="86" spans="1:8" x14ac:dyDescent="0.25">
      <c r="A86" s="8" t="s">
        <v>29</v>
      </c>
      <c r="B86" s="13"/>
      <c r="C86" s="13">
        <v>2.75</v>
      </c>
      <c r="D86" s="13">
        <v>1</v>
      </c>
      <c r="E86" s="13">
        <v>3.25</v>
      </c>
      <c r="F86" s="13">
        <v>1.5</v>
      </c>
      <c r="G86" s="13">
        <v>6.25</v>
      </c>
      <c r="H86" s="13">
        <f>SUM(Tabla33[[#This Row],[Ata 5 anos]:[Máis de 25 anos]])</f>
        <v>14.75</v>
      </c>
    </row>
    <row r="87" spans="1:8" x14ac:dyDescent="0.25">
      <c r="A87" s="8" t="s">
        <v>30</v>
      </c>
      <c r="B87" s="13">
        <v>4</v>
      </c>
      <c r="C87" s="13"/>
      <c r="D87" s="13">
        <v>1</v>
      </c>
      <c r="E87" s="13">
        <v>3.5</v>
      </c>
      <c r="F87" s="13">
        <v>1.5</v>
      </c>
      <c r="G87" s="13">
        <v>5.75</v>
      </c>
      <c r="H87" s="13">
        <f>SUM(Tabla33[[#This Row],[Ata 5 anos]:[Máis de 25 anos]])</f>
        <v>15.75</v>
      </c>
    </row>
    <row r="88" spans="1:8" x14ac:dyDescent="0.25">
      <c r="A88" s="8" t="s">
        <v>31</v>
      </c>
      <c r="B88" s="13"/>
      <c r="C88" s="13">
        <v>0.25</v>
      </c>
      <c r="D88" s="13">
        <v>1.5</v>
      </c>
      <c r="E88" s="13">
        <v>3.75</v>
      </c>
      <c r="F88" s="13"/>
      <c r="G88" s="13">
        <v>3.75</v>
      </c>
      <c r="H88" s="13">
        <f>SUM(Tabla33[[#This Row],[Ata 5 anos]:[Máis de 25 anos]])</f>
        <v>9.25</v>
      </c>
    </row>
    <row r="89" spans="1:8" x14ac:dyDescent="0.25">
      <c r="A89" s="8" t="s">
        <v>32</v>
      </c>
      <c r="B89" s="13">
        <v>1</v>
      </c>
      <c r="C89" s="13">
        <v>0.75</v>
      </c>
      <c r="D89" s="13">
        <v>4</v>
      </c>
      <c r="E89" s="13">
        <v>1.25</v>
      </c>
      <c r="F89" s="13">
        <v>0.5</v>
      </c>
      <c r="G89" s="13">
        <v>6.25</v>
      </c>
      <c r="H89" s="13">
        <f>SUM(Tabla33[[#This Row],[Ata 5 anos]:[Máis de 25 anos]])</f>
        <v>13.75</v>
      </c>
    </row>
    <row r="90" spans="1:8" x14ac:dyDescent="0.25">
      <c r="A90" s="8" t="s">
        <v>33</v>
      </c>
      <c r="B90" s="13">
        <v>2</v>
      </c>
      <c r="C90" s="13"/>
      <c r="D90" s="13">
        <v>1</v>
      </c>
      <c r="E90" s="13">
        <v>1.5</v>
      </c>
      <c r="F90" s="13">
        <v>0.5</v>
      </c>
      <c r="G90" s="13">
        <v>5.75</v>
      </c>
      <c r="H90" s="13">
        <f>SUM(Tabla33[[#This Row],[Ata 5 anos]:[Máis de 25 anos]])</f>
        <v>10.75</v>
      </c>
    </row>
    <row r="91" spans="1:8" x14ac:dyDescent="0.25">
      <c r="A91" s="8" t="s">
        <v>34</v>
      </c>
      <c r="B91" s="13">
        <v>1.9999999999999998</v>
      </c>
      <c r="C91" s="13">
        <v>2.8333333333333335</v>
      </c>
      <c r="D91" s="13">
        <v>1.3333333333333333</v>
      </c>
      <c r="E91" s="13">
        <v>3.3333333333333335</v>
      </c>
      <c r="F91" s="13">
        <v>2.6666666666666665</v>
      </c>
      <c r="G91" s="13">
        <v>4.8333333333333339</v>
      </c>
      <c r="H91" s="13">
        <f>SUM(Tabla33[[#This Row],[Ata 5 anos]:[Máis de 25 anos]])</f>
        <v>17</v>
      </c>
    </row>
    <row r="92" spans="1:8" x14ac:dyDescent="0.25">
      <c r="A92" s="8" t="s">
        <v>35</v>
      </c>
      <c r="B92" s="13">
        <v>1.9999999999999998</v>
      </c>
      <c r="C92" s="13">
        <v>1.3333333333333333</v>
      </c>
      <c r="D92" s="13">
        <v>2.333333333333333</v>
      </c>
      <c r="E92" s="13">
        <v>1.3333333333333333</v>
      </c>
      <c r="F92" s="13">
        <v>1.6666666666666665</v>
      </c>
      <c r="G92" s="13">
        <v>6.3333333333333321</v>
      </c>
      <c r="H92" s="13">
        <f>SUM(Tabla33[[#This Row],[Ata 5 anos]:[Máis de 25 anos]])</f>
        <v>14.999999999999998</v>
      </c>
    </row>
    <row r="93" spans="1:8" x14ac:dyDescent="0.25">
      <c r="A93" s="8" t="s">
        <v>36</v>
      </c>
      <c r="B93" s="13">
        <v>5</v>
      </c>
      <c r="C93" s="13">
        <v>7</v>
      </c>
      <c r="D93" s="13">
        <v>5</v>
      </c>
      <c r="E93" s="13">
        <v>8</v>
      </c>
      <c r="F93" s="13">
        <v>5</v>
      </c>
      <c r="G93" s="13">
        <v>21.5</v>
      </c>
      <c r="H93" s="13">
        <f>SUM(Tabla33[[#This Row],[Ata 5 anos]:[Máis de 25 anos]])</f>
        <v>51.5</v>
      </c>
    </row>
    <row r="94" spans="1:8" x14ac:dyDescent="0.25">
      <c r="A94" s="8" t="s">
        <v>46</v>
      </c>
      <c r="B94" s="13">
        <f t="shared" ref="B94:G94" si="0">SUBTOTAL(109,B70:B93)</f>
        <v>28.714285714285715</v>
      </c>
      <c r="C94" s="13">
        <f t="shared" si="0"/>
        <v>30.857142857142854</v>
      </c>
      <c r="D94" s="13">
        <f t="shared" si="0"/>
        <v>33.523809523809518</v>
      </c>
      <c r="E94" s="13">
        <f t="shared" si="0"/>
        <v>60.428571428571438</v>
      </c>
      <c r="F94" s="13">
        <f t="shared" si="0"/>
        <v>26.714285714285715</v>
      </c>
      <c r="G94" s="13">
        <f t="shared" si="0"/>
        <v>122.28571428571428</v>
      </c>
      <c r="H94" s="13">
        <f>SUM(Tabla33[[#This Row],[Ata 5 anos]:[Máis de 25 anos]])</f>
        <v>302.52380952380952</v>
      </c>
    </row>
  </sheetData>
  <mergeCells count="3">
    <mergeCell ref="I1:K1"/>
    <mergeCell ref="B39:D39"/>
    <mergeCell ref="E39:G39"/>
  </mergeCells>
  <pageMargins left="0.7" right="0.7" top="0.75" bottom="0.75" header="0.3" footer="0.3"/>
  <pageSetup paperSize="9"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2024-05-06T08:31:29Z</dcterms:created>
  <dcterms:modified xsi:type="dcterms:W3CDTF">2024-05-06T08:32:27Z</dcterms:modified>
</cp:coreProperties>
</file>