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personal\"/>
    </mc:Choice>
  </mc:AlternateContent>
  <bookViews>
    <workbookView xWindow="0" yWindow="0" windowWidth="28800" windowHeight="12585"/>
  </bookViews>
  <sheets>
    <sheet name="RRHH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154" i="1"/>
  <c r="E155" i="1"/>
  <c r="E156" i="1"/>
  <c r="E157" i="1"/>
  <c r="D157" i="1"/>
  <c r="B157" i="1"/>
  <c r="J59" i="1" l="1"/>
  <c r="J67" i="1"/>
  <c r="F7" i="1"/>
  <c r="I88" i="1"/>
  <c r="J88" i="1" s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F88" i="1"/>
  <c r="G84" i="1"/>
  <c r="G78" i="1"/>
  <c r="D86" i="1"/>
  <c r="C88" i="1"/>
  <c r="H88" i="1"/>
  <c r="E88" i="1"/>
  <c r="B88" i="1"/>
  <c r="I69" i="1"/>
  <c r="O69" i="1"/>
  <c r="L69" i="1"/>
  <c r="G59" i="1"/>
  <c r="F69" i="1"/>
  <c r="C69" i="1"/>
  <c r="N69" i="1"/>
  <c r="K69" i="1"/>
  <c r="H69" i="1"/>
  <c r="E69" i="1"/>
  <c r="B69" i="1"/>
  <c r="D23" i="1"/>
  <c r="G23" i="1"/>
  <c r="F6" i="1"/>
  <c r="D6" i="1"/>
  <c r="D7" i="1"/>
  <c r="I147" i="1"/>
  <c r="F147" i="1"/>
  <c r="C147" i="1"/>
  <c r="I139" i="1"/>
  <c r="F139" i="1"/>
  <c r="C139" i="1"/>
  <c r="O131" i="1"/>
  <c r="I131" i="1"/>
  <c r="F131" i="1"/>
  <c r="O123" i="1"/>
  <c r="L123" i="1"/>
  <c r="I123" i="1"/>
  <c r="F123" i="1"/>
  <c r="H147" i="1"/>
  <c r="E147" i="1"/>
  <c r="B147" i="1"/>
  <c r="H139" i="1"/>
  <c r="E139" i="1"/>
  <c r="G139" i="1" s="1"/>
  <c r="B139" i="1"/>
  <c r="N131" i="1"/>
  <c r="K131" i="1"/>
  <c r="H131" i="1"/>
  <c r="E131" i="1"/>
  <c r="N123" i="1"/>
  <c r="K123" i="1"/>
  <c r="H123" i="1"/>
  <c r="E123" i="1"/>
  <c r="G123" i="1" s="1"/>
  <c r="B123" i="1"/>
  <c r="D123" i="1" s="1"/>
  <c r="B111" i="1"/>
  <c r="B104" i="1"/>
  <c r="B97" i="1"/>
  <c r="G119" i="1"/>
  <c r="G120" i="1"/>
  <c r="G121" i="1"/>
  <c r="G122" i="1"/>
  <c r="J119" i="1"/>
  <c r="M119" i="1"/>
  <c r="P119" i="1"/>
  <c r="J120" i="1"/>
  <c r="M120" i="1"/>
  <c r="P120" i="1"/>
  <c r="J121" i="1"/>
  <c r="M121" i="1"/>
  <c r="P121" i="1"/>
  <c r="J122" i="1"/>
  <c r="M122" i="1"/>
  <c r="P122" i="1"/>
  <c r="G127" i="1"/>
  <c r="J127" i="1"/>
  <c r="M127" i="1"/>
  <c r="P127" i="1"/>
  <c r="J128" i="1"/>
  <c r="M128" i="1"/>
  <c r="P128" i="1"/>
  <c r="G129" i="1"/>
  <c r="J129" i="1"/>
  <c r="M129" i="1"/>
  <c r="P129" i="1"/>
  <c r="G130" i="1"/>
  <c r="J130" i="1"/>
  <c r="M130" i="1"/>
  <c r="P130" i="1"/>
  <c r="L131" i="1"/>
  <c r="D135" i="1"/>
  <c r="J135" i="1"/>
  <c r="D136" i="1"/>
  <c r="J136" i="1"/>
  <c r="D137" i="1"/>
  <c r="G137" i="1"/>
  <c r="J137" i="1"/>
  <c r="D138" i="1"/>
  <c r="G138" i="1"/>
  <c r="J138" i="1"/>
  <c r="J123" i="1" l="1"/>
  <c r="P123" i="1"/>
  <c r="P131" i="1"/>
  <c r="M123" i="1"/>
  <c r="G131" i="1"/>
  <c r="J139" i="1"/>
  <c r="D139" i="1"/>
  <c r="J131" i="1"/>
  <c r="M131" i="1"/>
  <c r="D87" i="1"/>
  <c r="J68" i="1"/>
  <c r="G68" i="1"/>
  <c r="G56" i="1"/>
  <c r="P51" i="1"/>
  <c r="N51" i="1"/>
  <c r="M51" i="1"/>
  <c r="K51" i="1"/>
  <c r="J51" i="1"/>
  <c r="H51" i="1"/>
  <c r="E51" i="1"/>
  <c r="D51" i="1"/>
  <c r="B51" i="1"/>
  <c r="G51" i="1"/>
  <c r="H33" i="1"/>
  <c r="G30" i="1"/>
  <c r="F33" i="1"/>
  <c r="E33" i="1"/>
  <c r="C33" i="1"/>
  <c r="B33" i="1"/>
  <c r="D32" i="1"/>
  <c r="G32" i="1"/>
  <c r="E16" i="1"/>
  <c r="D145" i="1" l="1"/>
  <c r="D146" i="1"/>
  <c r="D144" i="1"/>
  <c r="G8" i="1" l="1"/>
  <c r="E8" i="1"/>
  <c r="C8" i="1"/>
  <c r="D8" i="1" s="1"/>
  <c r="B8" i="1"/>
  <c r="F8" i="1" s="1"/>
  <c r="J146" i="1" l="1"/>
  <c r="G146" i="1"/>
  <c r="J145" i="1"/>
  <c r="G145" i="1"/>
  <c r="J144" i="1"/>
  <c r="G144" i="1"/>
  <c r="J143" i="1"/>
  <c r="G88" i="1"/>
  <c r="G86" i="1"/>
  <c r="D84" i="1"/>
  <c r="G83" i="1"/>
  <c r="D83" i="1"/>
  <c r="G82" i="1"/>
  <c r="D82" i="1"/>
  <c r="D81" i="1"/>
  <c r="G80" i="1"/>
  <c r="D80" i="1"/>
  <c r="G77" i="1"/>
  <c r="D77" i="1"/>
  <c r="G76" i="1"/>
  <c r="D76" i="1"/>
  <c r="G75" i="1"/>
  <c r="D75" i="1"/>
  <c r="G74" i="1"/>
  <c r="D74" i="1"/>
  <c r="G67" i="1"/>
  <c r="J66" i="1"/>
  <c r="D66" i="1"/>
  <c r="P65" i="1"/>
  <c r="P64" i="1"/>
  <c r="M64" i="1"/>
  <c r="J64" i="1"/>
  <c r="G64" i="1"/>
  <c r="D64" i="1"/>
  <c r="M63" i="1"/>
  <c r="J63" i="1"/>
  <c r="G63" i="1"/>
  <c r="J62" i="1"/>
  <c r="P61" i="1"/>
  <c r="M61" i="1"/>
  <c r="J61" i="1"/>
  <c r="G61" i="1"/>
  <c r="M60" i="1"/>
  <c r="J60" i="1"/>
  <c r="P58" i="1"/>
  <c r="M58" i="1"/>
  <c r="J58" i="1"/>
  <c r="P57" i="1"/>
  <c r="M57" i="1"/>
  <c r="J57" i="1"/>
  <c r="P56" i="1"/>
  <c r="M56" i="1"/>
  <c r="J56" i="1"/>
  <c r="P55" i="1"/>
  <c r="M55" i="1"/>
  <c r="J55" i="1"/>
  <c r="G31" i="1"/>
  <c r="D31" i="1"/>
  <c r="D30" i="1"/>
  <c r="G29" i="1"/>
  <c r="D29" i="1"/>
  <c r="G28" i="1"/>
  <c r="D28" i="1"/>
  <c r="G27" i="1"/>
  <c r="D27" i="1"/>
  <c r="D26" i="1"/>
  <c r="G25" i="1"/>
  <c r="D25" i="1"/>
  <c r="G24" i="1"/>
  <c r="D24" i="1"/>
  <c r="G22" i="1"/>
  <c r="D22" i="1"/>
  <c r="G21" i="1"/>
  <c r="D21" i="1"/>
  <c r="G20" i="1"/>
  <c r="D20" i="1"/>
  <c r="G19" i="1"/>
  <c r="D19" i="1"/>
  <c r="C16" i="1"/>
  <c r="B16" i="1"/>
  <c r="D15" i="1"/>
  <c r="D14" i="1"/>
  <c r="G147" i="1" l="1"/>
  <c r="J147" i="1"/>
  <c r="P69" i="1"/>
  <c r="D88" i="1"/>
  <c r="G69" i="1"/>
  <c r="M69" i="1"/>
  <c r="D147" i="1"/>
  <c r="G33" i="1"/>
  <c r="D69" i="1"/>
  <c r="J69" i="1"/>
  <c r="D33" i="1"/>
  <c r="D16" i="1"/>
</calcChain>
</file>

<file path=xl/sharedStrings.xml><?xml version="1.0" encoding="utf-8"?>
<sst xmlns="http://schemas.openxmlformats.org/spreadsheetml/2006/main" count="280" uniqueCount="100">
  <si>
    <t>Fonte: Meta4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</si>
  <si>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</si>
  <si>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</si>
  <si>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</si>
  <si>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</si>
  <si>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</si>
  <si>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</si>
  <si>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</si>
  <si>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</si>
  <si>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</si>
  <si>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</si>
  <si>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t>PDI por TIPO</t>
  </si>
  <si>
    <t>Total ETC</t>
  </si>
  <si>
    <t>Funcionarios/as</t>
  </si>
  <si>
    <t>Laborais</t>
  </si>
  <si>
    <t>PDI por categoría e sexo</t>
  </si>
  <si>
    <t>Doutoras/es</t>
  </si>
  <si>
    <t>mulleres doutoras</t>
  </si>
  <si>
    <t>% mulleres doutoras</t>
  </si>
  <si>
    <t>Catedrático/a de universidade</t>
  </si>
  <si>
    <t>Titular de universidade</t>
  </si>
  <si>
    <t>Catedrático/a de escola universitaria</t>
  </si>
  <si>
    <t>Titular de escola universitaria</t>
  </si>
  <si>
    <t>Titular de escola universitaria (laboral)</t>
  </si>
  <si>
    <t>Contratados doutores/as</t>
  </si>
  <si>
    <t>Axudantes</t>
  </si>
  <si>
    <t>Axudantes doutores/as</t>
  </si>
  <si>
    <t>Asociados/as</t>
  </si>
  <si>
    <t>Eméritos/as</t>
  </si>
  <si>
    <t>Lectores/as</t>
  </si>
  <si>
    <t>Interinos/as</t>
  </si>
  <si>
    <t>PDI por categoría, rama e sexo</t>
  </si>
  <si>
    <t>CC da Saúde</t>
  </si>
  <si>
    <t>Ciencias</t>
  </si>
  <si>
    <t>CC Sociais e Xurídicas</t>
  </si>
  <si>
    <t>Enxeñaría</t>
  </si>
  <si>
    <t>Artes e Humanidades</t>
  </si>
  <si>
    <t>Categoría</t>
  </si>
  <si>
    <t xml:space="preserve">Total </t>
  </si>
  <si>
    <t>Total  ETC</t>
  </si>
  <si>
    <t xml:space="preserve">Total  </t>
  </si>
  <si>
    <t xml:space="preserve">% mulleres  </t>
  </si>
  <si>
    <t xml:space="preserve">Total  ETC  </t>
  </si>
  <si>
    <t xml:space="preserve">Total    </t>
  </si>
  <si>
    <t xml:space="preserve">% mulleres   </t>
  </si>
  <si>
    <t xml:space="preserve">Total  ETC   </t>
  </si>
  <si>
    <t xml:space="preserve">Total     </t>
  </si>
  <si>
    <t xml:space="preserve">% mulleres     </t>
  </si>
  <si>
    <t xml:space="preserve">Total      </t>
  </si>
  <si>
    <t xml:space="preserve">% mulleres      </t>
  </si>
  <si>
    <t xml:space="preserve">Total ETC       </t>
  </si>
  <si>
    <t>PDI por categoría, sexo e edad</t>
  </si>
  <si>
    <t>Menor de 30</t>
  </si>
  <si>
    <t>De 30 a 39</t>
  </si>
  <si>
    <t>De 40 a 49</t>
  </si>
  <si>
    <t>De 50 a 59</t>
  </si>
  <si>
    <t>De 60 ou maior de 60</t>
  </si>
  <si>
    <t xml:space="preserve">mulleres </t>
  </si>
  <si>
    <t xml:space="preserve">% mulleres </t>
  </si>
  <si>
    <t xml:space="preserve">Total   </t>
  </si>
  <si>
    <t xml:space="preserve">mulleres  </t>
  </si>
  <si>
    <t xml:space="preserve">mulleres   </t>
  </si>
  <si>
    <t xml:space="preserve">mulleres    </t>
  </si>
  <si>
    <t xml:space="preserve">% mulleres    </t>
  </si>
  <si>
    <t>PDI por categoría, sexo e CAMPUS</t>
  </si>
  <si>
    <t>CAMPUS OURENSE</t>
  </si>
  <si>
    <t>CAMPUS PONTEVEDRA</t>
  </si>
  <si>
    <t>CAMPUS VIGO</t>
  </si>
  <si>
    <t>% fixo</t>
  </si>
  <si>
    <t>Persoal Laboral</t>
  </si>
  <si>
    <t>Persoal funcionario</t>
  </si>
  <si>
    <t>Persoal eventual e altos cargos</t>
  </si>
  <si>
    <t>Grupo I</t>
  </si>
  <si>
    <t>Grupo II</t>
  </si>
  <si>
    <t>Grupo III</t>
  </si>
  <si>
    <t>Grupo IV</t>
  </si>
  <si>
    <t>PAS funcionario
por grupo e sexo</t>
  </si>
  <si>
    <t>Grupo A1</t>
  </si>
  <si>
    <t>Grupo A2</t>
  </si>
  <si>
    <t>Grupo C1</t>
  </si>
  <si>
    <t>Grupo C2</t>
  </si>
  <si>
    <t>Persoal eventual e altos cargos
por grupo e sexo</t>
  </si>
  <si>
    <t>Persoal Investigador contratado e bolseiros</t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</si>
  <si>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</si>
  <si>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</si>
  <si>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</si>
  <si>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</si>
  <si>
    <t>PAS laboral
por grupo e sexo</t>
  </si>
  <si>
    <t>PAS funcionario, eventual e altos cargos
por grupo, sexo e idade</t>
  </si>
  <si>
    <t>PAS laboral
por grupo, sexo e campus</t>
  </si>
  <si>
    <t>PAS funcionario, eventual e altos cargos
por grupo, sexo e campus</t>
  </si>
  <si>
    <t>PAS laboral
por grupo, sexo e idade</t>
  </si>
  <si>
    <t>Persoal de administración e servizos (PAS)</t>
  </si>
  <si>
    <t>Visitantes</t>
  </si>
  <si>
    <t>Unidade de Análises e Programas</t>
  </si>
  <si>
    <t>Persoal da UVIGO
a 31/12/2016</t>
  </si>
  <si>
    <r>
      <t xml:space="preserve">PDI a 31_12_2016
</t>
    </r>
    <r>
      <rPr>
        <b/>
        <sz val="10"/>
        <rFont val="Calibri"/>
        <family val="2"/>
      </rPr>
      <t>(ETC &gt; Equivalencia a Tempo Completo)</t>
    </r>
  </si>
  <si>
    <t>PAS
a 31/12/2016</t>
  </si>
  <si>
    <t>Outro persoal investigador
Ano 2016</t>
  </si>
  <si>
    <t>Titular de universidade-interino/a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</si>
</sst>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1"/>
      <color indexed="63"/>
      <name val="Calibri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22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7" borderId="13" applyNumberFormat="0" applyAlignment="0" applyProtection="0"/>
  </cellStyleXfs>
  <cellXfs count="143">
    <xf numFmtId="0" fontId="0" fillId="0" borderId="0" xfId="0"/>
    <xf numFmtId="0" fontId="4" fillId="0" borderId="2" xfId="2" applyFont="1" applyBorder="1" applyAlignment="1">
      <alignment vertical="center" wrapText="1"/>
    </xf>
    <xf numFmtId="0" fontId="3" fillId="0" borderId="2" xfId="2" applyBorder="1"/>
    <xf numFmtId="0" fontId="0" fillId="0" borderId="2" xfId="0" applyBorder="1"/>
    <xf numFmtId="0" fontId="3" fillId="0" borderId="2" xfId="2" applyFont="1" applyBorder="1" applyAlignment="1">
      <alignment wrapText="1"/>
    </xf>
    <xf numFmtId="0" fontId="5" fillId="0" borderId="2" xfId="2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1" fillId="4" borderId="8" xfId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vertical="center"/>
    </xf>
    <xf numFmtId="9" fontId="12" fillId="0" borderId="9" xfId="0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13" fillId="0" borderId="0" xfId="4" applyFont="1" applyBorder="1" applyAlignment="1">
      <alignment vertical="center"/>
    </xf>
    <xf numFmtId="9" fontId="13" fillId="0" borderId="0" xfId="4" applyNumberFormat="1" applyFont="1" applyBorder="1" applyAlignment="1">
      <alignment vertical="center"/>
    </xf>
    <xf numFmtId="0" fontId="14" fillId="5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10" fillId="0" borderId="10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9" fontId="16" fillId="0" borderId="9" xfId="0" applyNumberFormat="1" applyFont="1" applyBorder="1" applyAlignment="1">
      <alignment horizontal="center" vertical="center"/>
    </xf>
    <xf numFmtId="4" fontId="11" fillId="0" borderId="11" xfId="1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17" fillId="6" borderId="7" xfId="3" applyNumberFormat="1" applyFont="1" applyFill="1" applyBorder="1" applyAlignment="1">
      <alignment horizontal="center" vertical="center"/>
    </xf>
    <xf numFmtId="3" fontId="10" fillId="0" borderId="5" xfId="5" applyNumberFormat="1" applyFont="1" applyFill="1" applyBorder="1" applyAlignment="1">
      <alignment vertical="center"/>
    </xf>
    <xf numFmtId="9" fontId="10" fillId="0" borderId="4" xfId="1" applyNumberFormat="1" applyFont="1" applyFill="1" applyBorder="1" applyAlignment="1">
      <alignment horizontal="center" vertical="center"/>
    </xf>
    <xf numFmtId="4" fontId="10" fillId="2" borderId="7" xfId="1" applyNumberFormat="1" applyFont="1" applyBorder="1" applyAlignment="1">
      <alignment vertical="center"/>
    </xf>
    <xf numFmtId="3" fontId="10" fillId="0" borderId="10" xfId="5" applyNumberFormat="1" applyFont="1" applyFill="1" applyBorder="1" applyAlignment="1">
      <alignment vertical="center"/>
    </xf>
    <xf numFmtId="9" fontId="10" fillId="0" borderId="7" xfId="1" applyNumberFormat="1" applyFont="1" applyFill="1" applyBorder="1" applyAlignment="1">
      <alignment horizontal="center" vertical="center"/>
    </xf>
    <xf numFmtId="3" fontId="10" fillId="0" borderId="7" xfId="6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/>
    </xf>
    <xf numFmtId="9" fontId="0" fillId="0" borderId="9" xfId="0" applyNumberFormat="1" applyBorder="1" applyAlignment="1">
      <alignment horizontal="center" vertical="center"/>
    </xf>
    <xf numFmtId="3" fontId="11" fillId="0" borderId="11" xfId="5" applyNumberFormat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horizontal="center" vertical="center"/>
    </xf>
    <xf numFmtId="4" fontId="11" fillId="2" borderId="7" xfId="1" applyNumberFormat="1" applyFont="1" applyBorder="1" applyAlignment="1">
      <alignment vertical="center"/>
    </xf>
    <xf numFmtId="0" fontId="8" fillId="8" borderId="14" xfId="1" applyFont="1" applyFill="1" applyBorder="1" applyAlignment="1">
      <alignment vertical="center"/>
    </xf>
    <xf numFmtId="0" fontId="8" fillId="8" borderId="3" xfId="1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" fontId="10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4" fontId="11" fillId="0" borderId="9" xfId="1" applyNumberFormat="1" applyFont="1" applyFill="1" applyBorder="1" applyAlignment="1">
      <alignment vertical="center"/>
    </xf>
    <xf numFmtId="0" fontId="8" fillId="8" borderId="7" xfId="1" applyFont="1" applyFill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" fontId="10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" fontId="10" fillId="0" borderId="7" xfId="6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" fontId="11" fillId="0" borderId="9" xfId="1" applyNumberFormat="1" applyFont="1" applyFill="1" applyBorder="1" applyAlignment="1">
      <alignment vertical="center"/>
    </xf>
    <xf numFmtId="1" fontId="16" fillId="0" borderId="9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9" fontId="13" fillId="0" borderId="7" xfId="4" applyFont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9" fontId="16" fillId="0" borderId="7" xfId="0" applyNumberFormat="1" applyFont="1" applyBorder="1" applyAlignment="1">
      <alignment horizontal="center" vertical="center"/>
    </xf>
    <xf numFmtId="9" fontId="16" fillId="0" borderId="7" xfId="4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9" fontId="16" fillId="0" borderId="11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9" fontId="0" fillId="0" borderId="7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8" fillId="8" borderId="7" xfId="1" applyFont="1" applyFill="1" applyBorder="1" applyAlignment="1">
      <alignment vertical="center" wrapText="1"/>
    </xf>
    <xf numFmtId="1" fontId="11" fillId="0" borderId="9" xfId="1" applyNumberFormat="1" applyFont="1" applyFill="1" applyBorder="1" applyAlignment="1">
      <alignment horizontal="center" vertical="center"/>
    </xf>
    <xf numFmtId="0" fontId="19" fillId="0" borderId="7" xfId="2" applyFont="1" applyBorder="1" applyAlignment="1">
      <alignment vertical="center"/>
    </xf>
    <xf numFmtId="0" fontId="20" fillId="0" borderId="7" xfId="2" applyFont="1" applyBorder="1" applyAlignment="1">
      <alignment vertical="center"/>
    </xf>
    <xf numFmtId="9" fontId="20" fillId="0" borderId="7" xfId="2" applyNumberFormat="1" applyFont="1" applyBorder="1" applyAlignment="1">
      <alignment horizontal="center" vertical="center"/>
    </xf>
    <xf numFmtId="0" fontId="20" fillId="0" borderId="7" xfId="3" applyFont="1" applyBorder="1" applyAlignment="1">
      <alignment vertical="center"/>
    </xf>
    <xf numFmtId="9" fontId="20" fillId="0" borderId="7" xfId="3" applyNumberFormat="1" applyFont="1" applyBorder="1" applyAlignment="1">
      <alignment horizontal="center" vertical="center"/>
    </xf>
    <xf numFmtId="0" fontId="16" fillId="4" borderId="7" xfId="2" applyFont="1" applyFill="1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9" fontId="10" fillId="0" borderId="10" xfId="1" applyNumberFormat="1" applyFont="1" applyFill="1" applyBorder="1" applyAlignment="1">
      <alignment vertical="center"/>
    </xf>
    <xf numFmtId="9" fontId="11" fillId="0" borderId="11" xfId="1" applyNumberFormat="1" applyFont="1" applyFill="1" applyBorder="1" applyAlignment="1">
      <alignment vertical="center"/>
    </xf>
    <xf numFmtId="9" fontId="10" fillId="0" borderId="7" xfId="1" applyNumberFormat="1" applyFont="1" applyFill="1" applyBorder="1" applyAlignment="1">
      <alignment vertical="center"/>
    </xf>
    <xf numFmtId="9" fontId="11" fillId="0" borderId="9" xfId="1" applyNumberFormat="1" applyFont="1" applyFill="1" applyBorder="1" applyAlignment="1">
      <alignment vertical="center"/>
    </xf>
    <xf numFmtId="9" fontId="10" fillId="0" borderId="7" xfId="6" applyNumberFormat="1" applyFont="1" applyFill="1" applyBorder="1" applyAlignment="1">
      <alignment vertical="center"/>
    </xf>
    <xf numFmtId="3" fontId="12" fillId="0" borderId="7" xfId="2" applyNumberFormat="1" applyFont="1" applyBorder="1" applyAlignment="1">
      <alignment vertical="center"/>
    </xf>
    <xf numFmtId="0" fontId="8" fillId="8" borderId="3" xfId="1" applyFont="1" applyFill="1" applyBorder="1" applyAlignment="1">
      <alignment vertical="center" wrapText="1"/>
    </xf>
    <xf numFmtId="9" fontId="10" fillId="0" borderId="9" xfId="6" applyNumberFormat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3" fontId="22" fillId="0" borderId="7" xfId="5" applyNumberFormat="1" applyFont="1" applyFill="1" applyBorder="1" applyAlignment="1">
      <alignment vertical="center"/>
    </xf>
    <xf numFmtId="9" fontId="22" fillId="0" borderId="7" xfId="1" applyNumberFormat="1" applyFont="1" applyFill="1" applyBorder="1" applyAlignment="1">
      <alignment horizontal="center" vertical="center"/>
    </xf>
    <xf numFmtId="4" fontId="22" fillId="0" borderId="7" xfId="5" applyNumberFormat="1" applyFont="1" applyFill="1" applyBorder="1" applyAlignment="1">
      <alignment vertical="center"/>
    </xf>
    <xf numFmtId="4" fontId="22" fillId="0" borderId="10" xfId="5" applyNumberFormat="1" applyFont="1" applyFill="1" applyBorder="1" applyAlignment="1">
      <alignment vertical="center"/>
    </xf>
    <xf numFmtId="1" fontId="22" fillId="0" borderId="7" xfId="5" applyNumberFormat="1" applyFont="1" applyFill="1" applyBorder="1" applyAlignment="1">
      <alignment vertical="center"/>
    </xf>
    <xf numFmtId="9" fontId="22" fillId="0" borderId="7" xfId="5" applyNumberFormat="1" applyFont="1" applyFill="1" applyBorder="1" applyAlignment="1">
      <alignment vertical="center"/>
    </xf>
    <xf numFmtId="9" fontId="22" fillId="0" borderId="10" xfId="5" applyNumberFormat="1" applyFont="1" applyFill="1" applyBorder="1" applyAlignment="1">
      <alignment vertical="center"/>
    </xf>
    <xf numFmtId="1" fontId="22" fillId="0" borderId="7" xfId="1" applyNumberFormat="1" applyFont="1" applyFill="1" applyBorder="1" applyAlignment="1">
      <alignment vertical="center"/>
    </xf>
    <xf numFmtId="9" fontId="22" fillId="0" borderId="7" xfId="1" applyNumberFormat="1" applyFont="1" applyFill="1" applyBorder="1" applyAlignment="1">
      <alignment vertical="center"/>
    </xf>
    <xf numFmtId="1" fontId="23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0" fillId="0" borderId="7" xfId="5" applyNumberFormat="1" applyFont="1" applyFill="1" applyBorder="1" applyAlignment="1">
      <alignment vertical="center"/>
    </xf>
    <xf numFmtId="4" fontId="10" fillId="0" borderId="7" xfId="5" applyNumberFormat="1" applyFont="1" applyFill="1" applyBorder="1" applyAlignment="1">
      <alignment vertical="center"/>
    </xf>
    <xf numFmtId="4" fontId="10" fillId="0" borderId="10" xfId="5" applyNumberFormat="1" applyFont="1" applyFill="1" applyBorder="1" applyAlignment="1">
      <alignment vertical="center"/>
    </xf>
    <xf numFmtId="4" fontId="11" fillId="0" borderId="7" xfId="1" applyNumberFormat="1" applyFont="1" applyFill="1" applyBorder="1" applyAlignment="1">
      <alignment vertical="center"/>
    </xf>
    <xf numFmtId="4" fontId="11" fillId="0" borderId="10" xfId="1" applyNumberFormat="1" applyFont="1" applyFill="1" applyBorder="1" applyAlignment="1">
      <alignment vertical="center"/>
    </xf>
    <xf numFmtId="1" fontId="10" fillId="0" borderId="7" xfId="5" applyNumberFormat="1" applyFont="1" applyFill="1" applyBorder="1" applyAlignment="1">
      <alignment vertical="center"/>
    </xf>
    <xf numFmtId="9" fontId="10" fillId="0" borderId="7" xfId="5" applyNumberFormat="1" applyFont="1" applyFill="1" applyBorder="1" applyAlignment="1">
      <alignment vertical="center"/>
    </xf>
    <xf numFmtId="9" fontId="10" fillId="0" borderId="10" xfId="5" applyNumberFormat="1" applyFont="1" applyFill="1" applyBorder="1" applyAlignment="1">
      <alignment vertical="center"/>
    </xf>
    <xf numFmtId="9" fontId="11" fillId="0" borderId="7" xfId="1" applyNumberFormat="1" applyFont="1" applyFill="1" applyBorder="1" applyAlignment="1">
      <alignment vertical="center"/>
    </xf>
    <xf numFmtId="0" fontId="5" fillId="0" borderId="2" xfId="2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</cellXfs>
  <cellStyles count="7">
    <cellStyle name="Normal" xfId="0" builtinId="0"/>
    <cellStyle name="Normal 2 2" xfId="3"/>
    <cellStyle name="Normal 2 3" xfId="2"/>
    <cellStyle name="Porcentaje 2" xfId="4"/>
    <cellStyle name="Porcentaje 3" xfId="5"/>
    <cellStyle name="Salida" xfId="1" builtinId="21"/>
    <cellStyle name="Salida_xeral transparencia" xfId="6"/>
  </cellStyles>
  <dxfs count="1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62"/>
          <bgColor indexed="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lor indexed="63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2000"/>
              <a:t>PDI por rama</a:t>
            </a:r>
          </a:p>
        </c:rich>
      </c:tx>
      <c:layout>
        <c:manualLayout>
          <c:xMode val="edge"/>
          <c:yMode val="edge"/>
          <c:x val="0.2614324027678358"/>
          <c:y val="8.2094236037089249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4.5045045045045043E-2"/>
          <c:w val="0.77306194027361197"/>
          <c:h val="0.899160104986876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2016'!$B$35:$D$35</c:f>
              <c:strCache>
                <c:ptCount val="1"/>
                <c:pt idx="0">
                  <c:v>CC da Saúde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2016'!$B$51</c:f>
              <c:numCache>
                <c:formatCode>#,##0</c:formatCode>
                <c:ptCount val="1"/>
                <c:pt idx="0">
                  <c:v>77</c:v>
                </c:pt>
              </c:numCache>
            </c:numRef>
          </c:val>
        </c:ser>
        <c:ser>
          <c:idx val="1"/>
          <c:order val="1"/>
          <c:tx>
            <c:strRef>
              <c:f>'RRHH 2016'!$E$35:$G$35</c:f>
              <c:strCache>
                <c:ptCount val="1"/>
                <c:pt idx="0">
                  <c:v>Ciencias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2016'!$E$51</c:f>
              <c:numCache>
                <c:formatCode>#,##0</c:formatCode>
                <c:ptCount val="1"/>
                <c:pt idx="0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'RRHH 2016'!$H$35:$J$35</c:f>
              <c:strCache>
                <c:ptCount val="1"/>
                <c:pt idx="0">
                  <c:v>CC Sociais e Xurídicas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2016'!$H$51</c:f>
              <c:numCache>
                <c:formatCode>#,##0</c:formatCode>
                <c:ptCount val="1"/>
                <c:pt idx="0">
                  <c:v>485</c:v>
                </c:pt>
              </c:numCache>
            </c:numRef>
          </c:val>
        </c:ser>
        <c:ser>
          <c:idx val="3"/>
          <c:order val="3"/>
          <c:tx>
            <c:strRef>
              <c:f>'RRHH 2016'!$K$35:$M$35</c:f>
              <c:strCache>
                <c:ptCount val="1"/>
                <c:pt idx="0">
                  <c:v>Enxeñaría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2016'!$K$51</c:f>
              <c:numCache>
                <c:formatCode>#,##0</c:formatCode>
                <c:ptCount val="1"/>
                <c:pt idx="0">
                  <c:v>354</c:v>
                </c:pt>
              </c:numCache>
            </c:numRef>
          </c:val>
        </c:ser>
        <c:ser>
          <c:idx val="4"/>
          <c:order val="4"/>
          <c:tx>
            <c:strRef>
              <c:f>'RRHH 2016'!$N$35:$P$35</c:f>
              <c:strCache>
                <c:ptCount val="1"/>
                <c:pt idx="0">
                  <c:v>Artes e Humanidades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2016'!$N$51</c:f>
              <c:numCache>
                <c:formatCode>#,##0</c:formatCode>
                <c:ptCount val="1"/>
                <c:pt idx="0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608240"/>
        <c:axId val="346608800"/>
        <c:axId val="0"/>
      </c:bar3DChart>
      <c:catAx>
        <c:axId val="346608240"/>
        <c:scaling>
          <c:orientation val="minMax"/>
        </c:scaling>
        <c:delete val="1"/>
        <c:axPos val="l"/>
        <c:majorTickMark val="out"/>
        <c:minorTickMark val="none"/>
        <c:tickLblPos val="nextTo"/>
        <c:crossAx val="346608800"/>
        <c:crosses val="autoZero"/>
        <c:auto val="1"/>
        <c:lblAlgn val="ctr"/>
        <c:lblOffset val="100"/>
        <c:noMultiLvlLbl val="0"/>
      </c:catAx>
      <c:valAx>
        <c:axId val="346608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4660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4535645074699"/>
          <c:y val="0.22685444341005195"/>
          <c:w val="0.23731413217200376"/>
          <c:h val="0.5250504721209057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CC"/>
          </a:solidFill>
          <a:latin typeface="Calibri"/>
          <a:ea typeface="Calibri"/>
          <a:cs typeface="Calibri"/>
        </a:defRPr>
      </a:pPr>
      <a:endParaRPr lang="gl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256116</xdr:colOff>
      <xdr:row>17</xdr:row>
      <xdr:rowOff>21165</xdr:rowOff>
    </xdr:from>
    <xdr:to>
      <xdr:col>15</xdr:col>
      <xdr:colOff>494241</xdr:colOff>
      <xdr:row>33</xdr:row>
      <xdr:rowOff>10582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124883</xdr:colOff>
      <xdr:row>0</xdr:row>
      <xdr:rowOff>114300</xdr:rowOff>
    </xdr:from>
    <xdr:to>
      <xdr:col>0</xdr:col>
      <xdr:colOff>2134658</xdr:colOff>
      <xdr:row>0</xdr:row>
      <xdr:rowOff>457200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3" y="114300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6129" displayName="Tabla6129" ref="A5:G8" totalsRowShown="0" headerRowDxfId="192" headerRowBorderDxfId="191" tableBorderDxfId="190" totalsRowBorderDxfId="189">
  <tableColumns count="7">
    <tableColumn id="1" name="Tipo de persoal" dataDxfId="188"/>
    <tableColumn id="2" name="Total" dataDxfId="187"/>
    <tableColumn id="3" name="mulleres" dataDxfId="186"/>
    <tableColumn id="4" name="% mulleres" dataDxfId="185">
      <calculatedColumnFormula>Tabla6129[[#This Row],[mulleres]]/Tabla6129[[#This Row],[Total]]</calculatedColumnFormula>
    </tableColumn>
    <tableColumn id="5" name="estranxeiros/as" dataDxfId="184" dataCellStyle="Porcentaje 3"/>
    <tableColumn id="6" name="% estranxeiros/as" dataDxfId="183">
      <calculatedColumnFormula>Tabla6129[[#This Row],[estranxeiros/as]]/Tabla6129[[#This Row],[Total]]</calculatedColumnFormula>
    </tableColumn>
    <tableColumn id="7" name="Servizo activo" dataDxfId="18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4134" displayName="Tabla14134" ref="A93:D97" headerRowDxfId="68" dataDxfId="67" totalsRowDxfId="65" tableBorderDxfId="66">
  <tableColumns count="4">
    <tableColumn id="1" name="Persoal de administración e servizos (PAS)" totalsRowLabel="TOTAL" dataDxfId="64" totalsRowDxfId="63"/>
    <tableColumn id="2" name="Total" totalsRowFunction="sum" dataDxfId="62" totalsRowDxfId="61"/>
    <tableColumn id="3" name="% mulleres" totalsRowLabel="60,35%" dataDxfId="60" totalsRowDxfId="59"/>
    <tableColumn id="4" name="% fixo" dataDxfId="58" totalsRowDxfId="57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14134313" displayName="Tabla14134313" ref="A152:E157" headerRowDxfId="56" dataDxfId="54" totalsRowDxfId="52" headerRowBorderDxfId="55" tableBorderDxfId="53" headerRowCellStyle="Salida">
  <tableColumns count="5">
    <tableColumn id="1" name="Persoal Investigador contratado e bolseiros" totalsRowLabel="TOTAL" dataDxfId="51" totalsRowDxfId="50"/>
    <tableColumn id="2" name="Total" totalsRowFunction="sum" dataDxfId="49" totalsRowDxfId="48"/>
    <tableColumn id="3" name="% mulleres" totalsRowLabel="60,35%" dataDxfId="47" totalsRowDxfId="46"/>
    <tableColumn id="5" name="estranxeiros/as" dataDxfId="45" totalsRowDxfId="44"/>
    <tableColumn id="6" name="% estranxeiros/as" dataDxfId="43" totalsRowDxfId="42">
      <calculatedColumnFormula>Tabla14134313[[#This Row],[estranxeiros/as]]/Tabla14134313[[#This Row],[Total]]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a7131327976" displayName="Tabla7131327976" ref="A73:J88" totalsRowShown="0" headerRowDxfId="41" headerRowBorderDxfId="40" tableBorderDxfId="39" totalsRowBorderDxfId="38">
  <tableColumns count="10">
    <tableColumn id="1" name="Categoría" dataDxfId="37"/>
    <tableColumn id="2" name="Total" dataDxfId="36"/>
    <tableColumn id="3" name="mulleres" dataDxfId="35"/>
    <tableColumn id="4" name="% mulleres" dataDxfId="34">
      <calculatedColumnFormula>'RRHH 2016'!$C74/'RRHH 2016'!$B74</calculatedColumnFormula>
    </tableColumn>
    <tableColumn id="5" name="Total " dataDxfId="33"/>
    <tableColumn id="6" name="mulleres " dataDxfId="32"/>
    <tableColumn id="7" name="% mulleres " dataDxfId="31"/>
    <tableColumn id="8" name="Total   " dataDxfId="30"/>
    <tableColumn id="9" name="mulleres  " dataDxfId="29"/>
    <tableColumn id="10" name="% mulleres  " dataDxfId="28">
      <calculatedColumnFormula>'RRHH 2016'!$I74/'RRHH 2016'!$H74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71313279779819" displayName="Tabla71313279779819" ref="A134:J139" totalsRowShown="0" headerRowDxfId="27" headerRowBorderDxfId="26" tableBorderDxfId="25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'RRHH 2016'!$C135/'RRHH 2016'!$B135</calculatedColumnFormula>
    </tableColumn>
    <tableColumn id="5" name="Total " dataDxfId="19"/>
    <tableColumn id="6" name="mulleres " dataDxfId="18"/>
    <tableColumn id="7" name="% mulleres " dataDxfId="17"/>
    <tableColumn id="8" name="Total   " dataDxfId="16"/>
    <tableColumn id="9" name="mulleres  " dataDxfId="15"/>
    <tableColumn id="10" name="% mulleres  " dataDxfId="14">
      <calculatedColumnFormula>'RRHH 2016'!$I135/'RRHH 2016'!$H135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71313279779880020" displayName="Tabla71313279779880020" ref="A142:J147" totalsRowShown="0" headerRowDxfId="13" headerRowBorderDxfId="12" tableBorderDxfId="11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'RRHH 2016'!$C143/'RRHH 2016'!$B144</calculatedColumnFormula>
    </tableColumn>
    <tableColumn id="5" name="Total " dataDxfId="5"/>
    <tableColumn id="6" name="mulleres " dataDxfId="4"/>
    <tableColumn id="7" name="% mulleres " dataDxfId="3">
      <calculatedColumnFormula>'RRHH 2016'!$F143/'RRHH 2016'!$E143</calculatedColumnFormula>
    </tableColumn>
    <tableColumn id="8" name="Total   " dataDxfId="2"/>
    <tableColumn id="9" name="mulleres  " dataDxfId="1"/>
    <tableColumn id="10" name="% mulleres  " dataDxfId="0">
      <calculatedColumnFormula>'RRHH 2016'!$I143/'RRHH 2016'!$H143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8:G33" totalsRowShown="0" headerRowDxfId="181" dataDxfId="179" headerRowBorderDxfId="180" tableBorderDxfId="178" totalsRowBorderDxfId="177" headerRowCellStyle="Normal 2 2" dataCellStyle="Salida">
  <tableColumns count="7">
    <tableColumn id="1" name="PDI por categoría e sexo" dataDxfId="176"/>
    <tableColumn id="2" name="Total" dataDxfId="175" dataCellStyle="Porcentaje 3"/>
    <tableColumn id="3" name="mulleres" dataDxfId="174" dataCellStyle="Porcentaje 3"/>
    <tableColumn id="4" name="% mulleres" dataDxfId="173">
      <calculatedColumnFormula>C19/B19</calculatedColumnFormula>
    </tableColumn>
    <tableColumn id="5" name="Doutoras/es" dataDxfId="172" dataCellStyle="Porcentaje 3"/>
    <tableColumn id="6" name="mulleres doutoras" dataDxfId="171" dataCellStyle="Porcentaje 3"/>
    <tableColumn id="7" name="% mulleres doutoras" dataDxfId="170" dataCellStyle="Salida">
      <calculatedColumnFormula>F19/E19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3:E16" totalsRowShown="0" headerRowDxfId="169" headerRowBorderDxfId="168" tableBorderDxfId="167" totalsRowBorderDxfId="166">
  <tableColumns count="5">
    <tableColumn id="1" name="PDI por TIPO" dataDxfId="165"/>
    <tableColumn id="2" name="Total" dataDxfId="164"/>
    <tableColumn id="3" name="mulleres" dataDxfId="163"/>
    <tableColumn id="4" name="% mulleres" dataDxfId="162">
      <calculatedColumnFormula>C14/B14</calculatedColumnFormula>
    </tableColumn>
    <tableColumn id="5" name="Total ETC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6:P51" totalsRowShown="0" headerRowDxfId="160" headerRowBorderDxfId="159" tableBorderDxfId="158" totalsRowBorderDxfId="157">
  <tableColumns count="16">
    <tableColumn id="1" name="Categoría" dataDxfId="156"/>
    <tableColumn id="2" name="Total " dataDxfId="155" dataCellStyle="Porcentaje 3"/>
    <tableColumn id="3" name="% mulleres" dataDxfId="154"/>
    <tableColumn id="4" name="Total  ETC" dataDxfId="153" dataCellStyle="Porcentaje 3"/>
    <tableColumn id="5" name="Total  " dataDxfId="152" dataCellStyle="Porcentaje 3"/>
    <tableColumn id="6" name="% mulleres  " dataDxfId="151"/>
    <tableColumn id="7" name="Total  ETC  " dataDxfId="150" dataCellStyle="Porcentaje 3"/>
    <tableColumn id="8" name="Total    " dataDxfId="149" dataCellStyle="Porcentaje 3"/>
    <tableColumn id="9" name="% mulleres   " dataDxfId="148"/>
    <tableColumn id="10" name="Total  ETC   " dataDxfId="147" dataCellStyle="Porcentaje 3"/>
    <tableColumn id="11" name="Total     " dataDxfId="146" dataCellStyle="Porcentaje 3"/>
    <tableColumn id="12" name="% mulleres     " dataDxfId="145"/>
    <tableColumn id="13" name="Total ETC" dataDxfId="144" dataCellStyle="Porcentaje 3"/>
    <tableColumn id="14" name="Total      " dataDxfId="143" dataCellStyle="Porcentaje 3"/>
    <tableColumn id="15" name="% mulleres      " dataDxfId="142"/>
    <tableColumn id="16" name="Total ETC       " dataDxfId="141" dataCellStyle="Porcentaje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99:C104" totalsRowShown="0" headerRowBorderDxfId="140" tableBorderDxfId="139" totalsRowBorderDxfId="138">
  <tableColumns count="3">
    <tableColumn id="1" name="PAS laboral_x000a_por grupo e sexo" dataDxfId="137"/>
    <tableColumn id="2" name="Total" dataDxfId="136"/>
    <tableColumn id="3" name="% mulleres" dataDxfId="13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106:C111" totalsRowShown="0" headerRowBorderDxfId="134" tableBorderDxfId="133" totalsRowBorderDxfId="132">
  <tableColumns count="3">
    <tableColumn id="1" name="PAS funcionario_x000a_por grupo e sexo" dataDxfId="131"/>
    <tableColumn id="2" name="Total" dataDxfId="130"/>
    <tableColumn id="3" name="% mulleres" dataDxfId="12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713132797" displayName="Tabla713132797" ref="A54:P69" totalsRowShown="0" headerRowDxfId="128" headerRowBorderDxfId="127" tableBorderDxfId="126" totalsRowBorderDxfId="125">
  <tableColumns count="16">
    <tableColumn id="1" name="Categoría" dataDxfId="124"/>
    <tableColumn id="2" name="Total" dataDxfId="123" dataCellStyle="Porcentaje 3"/>
    <tableColumn id="3" name="mulleres" dataDxfId="122"/>
    <tableColumn id="4" name="% mulleres" dataDxfId="121" dataCellStyle="Porcentaje 3"/>
    <tableColumn id="5" name="Total " dataDxfId="120" dataCellStyle="Porcentaje 3"/>
    <tableColumn id="6" name="mulleres " dataDxfId="119"/>
    <tableColumn id="7" name="% mulleres " dataDxfId="118" dataCellStyle="Porcentaje 3"/>
    <tableColumn id="8" name="Total   " dataDxfId="117" dataCellStyle="Porcentaje 3"/>
    <tableColumn id="9" name="mulleres  " dataDxfId="116"/>
    <tableColumn id="10" name="% mulleres  " dataDxfId="115" dataCellStyle="Porcentaje 3"/>
    <tableColumn id="11" name="Total  " dataDxfId="114" dataCellStyle="Porcentaje 3"/>
    <tableColumn id="12" name="mulleres   " dataDxfId="113"/>
    <tableColumn id="13" name="% mulleres   " dataDxfId="112" dataCellStyle="Porcentaje 3"/>
    <tableColumn id="14" name="Total    " dataDxfId="111" dataCellStyle="Porcentaje 3"/>
    <tableColumn id="15" name="mulleres    " dataDxfId="110"/>
    <tableColumn id="16" name="% mulleres    " dataDxfId="109" dataCellStyle="Porcentaje 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713132797798" displayName="Tabla713132797798" ref="A118:P123" totalsRowShown="0" headerRowDxfId="108" headerRowBorderDxfId="107" tableBorderDxfId="106" totalsRowBorderDxfId="105">
  <tableColumns count="16">
    <tableColumn id="1" name="Categoría" dataDxfId="104"/>
    <tableColumn id="2" name="Total" dataDxfId="103" dataCellStyle="Porcentaje 3"/>
    <tableColumn id="3" name="mulleres" dataDxfId="102"/>
    <tableColumn id="4" name="% mulleres" dataDxfId="101" dataCellStyle="Porcentaje 3"/>
    <tableColumn id="5" name="Total " dataDxfId="100" dataCellStyle="Porcentaje 3"/>
    <tableColumn id="6" name="mulleres " dataDxfId="99"/>
    <tableColumn id="7" name="% mulleres " dataDxfId="98" dataCellStyle="Porcentaje 3">
      <calculatedColumnFormula>F119/E119</calculatedColumnFormula>
    </tableColumn>
    <tableColumn id="8" name="Total   " dataDxfId="97" dataCellStyle="Porcentaje 3"/>
    <tableColumn id="9" name="mulleres  " dataDxfId="96"/>
    <tableColumn id="10" name="% mulleres  " dataDxfId="95" dataCellStyle="Porcentaje 3">
      <calculatedColumnFormula>I119/H119</calculatedColumnFormula>
    </tableColumn>
    <tableColumn id="11" name="Total  " dataDxfId="94" dataCellStyle="Porcentaje 3"/>
    <tableColumn id="12" name="mulleres   " dataDxfId="93"/>
    <tableColumn id="13" name="% mulleres   " dataDxfId="92" dataCellStyle="Porcentaje 3">
      <calculatedColumnFormula>L119/K119</calculatedColumnFormula>
    </tableColumn>
    <tableColumn id="14" name="Total    " dataDxfId="91" dataCellStyle="Porcentaje 3"/>
    <tableColumn id="15" name="mulleres    " dataDxfId="90"/>
    <tableColumn id="16" name="% mulleres    " dataDxfId="89" dataCellStyle="Porcentaje 3">
      <calculatedColumnFormula>O119/N119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713132797798800" displayName="Tabla713132797798800" ref="A126:P131" totalsRowShown="0" headerRowDxfId="88" headerRowBorderDxfId="87" tableBorderDxfId="86" totalsRowBorderDxfId="85">
  <tableColumns count="16">
    <tableColumn id="1" name="Categoría" dataDxfId="84"/>
    <tableColumn id="2" name="Total" dataDxfId="83" dataCellStyle="Porcentaje 3"/>
    <tableColumn id="3" name="mulleres" dataDxfId="82"/>
    <tableColumn id="4" name="% mulleres" dataDxfId="81"/>
    <tableColumn id="5" name="Total " dataDxfId="80" dataCellStyle="Porcentaje 3"/>
    <tableColumn id="6" name="mulleres " dataDxfId="79"/>
    <tableColumn id="7" name="% mulleres " dataDxfId="78" dataCellStyle="Porcentaje 3">
      <calculatedColumnFormula>F127/E127</calculatedColumnFormula>
    </tableColumn>
    <tableColumn id="8" name="Total   " dataDxfId="77" dataCellStyle="Porcentaje 3"/>
    <tableColumn id="9" name="mulleres  " dataDxfId="76"/>
    <tableColumn id="10" name="% mulleres  " dataDxfId="75" dataCellStyle="Porcentaje 3">
      <calculatedColumnFormula>I127/H127</calculatedColumnFormula>
    </tableColumn>
    <tableColumn id="11" name="Total  " dataDxfId="74" dataCellStyle="Porcentaje 3"/>
    <tableColumn id="12" name="mulleres   " dataDxfId="73"/>
    <tableColumn id="13" name="% mulleres   " dataDxfId="72" dataCellStyle="Porcentaje 3"/>
    <tableColumn id="14" name="Total    " dataDxfId="71" dataCellStyle="Porcentaje 3"/>
    <tableColumn id="15" name="mulleres    " dataDxfId="70"/>
    <tableColumn id="16" name="% mulleres    " dataDxfId="69" dataCellStyle="Porcentaje 3">
      <calculatedColumnFormula>'RRHH 2016'!$O127/'RRHH 2016'!$N127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abSelected="1" zoomScale="90" zoomScaleNormal="90" workbookViewId="0">
      <selection activeCell="K151" sqref="K151"/>
    </sheetView>
  </sheetViews>
  <sheetFormatPr baseColWidth="10" defaultRowHeight="15" x14ac:dyDescent="0.25"/>
  <cols>
    <col min="1" max="1" width="44.42578125" style="7" customWidth="1"/>
    <col min="2" max="3" width="10.7109375" style="7" customWidth="1"/>
    <col min="4" max="4" width="12" style="7" customWidth="1"/>
    <col min="5" max="5" width="13" style="7" customWidth="1"/>
    <col min="6" max="6" width="15.28515625" style="7" bestFit="1" customWidth="1"/>
    <col min="7" max="7" width="16.42578125" style="7" bestFit="1" customWidth="1"/>
    <col min="8" max="16" width="10.7109375" style="7" customWidth="1"/>
    <col min="17" max="16384" width="11.42578125" style="7"/>
  </cols>
  <sheetData>
    <row r="1" spans="1:16" customFormat="1" ht="45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121" t="s">
        <v>94</v>
      </c>
      <c r="M1" s="121"/>
      <c r="N1" s="121"/>
      <c r="O1" s="121"/>
      <c r="P1" s="121"/>
    </row>
    <row r="2" spans="1:16" s="6" customFormat="1" x14ac:dyDescent="0.25">
      <c r="A2" s="6" t="s">
        <v>0</v>
      </c>
    </row>
    <row r="3" spans="1:16" ht="36" customHeight="1" x14ac:dyDescent="0.25">
      <c r="A3" s="122" t="s">
        <v>95</v>
      </c>
      <c r="B3" s="123"/>
      <c r="C3" s="123"/>
      <c r="D3" s="123"/>
      <c r="E3" s="123"/>
      <c r="F3" s="123"/>
    </row>
    <row r="4" spans="1:16" ht="15" customHeight="1" thickBot="1" x14ac:dyDescent="0.3">
      <c r="A4" s="8"/>
      <c r="B4" s="9"/>
      <c r="C4" s="9"/>
      <c r="D4" s="9"/>
      <c r="E4" s="9"/>
      <c r="F4" s="9"/>
    </row>
    <row r="5" spans="1:16" ht="30" customHeight="1" x14ac:dyDescent="0.25">
      <c r="A5" s="47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16" x14ac:dyDescent="0.25">
      <c r="A6" s="12" t="s">
        <v>8</v>
      </c>
      <c r="B6" s="13">
        <v>1376</v>
      </c>
      <c r="C6" s="13">
        <v>548</v>
      </c>
      <c r="D6" s="14">
        <f>Tabla6129[[#This Row],[mulleres]]/Tabla6129[[#This Row],[Total]]</f>
        <v>0.39825581395348836</v>
      </c>
      <c r="E6" s="13">
        <v>18</v>
      </c>
      <c r="F6" s="15">
        <f>Tabla6129[[#This Row],[estranxeiros/as]]/Tabla6129[[#This Row],[Total]]</f>
        <v>1.308139534883721E-2</v>
      </c>
      <c r="G6" s="13">
        <v>1362</v>
      </c>
    </row>
    <row r="7" spans="1:16" x14ac:dyDescent="0.25">
      <c r="A7" s="12" t="s">
        <v>9</v>
      </c>
      <c r="B7" s="13">
        <v>702</v>
      </c>
      <c r="C7" s="13">
        <v>422</v>
      </c>
      <c r="D7" s="14">
        <f>Tabla6129[[#This Row],[mulleres]]/Tabla6129[[#This Row],[Total]]</f>
        <v>0.60113960113960119</v>
      </c>
      <c r="E7" s="13">
        <v>1</v>
      </c>
      <c r="F7" s="15">
        <f>Tabla6129[[#This Row],[estranxeiros/as]]/Tabla6129[[#This Row],[Total]]</f>
        <v>1.4245014245014246E-3</v>
      </c>
      <c r="G7" s="13">
        <v>699</v>
      </c>
    </row>
    <row r="8" spans="1:16" x14ac:dyDescent="0.25">
      <c r="A8" s="16" t="s">
        <v>10</v>
      </c>
      <c r="B8" s="17">
        <f>SUBTOTAL(109,B6:B7)</f>
        <v>2078</v>
      </c>
      <c r="C8" s="17">
        <f>SUBTOTAL(109,C6:C7)</f>
        <v>970</v>
      </c>
      <c r="D8" s="18">
        <f>Tabla6129[[#This Row],[mulleres]]/Tabla6129[[#This Row],[Total]]</f>
        <v>0.46679499518768047</v>
      </c>
      <c r="E8" s="17">
        <f>SUBTOTAL(109,E6:E7)</f>
        <v>19</v>
      </c>
      <c r="F8" s="15">
        <f>Tabla6129[[#This Row],[estranxeiros/as]]/Tabla6129[[#This Row],[Total]]</f>
        <v>9.1434071222329157E-3</v>
      </c>
      <c r="G8" s="17">
        <f>SUBTOTAL(109,G6:G7)</f>
        <v>2061</v>
      </c>
    </row>
    <row r="9" spans="1:16" x14ac:dyDescent="0.25">
      <c r="A9"/>
      <c r="B9"/>
      <c r="C9"/>
      <c r="D9"/>
      <c r="E9"/>
      <c r="F9"/>
      <c r="G9"/>
    </row>
    <row r="10" spans="1:16" x14ac:dyDescent="0.25">
      <c r="A10" s="19"/>
      <c r="B10" s="20"/>
      <c r="C10" s="21"/>
      <c r="D10" s="22"/>
      <c r="E10" s="21"/>
      <c r="F10" s="23"/>
    </row>
    <row r="11" spans="1:16" ht="36" customHeight="1" x14ac:dyDescent="0.25">
      <c r="A11" s="24" t="s">
        <v>96</v>
      </c>
      <c r="B11" s="20"/>
      <c r="C11" s="21"/>
      <c r="D11" s="22"/>
      <c r="E11" s="21"/>
      <c r="F11" s="23"/>
    </row>
    <row r="12" spans="1:16" ht="15.75" thickBot="1" x14ac:dyDescent="0.3">
      <c r="A12" s="19"/>
      <c r="B12" s="20"/>
    </row>
    <row r="13" spans="1:16" ht="20.100000000000001" customHeight="1" x14ac:dyDescent="0.25">
      <c r="A13" s="47" t="s">
        <v>11</v>
      </c>
      <c r="B13" s="10" t="s">
        <v>2</v>
      </c>
      <c r="C13" s="10" t="s">
        <v>3</v>
      </c>
      <c r="D13" s="10" t="s">
        <v>4</v>
      </c>
      <c r="E13" s="25" t="s">
        <v>12</v>
      </c>
    </row>
    <row r="14" spans="1:16" x14ac:dyDescent="0.25">
      <c r="A14" s="12" t="s">
        <v>13</v>
      </c>
      <c r="B14" s="13">
        <v>802</v>
      </c>
      <c r="C14" s="13">
        <v>289</v>
      </c>
      <c r="D14" s="14">
        <f>C14/B14</f>
        <v>0.36034912718204487</v>
      </c>
      <c r="E14" s="26">
        <v>798.89</v>
      </c>
    </row>
    <row r="15" spans="1:16" x14ac:dyDescent="0.25">
      <c r="A15" s="27" t="s">
        <v>14</v>
      </c>
      <c r="B15" s="13">
        <v>574</v>
      </c>
      <c r="C15" s="13">
        <v>259</v>
      </c>
      <c r="D15" s="14">
        <f>C15/B15</f>
        <v>0.45121951219512196</v>
      </c>
      <c r="E15" s="26">
        <v>361.91</v>
      </c>
    </row>
    <row r="16" spans="1:16" x14ac:dyDescent="0.25">
      <c r="A16" s="28" t="s">
        <v>10</v>
      </c>
      <c r="B16" s="17">
        <f>SUBTOTAL(109,B14:B15)</f>
        <v>1376</v>
      </c>
      <c r="C16" s="17">
        <f>SUBTOTAL(109,C14:C15)</f>
        <v>548</v>
      </c>
      <c r="D16" s="29">
        <f>C16/B16</f>
        <v>0.39825581395348836</v>
      </c>
      <c r="E16" s="30">
        <f>SUM(E14:E15)</f>
        <v>1160.8</v>
      </c>
      <c r="H16" s="31"/>
    </row>
    <row r="17" spans="1:8" ht="15.75" thickBot="1" x14ac:dyDescent="0.3"/>
    <row r="18" spans="1:8" ht="20.100000000000001" customHeight="1" x14ac:dyDescent="0.25">
      <c r="A18" s="47" t="s">
        <v>15</v>
      </c>
      <c r="B18" s="10" t="s">
        <v>2</v>
      </c>
      <c r="C18" s="10" t="s">
        <v>3</v>
      </c>
      <c r="D18" s="10" t="s">
        <v>4</v>
      </c>
      <c r="E18" s="32" t="s">
        <v>16</v>
      </c>
      <c r="F18" s="33" t="s">
        <v>17</v>
      </c>
      <c r="G18" s="34" t="s">
        <v>18</v>
      </c>
      <c r="H18" s="35" t="s">
        <v>12</v>
      </c>
    </row>
    <row r="19" spans="1:8" x14ac:dyDescent="0.25">
      <c r="A19" s="27" t="s">
        <v>19</v>
      </c>
      <c r="B19" s="13">
        <v>132</v>
      </c>
      <c r="C19" s="13">
        <v>35</v>
      </c>
      <c r="D19" s="14">
        <f t="shared" ref="D19:D33" si="0">C19/B19</f>
        <v>0.26515151515151514</v>
      </c>
      <c r="E19" s="13">
        <v>132</v>
      </c>
      <c r="F19" s="36">
        <v>35</v>
      </c>
      <c r="G19" s="37">
        <f t="shared" ref="G19:G33" si="1">F19/E19</f>
        <v>0.26515151515151514</v>
      </c>
      <c r="H19" s="38">
        <v>131.27000000000001</v>
      </c>
    </row>
    <row r="20" spans="1:8" x14ac:dyDescent="0.25">
      <c r="A20" s="27" t="s">
        <v>20</v>
      </c>
      <c r="B20" s="13">
        <v>576</v>
      </c>
      <c r="C20" s="13">
        <v>223</v>
      </c>
      <c r="D20" s="14">
        <f t="shared" si="0"/>
        <v>0.38715277777777779</v>
      </c>
      <c r="E20" s="13">
        <v>576</v>
      </c>
      <c r="F20" s="39">
        <v>223</v>
      </c>
      <c r="G20" s="40">
        <f t="shared" si="1"/>
        <v>0.38715277777777779</v>
      </c>
      <c r="H20" s="38">
        <v>574.49</v>
      </c>
    </row>
    <row r="21" spans="1:8" x14ac:dyDescent="0.25">
      <c r="A21" s="27" t="s">
        <v>21</v>
      </c>
      <c r="B21" s="13">
        <v>22</v>
      </c>
      <c r="C21" s="13">
        <v>7</v>
      </c>
      <c r="D21" s="14">
        <f t="shared" si="0"/>
        <v>0.31818181818181818</v>
      </c>
      <c r="E21" s="13">
        <v>22</v>
      </c>
      <c r="F21" s="39">
        <v>7</v>
      </c>
      <c r="G21" s="40">
        <f t="shared" si="1"/>
        <v>0.31818181818181818</v>
      </c>
      <c r="H21" s="38">
        <v>21.13</v>
      </c>
    </row>
    <row r="22" spans="1:8" x14ac:dyDescent="0.25">
      <c r="A22" s="27" t="s">
        <v>22</v>
      </c>
      <c r="B22" s="13">
        <v>68</v>
      </c>
      <c r="C22" s="13">
        <v>21</v>
      </c>
      <c r="D22" s="14">
        <f t="shared" si="0"/>
        <v>0.30882352941176472</v>
      </c>
      <c r="E22" s="13">
        <v>11</v>
      </c>
      <c r="F22" s="39">
        <v>2</v>
      </c>
      <c r="G22" s="40">
        <f t="shared" si="1"/>
        <v>0.18181818181818182</v>
      </c>
      <c r="H22" s="38">
        <v>68</v>
      </c>
    </row>
    <row r="23" spans="1:8" x14ac:dyDescent="0.25">
      <c r="A23" s="27" t="s">
        <v>99</v>
      </c>
      <c r="B23" s="112">
        <v>4</v>
      </c>
      <c r="C23" s="112">
        <v>3</v>
      </c>
      <c r="D23" s="14">
        <f>C23/B23</f>
        <v>0.75</v>
      </c>
      <c r="E23" s="112">
        <v>4</v>
      </c>
      <c r="F23" s="112">
        <v>3</v>
      </c>
      <c r="G23" s="40">
        <f>F23/E23</f>
        <v>0.75</v>
      </c>
      <c r="H23" s="38">
        <v>4</v>
      </c>
    </row>
    <row r="24" spans="1:8" x14ac:dyDescent="0.25">
      <c r="A24" s="27" t="s">
        <v>23</v>
      </c>
      <c r="B24" s="41">
        <v>6</v>
      </c>
      <c r="C24" s="41">
        <v>3</v>
      </c>
      <c r="D24" s="14">
        <f>C24/B24</f>
        <v>0.5</v>
      </c>
      <c r="E24" s="41">
        <v>1</v>
      </c>
      <c r="F24" s="39">
        <v>0</v>
      </c>
      <c r="G24" s="40">
        <f t="shared" si="1"/>
        <v>0</v>
      </c>
      <c r="H24" s="38">
        <v>5.27</v>
      </c>
    </row>
    <row r="25" spans="1:8" x14ac:dyDescent="0.25">
      <c r="A25" s="27" t="s">
        <v>24</v>
      </c>
      <c r="B25" s="13">
        <v>246</v>
      </c>
      <c r="C25" s="13">
        <v>129</v>
      </c>
      <c r="D25" s="14">
        <f t="shared" si="0"/>
        <v>0.52439024390243905</v>
      </c>
      <c r="E25" s="13">
        <v>246</v>
      </c>
      <c r="F25" s="39">
        <v>129</v>
      </c>
      <c r="G25" s="40">
        <f t="shared" si="1"/>
        <v>0.52439024390243905</v>
      </c>
      <c r="H25" s="38">
        <v>246</v>
      </c>
    </row>
    <row r="26" spans="1:8" x14ac:dyDescent="0.25">
      <c r="A26" s="27" t="s">
        <v>25</v>
      </c>
      <c r="B26" s="13">
        <v>1</v>
      </c>
      <c r="C26" s="13">
        <v>0</v>
      </c>
      <c r="D26" s="14">
        <f t="shared" si="0"/>
        <v>0</v>
      </c>
      <c r="E26" s="13">
        <v>0</v>
      </c>
      <c r="F26" s="39">
        <v>0</v>
      </c>
      <c r="G26" s="40">
        <v>0</v>
      </c>
      <c r="H26" s="38">
        <v>1</v>
      </c>
    </row>
    <row r="27" spans="1:8" x14ac:dyDescent="0.25">
      <c r="A27" s="27" t="s">
        <v>26</v>
      </c>
      <c r="B27" s="13">
        <v>39</v>
      </c>
      <c r="C27" s="13">
        <v>22</v>
      </c>
      <c r="D27" s="14">
        <f t="shared" si="0"/>
        <v>0.5641025641025641</v>
      </c>
      <c r="E27" s="13">
        <v>39</v>
      </c>
      <c r="F27" s="39">
        <v>22</v>
      </c>
      <c r="G27" s="40">
        <f t="shared" si="1"/>
        <v>0.5641025641025641</v>
      </c>
      <c r="H27" s="38">
        <v>39</v>
      </c>
    </row>
    <row r="28" spans="1:8" x14ac:dyDescent="0.25">
      <c r="A28" s="27" t="s">
        <v>27</v>
      </c>
      <c r="B28" s="13">
        <v>251</v>
      </c>
      <c r="C28" s="13">
        <v>85</v>
      </c>
      <c r="D28" s="14">
        <f t="shared" si="0"/>
        <v>0.3386454183266932</v>
      </c>
      <c r="E28" s="13">
        <v>57</v>
      </c>
      <c r="F28" s="39">
        <v>14</v>
      </c>
      <c r="G28" s="40">
        <f t="shared" si="1"/>
        <v>0.24561403508771928</v>
      </c>
      <c r="H28" s="38">
        <v>53.89</v>
      </c>
    </row>
    <row r="29" spans="1:8" x14ac:dyDescent="0.25">
      <c r="A29" s="27" t="s">
        <v>28</v>
      </c>
      <c r="B29" s="13">
        <v>7</v>
      </c>
      <c r="C29" s="13">
        <v>2</v>
      </c>
      <c r="D29" s="14">
        <f t="shared" si="0"/>
        <v>0.2857142857142857</v>
      </c>
      <c r="E29" s="13">
        <v>7</v>
      </c>
      <c r="F29" s="39">
        <v>2</v>
      </c>
      <c r="G29" s="40">
        <f t="shared" si="1"/>
        <v>0.2857142857142857</v>
      </c>
      <c r="H29" s="38">
        <v>7</v>
      </c>
    </row>
    <row r="30" spans="1:8" x14ac:dyDescent="0.25">
      <c r="A30" s="27" t="s">
        <v>29</v>
      </c>
      <c r="B30" s="13">
        <v>4</v>
      </c>
      <c r="C30" s="13">
        <v>3</v>
      </c>
      <c r="D30" s="14">
        <f t="shared" si="0"/>
        <v>0.75</v>
      </c>
      <c r="E30" s="13">
        <v>1</v>
      </c>
      <c r="F30" s="39">
        <v>1</v>
      </c>
      <c r="G30" s="40">
        <f t="shared" si="1"/>
        <v>1</v>
      </c>
      <c r="H30" s="38">
        <v>1.84</v>
      </c>
    </row>
    <row r="31" spans="1:8" x14ac:dyDescent="0.25">
      <c r="A31" s="27" t="s">
        <v>30</v>
      </c>
      <c r="B31" s="13">
        <v>15</v>
      </c>
      <c r="C31" s="13">
        <v>11</v>
      </c>
      <c r="D31" s="14">
        <f t="shared" si="0"/>
        <v>0.73333333333333328</v>
      </c>
      <c r="E31" s="13">
        <v>7</v>
      </c>
      <c r="F31" s="39">
        <v>6</v>
      </c>
      <c r="G31" s="40">
        <f t="shared" si="1"/>
        <v>0.8571428571428571</v>
      </c>
      <c r="H31" s="38">
        <v>2.91</v>
      </c>
    </row>
    <row r="32" spans="1:8" x14ac:dyDescent="0.25">
      <c r="A32" s="27" t="s">
        <v>93</v>
      </c>
      <c r="B32" s="101">
        <v>5</v>
      </c>
      <c r="C32" s="101">
        <v>4</v>
      </c>
      <c r="D32" s="14">
        <f>C32/B32</f>
        <v>0.8</v>
      </c>
      <c r="E32" s="101">
        <v>4</v>
      </c>
      <c r="F32" s="101">
        <v>3</v>
      </c>
      <c r="G32" s="102">
        <f>F32/E32</f>
        <v>0.75</v>
      </c>
      <c r="H32" s="38">
        <v>5</v>
      </c>
    </row>
    <row r="33" spans="1:16" x14ac:dyDescent="0.25">
      <c r="A33" s="42" t="s">
        <v>10</v>
      </c>
      <c r="B33" s="17">
        <f>SUBTOTAL(109,B19:B32)</f>
        <v>1376</v>
      </c>
      <c r="C33" s="17">
        <f>SUBTOTAL(109,C19:C32)</f>
        <v>548</v>
      </c>
      <c r="D33" s="43">
        <f t="shared" si="0"/>
        <v>0.39825581395348836</v>
      </c>
      <c r="E33" s="17">
        <f>SUM(E19:E32)</f>
        <v>1107</v>
      </c>
      <c r="F33" s="44">
        <f>SUBTOTAL(109,F19:F32)</f>
        <v>447</v>
      </c>
      <c r="G33" s="45">
        <f t="shared" si="1"/>
        <v>0.40379403794037938</v>
      </c>
      <c r="H33" s="46">
        <f>SUM(H19:H32)</f>
        <v>1160.8</v>
      </c>
    </row>
    <row r="34" spans="1:16" ht="15.75" thickBot="1" x14ac:dyDescent="0.3">
      <c r="A34"/>
      <c r="B34"/>
      <c r="C34"/>
      <c r="D34"/>
      <c r="E34"/>
      <c r="F34"/>
    </row>
    <row r="35" spans="1:16" ht="20.100000000000001" customHeight="1" x14ac:dyDescent="0.25">
      <c r="A35" s="47" t="s">
        <v>31</v>
      </c>
      <c r="B35" s="124" t="s">
        <v>32</v>
      </c>
      <c r="C35" s="124"/>
      <c r="D35" s="124"/>
      <c r="E35" s="125" t="s">
        <v>33</v>
      </c>
      <c r="F35" s="126"/>
      <c r="G35" s="127"/>
      <c r="H35" s="128" t="s">
        <v>34</v>
      </c>
      <c r="I35" s="129"/>
      <c r="J35" s="130"/>
      <c r="K35" s="131" t="s">
        <v>35</v>
      </c>
      <c r="L35" s="132"/>
      <c r="M35" s="133"/>
      <c r="N35" s="134" t="s">
        <v>36</v>
      </c>
      <c r="O35" s="135"/>
      <c r="P35" s="136"/>
    </row>
    <row r="36" spans="1:16" x14ac:dyDescent="0.25">
      <c r="A36" s="48" t="s">
        <v>37</v>
      </c>
      <c r="B36" s="49" t="s">
        <v>38</v>
      </c>
      <c r="C36" s="49" t="s">
        <v>4</v>
      </c>
      <c r="D36" s="49" t="s">
        <v>39</v>
      </c>
      <c r="E36" s="49" t="s">
        <v>40</v>
      </c>
      <c r="F36" s="49" t="s">
        <v>41</v>
      </c>
      <c r="G36" s="49" t="s">
        <v>42</v>
      </c>
      <c r="H36" s="49" t="s">
        <v>43</v>
      </c>
      <c r="I36" s="49" t="s">
        <v>44</v>
      </c>
      <c r="J36" s="49" t="s">
        <v>45</v>
      </c>
      <c r="K36" s="49" t="s">
        <v>46</v>
      </c>
      <c r="L36" s="49" t="s">
        <v>47</v>
      </c>
      <c r="M36" s="49" t="s">
        <v>12</v>
      </c>
      <c r="N36" s="49" t="s">
        <v>48</v>
      </c>
      <c r="O36" s="49" t="s">
        <v>49</v>
      </c>
      <c r="P36" s="50" t="s">
        <v>50</v>
      </c>
    </row>
    <row r="37" spans="1:16" x14ac:dyDescent="0.25">
      <c r="A37" s="27" t="s">
        <v>19</v>
      </c>
      <c r="B37" s="13">
        <v>8</v>
      </c>
      <c r="C37" s="51">
        <v>0.5</v>
      </c>
      <c r="D37" s="52">
        <v>8</v>
      </c>
      <c r="E37" s="13">
        <v>51</v>
      </c>
      <c r="F37" s="14">
        <v>0.25</v>
      </c>
      <c r="G37" s="52">
        <v>51</v>
      </c>
      <c r="H37" s="13">
        <v>30</v>
      </c>
      <c r="I37" s="14">
        <v>0.4</v>
      </c>
      <c r="J37" s="52">
        <v>29.27</v>
      </c>
      <c r="K37" s="13">
        <v>35</v>
      </c>
      <c r="L37" s="14">
        <v>0.09</v>
      </c>
      <c r="M37" s="52">
        <v>35</v>
      </c>
      <c r="N37" s="13">
        <v>8</v>
      </c>
      <c r="O37" s="14">
        <v>0.38</v>
      </c>
      <c r="P37" s="26">
        <v>8</v>
      </c>
    </row>
    <row r="38" spans="1:16" x14ac:dyDescent="0.25">
      <c r="A38" s="27" t="s">
        <v>20</v>
      </c>
      <c r="B38" s="13">
        <v>24</v>
      </c>
      <c r="C38" s="51">
        <v>0.5</v>
      </c>
      <c r="D38" s="52">
        <v>24</v>
      </c>
      <c r="E38" s="13">
        <v>162</v>
      </c>
      <c r="F38" s="14">
        <v>0.41</v>
      </c>
      <c r="G38" s="52">
        <v>162</v>
      </c>
      <c r="H38" s="13">
        <v>143</v>
      </c>
      <c r="I38" s="14">
        <v>0.44</v>
      </c>
      <c r="J38" s="52">
        <v>142.27000000000001</v>
      </c>
      <c r="K38" s="13">
        <v>144</v>
      </c>
      <c r="L38" s="14">
        <v>0.26</v>
      </c>
      <c r="M38" s="52">
        <v>143.22999999999999</v>
      </c>
      <c r="N38" s="13">
        <v>103</v>
      </c>
      <c r="O38" s="14">
        <v>0.43</v>
      </c>
      <c r="P38" s="26">
        <v>103</v>
      </c>
    </row>
    <row r="39" spans="1:16" x14ac:dyDescent="0.25">
      <c r="A39" s="27" t="s">
        <v>21</v>
      </c>
      <c r="B39" s="13">
        <v>1</v>
      </c>
      <c r="C39" s="51">
        <v>0</v>
      </c>
      <c r="D39" s="52">
        <v>0.13</v>
      </c>
      <c r="E39" s="13">
        <v>5</v>
      </c>
      <c r="F39" s="14">
        <v>0.6</v>
      </c>
      <c r="G39" s="52">
        <v>5</v>
      </c>
      <c r="H39" s="13">
        <v>8</v>
      </c>
      <c r="I39" s="14">
        <v>0.5</v>
      </c>
      <c r="J39" s="52">
        <v>8</v>
      </c>
      <c r="K39" s="13">
        <v>5</v>
      </c>
      <c r="L39" s="14">
        <v>0</v>
      </c>
      <c r="M39" s="52">
        <v>5</v>
      </c>
      <c r="N39" s="13">
        <v>3</v>
      </c>
      <c r="O39" s="14">
        <v>0</v>
      </c>
      <c r="P39" s="26">
        <v>3</v>
      </c>
    </row>
    <row r="40" spans="1:16" x14ac:dyDescent="0.25">
      <c r="A40" s="27" t="s">
        <v>22</v>
      </c>
      <c r="B40" s="13">
        <v>1</v>
      </c>
      <c r="C40" s="51">
        <v>0</v>
      </c>
      <c r="D40" s="52">
        <v>1</v>
      </c>
      <c r="E40" s="13">
        <v>6</v>
      </c>
      <c r="F40" s="14">
        <v>0</v>
      </c>
      <c r="G40" s="52">
        <v>6</v>
      </c>
      <c r="H40" s="13">
        <v>24</v>
      </c>
      <c r="I40" s="14">
        <v>0.46</v>
      </c>
      <c r="J40" s="52">
        <v>24</v>
      </c>
      <c r="K40" s="13">
        <v>28</v>
      </c>
      <c r="L40" s="14">
        <v>0.21</v>
      </c>
      <c r="M40" s="52">
        <v>28</v>
      </c>
      <c r="N40" s="13">
        <v>9</v>
      </c>
      <c r="O40" s="14">
        <v>0.44</v>
      </c>
      <c r="P40" s="26">
        <v>9</v>
      </c>
    </row>
    <row r="41" spans="1:16" x14ac:dyDescent="0.25">
      <c r="A41" s="27" t="s">
        <v>99</v>
      </c>
      <c r="B41" s="112"/>
      <c r="C41" s="51"/>
      <c r="D41" s="112"/>
      <c r="E41" s="112"/>
      <c r="F41" s="14"/>
      <c r="G41" s="113"/>
      <c r="H41" s="112">
        <v>2</v>
      </c>
      <c r="I41" s="14">
        <v>1</v>
      </c>
      <c r="J41" s="113">
        <v>2</v>
      </c>
      <c r="K41" s="112">
        <v>1</v>
      </c>
      <c r="L41" s="14">
        <v>0</v>
      </c>
      <c r="M41" s="113">
        <v>1</v>
      </c>
      <c r="N41" s="112">
        <v>1</v>
      </c>
      <c r="O41" s="14">
        <v>1</v>
      </c>
      <c r="P41" s="114">
        <v>1</v>
      </c>
    </row>
    <row r="42" spans="1:16" x14ac:dyDescent="0.25">
      <c r="A42" s="27" t="s">
        <v>23</v>
      </c>
      <c r="B42" s="41"/>
      <c r="C42" s="51"/>
      <c r="D42" s="52"/>
      <c r="E42" s="41">
        <v>1</v>
      </c>
      <c r="F42" s="14">
        <v>1</v>
      </c>
      <c r="G42" s="52">
        <v>1</v>
      </c>
      <c r="H42" s="41">
        <v>4</v>
      </c>
      <c r="I42" s="14">
        <v>0.25</v>
      </c>
      <c r="J42" s="52">
        <v>3.27</v>
      </c>
      <c r="K42" s="13"/>
      <c r="L42" s="14"/>
      <c r="M42" s="52"/>
      <c r="N42" s="41">
        <v>1</v>
      </c>
      <c r="O42" s="14">
        <v>1</v>
      </c>
      <c r="P42" s="26">
        <v>1</v>
      </c>
    </row>
    <row r="43" spans="1:16" x14ac:dyDescent="0.25">
      <c r="A43" s="27" t="s">
        <v>24</v>
      </c>
      <c r="B43" s="13">
        <v>10</v>
      </c>
      <c r="C43" s="51">
        <v>0.7</v>
      </c>
      <c r="D43" s="52">
        <v>10</v>
      </c>
      <c r="E43" s="13">
        <v>31</v>
      </c>
      <c r="F43" s="14">
        <v>0.61</v>
      </c>
      <c r="G43" s="52">
        <v>31</v>
      </c>
      <c r="H43" s="13">
        <v>95</v>
      </c>
      <c r="I43" s="14">
        <v>0.54</v>
      </c>
      <c r="J43" s="52">
        <v>95</v>
      </c>
      <c r="K43" s="13">
        <v>71</v>
      </c>
      <c r="L43" s="14">
        <v>0.35</v>
      </c>
      <c r="M43" s="52">
        <v>71</v>
      </c>
      <c r="N43" s="13">
        <v>39</v>
      </c>
      <c r="O43" s="14">
        <v>0.69</v>
      </c>
      <c r="P43" s="26">
        <v>39</v>
      </c>
    </row>
    <row r="44" spans="1:16" x14ac:dyDescent="0.25">
      <c r="A44" s="27" t="s">
        <v>25</v>
      </c>
      <c r="B44" s="13"/>
      <c r="C44" s="51"/>
      <c r="D44" s="52"/>
      <c r="E44" s="13"/>
      <c r="F44" s="53"/>
      <c r="G44" s="52"/>
      <c r="H44" s="13">
        <v>1</v>
      </c>
      <c r="I44" s="14">
        <v>0</v>
      </c>
      <c r="J44" s="52">
        <v>1</v>
      </c>
      <c r="K44" s="13"/>
      <c r="L44" s="14"/>
      <c r="M44" s="52"/>
      <c r="N44" s="13"/>
      <c r="O44" s="14"/>
      <c r="P44" s="26"/>
    </row>
    <row r="45" spans="1:16" x14ac:dyDescent="0.25">
      <c r="A45" s="27" t="s">
        <v>26</v>
      </c>
      <c r="B45" s="13">
        <v>3</v>
      </c>
      <c r="C45" s="51">
        <v>1</v>
      </c>
      <c r="D45" s="52">
        <v>3</v>
      </c>
      <c r="E45" s="13"/>
      <c r="F45" s="14"/>
      <c r="G45" s="52"/>
      <c r="H45" s="13">
        <v>26</v>
      </c>
      <c r="I45" s="14">
        <v>0.57999999999999996</v>
      </c>
      <c r="J45" s="52">
        <v>26</v>
      </c>
      <c r="K45" s="13">
        <v>8</v>
      </c>
      <c r="L45" s="14">
        <v>0.38</v>
      </c>
      <c r="M45" s="52">
        <v>8</v>
      </c>
      <c r="N45" s="13">
        <v>2</v>
      </c>
      <c r="O45" s="14">
        <v>0.5</v>
      </c>
      <c r="P45" s="26">
        <v>2</v>
      </c>
    </row>
    <row r="46" spans="1:16" x14ac:dyDescent="0.25">
      <c r="A46" s="27" t="s">
        <v>27</v>
      </c>
      <c r="B46" s="13">
        <v>30</v>
      </c>
      <c r="C46" s="51">
        <v>0.63</v>
      </c>
      <c r="D46" s="52">
        <v>4.3600000000000003</v>
      </c>
      <c r="E46" s="13"/>
      <c r="F46" s="14"/>
      <c r="G46" s="52"/>
      <c r="H46" s="13">
        <v>143</v>
      </c>
      <c r="I46" s="14">
        <v>0.35</v>
      </c>
      <c r="J46" s="52">
        <v>31.56</v>
      </c>
      <c r="K46" s="13">
        <v>59</v>
      </c>
      <c r="L46" s="14">
        <v>0.1</v>
      </c>
      <c r="M46" s="52">
        <v>12.84</v>
      </c>
      <c r="N46" s="13">
        <v>19</v>
      </c>
      <c r="O46" s="14">
        <v>0.53</v>
      </c>
      <c r="P46" s="26">
        <v>5.13</v>
      </c>
    </row>
    <row r="47" spans="1:16" x14ac:dyDescent="0.25">
      <c r="A47" s="27" t="s">
        <v>28</v>
      </c>
      <c r="B47" s="13"/>
      <c r="C47" s="51"/>
      <c r="D47" s="52"/>
      <c r="E47" s="13">
        <v>1</v>
      </c>
      <c r="F47" s="14">
        <v>0</v>
      </c>
      <c r="G47" s="52">
        <v>1</v>
      </c>
      <c r="H47" s="13">
        <v>1</v>
      </c>
      <c r="I47" s="14">
        <v>0</v>
      </c>
      <c r="J47" s="52">
        <v>1</v>
      </c>
      <c r="K47" s="13">
        <v>2</v>
      </c>
      <c r="L47" s="14">
        <v>0</v>
      </c>
      <c r="M47" s="52">
        <v>2</v>
      </c>
      <c r="N47" s="13">
        <v>3</v>
      </c>
      <c r="O47" s="14">
        <v>0.67</v>
      </c>
      <c r="P47" s="26">
        <v>3</v>
      </c>
    </row>
    <row r="48" spans="1:16" x14ac:dyDescent="0.25">
      <c r="A48" s="27" t="s">
        <v>29</v>
      </c>
      <c r="B48" s="13"/>
      <c r="C48" s="51"/>
      <c r="D48" s="52"/>
      <c r="E48" s="13"/>
      <c r="F48" s="14"/>
      <c r="G48" s="52"/>
      <c r="H48" s="13"/>
      <c r="I48" s="14"/>
      <c r="J48" s="52"/>
      <c r="K48" s="13"/>
      <c r="L48" s="14"/>
      <c r="M48" s="52"/>
      <c r="N48" s="13">
        <v>4</v>
      </c>
      <c r="O48" s="14">
        <v>0.75</v>
      </c>
      <c r="P48" s="26">
        <v>1.84</v>
      </c>
    </row>
    <row r="49" spans="1:18" x14ac:dyDescent="0.25">
      <c r="A49" s="27" t="s">
        <v>30</v>
      </c>
      <c r="B49" s="13"/>
      <c r="C49" s="51"/>
      <c r="D49" s="52"/>
      <c r="E49" s="13">
        <v>2</v>
      </c>
      <c r="F49" s="14">
        <v>1</v>
      </c>
      <c r="G49" s="52">
        <v>0.4</v>
      </c>
      <c r="H49" s="13">
        <v>6</v>
      </c>
      <c r="I49" s="14">
        <v>0.67</v>
      </c>
      <c r="J49" s="52">
        <v>1.2</v>
      </c>
      <c r="K49" s="13">
        <v>1</v>
      </c>
      <c r="L49" s="14">
        <v>1</v>
      </c>
      <c r="M49" s="52">
        <v>0.17</v>
      </c>
      <c r="N49" s="13">
        <v>6</v>
      </c>
      <c r="O49" s="14">
        <v>0.67</v>
      </c>
      <c r="P49" s="26">
        <v>1.1299999999999999</v>
      </c>
    </row>
    <row r="50" spans="1:18" x14ac:dyDescent="0.25">
      <c r="A50" s="27" t="s">
        <v>93</v>
      </c>
      <c r="B50" s="101"/>
      <c r="C50" s="51"/>
      <c r="D50" s="101"/>
      <c r="E50" s="101"/>
      <c r="F50" s="14"/>
      <c r="G50" s="103"/>
      <c r="H50" s="101">
        <v>2</v>
      </c>
      <c r="I50" s="14">
        <v>0.5</v>
      </c>
      <c r="J50" s="103">
        <v>2</v>
      </c>
      <c r="K50" s="101"/>
      <c r="L50" s="14"/>
      <c r="M50" s="103"/>
      <c r="N50" s="101">
        <v>3</v>
      </c>
      <c r="O50" s="14">
        <v>1</v>
      </c>
      <c r="P50" s="104">
        <v>3</v>
      </c>
    </row>
    <row r="51" spans="1:18" x14ac:dyDescent="0.25">
      <c r="A51" s="42" t="s">
        <v>10</v>
      </c>
      <c r="B51" s="17">
        <f>SUBTOTAL(109,B37:B50)</f>
        <v>77</v>
      </c>
      <c r="C51" s="54">
        <v>0.57999999999999996</v>
      </c>
      <c r="D51" s="55">
        <f>SUM(D37:D50)</f>
        <v>50.49</v>
      </c>
      <c r="E51" s="17">
        <f>SUM(E37:E50)</f>
        <v>259</v>
      </c>
      <c r="F51" s="54">
        <v>0.41</v>
      </c>
      <c r="G51" s="55">
        <f>SUBTOTAL(109,G37:G50)</f>
        <v>257.39999999999998</v>
      </c>
      <c r="H51" s="17">
        <f>SUBTOTAL(109,H37:H50)</f>
        <v>485</v>
      </c>
      <c r="I51" s="54">
        <v>0.44</v>
      </c>
      <c r="J51" s="115">
        <f>SUBTOTAL(109,J37:J50)</f>
        <v>366.57000000000005</v>
      </c>
      <c r="K51" s="17">
        <f>SUBTOTAL(109,K37:K50)</f>
        <v>354</v>
      </c>
      <c r="L51" s="14">
        <v>0.23</v>
      </c>
      <c r="M51" s="115">
        <f>SUM(M37:M50)</f>
        <v>306.24</v>
      </c>
      <c r="N51" s="17">
        <f>SUBTOTAL(109,N37:N50)</f>
        <v>201</v>
      </c>
      <c r="O51" s="54">
        <v>0.51</v>
      </c>
      <c r="P51" s="116">
        <f>SUM(P37:P50)</f>
        <v>180.1</v>
      </c>
    </row>
    <row r="52" spans="1:1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8" ht="20.100000000000001" customHeight="1" x14ac:dyDescent="0.25">
      <c r="A53" s="56" t="s">
        <v>51</v>
      </c>
      <c r="B53" s="137" t="s">
        <v>52</v>
      </c>
      <c r="C53" s="137"/>
      <c r="D53" s="137"/>
      <c r="E53" s="138" t="s">
        <v>53</v>
      </c>
      <c r="F53" s="138"/>
      <c r="G53" s="138"/>
      <c r="H53" s="139" t="s">
        <v>54</v>
      </c>
      <c r="I53" s="139"/>
      <c r="J53" s="139"/>
      <c r="K53" s="140" t="s">
        <v>55</v>
      </c>
      <c r="L53" s="140"/>
      <c r="M53" s="140"/>
      <c r="N53" s="141" t="s">
        <v>56</v>
      </c>
      <c r="O53" s="141"/>
      <c r="P53" s="141"/>
    </row>
    <row r="54" spans="1:18" x14ac:dyDescent="0.25">
      <c r="A54" s="48" t="s">
        <v>37</v>
      </c>
      <c r="B54" s="10" t="s">
        <v>2</v>
      </c>
      <c r="C54" s="10" t="s">
        <v>3</v>
      </c>
      <c r="D54" s="10" t="s">
        <v>4</v>
      </c>
      <c r="E54" s="57" t="s">
        <v>38</v>
      </c>
      <c r="F54" s="57" t="s">
        <v>57</v>
      </c>
      <c r="G54" s="57" t="s">
        <v>58</v>
      </c>
      <c r="H54" s="57" t="s">
        <v>59</v>
      </c>
      <c r="I54" s="57" t="s">
        <v>60</v>
      </c>
      <c r="J54" s="57" t="s">
        <v>41</v>
      </c>
      <c r="K54" s="57" t="s">
        <v>40</v>
      </c>
      <c r="L54" s="57" t="s">
        <v>61</v>
      </c>
      <c r="M54" s="57" t="s">
        <v>44</v>
      </c>
      <c r="N54" s="57" t="s">
        <v>43</v>
      </c>
      <c r="O54" s="57" t="s">
        <v>62</v>
      </c>
      <c r="P54" s="58" t="s">
        <v>63</v>
      </c>
    </row>
    <row r="55" spans="1:18" x14ac:dyDescent="0.25">
      <c r="A55" s="27" t="s">
        <v>19</v>
      </c>
      <c r="B55" s="59"/>
      <c r="C55" s="60"/>
      <c r="D55" s="93"/>
      <c r="E55" s="59"/>
      <c r="F55" s="61"/>
      <c r="G55" s="93"/>
      <c r="H55" s="59">
        <v>26</v>
      </c>
      <c r="I55" s="61">
        <v>3</v>
      </c>
      <c r="J55" s="93">
        <f>I55/H55</f>
        <v>0.11538461538461539</v>
      </c>
      <c r="K55" s="59">
        <v>71</v>
      </c>
      <c r="L55" s="61">
        <v>25</v>
      </c>
      <c r="M55" s="93">
        <f>L55/K55</f>
        <v>0.352112676056338</v>
      </c>
      <c r="N55" s="59">
        <v>35</v>
      </c>
      <c r="O55" s="61">
        <v>7</v>
      </c>
      <c r="P55" s="91">
        <f>O55/N55</f>
        <v>0.2</v>
      </c>
    </row>
    <row r="56" spans="1:18" x14ac:dyDescent="0.25">
      <c r="A56" s="27" t="s">
        <v>20</v>
      </c>
      <c r="B56" s="59"/>
      <c r="C56" s="60"/>
      <c r="D56" s="93"/>
      <c r="E56" s="59">
        <v>10</v>
      </c>
      <c r="F56" s="61">
        <v>3</v>
      </c>
      <c r="G56" s="93">
        <f>Tabla713132797[[#This Row],[mulleres ]]/Tabla713132797[[#This Row],[Total ]]</f>
        <v>0.3</v>
      </c>
      <c r="H56" s="59">
        <v>194</v>
      </c>
      <c r="I56" s="61">
        <v>87</v>
      </c>
      <c r="J56" s="93">
        <f t="shared" ref="J56:J69" si="2">I56/H56</f>
        <v>0.4484536082474227</v>
      </c>
      <c r="K56" s="59">
        <v>316</v>
      </c>
      <c r="L56" s="61">
        <v>117</v>
      </c>
      <c r="M56" s="93">
        <f t="shared" ref="M56:M69" si="3">L56/K56</f>
        <v>0.370253164556962</v>
      </c>
      <c r="N56" s="59">
        <v>56</v>
      </c>
      <c r="O56" s="61">
        <v>16</v>
      </c>
      <c r="P56" s="91">
        <f t="shared" ref="P56:P69" si="4">O56/N56</f>
        <v>0.2857142857142857</v>
      </c>
    </row>
    <row r="57" spans="1:18" x14ac:dyDescent="0.25">
      <c r="A57" s="27" t="s">
        <v>21</v>
      </c>
      <c r="B57" s="59"/>
      <c r="C57" s="60"/>
      <c r="D57" s="93"/>
      <c r="E57" s="59"/>
      <c r="F57" s="61"/>
      <c r="G57" s="93"/>
      <c r="H57" s="59">
        <v>1</v>
      </c>
      <c r="I57" s="61">
        <v>0</v>
      </c>
      <c r="J57" s="93">
        <f t="shared" si="2"/>
        <v>0</v>
      </c>
      <c r="K57" s="59">
        <v>10</v>
      </c>
      <c r="L57" s="61">
        <v>6</v>
      </c>
      <c r="M57" s="93">
        <f t="shared" si="3"/>
        <v>0.6</v>
      </c>
      <c r="N57" s="59">
        <v>11</v>
      </c>
      <c r="O57" s="61">
        <v>1</v>
      </c>
      <c r="P57" s="91">
        <f t="shared" si="4"/>
        <v>9.0909090909090912E-2</v>
      </c>
    </row>
    <row r="58" spans="1:18" x14ac:dyDescent="0.25">
      <c r="A58" s="27" t="s">
        <v>22</v>
      </c>
      <c r="B58" s="59"/>
      <c r="C58" s="60"/>
      <c r="D58" s="93"/>
      <c r="E58" s="59"/>
      <c r="F58" s="61"/>
      <c r="G58" s="93"/>
      <c r="H58" s="59">
        <v>6</v>
      </c>
      <c r="I58" s="61">
        <v>4</v>
      </c>
      <c r="J58" s="93">
        <f t="shared" si="2"/>
        <v>0.66666666666666663</v>
      </c>
      <c r="K58" s="59">
        <v>40</v>
      </c>
      <c r="L58" s="61">
        <v>12</v>
      </c>
      <c r="M58" s="93">
        <f t="shared" si="3"/>
        <v>0.3</v>
      </c>
      <c r="N58" s="59">
        <v>22</v>
      </c>
      <c r="O58" s="61">
        <v>5</v>
      </c>
      <c r="P58" s="91">
        <f t="shared" si="4"/>
        <v>0.22727272727272727</v>
      </c>
    </row>
    <row r="59" spans="1:18" x14ac:dyDescent="0.25">
      <c r="A59" s="27" t="s">
        <v>99</v>
      </c>
      <c r="B59" s="117"/>
      <c r="C59" s="60"/>
      <c r="D59" s="118"/>
      <c r="E59" s="117">
        <v>1</v>
      </c>
      <c r="F59" s="61">
        <v>1</v>
      </c>
      <c r="G59" s="93">
        <f>Tabla713132797[[#This Row],[mulleres ]]/Tabla713132797[[#This Row],[Total ]]</f>
        <v>1</v>
      </c>
      <c r="H59" s="117">
        <v>3</v>
      </c>
      <c r="I59" s="61">
        <v>2</v>
      </c>
      <c r="J59" s="93">
        <f t="shared" si="2"/>
        <v>0.66666666666666663</v>
      </c>
      <c r="K59" s="117"/>
      <c r="L59" s="61"/>
      <c r="M59" s="118"/>
      <c r="N59" s="117"/>
      <c r="O59" s="61"/>
      <c r="P59" s="119"/>
    </row>
    <row r="60" spans="1:18" x14ac:dyDescent="0.25">
      <c r="A60" s="27" t="s">
        <v>23</v>
      </c>
      <c r="B60" s="62"/>
      <c r="C60" s="60"/>
      <c r="D60" s="95"/>
      <c r="E60" s="62"/>
      <c r="F60" s="61"/>
      <c r="G60" s="95"/>
      <c r="H60" s="62">
        <v>2</v>
      </c>
      <c r="I60" s="61">
        <v>1</v>
      </c>
      <c r="J60" s="93">
        <f t="shared" si="2"/>
        <v>0.5</v>
      </c>
      <c r="K60" s="62">
        <v>4</v>
      </c>
      <c r="L60" s="61">
        <v>2</v>
      </c>
      <c r="M60" s="93">
        <f t="shared" si="3"/>
        <v>0.5</v>
      </c>
      <c r="N60" s="62"/>
      <c r="O60" s="61"/>
      <c r="P60" s="91"/>
    </row>
    <row r="61" spans="1:18" x14ac:dyDescent="0.25">
      <c r="A61" s="27" t="s">
        <v>24</v>
      </c>
      <c r="B61" s="59"/>
      <c r="C61" s="60"/>
      <c r="D61" s="93"/>
      <c r="E61" s="59">
        <v>33</v>
      </c>
      <c r="F61" s="61">
        <v>16</v>
      </c>
      <c r="G61" s="93">
        <f>F61/E61</f>
        <v>0.48484848484848486</v>
      </c>
      <c r="H61" s="59">
        <v>165</v>
      </c>
      <c r="I61" s="61">
        <v>91</v>
      </c>
      <c r="J61" s="93">
        <f t="shared" si="2"/>
        <v>0.55151515151515151</v>
      </c>
      <c r="K61" s="59">
        <v>38</v>
      </c>
      <c r="L61" s="61">
        <v>20</v>
      </c>
      <c r="M61" s="93">
        <f t="shared" si="3"/>
        <v>0.52631578947368418</v>
      </c>
      <c r="N61" s="59">
        <v>10</v>
      </c>
      <c r="O61" s="61">
        <v>2</v>
      </c>
      <c r="P61" s="91">
        <f t="shared" si="4"/>
        <v>0.2</v>
      </c>
    </row>
    <row r="62" spans="1:18" x14ac:dyDescent="0.25">
      <c r="A62" s="27" t="s">
        <v>25</v>
      </c>
      <c r="B62" s="59"/>
      <c r="C62" s="60"/>
      <c r="D62" s="93"/>
      <c r="E62" s="59"/>
      <c r="F62" s="61"/>
      <c r="G62" s="93"/>
      <c r="H62" s="59">
        <v>1</v>
      </c>
      <c r="I62" s="61">
        <v>0</v>
      </c>
      <c r="J62" s="93">
        <f t="shared" si="2"/>
        <v>0</v>
      </c>
      <c r="K62" s="59"/>
      <c r="L62" s="61"/>
      <c r="M62" s="93"/>
      <c r="N62" s="59"/>
      <c r="O62" s="61"/>
      <c r="P62" s="91"/>
    </row>
    <row r="63" spans="1:18" x14ac:dyDescent="0.25">
      <c r="A63" s="27" t="s">
        <v>26</v>
      </c>
      <c r="B63" s="59"/>
      <c r="C63" s="60"/>
      <c r="D63" s="93"/>
      <c r="E63" s="59">
        <v>22</v>
      </c>
      <c r="F63" s="61">
        <v>11</v>
      </c>
      <c r="G63" s="93">
        <f t="shared" ref="G63:G69" si="5">F63/E63</f>
        <v>0.5</v>
      </c>
      <c r="H63" s="59">
        <v>13</v>
      </c>
      <c r="I63" s="61">
        <v>9</v>
      </c>
      <c r="J63" s="93">
        <f t="shared" si="2"/>
        <v>0.69230769230769229</v>
      </c>
      <c r="K63" s="59">
        <v>4</v>
      </c>
      <c r="L63" s="61">
        <v>2</v>
      </c>
      <c r="M63" s="93">
        <f t="shared" si="3"/>
        <v>0.5</v>
      </c>
      <c r="N63" s="59"/>
      <c r="O63" s="61"/>
      <c r="P63" s="91"/>
      <c r="R63" s="63"/>
    </row>
    <row r="64" spans="1:18" x14ac:dyDescent="0.25">
      <c r="A64" s="27" t="s">
        <v>27</v>
      </c>
      <c r="B64" s="59">
        <v>4</v>
      </c>
      <c r="C64" s="60">
        <v>2</v>
      </c>
      <c r="D64" s="93">
        <f>C64/B64</f>
        <v>0.5</v>
      </c>
      <c r="E64" s="59">
        <v>50</v>
      </c>
      <c r="F64" s="61">
        <v>23</v>
      </c>
      <c r="G64" s="93">
        <f t="shared" si="5"/>
        <v>0.46</v>
      </c>
      <c r="H64" s="59">
        <v>99</v>
      </c>
      <c r="I64" s="61">
        <v>34</v>
      </c>
      <c r="J64" s="93">
        <f t="shared" si="2"/>
        <v>0.34343434343434343</v>
      </c>
      <c r="K64" s="59">
        <v>73</v>
      </c>
      <c r="L64" s="61">
        <v>20</v>
      </c>
      <c r="M64" s="93">
        <f t="shared" si="3"/>
        <v>0.27397260273972601</v>
      </c>
      <c r="N64" s="59">
        <v>25</v>
      </c>
      <c r="O64" s="61">
        <v>6</v>
      </c>
      <c r="P64" s="91">
        <f t="shared" si="4"/>
        <v>0.24</v>
      </c>
    </row>
    <row r="65" spans="1:16" x14ac:dyDescent="0.25">
      <c r="A65" s="27" t="s">
        <v>28</v>
      </c>
      <c r="B65" s="59"/>
      <c r="C65" s="60"/>
      <c r="D65" s="93"/>
      <c r="E65" s="59"/>
      <c r="F65" s="61"/>
      <c r="G65" s="93"/>
      <c r="H65" s="59"/>
      <c r="I65" s="61"/>
      <c r="J65" s="93"/>
      <c r="K65" s="59"/>
      <c r="L65" s="61"/>
      <c r="M65" s="93"/>
      <c r="N65" s="59">
        <v>7</v>
      </c>
      <c r="O65" s="61">
        <v>2</v>
      </c>
      <c r="P65" s="91">
        <f t="shared" si="4"/>
        <v>0.2857142857142857</v>
      </c>
    </row>
    <row r="66" spans="1:16" x14ac:dyDescent="0.25">
      <c r="A66" s="27" t="s">
        <v>29</v>
      </c>
      <c r="B66" s="59">
        <v>2</v>
      </c>
      <c r="C66" s="60">
        <v>2</v>
      </c>
      <c r="D66" s="93">
        <f>C66/B66</f>
        <v>1</v>
      </c>
      <c r="E66" s="59"/>
      <c r="F66" s="61"/>
      <c r="G66" s="93"/>
      <c r="H66" s="59">
        <v>2</v>
      </c>
      <c r="I66" s="61">
        <v>1</v>
      </c>
      <c r="J66" s="93">
        <f t="shared" si="2"/>
        <v>0.5</v>
      </c>
      <c r="K66" s="59"/>
      <c r="L66" s="61"/>
      <c r="M66" s="93"/>
      <c r="N66" s="59"/>
      <c r="O66" s="61"/>
      <c r="P66" s="91"/>
    </row>
    <row r="67" spans="1:16" x14ac:dyDescent="0.25">
      <c r="A67" s="27" t="s">
        <v>30</v>
      </c>
      <c r="B67" s="59"/>
      <c r="C67" s="60"/>
      <c r="D67" s="93"/>
      <c r="E67" s="59">
        <v>14</v>
      </c>
      <c r="F67" s="61">
        <v>10</v>
      </c>
      <c r="G67" s="93">
        <f t="shared" si="5"/>
        <v>0.7142857142857143</v>
      </c>
      <c r="H67" s="59">
        <v>1</v>
      </c>
      <c r="I67" s="61">
        <v>1</v>
      </c>
      <c r="J67" s="93">
        <f t="shared" si="2"/>
        <v>1</v>
      </c>
      <c r="K67" s="59"/>
      <c r="L67" s="61"/>
      <c r="M67" s="93"/>
      <c r="N67" s="59"/>
      <c r="O67" s="61"/>
      <c r="P67" s="91"/>
    </row>
    <row r="68" spans="1:16" x14ac:dyDescent="0.25">
      <c r="A68" s="27" t="s">
        <v>93</v>
      </c>
      <c r="B68" s="105"/>
      <c r="C68" s="60"/>
      <c r="D68" s="106"/>
      <c r="E68" s="105">
        <v>3</v>
      </c>
      <c r="F68" s="61">
        <v>2</v>
      </c>
      <c r="G68" s="106">
        <f>Tabla713132797[[#This Row],[mulleres ]]/Tabla713132797[[#This Row],[Total ]]</f>
        <v>0.66666666666666663</v>
      </c>
      <c r="H68" s="105">
        <v>2</v>
      </c>
      <c r="I68" s="61">
        <v>2</v>
      </c>
      <c r="J68" s="106">
        <f>Tabla713132797[[#This Row],[mulleres  ]]/Tabla713132797[[#This Row],[Total   ]]</f>
        <v>1</v>
      </c>
      <c r="K68" s="105"/>
      <c r="L68" s="61"/>
      <c r="M68" s="106"/>
      <c r="N68" s="105"/>
      <c r="O68" s="61"/>
      <c r="P68" s="107"/>
    </row>
    <row r="69" spans="1:16" s="111" customFormat="1" x14ac:dyDescent="0.25">
      <c r="A69" s="42" t="s">
        <v>10</v>
      </c>
      <c r="B69" s="64">
        <f>SUBTOTAL(109,B55:B68)</f>
        <v>6</v>
      </c>
      <c r="C69" s="65">
        <f>SUBTOTAL(109,C55:C68)</f>
        <v>4</v>
      </c>
      <c r="D69" s="94">
        <f>C69/B69</f>
        <v>0.66666666666666663</v>
      </c>
      <c r="E69" s="64">
        <f>SUBTOTAL(109,E55:E68)</f>
        <v>133</v>
      </c>
      <c r="F69" s="65">
        <f>SUBTOTAL(109,F55:F68)</f>
        <v>66</v>
      </c>
      <c r="G69" s="94">
        <f t="shared" si="5"/>
        <v>0.49624060150375937</v>
      </c>
      <c r="H69" s="64">
        <f>SUBTOTAL(109,H55:H68)</f>
        <v>515</v>
      </c>
      <c r="I69" s="65">
        <f>SUBTOTAL(109,I55:I68)</f>
        <v>235</v>
      </c>
      <c r="J69" s="94">
        <f t="shared" si="2"/>
        <v>0.4563106796116505</v>
      </c>
      <c r="K69" s="64">
        <f>SUM(K55:K68)</f>
        <v>556</v>
      </c>
      <c r="L69" s="65">
        <f>SUBTOTAL(109,L55:L68)</f>
        <v>204</v>
      </c>
      <c r="M69" s="94">
        <f t="shared" si="3"/>
        <v>0.36690647482014388</v>
      </c>
      <c r="N69" s="64">
        <f>SUM(N55:N68)</f>
        <v>166</v>
      </c>
      <c r="O69" s="65">
        <f>SUM(O55:O68)</f>
        <v>39</v>
      </c>
      <c r="P69" s="92">
        <f t="shared" si="4"/>
        <v>0.23493975903614459</v>
      </c>
    </row>
    <row r="70" spans="1:16" ht="15" customHeight="1" x14ac:dyDescent="0.25">
      <c r="L70" s="66"/>
    </row>
    <row r="71" spans="1:16" ht="15" customHeight="1" x14ac:dyDescent="0.25">
      <c r="L71" s="66"/>
    </row>
    <row r="72" spans="1:16" ht="20.100000000000001" customHeight="1" x14ac:dyDescent="0.25">
      <c r="A72" s="56" t="s">
        <v>64</v>
      </c>
      <c r="B72" s="137" t="s">
        <v>65</v>
      </c>
      <c r="C72" s="137"/>
      <c r="D72" s="137"/>
      <c r="E72" s="142" t="s">
        <v>66</v>
      </c>
      <c r="F72" s="142"/>
      <c r="G72" s="142"/>
      <c r="H72" s="139" t="s">
        <v>67</v>
      </c>
      <c r="I72" s="139"/>
      <c r="J72" s="139"/>
      <c r="L72" s="66"/>
    </row>
    <row r="73" spans="1:16" ht="15" customHeight="1" x14ac:dyDescent="0.25">
      <c r="A73" s="48" t="s">
        <v>37</v>
      </c>
      <c r="B73" s="10" t="s">
        <v>2</v>
      </c>
      <c r="C73" s="10" t="s">
        <v>3</v>
      </c>
      <c r="D73" s="10" t="s">
        <v>4</v>
      </c>
      <c r="E73" s="57" t="s">
        <v>38</v>
      </c>
      <c r="F73" s="57" t="s">
        <v>57</v>
      </c>
      <c r="G73" s="57" t="s">
        <v>58</v>
      </c>
      <c r="H73" s="57" t="s">
        <v>59</v>
      </c>
      <c r="I73" s="57" t="s">
        <v>60</v>
      </c>
      <c r="J73" s="57" t="s">
        <v>41</v>
      </c>
    </row>
    <row r="74" spans="1:16" ht="15" customHeight="1" x14ac:dyDescent="0.25">
      <c r="A74" s="27" t="s">
        <v>19</v>
      </c>
      <c r="B74" s="59">
        <v>16</v>
      </c>
      <c r="C74" s="60">
        <v>3</v>
      </c>
      <c r="D74" s="93">
        <f>'RRHH 2016'!$C74/'RRHH 2016'!$B74</f>
        <v>0.1875</v>
      </c>
      <c r="E74" s="59">
        <v>9</v>
      </c>
      <c r="F74" s="61">
        <v>3</v>
      </c>
      <c r="G74" s="93">
        <f>'RRHH 2016'!$F74/'RRHH 2016'!$E74</f>
        <v>0.33333333333333331</v>
      </c>
      <c r="H74" s="59">
        <v>107</v>
      </c>
      <c r="I74" s="61">
        <v>29</v>
      </c>
      <c r="J74" s="93">
        <f>'RRHH 2016'!$I74/'RRHH 2016'!$H74</f>
        <v>0.27102803738317754</v>
      </c>
    </row>
    <row r="75" spans="1:16" ht="15" customHeight="1" x14ac:dyDescent="0.25">
      <c r="A75" s="27" t="s">
        <v>20</v>
      </c>
      <c r="B75" s="59">
        <v>107</v>
      </c>
      <c r="C75" s="60">
        <v>48</v>
      </c>
      <c r="D75" s="93">
        <f>'RRHH 2016'!$C75/'RRHH 2016'!$B75</f>
        <v>0.44859813084112149</v>
      </c>
      <c r="E75" s="59">
        <v>75</v>
      </c>
      <c r="F75" s="61">
        <v>29</v>
      </c>
      <c r="G75" s="93">
        <f>'RRHH 2016'!$F75/'RRHH 2016'!$E75</f>
        <v>0.38666666666666666</v>
      </c>
      <c r="H75" s="59">
        <v>394</v>
      </c>
      <c r="I75" s="61">
        <v>146</v>
      </c>
      <c r="J75" s="93">
        <f>'RRHH 2016'!$I75/'RRHH 2016'!$H75</f>
        <v>0.37055837563451777</v>
      </c>
    </row>
    <row r="76" spans="1:16" ht="15" customHeight="1" x14ac:dyDescent="0.25">
      <c r="A76" s="27" t="s">
        <v>21</v>
      </c>
      <c r="B76" s="59">
        <v>5</v>
      </c>
      <c r="C76" s="60">
        <v>2</v>
      </c>
      <c r="D76" s="93">
        <f>'RRHH 2016'!$C76/'RRHH 2016'!$B76</f>
        <v>0.4</v>
      </c>
      <c r="E76" s="59">
        <v>6</v>
      </c>
      <c r="F76" s="61">
        <v>3</v>
      </c>
      <c r="G76" s="93">
        <f>'RRHH 2016'!$F76/'RRHH 2016'!$E76</f>
        <v>0.5</v>
      </c>
      <c r="H76" s="59">
        <v>11</v>
      </c>
      <c r="I76" s="61">
        <v>2</v>
      </c>
      <c r="J76" s="93">
        <f>'RRHH 2016'!$I76/'RRHH 2016'!$H76</f>
        <v>0.18181818181818182</v>
      </c>
    </row>
    <row r="77" spans="1:16" ht="15" customHeight="1" x14ac:dyDescent="0.25">
      <c r="A77" s="27" t="s">
        <v>22</v>
      </c>
      <c r="B77" s="59">
        <v>14</v>
      </c>
      <c r="C77" s="60">
        <v>3</v>
      </c>
      <c r="D77" s="93">
        <f>'RRHH 2016'!$C77/'RRHH 2016'!$B77</f>
        <v>0.21428571428571427</v>
      </c>
      <c r="E77" s="59">
        <v>9</v>
      </c>
      <c r="F77" s="61">
        <v>1</v>
      </c>
      <c r="G77" s="93">
        <f>'RRHH 2016'!$F77/'RRHH 2016'!$E77</f>
        <v>0.1111111111111111</v>
      </c>
      <c r="H77" s="59">
        <v>45</v>
      </c>
      <c r="I77" s="61">
        <v>17</v>
      </c>
      <c r="J77" s="93">
        <f>'RRHH 2016'!$I77/'RRHH 2016'!$H77</f>
        <v>0.37777777777777777</v>
      </c>
    </row>
    <row r="78" spans="1:16" ht="15" customHeight="1" x14ac:dyDescent="0.25">
      <c r="A78" s="27" t="s">
        <v>99</v>
      </c>
      <c r="B78" s="59"/>
      <c r="C78" s="60"/>
      <c r="D78" s="93"/>
      <c r="E78" s="59">
        <v>2</v>
      </c>
      <c r="F78" s="61">
        <v>2</v>
      </c>
      <c r="G78" s="93">
        <f>'RRHH 2016'!$F78/'RRHH 2016'!$E78</f>
        <v>1</v>
      </c>
      <c r="H78" s="59">
        <v>2</v>
      </c>
      <c r="I78" s="61">
        <v>1</v>
      </c>
      <c r="J78" s="93">
        <f>'RRHH 2016'!$I78/'RRHH 2016'!$H78</f>
        <v>0.5</v>
      </c>
    </row>
    <row r="79" spans="1:16" ht="15" customHeight="1" x14ac:dyDescent="0.25">
      <c r="A79" s="27" t="s">
        <v>23</v>
      </c>
      <c r="B79" s="59"/>
      <c r="C79" s="60"/>
      <c r="D79" s="93"/>
      <c r="E79" s="59"/>
      <c r="F79" s="61"/>
      <c r="G79" s="93"/>
      <c r="H79" s="59">
        <v>6</v>
      </c>
      <c r="I79" s="61">
        <v>3</v>
      </c>
      <c r="J79" s="93">
        <f>'RRHH 2016'!$I79/'RRHH 2016'!$H79</f>
        <v>0.5</v>
      </c>
    </row>
    <row r="80" spans="1:16" ht="15" customHeight="1" x14ac:dyDescent="0.25">
      <c r="A80" s="27" t="s">
        <v>24</v>
      </c>
      <c r="B80" s="59">
        <v>62</v>
      </c>
      <c r="C80" s="60">
        <v>35</v>
      </c>
      <c r="D80" s="93">
        <f>'RRHH 2016'!$C80/'RRHH 2016'!$B80</f>
        <v>0.56451612903225812</v>
      </c>
      <c r="E80" s="59">
        <v>49</v>
      </c>
      <c r="F80" s="61">
        <v>23</v>
      </c>
      <c r="G80" s="93">
        <f>'RRHH 2016'!$F80/'RRHH 2016'!$E80</f>
        <v>0.46938775510204084</v>
      </c>
      <c r="H80" s="59">
        <v>135</v>
      </c>
      <c r="I80" s="61">
        <v>71</v>
      </c>
      <c r="J80" s="93">
        <f>'RRHH 2016'!$I80/'RRHH 2016'!$H80</f>
        <v>0.52592592592592591</v>
      </c>
    </row>
    <row r="81" spans="1:16" ht="15" customHeight="1" x14ac:dyDescent="0.25">
      <c r="A81" s="27" t="s">
        <v>25</v>
      </c>
      <c r="B81" s="59">
        <v>1</v>
      </c>
      <c r="C81" s="60">
        <v>0</v>
      </c>
      <c r="D81" s="93">
        <f>'RRHH 2016'!$C81/'RRHH 2016'!$B81</f>
        <v>0</v>
      </c>
      <c r="E81" s="59"/>
      <c r="F81" s="61"/>
      <c r="G81" s="93"/>
      <c r="H81" s="59"/>
      <c r="I81" s="61"/>
      <c r="J81" s="93"/>
    </row>
    <row r="82" spans="1:16" ht="15" customHeight="1" x14ac:dyDescent="0.25">
      <c r="A82" s="27" t="s">
        <v>26</v>
      </c>
      <c r="B82" s="59">
        <v>16</v>
      </c>
      <c r="C82" s="60">
        <v>9</v>
      </c>
      <c r="D82" s="93">
        <f>'RRHH 2016'!$C82/'RRHH 2016'!$B82</f>
        <v>0.5625</v>
      </c>
      <c r="E82" s="59">
        <v>13</v>
      </c>
      <c r="F82" s="61">
        <v>10</v>
      </c>
      <c r="G82" s="93">
        <f>'RRHH 2016'!$F82/'RRHH 2016'!$E82</f>
        <v>0.76923076923076927</v>
      </c>
      <c r="H82" s="59">
        <v>10</v>
      </c>
      <c r="I82" s="61">
        <v>3</v>
      </c>
      <c r="J82" s="93">
        <f>'RRHH 2016'!$I82/'RRHH 2016'!$H82</f>
        <v>0.3</v>
      </c>
    </row>
    <row r="83" spans="1:16" ht="15" customHeight="1" x14ac:dyDescent="0.25">
      <c r="A83" s="27" t="s">
        <v>27</v>
      </c>
      <c r="B83" s="59">
        <v>63</v>
      </c>
      <c r="C83" s="60">
        <v>18</v>
      </c>
      <c r="D83" s="93">
        <f>'RRHH 2016'!$C83/'RRHH 2016'!$B83</f>
        <v>0.2857142857142857</v>
      </c>
      <c r="E83" s="59">
        <v>94</v>
      </c>
      <c r="F83" s="61">
        <v>41</v>
      </c>
      <c r="G83" s="93">
        <f>'RRHH 2016'!$F83/'RRHH 2016'!$E83</f>
        <v>0.43617021276595747</v>
      </c>
      <c r="H83" s="59">
        <v>94</v>
      </c>
      <c r="I83" s="61">
        <v>26</v>
      </c>
      <c r="J83" s="93">
        <f>'RRHH 2016'!$I83/'RRHH 2016'!$H83</f>
        <v>0.27659574468085107</v>
      </c>
    </row>
    <row r="84" spans="1:16" ht="15" customHeight="1" x14ac:dyDescent="0.25">
      <c r="A84" s="27" t="s">
        <v>28</v>
      </c>
      <c r="B84" s="59">
        <v>2</v>
      </c>
      <c r="C84" s="60">
        <v>1</v>
      </c>
      <c r="D84" s="93">
        <f>'RRHH 2016'!$C84/'RRHH 2016'!$B84</f>
        <v>0.5</v>
      </c>
      <c r="E84" s="59">
        <v>1</v>
      </c>
      <c r="F84" s="61">
        <v>0</v>
      </c>
      <c r="G84" s="93">
        <f>'RRHH 2016'!$F84/'RRHH 2016'!$E84</f>
        <v>0</v>
      </c>
      <c r="H84" s="59">
        <v>4</v>
      </c>
      <c r="I84" s="61">
        <v>1</v>
      </c>
      <c r="J84" s="93">
        <f>'RRHH 2016'!$I84/'RRHH 2016'!$H84</f>
        <v>0.25</v>
      </c>
    </row>
    <row r="85" spans="1:16" ht="15" customHeight="1" x14ac:dyDescent="0.25">
      <c r="A85" s="27" t="s">
        <v>29</v>
      </c>
      <c r="B85" s="59"/>
      <c r="C85" s="60"/>
      <c r="D85" s="93"/>
      <c r="E85" s="59"/>
      <c r="F85" s="61"/>
      <c r="G85" s="93"/>
      <c r="H85" s="59">
        <v>4</v>
      </c>
      <c r="I85" s="61">
        <v>3</v>
      </c>
      <c r="J85" s="93">
        <f>'RRHH 2016'!$I85/'RRHH 2016'!$H85</f>
        <v>0.75</v>
      </c>
    </row>
    <row r="86" spans="1:16" ht="15" customHeight="1" x14ac:dyDescent="0.25">
      <c r="A86" s="27" t="s">
        <v>30</v>
      </c>
      <c r="B86" s="59">
        <v>4</v>
      </c>
      <c r="C86" s="60">
        <v>3</v>
      </c>
      <c r="D86" s="93">
        <f>'RRHH 2016'!$C86/'RRHH 2016'!$B86</f>
        <v>0.75</v>
      </c>
      <c r="E86" s="59">
        <v>7</v>
      </c>
      <c r="F86" s="61">
        <v>5</v>
      </c>
      <c r="G86" s="93">
        <f>'RRHH 2016'!$F86/'RRHH 2016'!$E86</f>
        <v>0.7142857142857143</v>
      </c>
      <c r="H86" s="59">
        <v>4</v>
      </c>
      <c r="I86" s="61">
        <v>3</v>
      </c>
      <c r="J86" s="93">
        <f>'RRHH 2016'!$I86/'RRHH 2016'!$H86</f>
        <v>0.75</v>
      </c>
    </row>
    <row r="87" spans="1:16" ht="15" customHeight="1" x14ac:dyDescent="0.25">
      <c r="A87" s="27" t="s">
        <v>93</v>
      </c>
      <c r="B87" s="108">
        <v>1</v>
      </c>
      <c r="C87" s="60">
        <v>1</v>
      </c>
      <c r="D87" s="109">
        <f>'RRHH 2016'!$C87/'RRHH 2016'!$B87</f>
        <v>1</v>
      </c>
      <c r="E87" s="108"/>
      <c r="F87" s="61"/>
      <c r="G87" s="109"/>
      <c r="H87" s="108">
        <v>4</v>
      </c>
      <c r="I87" s="61">
        <v>3</v>
      </c>
      <c r="J87" s="109">
        <f>'RRHH 2016'!$I87/'RRHH 2016'!$H87</f>
        <v>0.75</v>
      </c>
    </row>
    <row r="88" spans="1:16" s="111" customFormat="1" ht="15" customHeight="1" x14ac:dyDescent="0.25">
      <c r="A88" s="42" t="s">
        <v>10</v>
      </c>
      <c r="B88" s="64">
        <f>SUBTOTAL(109,B74:B87)</f>
        <v>291</v>
      </c>
      <c r="C88" s="65">
        <f>SUBTOTAL(109,C74:C87)</f>
        <v>123</v>
      </c>
      <c r="D88" s="120">
        <f>'RRHH 2016'!$C88/'RRHH 2016'!$B88</f>
        <v>0.42268041237113402</v>
      </c>
      <c r="E88" s="64">
        <f>SUM(E74:E87)</f>
        <v>265</v>
      </c>
      <c r="F88" s="65">
        <f>SUM(F74:F87)</f>
        <v>117</v>
      </c>
      <c r="G88" s="120">
        <f>'RRHH 2016'!$F88/'RRHH 2016'!$E88</f>
        <v>0.44150943396226416</v>
      </c>
      <c r="H88" s="64">
        <f>SUBTOTAL(109,H74:H87)</f>
        <v>820</v>
      </c>
      <c r="I88" s="65">
        <f>SUBTOTAL(109,I74:I87)</f>
        <v>308</v>
      </c>
      <c r="J88" s="120">
        <f>'RRHH 2016'!$I88/'RRHH 2016'!$H88</f>
        <v>0.37560975609756098</v>
      </c>
    </row>
    <row r="89" spans="1:16" ht="15" customHeight="1" x14ac:dyDescent="0.25">
      <c r="L89" s="66"/>
    </row>
    <row r="90" spans="1:16" ht="15" customHeight="1" x14ac:dyDescent="0.25">
      <c r="L90" s="66"/>
    </row>
    <row r="91" spans="1:16" ht="36" customHeight="1" x14ac:dyDescent="0.25">
      <c r="A91" s="24" t="s">
        <v>97</v>
      </c>
      <c r="L91" s="66"/>
      <c r="P91" s="21"/>
    </row>
    <row r="93" spans="1:16" ht="20.100000000000001" customHeight="1" x14ac:dyDescent="0.25">
      <c r="A93" s="56" t="s">
        <v>92</v>
      </c>
      <c r="B93" s="67" t="s">
        <v>2</v>
      </c>
      <c r="C93" s="67" t="s">
        <v>4</v>
      </c>
      <c r="D93" s="67" t="s">
        <v>68</v>
      </c>
    </row>
    <row r="94" spans="1:16" x14ac:dyDescent="0.25">
      <c r="A94" s="68" t="s">
        <v>69</v>
      </c>
      <c r="B94" s="68">
        <v>333</v>
      </c>
      <c r="C94" s="14">
        <v>0.41</v>
      </c>
      <c r="D94" s="69">
        <v>0.78</v>
      </c>
    </row>
    <row r="95" spans="1:16" x14ac:dyDescent="0.25">
      <c r="A95" s="68" t="s">
        <v>70</v>
      </c>
      <c r="B95" s="68">
        <v>362</v>
      </c>
      <c r="C95" s="14">
        <v>0.78</v>
      </c>
      <c r="D95" s="69">
        <v>0.89</v>
      </c>
    </row>
    <row r="96" spans="1:16" x14ac:dyDescent="0.25">
      <c r="A96" s="68" t="s">
        <v>71</v>
      </c>
      <c r="B96" s="68">
        <v>7</v>
      </c>
      <c r="C96" s="14">
        <v>0.28999999999999998</v>
      </c>
      <c r="D96" s="69">
        <v>0</v>
      </c>
    </row>
    <row r="97" spans="1:8" x14ac:dyDescent="0.25">
      <c r="A97" s="70" t="s">
        <v>10</v>
      </c>
      <c r="B97" s="71">
        <f>SUBTOTAL(109,B94:B96)</f>
        <v>702</v>
      </c>
      <c r="C97" s="72">
        <v>0.6</v>
      </c>
      <c r="D97" s="73">
        <v>0.73</v>
      </c>
    </row>
    <row r="99" spans="1:8" ht="30" x14ac:dyDescent="0.25">
      <c r="A99" s="97" t="s">
        <v>87</v>
      </c>
      <c r="B99" s="10" t="s">
        <v>2</v>
      </c>
      <c r="C99" s="25" t="s">
        <v>4</v>
      </c>
      <c r="F99" s="63"/>
    </row>
    <row r="100" spans="1:8" x14ac:dyDescent="0.25">
      <c r="A100" s="27" t="s">
        <v>72</v>
      </c>
      <c r="B100" s="68">
        <v>63</v>
      </c>
      <c r="C100" s="74">
        <v>0.51</v>
      </c>
      <c r="F100" s="63"/>
    </row>
    <row r="101" spans="1:8" x14ac:dyDescent="0.25">
      <c r="A101" s="27" t="s">
        <v>73</v>
      </c>
      <c r="B101" s="68">
        <v>12</v>
      </c>
      <c r="C101" s="74">
        <v>0.67</v>
      </c>
      <c r="F101" s="63"/>
    </row>
    <row r="102" spans="1:8" x14ac:dyDescent="0.25">
      <c r="A102" s="27" t="s">
        <v>74</v>
      </c>
      <c r="B102" s="68">
        <v>155</v>
      </c>
      <c r="C102" s="74">
        <v>0.37</v>
      </c>
      <c r="F102" s="63"/>
    </row>
    <row r="103" spans="1:8" x14ac:dyDescent="0.25">
      <c r="A103" s="27" t="s">
        <v>75</v>
      </c>
      <c r="B103" s="68">
        <v>103</v>
      </c>
      <c r="C103" s="74">
        <v>0.38</v>
      </c>
      <c r="F103" s="63"/>
      <c r="H103" s="21"/>
    </row>
    <row r="104" spans="1:8" x14ac:dyDescent="0.25">
      <c r="A104" s="42" t="s">
        <v>10</v>
      </c>
      <c r="B104" s="75">
        <f>SUBTOTAL(109,B100:B103)</f>
        <v>333</v>
      </c>
      <c r="C104" s="76">
        <v>0.41</v>
      </c>
      <c r="F104" s="63"/>
    </row>
    <row r="105" spans="1:8" x14ac:dyDescent="0.25">
      <c r="F105" s="77"/>
    </row>
    <row r="106" spans="1:8" ht="30" x14ac:dyDescent="0.25">
      <c r="A106" s="97" t="s">
        <v>76</v>
      </c>
      <c r="B106" s="10" t="s">
        <v>2</v>
      </c>
      <c r="C106" s="25" t="s">
        <v>4</v>
      </c>
      <c r="F106" s="77"/>
    </row>
    <row r="107" spans="1:8" x14ac:dyDescent="0.25">
      <c r="A107" s="27" t="s">
        <v>77</v>
      </c>
      <c r="B107" s="68">
        <v>10</v>
      </c>
      <c r="C107" s="74">
        <v>0.5</v>
      </c>
      <c r="F107" s="77"/>
    </row>
    <row r="108" spans="1:8" x14ac:dyDescent="0.25">
      <c r="A108" s="27" t="s">
        <v>78</v>
      </c>
      <c r="B108" s="68">
        <v>67</v>
      </c>
      <c r="C108" s="74">
        <v>0.75</v>
      </c>
      <c r="F108" s="77"/>
    </row>
    <row r="109" spans="1:8" x14ac:dyDescent="0.25">
      <c r="A109" s="27" t="s">
        <v>79</v>
      </c>
      <c r="B109" s="68">
        <v>204</v>
      </c>
      <c r="C109" s="74">
        <v>0.78</v>
      </c>
      <c r="F109" s="77"/>
    </row>
    <row r="110" spans="1:8" x14ac:dyDescent="0.25">
      <c r="A110" s="27" t="s">
        <v>80</v>
      </c>
      <c r="B110" s="68">
        <v>81</v>
      </c>
      <c r="C110" s="74">
        <v>0.86</v>
      </c>
      <c r="F110" s="77"/>
    </row>
    <row r="111" spans="1:8" x14ac:dyDescent="0.25">
      <c r="A111" s="42" t="s">
        <v>10</v>
      </c>
      <c r="B111" s="75">
        <f>SUBTOTAL(109,B107:B110)</f>
        <v>362</v>
      </c>
      <c r="C111" s="76">
        <v>0.78</v>
      </c>
      <c r="F111" s="77"/>
    </row>
    <row r="112" spans="1:8" x14ac:dyDescent="0.25">
      <c r="A112"/>
      <c r="B112"/>
      <c r="C112"/>
      <c r="F112" s="77"/>
    </row>
    <row r="113" spans="1:16" ht="30" x14ac:dyDescent="0.25">
      <c r="A113" s="82" t="s">
        <v>81</v>
      </c>
      <c r="B113" s="78" t="s">
        <v>2</v>
      </c>
      <c r="C113" s="78" t="s">
        <v>4</v>
      </c>
      <c r="F113" s="77"/>
    </row>
    <row r="114" spans="1:16" x14ac:dyDescent="0.25">
      <c r="A114" s="79" t="s">
        <v>77</v>
      </c>
      <c r="B114" s="79">
        <v>7</v>
      </c>
      <c r="C114" s="80">
        <v>0.28999999999999998</v>
      </c>
      <c r="F114" s="77"/>
    </row>
    <row r="115" spans="1:16" x14ac:dyDescent="0.25">
      <c r="A115"/>
      <c r="B115"/>
      <c r="C115"/>
      <c r="F115" s="77"/>
    </row>
    <row r="116" spans="1:16" x14ac:dyDescent="0.25">
      <c r="A116"/>
      <c r="B116"/>
      <c r="C116"/>
      <c r="F116" s="77"/>
    </row>
    <row r="117" spans="1:16" ht="30" customHeight="1" x14ac:dyDescent="0.25">
      <c r="A117" s="82" t="s">
        <v>91</v>
      </c>
      <c r="B117" s="137" t="s">
        <v>52</v>
      </c>
      <c r="C117" s="137"/>
      <c r="D117" s="137"/>
      <c r="E117" s="138" t="s">
        <v>53</v>
      </c>
      <c r="F117" s="138"/>
      <c r="G117" s="138"/>
      <c r="H117" s="139" t="s">
        <v>54</v>
      </c>
      <c r="I117" s="139"/>
      <c r="J117" s="139"/>
      <c r="K117" s="140" t="s">
        <v>55</v>
      </c>
      <c r="L117" s="140"/>
      <c r="M117" s="140"/>
      <c r="N117" s="141" t="s">
        <v>56</v>
      </c>
      <c r="O117" s="141"/>
      <c r="P117" s="141"/>
    </row>
    <row r="118" spans="1:16" x14ac:dyDescent="0.25">
      <c r="A118" s="48" t="s">
        <v>37</v>
      </c>
      <c r="B118" s="10" t="s">
        <v>2</v>
      </c>
      <c r="C118" s="10" t="s">
        <v>3</v>
      </c>
      <c r="D118" s="10" t="s">
        <v>4</v>
      </c>
      <c r="E118" s="57" t="s">
        <v>38</v>
      </c>
      <c r="F118" s="57" t="s">
        <v>57</v>
      </c>
      <c r="G118" s="57" t="s">
        <v>58</v>
      </c>
      <c r="H118" s="57" t="s">
        <v>59</v>
      </c>
      <c r="I118" s="57" t="s">
        <v>60</v>
      </c>
      <c r="J118" s="57" t="s">
        <v>41</v>
      </c>
      <c r="K118" s="57" t="s">
        <v>40</v>
      </c>
      <c r="L118" s="57" t="s">
        <v>61</v>
      </c>
      <c r="M118" s="57" t="s">
        <v>44</v>
      </c>
      <c r="N118" s="57" t="s">
        <v>43</v>
      </c>
      <c r="O118" s="57" t="s">
        <v>62</v>
      </c>
      <c r="P118" s="58" t="s">
        <v>63</v>
      </c>
    </row>
    <row r="119" spans="1:16" x14ac:dyDescent="0.25">
      <c r="A119" s="27" t="s">
        <v>72</v>
      </c>
      <c r="B119" s="59"/>
      <c r="C119" s="61"/>
      <c r="D119" s="93"/>
      <c r="E119" s="59">
        <v>15</v>
      </c>
      <c r="F119" s="61">
        <v>10</v>
      </c>
      <c r="G119" s="93">
        <f>F119/E119</f>
        <v>0.66666666666666663</v>
      </c>
      <c r="H119" s="59">
        <v>28</v>
      </c>
      <c r="I119" s="61">
        <v>12</v>
      </c>
      <c r="J119" s="93">
        <f>I119/H119</f>
        <v>0.42857142857142855</v>
      </c>
      <c r="K119" s="59">
        <v>18</v>
      </c>
      <c r="L119" s="61">
        <v>9</v>
      </c>
      <c r="M119" s="93">
        <f>L119/K119</f>
        <v>0.5</v>
      </c>
      <c r="N119" s="59">
        <v>2</v>
      </c>
      <c r="O119" s="61">
        <v>1</v>
      </c>
      <c r="P119" s="91">
        <f>O119/N119</f>
        <v>0.5</v>
      </c>
    </row>
    <row r="120" spans="1:16" x14ac:dyDescent="0.25">
      <c r="A120" s="27" t="s">
        <v>73</v>
      </c>
      <c r="B120" s="59"/>
      <c r="C120" s="61"/>
      <c r="D120" s="93"/>
      <c r="E120" s="59">
        <v>1</v>
      </c>
      <c r="F120" s="61">
        <v>1</v>
      </c>
      <c r="G120" s="93">
        <f>F120/E120</f>
        <v>1</v>
      </c>
      <c r="H120" s="59">
        <v>3</v>
      </c>
      <c r="I120" s="61">
        <v>1</v>
      </c>
      <c r="J120" s="93">
        <f>I120/H120</f>
        <v>0.33333333333333331</v>
      </c>
      <c r="K120" s="59">
        <v>5</v>
      </c>
      <c r="L120" s="61">
        <v>4</v>
      </c>
      <c r="M120" s="93">
        <f>L120/K120</f>
        <v>0.8</v>
      </c>
      <c r="N120" s="59">
        <v>3</v>
      </c>
      <c r="O120" s="61">
        <v>2</v>
      </c>
      <c r="P120" s="91">
        <f>O120/N120</f>
        <v>0.66666666666666663</v>
      </c>
    </row>
    <row r="121" spans="1:16" x14ac:dyDescent="0.25">
      <c r="A121" s="27" t="s">
        <v>74</v>
      </c>
      <c r="B121" s="59">
        <v>1</v>
      </c>
      <c r="C121" s="61">
        <v>0</v>
      </c>
      <c r="D121" s="93">
        <v>0</v>
      </c>
      <c r="E121" s="59">
        <v>13</v>
      </c>
      <c r="F121" s="61">
        <v>6</v>
      </c>
      <c r="G121" s="93">
        <f>F121/E121</f>
        <v>0.46153846153846156</v>
      </c>
      <c r="H121" s="59">
        <v>64</v>
      </c>
      <c r="I121" s="61">
        <v>23</v>
      </c>
      <c r="J121" s="93">
        <f>I121/H121</f>
        <v>0.359375</v>
      </c>
      <c r="K121" s="59">
        <v>69</v>
      </c>
      <c r="L121" s="61">
        <v>25</v>
      </c>
      <c r="M121" s="93">
        <f>L121/K121</f>
        <v>0.36231884057971014</v>
      </c>
      <c r="N121" s="59">
        <v>8</v>
      </c>
      <c r="O121" s="61">
        <v>3</v>
      </c>
      <c r="P121" s="91">
        <f>O121/N121</f>
        <v>0.375</v>
      </c>
    </row>
    <row r="122" spans="1:16" x14ac:dyDescent="0.25">
      <c r="A122" s="27" t="s">
        <v>75</v>
      </c>
      <c r="B122" s="59"/>
      <c r="C122" s="61"/>
      <c r="D122" s="93"/>
      <c r="E122" s="59">
        <v>6</v>
      </c>
      <c r="F122" s="61">
        <v>0</v>
      </c>
      <c r="G122" s="93">
        <f>F122/E122</f>
        <v>0</v>
      </c>
      <c r="H122" s="59">
        <v>44</v>
      </c>
      <c r="I122" s="61">
        <v>17</v>
      </c>
      <c r="J122" s="93">
        <f>I122/H122</f>
        <v>0.38636363636363635</v>
      </c>
      <c r="K122" s="59">
        <v>44</v>
      </c>
      <c r="L122" s="61">
        <v>20</v>
      </c>
      <c r="M122" s="93">
        <f>L122/K122</f>
        <v>0.45454545454545453</v>
      </c>
      <c r="N122" s="59">
        <v>9</v>
      </c>
      <c r="O122" s="61">
        <v>2</v>
      </c>
      <c r="P122" s="91">
        <f>O122/N122</f>
        <v>0.22222222222222221</v>
      </c>
    </row>
    <row r="123" spans="1:16" s="111" customFormat="1" x14ac:dyDescent="0.25">
      <c r="A123" s="42" t="s">
        <v>10</v>
      </c>
      <c r="B123" s="64">
        <f>SUBTOTAL(109,B119:B122)</f>
        <v>1</v>
      </c>
      <c r="C123" s="110">
        <v>0</v>
      </c>
      <c r="D123" s="94">
        <f>'RRHH 2016'!$C123/'RRHH 2016'!$B123</f>
        <v>0</v>
      </c>
      <c r="E123" s="64">
        <f>SUBTOTAL(109,E119:E122)</f>
        <v>35</v>
      </c>
      <c r="F123" s="110">
        <f>SUBTOTAL(109,F119:F122)</f>
        <v>17</v>
      </c>
      <c r="G123" s="94">
        <f>F123/E123</f>
        <v>0.48571428571428571</v>
      </c>
      <c r="H123" s="64">
        <f>SUBTOTAL(109,H119:H122)</f>
        <v>139</v>
      </c>
      <c r="I123" s="110">
        <f>SUBTOTAL(109,I119:I122)</f>
        <v>53</v>
      </c>
      <c r="J123" s="94">
        <f>I123/H123</f>
        <v>0.38129496402877699</v>
      </c>
      <c r="K123" s="64">
        <f>SUBTOTAL(109,K119:K122)</f>
        <v>136</v>
      </c>
      <c r="L123" s="110">
        <f>SUBTOTAL(109,L119:L122)</f>
        <v>58</v>
      </c>
      <c r="M123" s="94">
        <f>L123/K123</f>
        <v>0.4264705882352941</v>
      </c>
      <c r="N123" s="64">
        <f>SUBTOTAL(109,N119:N122)</f>
        <v>22</v>
      </c>
      <c r="O123" s="65">
        <f>SUBTOTAL(109,O119:O122)</f>
        <v>8</v>
      </c>
      <c r="P123" s="92">
        <f>O123/N123</f>
        <v>0.36363636363636365</v>
      </c>
    </row>
    <row r="125" spans="1:16" ht="30" x14ac:dyDescent="0.25">
      <c r="A125" s="82" t="s">
        <v>88</v>
      </c>
      <c r="B125" s="137" t="s">
        <v>52</v>
      </c>
      <c r="C125" s="137"/>
      <c r="D125" s="137"/>
      <c r="E125" s="138" t="s">
        <v>53</v>
      </c>
      <c r="F125" s="138"/>
      <c r="G125" s="138"/>
      <c r="H125" s="139" t="s">
        <v>54</v>
      </c>
      <c r="I125" s="139"/>
      <c r="J125" s="139"/>
      <c r="K125" s="140" t="s">
        <v>55</v>
      </c>
      <c r="L125" s="140"/>
      <c r="M125" s="140"/>
      <c r="N125" s="141" t="s">
        <v>56</v>
      </c>
      <c r="O125" s="141"/>
      <c r="P125" s="141"/>
    </row>
    <row r="126" spans="1:16" x14ac:dyDescent="0.25">
      <c r="A126" s="48" t="s">
        <v>37</v>
      </c>
      <c r="B126" s="10" t="s">
        <v>2</v>
      </c>
      <c r="C126" s="10" t="s">
        <v>3</v>
      </c>
      <c r="D126" s="10" t="s">
        <v>4</v>
      </c>
      <c r="E126" s="57" t="s">
        <v>38</v>
      </c>
      <c r="F126" s="57" t="s">
        <v>57</v>
      </c>
      <c r="G126" s="57" t="s">
        <v>58</v>
      </c>
      <c r="H126" s="57" t="s">
        <v>59</v>
      </c>
      <c r="I126" s="57" t="s">
        <v>60</v>
      </c>
      <c r="J126" s="57" t="s">
        <v>41</v>
      </c>
      <c r="K126" s="57" t="s">
        <v>40</v>
      </c>
      <c r="L126" s="57" t="s">
        <v>61</v>
      </c>
      <c r="M126" s="57" t="s">
        <v>44</v>
      </c>
      <c r="N126" s="57" t="s">
        <v>43</v>
      </c>
      <c r="O126" s="57" t="s">
        <v>62</v>
      </c>
      <c r="P126" s="58" t="s">
        <v>63</v>
      </c>
    </row>
    <row r="127" spans="1:16" x14ac:dyDescent="0.25">
      <c r="A127" s="27" t="s">
        <v>77</v>
      </c>
      <c r="B127" s="59"/>
      <c r="C127" s="61"/>
      <c r="D127" s="93"/>
      <c r="E127" s="59">
        <v>3</v>
      </c>
      <c r="F127" s="61">
        <v>2</v>
      </c>
      <c r="G127" s="93">
        <f>F127/E127</f>
        <v>0.66666666666666663</v>
      </c>
      <c r="H127" s="59">
        <v>5</v>
      </c>
      <c r="I127" s="61">
        <v>3</v>
      </c>
      <c r="J127" s="93">
        <f>I127/H127</f>
        <v>0.6</v>
      </c>
      <c r="K127" s="59">
        <v>7</v>
      </c>
      <c r="L127" s="61">
        <v>2</v>
      </c>
      <c r="M127" s="93">
        <f>'RRHH 2016'!$L127/'RRHH 2016'!$K127</f>
        <v>0.2857142857142857</v>
      </c>
      <c r="N127" s="59">
        <v>2</v>
      </c>
      <c r="O127" s="61">
        <v>0</v>
      </c>
      <c r="P127" s="91">
        <f>'RRHH 2016'!$O127/'RRHH 2016'!$N127</f>
        <v>0</v>
      </c>
    </row>
    <row r="128" spans="1:16" x14ac:dyDescent="0.25">
      <c r="A128" s="27" t="s">
        <v>78</v>
      </c>
      <c r="B128" s="59"/>
      <c r="C128" s="61"/>
      <c r="D128" s="93"/>
      <c r="E128" s="62"/>
      <c r="F128" s="61"/>
      <c r="G128" s="93"/>
      <c r="H128" s="62">
        <v>25</v>
      </c>
      <c r="I128" s="61">
        <v>18</v>
      </c>
      <c r="J128" s="93">
        <f>I128/H128</f>
        <v>0.72</v>
      </c>
      <c r="K128" s="62">
        <v>37</v>
      </c>
      <c r="L128" s="61">
        <v>29</v>
      </c>
      <c r="M128" s="93">
        <f>'RRHH 2016'!$L128/'RRHH 2016'!$K128</f>
        <v>0.78378378378378377</v>
      </c>
      <c r="N128" s="59">
        <v>5</v>
      </c>
      <c r="O128" s="61">
        <v>3</v>
      </c>
      <c r="P128" s="91">
        <f>'RRHH 2016'!$O128/'RRHH 2016'!$N128</f>
        <v>0.6</v>
      </c>
    </row>
    <row r="129" spans="1:16" x14ac:dyDescent="0.25">
      <c r="A129" s="27" t="s">
        <v>79</v>
      </c>
      <c r="B129" s="59"/>
      <c r="C129" s="61"/>
      <c r="D129" s="93"/>
      <c r="E129" s="59">
        <v>4</v>
      </c>
      <c r="F129" s="61">
        <v>3</v>
      </c>
      <c r="G129" s="93">
        <f>F129/E129</f>
        <v>0.75</v>
      </c>
      <c r="H129" s="59">
        <v>98</v>
      </c>
      <c r="I129" s="61">
        <v>72</v>
      </c>
      <c r="J129" s="93">
        <f>I129/H129</f>
        <v>0.73469387755102045</v>
      </c>
      <c r="K129" s="59">
        <v>91</v>
      </c>
      <c r="L129" s="61">
        <v>73</v>
      </c>
      <c r="M129" s="93">
        <f>'RRHH 2016'!$L129/'RRHH 2016'!$K129</f>
        <v>0.80219780219780223</v>
      </c>
      <c r="N129" s="59">
        <v>11</v>
      </c>
      <c r="O129" s="61">
        <v>11</v>
      </c>
      <c r="P129" s="91">
        <f>'RRHH 2016'!$O129/'RRHH 2016'!$N129</f>
        <v>1</v>
      </c>
    </row>
    <row r="130" spans="1:16" x14ac:dyDescent="0.25">
      <c r="A130" s="27" t="s">
        <v>80</v>
      </c>
      <c r="B130" s="62"/>
      <c r="C130" s="61"/>
      <c r="D130" s="95"/>
      <c r="E130" s="62">
        <v>14</v>
      </c>
      <c r="F130" s="61">
        <v>11</v>
      </c>
      <c r="G130" s="93">
        <f>F130/E130</f>
        <v>0.7857142857142857</v>
      </c>
      <c r="H130" s="62">
        <v>47</v>
      </c>
      <c r="I130" s="61">
        <v>40</v>
      </c>
      <c r="J130" s="93">
        <f>I130/H130</f>
        <v>0.85106382978723405</v>
      </c>
      <c r="K130" s="62">
        <v>16</v>
      </c>
      <c r="L130" s="61">
        <v>15</v>
      </c>
      <c r="M130" s="93">
        <f>'RRHH 2016'!$L130/'RRHH 2016'!$K130</f>
        <v>0.9375</v>
      </c>
      <c r="N130" s="62">
        <v>4</v>
      </c>
      <c r="O130" s="61">
        <v>4</v>
      </c>
      <c r="P130" s="91">
        <f>'RRHH 2016'!$O130/'RRHH 2016'!$N130</f>
        <v>1</v>
      </c>
    </row>
    <row r="131" spans="1:16" x14ac:dyDescent="0.25">
      <c r="A131" s="42" t="s">
        <v>10</v>
      </c>
      <c r="B131" s="64"/>
      <c r="C131" s="81"/>
      <c r="D131" s="98"/>
      <c r="E131" s="64">
        <f>SUBTOTAL(109,E127:E130)</f>
        <v>21</v>
      </c>
      <c r="F131" s="81">
        <f>SUBTOTAL(109,F127:F130)</f>
        <v>16</v>
      </c>
      <c r="G131" s="99">
        <f>F131/E131</f>
        <v>0.76190476190476186</v>
      </c>
      <c r="H131" s="64">
        <f>SUBTOTAL(109,H127:H130)</f>
        <v>175</v>
      </c>
      <c r="I131" s="81">
        <f>SUBTOTAL(109,I127:I130)</f>
        <v>133</v>
      </c>
      <c r="J131" s="99">
        <f>I131/H131</f>
        <v>0.76</v>
      </c>
      <c r="K131" s="64">
        <f>SUBTOTAL(109,K127:K130)</f>
        <v>151</v>
      </c>
      <c r="L131" s="81">
        <f>SUBTOTAL(109,L127:L130)</f>
        <v>119</v>
      </c>
      <c r="M131" s="94">
        <f>L131/K131</f>
        <v>0.78807947019867552</v>
      </c>
      <c r="N131" s="64">
        <f>SUBTOTAL(109,N127:N130)</f>
        <v>22</v>
      </c>
      <c r="O131" s="81">
        <f>SUBTOTAL(109,O127:O130)</f>
        <v>18</v>
      </c>
      <c r="P131" s="91">
        <f>'RRHH 2016'!$O131/'RRHH 2016'!$N131</f>
        <v>0.81818181818181823</v>
      </c>
    </row>
    <row r="133" spans="1:16" ht="30" x14ac:dyDescent="0.25">
      <c r="A133" s="82" t="s">
        <v>89</v>
      </c>
      <c r="B133" s="137" t="s">
        <v>65</v>
      </c>
      <c r="C133" s="137"/>
      <c r="D133" s="137"/>
      <c r="E133" s="142" t="s">
        <v>66</v>
      </c>
      <c r="F133" s="142"/>
      <c r="G133" s="142"/>
      <c r="H133" s="139" t="s">
        <v>67</v>
      </c>
      <c r="I133" s="139"/>
      <c r="J133" s="139"/>
    </row>
    <row r="134" spans="1:16" x14ac:dyDescent="0.25">
      <c r="A134" s="48" t="s">
        <v>37</v>
      </c>
      <c r="B134" s="10" t="s">
        <v>2</v>
      </c>
      <c r="C134" s="10" t="s">
        <v>3</v>
      </c>
      <c r="D134" s="10" t="s">
        <v>4</v>
      </c>
      <c r="E134" s="57" t="s">
        <v>38</v>
      </c>
      <c r="F134" s="57" t="s">
        <v>57</v>
      </c>
      <c r="G134" s="57" t="s">
        <v>58</v>
      </c>
      <c r="H134" s="57" t="s">
        <v>59</v>
      </c>
      <c r="I134" s="57" t="s">
        <v>60</v>
      </c>
      <c r="J134" s="58" t="s">
        <v>41</v>
      </c>
    </row>
    <row r="135" spans="1:16" x14ac:dyDescent="0.25">
      <c r="A135" s="27" t="s">
        <v>72</v>
      </c>
      <c r="B135" s="59">
        <v>3</v>
      </c>
      <c r="C135" s="61">
        <v>3</v>
      </c>
      <c r="D135" s="93">
        <f>'RRHH 2016'!$C135/'RRHH 2016'!$B135</f>
        <v>1</v>
      </c>
      <c r="E135" s="59"/>
      <c r="F135" s="61"/>
      <c r="G135" s="93"/>
      <c r="H135" s="59">
        <v>60</v>
      </c>
      <c r="I135" s="61">
        <v>29</v>
      </c>
      <c r="J135" s="91">
        <f>'RRHH 2016'!$I135/'RRHH 2016'!$H135</f>
        <v>0.48333333333333334</v>
      </c>
    </row>
    <row r="136" spans="1:16" x14ac:dyDescent="0.25">
      <c r="A136" s="27" t="s">
        <v>73</v>
      </c>
      <c r="B136" s="59">
        <v>4</v>
      </c>
      <c r="C136" s="61">
        <v>3</v>
      </c>
      <c r="D136" s="93">
        <f>'RRHH 2016'!$C136/'RRHH 2016'!$B136</f>
        <v>0.75</v>
      </c>
      <c r="E136" s="59"/>
      <c r="F136" s="61"/>
      <c r="G136" s="93"/>
      <c r="H136" s="59">
        <v>8</v>
      </c>
      <c r="I136" s="61">
        <v>5</v>
      </c>
      <c r="J136" s="91">
        <f>'RRHH 2016'!$I136/'RRHH 2016'!$H136</f>
        <v>0.625</v>
      </c>
    </row>
    <row r="137" spans="1:16" x14ac:dyDescent="0.25">
      <c r="A137" s="27" t="s">
        <v>74</v>
      </c>
      <c r="B137" s="59">
        <v>25</v>
      </c>
      <c r="C137" s="61">
        <v>12</v>
      </c>
      <c r="D137" s="93">
        <f>'RRHH 2016'!$C137/'RRHH 2016'!$B137</f>
        <v>0.48</v>
      </c>
      <c r="E137" s="59">
        <v>28</v>
      </c>
      <c r="F137" s="61">
        <v>9</v>
      </c>
      <c r="G137" s="93">
        <f>'RRHH 2016'!$F137/'RRHH 2016'!$E137</f>
        <v>0.32142857142857145</v>
      </c>
      <c r="H137" s="59">
        <v>102</v>
      </c>
      <c r="I137" s="61">
        <v>36</v>
      </c>
      <c r="J137" s="91">
        <f>'RRHH 2016'!$I137/'RRHH 2016'!$H137</f>
        <v>0.35294117647058826</v>
      </c>
    </row>
    <row r="138" spans="1:16" x14ac:dyDescent="0.25">
      <c r="A138" s="27" t="s">
        <v>75</v>
      </c>
      <c r="B138" s="59">
        <v>22</v>
      </c>
      <c r="C138" s="61">
        <v>4</v>
      </c>
      <c r="D138" s="93">
        <f>'RRHH 2016'!$C138/'RRHH 2016'!$B138</f>
        <v>0.18181818181818182</v>
      </c>
      <c r="E138" s="59">
        <v>14</v>
      </c>
      <c r="F138" s="61">
        <v>4</v>
      </c>
      <c r="G138" s="93">
        <f>'RRHH 2016'!$F138/'RRHH 2016'!$E138</f>
        <v>0.2857142857142857</v>
      </c>
      <c r="H138" s="59">
        <v>67</v>
      </c>
      <c r="I138" s="61">
        <v>31</v>
      </c>
      <c r="J138" s="91">
        <f>'RRHH 2016'!$I138/'RRHH 2016'!$H138</f>
        <v>0.46268656716417911</v>
      </c>
    </row>
    <row r="139" spans="1:16" x14ac:dyDescent="0.25">
      <c r="A139" s="42" t="s">
        <v>10</v>
      </c>
      <c r="B139" s="64">
        <f>SUBTOTAL(109,B135:B138)</f>
        <v>54</v>
      </c>
      <c r="C139" s="81">
        <f>SUBTOTAL(109,C135:C138)</f>
        <v>22</v>
      </c>
      <c r="D139" s="93">
        <f>'RRHH 2016'!$C139/'RRHH 2016'!$B139</f>
        <v>0.40740740740740738</v>
      </c>
      <c r="E139" s="64">
        <f>SUBTOTAL(109,E135:E138)</f>
        <v>42</v>
      </c>
      <c r="F139" s="81">
        <f>SUBTOTAL(109,F135:F138)</f>
        <v>13</v>
      </c>
      <c r="G139" s="93">
        <f>'RRHH 2016'!$F139/'RRHH 2016'!$E139</f>
        <v>0.30952380952380953</v>
      </c>
      <c r="H139" s="64">
        <f>SUBTOTAL(109,H135:H138)</f>
        <v>237</v>
      </c>
      <c r="I139" s="81">
        <f>SUBTOTAL(109,I135:I138)</f>
        <v>101</v>
      </c>
      <c r="J139" s="91">
        <f>'RRHH 2016'!$I139/'RRHH 2016'!$H139</f>
        <v>0.42616033755274263</v>
      </c>
    </row>
    <row r="141" spans="1:16" ht="30" x14ac:dyDescent="0.25">
      <c r="A141" s="82" t="s">
        <v>90</v>
      </c>
      <c r="B141" s="137" t="s">
        <v>65</v>
      </c>
      <c r="C141" s="137"/>
      <c r="D141" s="137"/>
      <c r="E141" s="142" t="s">
        <v>66</v>
      </c>
      <c r="F141" s="142"/>
      <c r="G141" s="142"/>
      <c r="H141" s="139" t="s">
        <v>67</v>
      </c>
      <c r="I141" s="139"/>
      <c r="J141" s="139"/>
    </row>
    <row r="142" spans="1:16" x14ac:dyDescent="0.25">
      <c r="A142" s="48" t="s">
        <v>37</v>
      </c>
      <c r="B142" s="10" t="s">
        <v>2</v>
      </c>
      <c r="C142" s="10" t="s">
        <v>3</v>
      </c>
      <c r="D142" s="10" t="s">
        <v>4</v>
      </c>
      <c r="E142" s="57" t="s">
        <v>38</v>
      </c>
      <c r="F142" s="57" t="s">
        <v>57</v>
      </c>
      <c r="G142" s="57" t="s">
        <v>58</v>
      </c>
      <c r="H142" s="57" t="s">
        <v>59</v>
      </c>
      <c r="I142" s="57" t="s">
        <v>60</v>
      </c>
      <c r="J142" s="58" t="s">
        <v>41</v>
      </c>
    </row>
    <row r="143" spans="1:16" x14ac:dyDescent="0.25">
      <c r="A143" s="27" t="s">
        <v>77</v>
      </c>
      <c r="B143" s="59"/>
      <c r="C143" s="61"/>
      <c r="D143" s="93"/>
      <c r="E143" s="59"/>
      <c r="F143" s="61"/>
      <c r="G143" s="93"/>
      <c r="H143" s="59">
        <v>17</v>
      </c>
      <c r="I143" s="61">
        <v>7</v>
      </c>
      <c r="J143" s="91">
        <f>'RRHH 2016'!$I143/'RRHH 2016'!$H143</f>
        <v>0.41176470588235292</v>
      </c>
    </row>
    <row r="144" spans="1:16" x14ac:dyDescent="0.25">
      <c r="A144" s="27" t="s">
        <v>78</v>
      </c>
      <c r="B144" s="59">
        <v>13</v>
      </c>
      <c r="C144" s="61">
        <v>10</v>
      </c>
      <c r="D144" s="93">
        <f>'RRHH 2016'!$C144/'RRHH 2016'!$B144</f>
        <v>0.76923076923076927</v>
      </c>
      <c r="E144" s="62">
        <v>8</v>
      </c>
      <c r="F144" s="61">
        <v>5</v>
      </c>
      <c r="G144" s="93">
        <f>'RRHH 2016'!$F144/'RRHH 2016'!$E144</f>
        <v>0.625</v>
      </c>
      <c r="H144" s="62">
        <v>46</v>
      </c>
      <c r="I144" s="61">
        <v>35</v>
      </c>
      <c r="J144" s="91">
        <f>'RRHH 2016'!$I144/'RRHH 2016'!$H144</f>
        <v>0.76086956521739135</v>
      </c>
    </row>
    <row r="145" spans="1:10" x14ac:dyDescent="0.25">
      <c r="A145" s="27" t="s">
        <v>79</v>
      </c>
      <c r="B145" s="59">
        <v>34</v>
      </c>
      <c r="C145" s="61">
        <v>30</v>
      </c>
      <c r="D145" s="93">
        <f>'RRHH 2016'!$C145/'RRHH 2016'!$B145</f>
        <v>0.88235294117647056</v>
      </c>
      <c r="E145" s="59">
        <v>26</v>
      </c>
      <c r="F145" s="61">
        <v>20</v>
      </c>
      <c r="G145" s="93">
        <f>'RRHH 2016'!$F145/'RRHH 2016'!$E145</f>
        <v>0.76923076923076927</v>
      </c>
      <c r="H145" s="59">
        <v>144</v>
      </c>
      <c r="I145" s="61">
        <v>109</v>
      </c>
      <c r="J145" s="91">
        <f>'RRHH 2016'!$I145/'RRHH 2016'!$H145</f>
        <v>0.75694444444444442</v>
      </c>
    </row>
    <row r="146" spans="1:10" x14ac:dyDescent="0.25">
      <c r="A146" s="27" t="s">
        <v>80</v>
      </c>
      <c r="B146" s="59">
        <v>5</v>
      </c>
      <c r="C146" s="61">
        <v>4</v>
      </c>
      <c r="D146" s="93">
        <f>'RRHH 2016'!$C146/'RRHH 2016'!$B146</f>
        <v>0.8</v>
      </c>
      <c r="E146" s="62">
        <v>4</v>
      </c>
      <c r="F146" s="61">
        <v>1</v>
      </c>
      <c r="G146" s="93">
        <f>'RRHH 2016'!$F146/'RRHH 2016'!$E146</f>
        <v>0.25</v>
      </c>
      <c r="H146" s="62">
        <v>72</v>
      </c>
      <c r="I146" s="61">
        <v>65</v>
      </c>
      <c r="J146" s="91">
        <f>'RRHH 2016'!$I146/'RRHH 2016'!$H146</f>
        <v>0.90277777777777779</v>
      </c>
    </row>
    <row r="147" spans="1:10" x14ac:dyDescent="0.25">
      <c r="A147" s="42" t="s">
        <v>10</v>
      </c>
      <c r="B147" s="64">
        <f>SUBTOTAL(109,B143:B146)</f>
        <v>52</v>
      </c>
      <c r="C147" s="81">
        <f>SUBTOTAL(109,C143:C146)</f>
        <v>44</v>
      </c>
      <c r="D147" s="93">
        <f>'RRHH 2016'!$C147/'RRHH 2016'!$B147</f>
        <v>0.84615384615384615</v>
      </c>
      <c r="E147" s="64">
        <f>SUBTOTAL(109,E143:E146)</f>
        <v>38</v>
      </c>
      <c r="F147" s="81">
        <f>SUBTOTAL(109,F143:F146)</f>
        <v>26</v>
      </c>
      <c r="G147" s="93">
        <f>'RRHH 2016'!$F147/'RRHH 2016'!$E147</f>
        <v>0.68421052631578949</v>
      </c>
      <c r="H147" s="64">
        <f>SUBTOTAL(109,H143:H146)</f>
        <v>279</v>
      </c>
      <c r="I147" s="83">
        <f>SUBTOTAL(109,I143:I146)</f>
        <v>216</v>
      </c>
      <c r="J147" s="91">
        <f>'RRHH 2016'!$I147/'RRHH 2016'!$H147</f>
        <v>0.77419354838709675</v>
      </c>
    </row>
    <row r="149" spans="1:10" ht="21" customHeight="1" x14ac:dyDescent="0.25"/>
    <row r="150" spans="1:10" ht="37.5" x14ac:dyDescent="0.25">
      <c r="A150" s="24" t="s">
        <v>98</v>
      </c>
    </row>
    <row r="152" spans="1:10" x14ac:dyDescent="0.25">
      <c r="A152" s="82" t="s">
        <v>82</v>
      </c>
      <c r="B152" s="10" t="s">
        <v>2</v>
      </c>
      <c r="C152" s="10" t="s">
        <v>4</v>
      </c>
      <c r="D152" s="100" t="s">
        <v>5</v>
      </c>
      <c r="E152" s="100" t="s">
        <v>6</v>
      </c>
    </row>
    <row r="153" spans="1:10" x14ac:dyDescent="0.25">
      <c r="A153" s="84" t="s">
        <v>83</v>
      </c>
      <c r="B153" s="85">
        <v>329</v>
      </c>
      <c r="C153" s="86">
        <v>0.57999999999999996</v>
      </c>
      <c r="D153" s="87">
        <v>14</v>
      </c>
      <c r="E153" s="88">
        <f>Tabla14134313[[#This Row],[estranxeiros/as]]/Tabla14134313[[#This Row],[Total]]</f>
        <v>4.2553191489361701E-2</v>
      </c>
    </row>
    <row r="154" spans="1:10" x14ac:dyDescent="0.25">
      <c r="A154" s="84" t="s">
        <v>84</v>
      </c>
      <c r="B154" s="85">
        <v>484</v>
      </c>
      <c r="C154" s="86">
        <v>0.48</v>
      </c>
      <c r="D154" s="87">
        <v>24</v>
      </c>
      <c r="E154" s="88">
        <f>Tabla14134313[[#This Row],[estranxeiros/as]]/Tabla14134313[[#This Row],[Total]]</f>
        <v>4.9586776859504134E-2</v>
      </c>
    </row>
    <row r="155" spans="1:10" x14ac:dyDescent="0.25">
      <c r="A155" s="84" t="s">
        <v>85</v>
      </c>
      <c r="B155" s="85">
        <v>65</v>
      </c>
      <c r="C155" s="86">
        <v>0.54</v>
      </c>
      <c r="D155" s="87">
        <v>1</v>
      </c>
      <c r="E155" s="88">
        <f>Tabla14134313[[#This Row],[estranxeiros/as]]/Tabla14134313[[#This Row],[Total]]</f>
        <v>1.5384615384615385E-2</v>
      </c>
    </row>
    <row r="156" spans="1:10" x14ac:dyDescent="0.25">
      <c r="A156" s="84" t="s">
        <v>86</v>
      </c>
      <c r="B156" s="84">
        <v>41</v>
      </c>
      <c r="C156" s="86">
        <v>0.61</v>
      </c>
      <c r="D156" s="87">
        <v>1</v>
      </c>
      <c r="E156" s="88">
        <f>Tabla14134313[[#This Row],[estranxeiros/as]]/Tabla14134313[[#This Row],[Total]]</f>
        <v>2.4390243902439025E-2</v>
      </c>
    </row>
    <row r="157" spans="1:10" x14ac:dyDescent="0.25">
      <c r="A157" s="89" t="s">
        <v>10</v>
      </c>
      <c r="B157" s="96">
        <f>SUBTOTAL(109,B153:B156)</f>
        <v>919</v>
      </c>
      <c r="C157" s="86">
        <v>0.52</v>
      </c>
      <c r="D157" s="90">
        <f>SUBTOTAL(109,D153:D156)</f>
        <v>40</v>
      </c>
      <c r="E157" s="88">
        <f>Tabla14134313[[#This Row],[estranxeiros/as]]/Tabla14134313[[#This Row],[Total]]</f>
        <v>4.3525571273122961E-2</v>
      </c>
    </row>
  </sheetData>
  <mergeCells count="31">
    <mergeCell ref="B133:D133"/>
    <mergeCell ref="E133:G133"/>
    <mergeCell ref="H133:J133"/>
    <mergeCell ref="B141:D141"/>
    <mergeCell ref="E141:G141"/>
    <mergeCell ref="H141:J141"/>
    <mergeCell ref="K117:M117"/>
    <mergeCell ref="N117:P117"/>
    <mergeCell ref="B125:D125"/>
    <mergeCell ref="E125:G125"/>
    <mergeCell ref="H125:J125"/>
    <mergeCell ref="K125:M125"/>
    <mergeCell ref="N125:P125"/>
    <mergeCell ref="B72:D72"/>
    <mergeCell ref="E72:G72"/>
    <mergeCell ref="H72:J72"/>
    <mergeCell ref="B117:D117"/>
    <mergeCell ref="E117:G117"/>
    <mergeCell ref="H117:J117"/>
    <mergeCell ref="B53:D53"/>
    <mergeCell ref="E53:G53"/>
    <mergeCell ref="H53:J53"/>
    <mergeCell ref="K53:M53"/>
    <mergeCell ref="N53:P53"/>
    <mergeCell ref="L1:P1"/>
    <mergeCell ref="A3:F3"/>
    <mergeCell ref="B35:D35"/>
    <mergeCell ref="E35:G35"/>
    <mergeCell ref="H35:J35"/>
    <mergeCell ref="K35:M35"/>
    <mergeCell ref="N35:P35"/>
  </mergeCells>
  <conditionalFormatting sqref="B37:P51 C143:J145 B144:B146 D145:D146 B127:P131 B147:J147 B55:P69 B74:J88">
    <cfRule type="containsBlanks" dxfId="198" priority="140" stopIfTrue="1">
      <formula>LEN(TRIM(B37))=0</formula>
    </cfRule>
  </conditionalFormatting>
  <conditionalFormatting sqref="C104">
    <cfRule type="containsBlanks" dxfId="197" priority="138" stopIfTrue="1">
      <formula>LEN(TRIM(C104))=0</formula>
    </cfRule>
  </conditionalFormatting>
  <conditionalFormatting sqref="D153:D157">
    <cfRule type="dataBar" priority="116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{B2C1880B-599E-416D-BEA2-93911288C966}</x14:id>
        </ext>
      </extLst>
    </cfRule>
  </conditionalFormatting>
  <conditionalFormatting sqref="E153:E156">
    <cfRule type="dataBar" priority="115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{C0AF938B-1D4F-4CBE-BF6D-9DB9D16730AB}</x14:id>
        </ext>
      </extLst>
    </cfRule>
  </conditionalFormatting>
  <conditionalFormatting sqref="B119:P123">
    <cfRule type="containsBlanks" dxfId="196" priority="55" stopIfTrue="1">
      <formula>LEN(TRIM(B119))=0</formula>
    </cfRule>
  </conditionalFormatting>
  <conditionalFormatting sqref="B94:B97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{9DF572D9-DA64-4A06-950B-36AC1DDAB1EE}</x14:id>
        </ext>
      </extLst>
    </cfRule>
  </conditionalFormatting>
  <conditionalFormatting sqref="B100:B104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{D696A203-5084-44AE-B916-217405200284}</x14:id>
        </ext>
      </extLst>
    </cfRule>
  </conditionalFormatting>
  <conditionalFormatting sqref="C100:C104">
    <cfRule type="dataBar" priority="13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{3C801D2D-C533-49BF-8C20-392A38CAB4F3}</x14:id>
        </ext>
      </extLst>
    </cfRule>
  </conditionalFormatting>
  <conditionalFormatting sqref="B94:B97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{4ECE1016-DC7B-492D-A279-CB2A61343675}</x14:id>
        </ext>
      </extLst>
    </cfRule>
  </conditionalFormatting>
  <conditionalFormatting sqref="F37:F43 C37:C43 C46:C50 F45:F50">
    <cfRule type="dataBar" priority="14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{FF47147D-9940-4767-9CE0-BC5AD35A8720}</x14:id>
        </ext>
      </extLst>
    </cfRule>
  </conditionalFormatting>
  <conditionalFormatting sqref="F44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{561D5363-C17F-4517-8461-27902B3F13CA}</x14:id>
        </ext>
      </extLst>
    </cfRule>
  </conditionalFormatting>
  <conditionalFormatting sqref="I46:I50 I37:I43">
    <cfRule type="dataBar" priority="13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{125C22B5-DEA0-4A0F-BAF7-D7228BE37E7D}</x14:id>
        </ext>
      </extLst>
    </cfRule>
  </conditionalFormatting>
  <conditionalFormatting sqref="I45">
    <cfRule type="dataBar" priority="1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{E08C7561-FCB6-4E4E-93CA-C4B7D1DFB7ED}</x14:id>
        </ext>
      </extLst>
    </cfRule>
  </conditionalFormatting>
  <conditionalFormatting sqref="I44">
    <cfRule type="dataBar" priority="1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{CA72422D-5FCF-4F15-AC15-38CD56E6A74C}</x14:id>
        </ext>
      </extLst>
    </cfRule>
  </conditionalFormatting>
  <conditionalFormatting sqref="D6:D8">
    <cfRule type="dataBar" priority="12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{28EA14E9-4C5F-40DC-83D9-D3BD71D3F036}</x14:id>
        </ext>
      </extLst>
    </cfRule>
  </conditionalFormatting>
  <conditionalFormatting sqref="D94:D97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{F7849732-1614-4A2C-B692-D4FD0FD6C355}</x14:id>
        </ext>
      </extLst>
    </cfRule>
  </conditionalFormatting>
  <conditionalFormatting sqref="D94:D97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{6F01430B-5044-47BB-88CA-0A166E4CA52E}</x14:id>
        </ext>
      </extLst>
    </cfRule>
  </conditionalFormatting>
  <conditionalFormatting sqref="B6:B8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{AE44F587-1C2B-4F83-9441-31108B09C66A}</x14:id>
        </ext>
      </extLst>
    </cfRule>
  </conditionalFormatting>
  <conditionalFormatting sqref="B6:B8">
    <cfRule type="dataBar" priority="123">
      <dataBar>
        <cfvo type="num" val="0"/>
        <cfvo type="num" val="$B$8"/>
        <color rgb="FF638EC6"/>
      </dataBar>
      <extLst>
        <ext xmlns:x14="http://schemas.microsoft.com/office/spreadsheetml/2009/9/main" uri="{B025F937-C7B1-47D3-B67F-A62EFF666E3E}">
          <x14:id>{7B1216D4-2304-4364-9C98-47028F0C3C5B}</x14:id>
        </ext>
      </extLst>
    </cfRule>
  </conditionalFormatting>
  <conditionalFormatting sqref="C6:C8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{0C0473C5-3CA2-4891-BF29-E4863553F648}</x14:id>
        </ext>
      </extLst>
    </cfRule>
  </conditionalFormatting>
  <conditionalFormatting sqref="C6:C8">
    <cfRule type="dataBar" priority="121">
      <dataBar>
        <cfvo type="num" val="0"/>
        <cfvo type="num" val="$C$8"/>
        <color rgb="FF638EC6"/>
      </dataBar>
      <extLst>
        <ext xmlns:x14="http://schemas.microsoft.com/office/spreadsheetml/2009/9/main" uri="{B025F937-C7B1-47D3-B67F-A62EFF666E3E}">
          <x14:id>{7309A5C6-9120-4C94-B237-0FB7722CA91D}</x14:id>
        </ext>
      </extLst>
    </cfRule>
  </conditionalFormatting>
  <conditionalFormatting sqref="D14:D16">
    <cfRule type="dataBar" priority="12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{73DB7575-13AF-44E4-BDBD-D2CE6EA9412E}</x14:id>
        </ext>
      </extLst>
    </cfRule>
  </conditionalFormatting>
  <conditionalFormatting sqref="C44:C45">
    <cfRule type="dataBar" priority="11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{D8C92D8B-1B71-45A0-9E8C-1970DCD4F32F}</x14:id>
        </ext>
      </extLst>
    </cfRule>
  </conditionalFormatting>
  <conditionalFormatting sqref="O48">
    <cfRule type="dataBar" priority="11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{E919FDF4-EE6E-4925-AD68-63FCDCB4DBBB}</x14:id>
        </ext>
      </extLst>
    </cfRule>
  </conditionalFormatting>
  <conditionalFormatting sqref="C153:C157">
    <cfRule type="dataBar" priority="117">
      <dataBar>
        <cfvo type="num" val="0"/>
        <cfvo type="num" val="1"/>
        <color rgb="FF63C384"/>
      </dataBar>
    </cfRule>
  </conditionalFormatting>
  <conditionalFormatting sqref="B153:B157">
    <cfRule type="dataBar" priority="143">
      <dataBar>
        <cfvo type="min"/>
        <cfvo type="num" val="$B$157"/>
        <color rgb="FF638EC6"/>
      </dataBar>
    </cfRule>
  </conditionalFormatting>
  <conditionalFormatting sqref="C51">
    <cfRule type="dataBar" priority="10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{03CA706F-834A-4D9C-B0D6-758BA31CF740}</x14:id>
        </ext>
      </extLst>
    </cfRule>
  </conditionalFormatting>
  <conditionalFormatting sqref="F51">
    <cfRule type="dataBar" priority="10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{ECAD7143-2357-4273-965E-FD8A8DB0FEDB}</x14:id>
        </ext>
      </extLst>
    </cfRule>
  </conditionalFormatting>
  <conditionalFormatting sqref="I51">
    <cfRule type="dataBar" priority="10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{6A3215DA-AE3D-47A5-A96C-9CD3F0D9634A}</x14:id>
        </ext>
      </extLst>
    </cfRule>
  </conditionalFormatting>
  <conditionalFormatting sqref="O51">
    <cfRule type="dataBar" priority="10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{5D74A786-A428-45A3-8FC2-604D7126B186}</x14:id>
        </ext>
      </extLst>
    </cfRule>
  </conditionalFormatting>
  <conditionalFormatting sqref="B14:B16">
    <cfRule type="dataBar" priority="99">
      <dataBar>
        <cfvo type="num" val="0"/>
        <cfvo type="num" val="$B$16"/>
        <color rgb="FF638EC6"/>
      </dataBar>
      <extLst>
        <ext xmlns:x14="http://schemas.microsoft.com/office/spreadsheetml/2009/9/main" uri="{B025F937-C7B1-47D3-B67F-A62EFF666E3E}">
          <x14:id>{9C95D4A7-1378-46D9-BAA4-D6C8D96009CD}</x14:id>
        </ext>
      </extLst>
    </cfRule>
  </conditionalFormatting>
  <conditionalFormatting sqref="C14:C16">
    <cfRule type="dataBar" priority="98">
      <dataBar>
        <cfvo type="num" val="0"/>
        <cfvo type="num" val="$C$16"/>
        <color rgb="FF638EC6"/>
      </dataBar>
      <extLst>
        <ext xmlns:x14="http://schemas.microsoft.com/office/spreadsheetml/2009/9/main" uri="{B025F937-C7B1-47D3-B67F-A62EFF666E3E}">
          <x14:id>{9CAEA2AC-E7DE-4C89-A7C2-9E583F379DD1}</x14:id>
        </ext>
      </extLst>
    </cfRule>
  </conditionalFormatting>
  <conditionalFormatting sqref="E14:E16">
    <cfRule type="dataBar" priority="97">
      <dataBar>
        <cfvo type="num" val="0"/>
        <cfvo type="num" val="$E$16"/>
        <color rgb="FF638EC6"/>
      </dataBar>
      <extLst>
        <ext xmlns:x14="http://schemas.microsoft.com/office/spreadsheetml/2009/9/main" uri="{B025F937-C7B1-47D3-B67F-A62EFF666E3E}">
          <x14:id>{CAD6BCA8-0B42-4B98-8CDA-8970E22C20A9}</x14:id>
        </ext>
      </extLst>
    </cfRule>
  </conditionalFormatting>
  <conditionalFormatting sqref="I63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{A0315C2E-14C2-4480-B7F2-192D19A08EDE}</x14:id>
        </ext>
      </extLst>
    </cfRule>
  </conditionalFormatting>
  <conditionalFormatting sqref="I62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{42379DE7-87DF-4801-AD60-9B0D0677EA0D}</x14:id>
        </ext>
      </extLst>
    </cfRule>
  </conditionalFormatting>
  <conditionalFormatting sqref="C55:C69">
    <cfRule type="dataBar" priority="83">
      <dataBar>
        <cfvo type="num" val="0"/>
        <cfvo type="num" val="$C$69"/>
        <color rgb="FF63C384"/>
      </dataBar>
      <extLst>
        <ext xmlns:x14="http://schemas.microsoft.com/office/spreadsheetml/2009/9/main" uri="{B025F937-C7B1-47D3-B67F-A62EFF666E3E}">
          <x14:id>{2E473B3C-B1CC-489B-A20B-CD0B9C45D4AB}</x14:id>
        </ext>
      </extLst>
    </cfRule>
  </conditionalFormatting>
  <conditionalFormatting sqref="F69">
    <cfRule type="dataBar" priority="8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{5411E655-9B03-4D52-BC95-AA84DFA54FBD}</x14:id>
        </ext>
      </extLst>
    </cfRule>
  </conditionalFormatting>
  <conditionalFormatting sqref="I69">
    <cfRule type="dataBar" priority="8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{A90CA684-2730-4895-A706-8CA3DF7143C3}</x14:id>
        </ext>
      </extLst>
    </cfRule>
  </conditionalFormatting>
  <conditionalFormatting sqref="L69">
    <cfRule type="dataBar" priority="8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{C975CC53-A857-4CC0-8BD4-D7A55AA4AD10}</x14:id>
        </ext>
      </extLst>
    </cfRule>
  </conditionalFormatting>
  <conditionalFormatting sqref="M55:M69 P55:P69 G127:G131 J127:J131 M127:M131 P127:P131 D143:D147 G143:G147 J143:J147 G19:G33 G55:G69 D74:D88 G74:G88 J55:J69 J74:J88">
    <cfRule type="dataBar" priority="7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{25B0E807-13A1-4B2C-BF62-22909E3A340A}</x14:id>
        </ext>
      </extLst>
    </cfRule>
  </conditionalFormatting>
  <conditionalFormatting sqref="F119:F123">
    <cfRule type="dataBar" priority="74">
      <dataBar>
        <cfvo type="num" val="0"/>
        <cfvo type="num" val="$F$123"/>
        <color rgb="FF63C384"/>
      </dataBar>
      <extLst>
        <ext xmlns:x14="http://schemas.microsoft.com/office/spreadsheetml/2009/9/main" uri="{B025F937-C7B1-47D3-B67F-A62EFF666E3E}">
          <x14:id>{A3FD76C2-D1C3-4C9E-8DE0-3F7F49403A48}</x14:id>
        </ext>
      </extLst>
    </cfRule>
  </conditionalFormatting>
  <conditionalFormatting sqref="I119:I123">
    <cfRule type="dataBar" priority="73">
      <dataBar>
        <cfvo type="num" val="0"/>
        <cfvo type="num" val="$L$123"/>
        <color rgb="FF63C384"/>
      </dataBar>
      <extLst>
        <ext xmlns:x14="http://schemas.microsoft.com/office/spreadsheetml/2009/9/main" uri="{B025F937-C7B1-47D3-B67F-A62EFF666E3E}">
          <x14:id>{DDAC8679-42C6-4763-AE75-8FA0C6F42185}</x14:id>
        </ext>
      </extLst>
    </cfRule>
  </conditionalFormatting>
  <conditionalFormatting sqref="O119:O123">
    <cfRule type="dataBar" priority="145">
      <dataBar>
        <cfvo type="num" val="0"/>
        <cfvo type="num" val="$O$123"/>
        <color rgb="FF63C384"/>
      </dataBar>
      <extLst>
        <ext xmlns:x14="http://schemas.microsoft.com/office/spreadsheetml/2009/9/main" uri="{B025F937-C7B1-47D3-B67F-A62EFF666E3E}">
          <x14:id>{B733C7B0-B999-47A0-863E-3E9F8FDBA264}</x14:id>
        </ext>
      </extLst>
    </cfRule>
  </conditionalFormatting>
  <conditionalFormatting sqref="B119:B123">
    <cfRule type="dataBar" priority="146">
      <dataBar>
        <cfvo type="num" val="0"/>
        <cfvo type="num" val="$B$123"/>
        <color rgb="FF638EC6"/>
      </dataBar>
      <extLst>
        <ext xmlns:x14="http://schemas.microsoft.com/office/spreadsheetml/2009/9/main" uri="{B025F937-C7B1-47D3-B67F-A62EFF666E3E}">
          <x14:id>{965E40E5-2590-4D39-A056-55DB46032731}</x14:id>
        </ext>
      </extLst>
    </cfRule>
  </conditionalFormatting>
  <conditionalFormatting sqref="D119:D123">
    <cfRule type="dataBar" priority="147">
      <dataBar>
        <cfvo type="min"/>
        <cfvo type="num" val="$D$51"/>
        <color rgb="FF638EC6"/>
      </dataBar>
      <extLst>
        <ext xmlns:x14="http://schemas.microsoft.com/office/spreadsheetml/2009/9/main" uri="{B025F937-C7B1-47D3-B67F-A62EFF666E3E}">
          <x14:id>{9D269930-24D4-45F0-810D-40D7031A8C7C}</x14:id>
        </ext>
      </extLst>
    </cfRule>
  </conditionalFormatting>
  <conditionalFormatting sqref="E119:E123">
    <cfRule type="dataBar" priority="148">
      <dataBar>
        <cfvo type="num" val="0"/>
        <cfvo type="num" val="$E$123"/>
        <color rgb="FF638EC6"/>
      </dataBar>
      <extLst>
        <ext xmlns:x14="http://schemas.microsoft.com/office/spreadsheetml/2009/9/main" uri="{B025F937-C7B1-47D3-B67F-A62EFF666E3E}">
          <x14:id>{B6E4D822-5216-4293-B92F-462CD22CBFE2}</x14:id>
        </ext>
      </extLst>
    </cfRule>
  </conditionalFormatting>
  <conditionalFormatting sqref="H119:H123">
    <cfRule type="dataBar" priority="149">
      <dataBar>
        <cfvo type="num" val="0"/>
        <cfvo type="num" val="$H$123"/>
        <color rgb="FF638EC6"/>
      </dataBar>
      <extLst>
        <ext xmlns:x14="http://schemas.microsoft.com/office/spreadsheetml/2009/9/main" uri="{B025F937-C7B1-47D3-B67F-A62EFF666E3E}">
          <x14:id>{19F62C81-24B1-4885-A463-B2E87FC71E95}</x14:id>
        </ext>
      </extLst>
    </cfRule>
  </conditionalFormatting>
  <conditionalFormatting sqref="K119:K123">
    <cfRule type="dataBar" priority="150">
      <dataBar>
        <cfvo type="num" val="0"/>
        <cfvo type="num" val="$K$123"/>
        <color rgb="FF638EC6"/>
      </dataBar>
      <extLst>
        <ext xmlns:x14="http://schemas.microsoft.com/office/spreadsheetml/2009/9/main" uri="{B025F937-C7B1-47D3-B67F-A62EFF666E3E}">
          <x14:id>{DA036019-D79E-4533-8385-B514A6CDB18D}</x14:id>
        </ext>
      </extLst>
    </cfRule>
  </conditionalFormatting>
  <conditionalFormatting sqref="N119:N123">
    <cfRule type="dataBar" priority="151">
      <dataBar>
        <cfvo type="num" val="0"/>
        <cfvo type="num" val="$N$123"/>
        <color rgb="FF638EC6"/>
      </dataBar>
      <extLst>
        <ext xmlns:x14="http://schemas.microsoft.com/office/spreadsheetml/2009/9/main" uri="{B025F937-C7B1-47D3-B67F-A62EFF666E3E}">
          <x14:id>{82802203-BC58-4F44-B8C0-812531E1FBE4}</x14:id>
        </ext>
      </extLst>
    </cfRule>
  </conditionalFormatting>
  <conditionalFormatting sqref="G119:G123">
    <cfRule type="dataBar" priority="15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{843529EF-3390-471D-9714-B1758EFCE136}</x14:id>
        </ext>
      </extLst>
    </cfRule>
  </conditionalFormatting>
  <conditionalFormatting sqref="J119:J123">
    <cfRule type="dataBar" priority="15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{29CCB76B-5E72-4307-AEE6-A93249AC5965}</x14:id>
        </ext>
      </extLst>
    </cfRule>
  </conditionalFormatting>
  <conditionalFormatting sqref="M119:M123">
    <cfRule type="dataBar" priority="15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{D532BF6C-B351-4041-800D-14181108D165}</x14:id>
        </ext>
      </extLst>
    </cfRule>
  </conditionalFormatting>
  <conditionalFormatting sqref="P119:P123">
    <cfRule type="dataBar" priority="15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{44627FA1-CC6B-4D2B-812F-429CDA04CB3E}</x14:id>
        </ext>
      </extLst>
    </cfRule>
  </conditionalFormatting>
  <conditionalFormatting sqref="F123">
    <cfRule type="dataBar" priority="6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{97141DB6-3109-4A84-8E3B-B6A4E942EC23}</x14:id>
        </ext>
      </extLst>
    </cfRule>
  </conditionalFormatting>
  <conditionalFormatting sqref="L123">
    <cfRule type="dataBar" priority="5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{9EA24014-0C2E-4CF6-A1DD-15982631B52B}</x14:id>
        </ext>
      </extLst>
    </cfRule>
  </conditionalFormatting>
  <conditionalFormatting sqref="L119:L123">
    <cfRule type="dataBar" priority="58">
      <dataBar>
        <cfvo type="num" val="0"/>
        <cfvo type="num" val="$L$123"/>
        <color rgb="FF63C384"/>
      </dataBar>
      <extLst>
        <ext xmlns:x14="http://schemas.microsoft.com/office/spreadsheetml/2009/9/main" uri="{B025F937-C7B1-47D3-B67F-A62EFF666E3E}">
          <x14:id>{4C39B3F6-AF2B-438D-8E57-25A57A824E1C}</x14:id>
        </ext>
      </extLst>
    </cfRule>
  </conditionalFormatting>
  <conditionalFormatting sqref="I123">
    <cfRule type="dataBar" priority="5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{0AE0C6A9-BEB4-4413-9064-EE20B7489C69}</x14:id>
        </ext>
      </extLst>
    </cfRule>
  </conditionalFormatting>
  <conditionalFormatting sqref="C119:C123">
    <cfRule type="dataBar" priority="56">
      <dataBar>
        <cfvo type="num" val="0"/>
        <cfvo type="num" val="0"/>
        <color rgb="FF63C384"/>
      </dataBar>
      <extLst>
        <ext xmlns:x14="http://schemas.microsoft.com/office/spreadsheetml/2009/9/main" uri="{B025F937-C7B1-47D3-B67F-A62EFF666E3E}">
          <x14:id>{EFBF07AA-9BE5-4783-B3B2-190790783356}</x14:id>
        </ext>
      </extLst>
    </cfRule>
  </conditionalFormatting>
  <conditionalFormatting sqref="L52 L91">
    <cfRule type="dataBar" priority="15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{8D41D7B5-85FA-4A69-98A7-5966697600AB}</x14:id>
        </ext>
      </extLst>
    </cfRule>
  </conditionalFormatting>
  <conditionalFormatting sqref="I45">
    <cfRule type="dataBar" priority="4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{5E35F3F4-252F-4913-8387-CC6E4B2A2E27}</x14:id>
        </ext>
      </extLst>
    </cfRule>
  </conditionalFormatting>
  <conditionalFormatting sqref="I45">
    <cfRule type="dataBar" priority="4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{43DD3994-F241-42C9-977B-6072D19F5539}</x14:id>
        </ext>
      </extLst>
    </cfRule>
  </conditionalFormatting>
  <conditionalFormatting sqref="E6:E8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{9BC95C78-66F2-4FAE-949E-D68AA8D9333B}</x14:id>
        </ext>
      </extLst>
    </cfRule>
  </conditionalFormatting>
  <conditionalFormatting sqref="E6:E8">
    <cfRule type="dataBar" priority="43">
      <dataBar>
        <cfvo type="num" val="0"/>
        <cfvo type="num" val="$E$8"/>
        <color rgb="FF638EC6"/>
      </dataBar>
      <extLst>
        <ext xmlns:x14="http://schemas.microsoft.com/office/spreadsheetml/2009/9/main" uri="{B025F937-C7B1-47D3-B67F-A62EFF666E3E}">
          <x14:id>{5F5672BD-5AAC-477B-B26E-909542EFC52D}</x14:id>
        </ext>
      </extLst>
    </cfRule>
  </conditionalFormatting>
  <conditionalFormatting sqref="G6:G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{193DBB19-C313-4251-8CE9-91B070DB5202}</x14:id>
        </ext>
      </extLst>
    </cfRule>
  </conditionalFormatting>
  <conditionalFormatting sqref="G6:G8">
    <cfRule type="dataBar" priority="41">
      <dataBar>
        <cfvo type="num" val="0"/>
        <cfvo type="num" val="$G$8"/>
        <color rgb="FF638EC6"/>
      </dataBar>
      <extLst>
        <ext xmlns:x14="http://schemas.microsoft.com/office/spreadsheetml/2009/9/main" uri="{B025F937-C7B1-47D3-B67F-A62EFF666E3E}">
          <x14:id>{4999E5C0-6276-4C6E-8DB5-A96997B28F33}</x14:id>
        </ext>
      </extLst>
    </cfRule>
  </conditionalFormatting>
  <conditionalFormatting sqref="C146:J146">
    <cfRule type="containsBlanks" dxfId="195" priority="10" stopIfTrue="1">
      <formula>LEN(TRIM(C146))=0</formula>
    </cfRule>
  </conditionalFormatting>
  <conditionalFormatting sqref="B135:J139">
    <cfRule type="containsBlanks" dxfId="194" priority="12" stopIfTrue="1">
      <formula>LEN(TRIM(B135))=0</formula>
    </cfRule>
  </conditionalFormatting>
  <conditionalFormatting sqref="F135:F139">
    <cfRule type="dataBar" priority="23">
      <dataBar>
        <cfvo type="num" val="0"/>
        <cfvo type="num" val="$F$100"/>
        <color rgb="FF63C384"/>
      </dataBar>
      <extLst>
        <ext xmlns:x14="http://schemas.microsoft.com/office/spreadsheetml/2009/9/main" uri="{B025F937-C7B1-47D3-B67F-A62EFF666E3E}">
          <x14:id>{5F918A23-EA62-4A54-A535-C25DFBAFFCCE}</x14:id>
        </ext>
      </extLst>
    </cfRule>
  </conditionalFormatting>
  <conditionalFormatting sqref="I135:I139">
    <cfRule type="dataBar" priority="22">
      <dataBar>
        <cfvo type="num" val="0"/>
        <cfvo type="num" val="$I$139"/>
        <color rgb="FF63C384"/>
      </dataBar>
      <extLst>
        <ext xmlns:x14="http://schemas.microsoft.com/office/spreadsheetml/2009/9/main" uri="{B025F937-C7B1-47D3-B67F-A62EFF666E3E}">
          <x14:id>{6C6C77B6-01A5-4885-88D6-BD7B050FEE45}</x14:id>
        </ext>
      </extLst>
    </cfRule>
  </conditionalFormatting>
  <conditionalFormatting sqref="B135:B139">
    <cfRule type="dataBar" priority="25">
      <dataBar>
        <cfvo type="num" val="0"/>
        <cfvo type="num" val="$B$139"/>
        <color rgb="FF638EC6"/>
      </dataBar>
      <extLst>
        <ext xmlns:x14="http://schemas.microsoft.com/office/spreadsheetml/2009/9/main" uri="{B025F937-C7B1-47D3-B67F-A62EFF666E3E}">
          <x14:id>{4392D838-FCD4-4CF0-A188-ACBF87BD8AAC}</x14:id>
        </ext>
      </extLst>
    </cfRule>
  </conditionalFormatting>
  <conditionalFormatting sqref="D135:D139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{A1DA3D02-556E-4E71-889E-C6F2ABA57C44}</x14:id>
        </ext>
      </extLst>
    </cfRule>
  </conditionalFormatting>
  <conditionalFormatting sqref="E135:E139">
    <cfRule type="dataBar" priority="27">
      <dataBar>
        <cfvo type="num" val="0"/>
        <cfvo type="num" val="$E$139"/>
        <color rgb="FF638EC6"/>
      </dataBar>
      <extLst>
        <ext xmlns:x14="http://schemas.microsoft.com/office/spreadsheetml/2009/9/main" uri="{B025F937-C7B1-47D3-B67F-A62EFF666E3E}">
          <x14:id>{D63E39DD-A271-433F-9ADA-8ACDA36B1419}</x14:id>
        </ext>
      </extLst>
    </cfRule>
  </conditionalFormatting>
  <conditionalFormatting sqref="H135:H139">
    <cfRule type="dataBar" priority="28">
      <dataBar>
        <cfvo type="num" val="0"/>
        <cfvo type="num" val="$H$139"/>
        <color rgb="FF638EC6"/>
      </dataBar>
      <extLst>
        <ext xmlns:x14="http://schemas.microsoft.com/office/spreadsheetml/2009/9/main" uri="{B025F937-C7B1-47D3-B67F-A62EFF666E3E}">
          <x14:id>{2DC66E2E-999B-4744-A885-620D0170C5AE}</x14:id>
        </ext>
      </extLst>
    </cfRule>
  </conditionalFormatting>
  <conditionalFormatting sqref="G135:G139">
    <cfRule type="dataBar" priority="2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{B37C84E6-D53D-4A1F-9DC3-FE4A6D6C7295}</x14:id>
        </ext>
      </extLst>
    </cfRule>
  </conditionalFormatting>
  <conditionalFormatting sqref="J135:J139">
    <cfRule type="dataBar" priority="3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{68502791-1F43-4237-B43B-3B277BC46E8F}</x14:id>
        </ext>
      </extLst>
    </cfRule>
  </conditionalFormatting>
  <conditionalFormatting sqref="F139">
    <cfRule type="dataBar" priority="1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{0952EF99-9403-42FF-A506-10522E3CAC1A}</x14:id>
        </ext>
      </extLst>
    </cfRule>
  </conditionalFormatting>
  <conditionalFormatting sqref="I139">
    <cfRule type="dataBar" priority="1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{040BFADD-EB19-4526-8A67-C3423196A9E4}</x14:id>
        </ext>
      </extLst>
    </cfRule>
  </conditionalFormatting>
  <conditionalFormatting sqref="C135:C139">
    <cfRule type="dataBar" priority="13">
      <dataBar>
        <cfvo type="num" val="0"/>
        <cfvo type="num" val="$C$139"/>
        <color rgb="FF63C384"/>
      </dataBar>
      <extLst>
        <ext xmlns:x14="http://schemas.microsoft.com/office/spreadsheetml/2009/9/main" uri="{B025F937-C7B1-47D3-B67F-A62EFF666E3E}">
          <x14:id>{4C0A7C2C-528B-4E7B-AD1A-3978A7EC3E1D}</x14:id>
        </ext>
      </extLst>
    </cfRule>
  </conditionalFormatting>
  <conditionalFormatting sqref="B107:B111 B114">
    <cfRule type="dataBar" priority="6">
      <dataBar>
        <cfvo type="num" val="0"/>
        <cfvo type="num" val="$B$111"/>
        <color rgb="FF638EC6"/>
      </dataBar>
      <extLst>
        <ext xmlns:x14="http://schemas.microsoft.com/office/spreadsheetml/2009/9/main" uri="{B025F937-C7B1-47D3-B67F-A62EFF666E3E}">
          <x14:id>{FCB362FC-D807-4F78-8405-4A77815BA3C1}</x14:id>
        </ext>
      </extLst>
    </cfRule>
  </conditionalFormatting>
  <conditionalFormatting sqref="C114">
    <cfRule type="dataBar" priority="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{0E8CA081-55EA-4244-A745-7B4840AAF16C}</x14:id>
        </ext>
      </extLst>
    </cfRule>
  </conditionalFormatting>
  <conditionalFormatting sqref="D19:D33">
    <cfRule type="dataBar" priority="160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{7B200F41-C821-425C-A89C-7BD7EB180F94}</x14:id>
        </ext>
      </extLst>
    </cfRule>
  </conditionalFormatting>
  <conditionalFormatting sqref="B19:B33">
    <cfRule type="dataBar" priority="163">
      <dataBar>
        <cfvo type="min"/>
        <cfvo type="num" val="$B$33"/>
        <color rgb="FF638EC6"/>
      </dataBar>
      <extLst>
        <ext xmlns:x14="http://schemas.microsoft.com/office/spreadsheetml/2009/9/main" uri="{B025F937-C7B1-47D3-B67F-A62EFF666E3E}">
          <x14:id>{7F6BB30B-86C7-4190-9884-C06F08BC868B}</x14:id>
        </ext>
      </extLst>
    </cfRule>
  </conditionalFormatting>
  <conditionalFormatting sqref="C19:C33">
    <cfRule type="dataBar" priority="165">
      <dataBar>
        <cfvo type="min"/>
        <cfvo type="num" val="$C$33"/>
        <color rgb="FF638EC6"/>
      </dataBar>
      <extLst>
        <ext xmlns:x14="http://schemas.microsoft.com/office/spreadsheetml/2009/9/main" uri="{B025F937-C7B1-47D3-B67F-A62EFF666E3E}">
          <x14:id>{EC1B1BD7-8964-4C5F-A62C-54384E21F681}</x14:id>
        </ext>
      </extLst>
    </cfRule>
  </conditionalFormatting>
  <conditionalFormatting sqref="E19:E33">
    <cfRule type="dataBar" priority="167">
      <dataBar>
        <cfvo type="min"/>
        <cfvo type="num" val="$E$33"/>
        <color rgb="FF638EC6"/>
      </dataBar>
      <extLst>
        <ext xmlns:x14="http://schemas.microsoft.com/office/spreadsheetml/2009/9/main" uri="{B025F937-C7B1-47D3-B67F-A62EFF666E3E}">
          <x14:id>{EAAFC9AE-F5DD-40A2-B9E2-6BC1854F78D6}</x14:id>
        </ext>
      </extLst>
    </cfRule>
  </conditionalFormatting>
  <conditionalFormatting sqref="H19:H33">
    <cfRule type="dataBar" priority="169">
      <dataBar>
        <cfvo type="min"/>
        <cfvo type="num" val="$H$33"/>
        <color rgb="FF638EC6"/>
      </dataBar>
      <extLst>
        <ext xmlns:x14="http://schemas.microsoft.com/office/spreadsheetml/2009/9/main" uri="{B025F937-C7B1-47D3-B67F-A62EFF666E3E}">
          <x14:id>{139A77C0-D3DE-4C65-BF67-69CBC35479BA}</x14:id>
        </ext>
      </extLst>
    </cfRule>
  </conditionalFormatting>
  <conditionalFormatting sqref="F19:F33">
    <cfRule type="dataBar" priority="173">
      <dataBar>
        <cfvo type="num" val="0"/>
        <cfvo type="num" val="$F$33"/>
        <color rgb="FF638EC6"/>
      </dataBar>
      <extLst>
        <ext xmlns:x14="http://schemas.microsoft.com/office/spreadsheetml/2009/9/main" uri="{B025F937-C7B1-47D3-B67F-A62EFF666E3E}">
          <x14:id>{6036AE00-A661-41CC-9D22-EE3D7CA9ABCD}</x14:id>
        </ext>
      </extLst>
    </cfRule>
  </conditionalFormatting>
  <conditionalFormatting sqref="O37:O47 O49:O50">
    <cfRule type="dataBar" priority="174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{82A12F6A-91B9-44BD-9E1E-7B5ADC8AD446}</x14:id>
        </ext>
      </extLst>
    </cfRule>
  </conditionalFormatting>
  <conditionalFormatting sqref="L37:L51">
    <cfRule type="dataBar" priority="17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{2DBC53A6-9BDA-4133-9F39-3CEB41DB697B}</x14:id>
        </ext>
      </extLst>
    </cfRule>
  </conditionalFormatting>
  <conditionalFormatting sqref="B37:B51">
    <cfRule type="dataBar" priority="178">
      <dataBar>
        <cfvo type="min"/>
        <cfvo type="num" val="$B$51"/>
        <color rgb="FF638EC6"/>
      </dataBar>
      <extLst>
        <ext xmlns:x14="http://schemas.microsoft.com/office/spreadsheetml/2009/9/main" uri="{B025F937-C7B1-47D3-B67F-A62EFF666E3E}">
          <x14:id>{3AFE11F0-3F3C-4723-8D61-25E09A5D672F}</x14:id>
        </ext>
      </extLst>
    </cfRule>
  </conditionalFormatting>
  <conditionalFormatting sqref="D37:D51">
    <cfRule type="dataBar" priority="180">
      <dataBar>
        <cfvo type="min"/>
        <cfvo type="num" val="$D$51"/>
        <color rgb="FF638EC6"/>
      </dataBar>
      <extLst>
        <ext xmlns:x14="http://schemas.microsoft.com/office/spreadsheetml/2009/9/main" uri="{B025F937-C7B1-47D3-B67F-A62EFF666E3E}">
          <x14:id>{E97690E1-04B6-4FE5-9ACF-CB5EB0E028D9}</x14:id>
        </ext>
      </extLst>
    </cfRule>
  </conditionalFormatting>
  <conditionalFormatting sqref="E37:E51">
    <cfRule type="dataBar" priority="182">
      <dataBar>
        <cfvo type="min"/>
        <cfvo type="num" val="$E$51"/>
        <color rgb="FF638EC6"/>
      </dataBar>
      <extLst>
        <ext xmlns:x14="http://schemas.microsoft.com/office/spreadsheetml/2009/9/main" uri="{B025F937-C7B1-47D3-B67F-A62EFF666E3E}">
          <x14:id>{04A63916-B598-45E1-87A8-964A64AD0012}</x14:id>
        </ext>
      </extLst>
    </cfRule>
  </conditionalFormatting>
  <conditionalFormatting sqref="G37:G51">
    <cfRule type="dataBar" priority="184">
      <dataBar>
        <cfvo type="min"/>
        <cfvo type="num" val="$G$51"/>
        <color rgb="FF638EC6"/>
      </dataBar>
      <extLst>
        <ext xmlns:x14="http://schemas.microsoft.com/office/spreadsheetml/2009/9/main" uri="{B025F937-C7B1-47D3-B67F-A62EFF666E3E}">
          <x14:id>{E1664D20-DB69-4097-8A87-6C18E80D9F74}</x14:id>
        </ext>
      </extLst>
    </cfRule>
  </conditionalFormatting>
  <conditionalFormatting sqref="H37:H51">
    <cfRule type="dataBar" priority="186">
      <dataBar>
        <cfvo type="min"/>
        <cfvo type="num" val="$H$51"/>
        <color rgb="FF638EC6"/>
      </dataBar>
      <extLst>
        <ext xmlns:x14="http://schemas.microsoft.com/office/spreadsheetml/2009/9/main" uri="{B025F937-C7B1-47D3-B67F-A62EFF666E3E}">
          <x14:id>{07B86A09-667E-4E3B-88A7-7A99112EBBC7}</x14:id>
        </ext>
      </extLst>
    </cfRule>
  </conditionalFormatting>
  <conditionalFormatting sqref="N37:N51">
    <cfRule type="dataBar" priority="188">
      <dataBar>
        <cfvo type="min"/>
        <cfvo type="num" val="$N$51"/>
        <color rgb="FF638EC6"/>
      </dataBar>
      <extLst>
        <ext xmlns:x14="http://schemas.microsoft.com/office/spreadsheetml/2009/9/main" uri="{B025F937-C7B1-47D3-B67F-A62EFF666E3E}">
          <x14:id>{9D530315-09DD-4B26-9A0A-1834AEF925CF}</x14:id>
        </ext>
      </extLst>
    </cfRule>
  </conditionalFormatting>
  <conditionalFormatting sqref="P37:P51">
    <cfRule type="dataBar" priority="190">
      <dataBar>
        <cfvo type="min"/>
        <cfvo type="num" val="$P$51"/>
        <color rgb="FF638EC6"/>
      </dataBar>
      <extLst>
        <ext xmlns:x14="http://schemas.microsoft.com/office/spreadsheetml/2009/9/main" uri="{B025F937-C7B1-47D3-B67F-A62EFF666E3E}">
          <x14:id>{E685B19C-8A6D-483D-92C8-609175FF75A6}</x14:id>
        </ext>
      </extLst>
    </cfRule>
  </conditionalFormatting>
  <conditionalFormatting sqref="J37:J51">
    <cfRule type="dataBar" priority="195">
      <dataBar>
        <cfvo type="min"/>
        <cfvo type="num" val="$G$51"/>
        <color rgb="FF638EC6"/>
      </dataBar>
      <extLst>
        <ext xmlns:x14="http://schemas.microsoft.com/office/spreadsheetml/2009/9/main" uri="{B025F937-C7B1-47D3-B67F-A62EFF666E3E}">
          <x14:id>{7FB3EE4F-5776-47B7-B5B0-73A3AB48C476}</x14:id>
        </ext>
      </extLst>
    </cfRule>
  </conditionalFormatting>
  <conditionalFormatting sqref="K37:K41 K43:K51">
    <cfRule type="dataBar" priority="197">
      <dataBar>
        <cfvo type="min"/>
        <cfvo type="num" val="$K$51"/>
        <color rgb="FF638EC6"/>
      </dataBar>
      <extLst>
        <ext xmlns:x14="http://schemas.microsoft.com/office/spreadsheetml/2009/9/main" uri="{B025F937-C7B1-47D3-B67F-A62EFF666E3E}">
          <x14:id>{E55B3A28-E5EE-4F61-9968-602CA104C907}</x14:id>
        </ext>
      </extLst>
    </cfRule>
  </conditionalFormatting>
  <conditionalFormatting sqref="M37:M51">
    <cfRule type="dataBar" priority="200">
      <dataBar>
        <cfvo type="num" val="0"/>
        <cfvo type="num" val="$M$51"/>
        <color rgb="FF638EC6"/>
      </dataBar>
      <extLst>
        <ext xmlns:x14="http://schemas.microsoft.com/office/spreadsheetml/2009/9/main" uri="{B025F937-C7B1-47D3-B67F-A62EFF666E3E}">
          <x14:id>{76A016FB-B1F7-48BC-836B-EC9DDEDFA928}</x14:id>
        </ext>
      </extLst>
    </cfRule>
  </conditionalFormatting>
  <conditionalFormatting sqref="F55:F69">
    <cfRule type="dataBar" priority="203">
      <dataBar>
        <cfvo type="num" val="0"/>
        <cfvo type="num" val="$F$69"/>
        <color rgb="FF63C384"/>
      </dataBar>
      <extLst>
        <ext xmlns:x14="http://schemas.microsoft.com/office/spreadsheetml/2009/9/main" uri="{B025F937-C7B1-47D3-B67F-A62EFF666E3E}">
          <x14:id>{9B22D719-F6A4-438D-BE40-80D81A2C9ACD}</x14:id>
        </ext>
      </extLst>
    </cfRule>
  </conditionalFormatting>
  <conditionalFormatting sqref="O55:O69">
    <cfRule type="dataBar" priority="205">
      <dataBar>
        <cfvo type="num" val="0"/>
        <cfvo type="num" val="$O$69"/>
        <color rgb="FF63C384"/>
      </dataBar>
      <extLst>
        <ext xmlns:x14="http://schemas.microsoft.com/office/spreadsheetml/2009/9/main" uri="{B025F937-C7B1-47D3-B67F-A62EFF666E3E}">
          <x14:id>{279796C3-B459-4DFC-8B10-03B2BBE30D86}</x14:id>
        </ext>
      </extLst>
    </cfRule>
  </conditionalFormatting>
  <conditionalFormatting sqref="L55:L69">
    <cfRule type="dataBar" priority="207">
      <dataBar>
        <cfvo type="num" val="0"/>
        <cfvo type="num" val="$L$69"/>
        <color rgb="FF63C384"/>
      </dataBar>
      <extLst>
        <ext xmlns:x14="http://schemas.microsoft.com/office/spreadsheetml/2009/9/main" uri="{B025F937-C7B1-47D3-B67F-A62EFF666E3E}">
          <x14:id>{BD49E578-F1C3-4382-AF48-8D400B7F1862}</x14:id>
        </ext>
      </extLst>
    </cfRule>
  </conditionalFormatting>
  <conditionalFormatting sqref="I55:I69">
    <cfRule type="dataBar" priority="209">
      <dataBar>
        <cfvo type="num" val="0"/>
        <cfvo type="num" val="$I$69"/>
        <color rgb="FF63C384"/>
      </dataBar>
      <extLst>
        <ext xmlns:x14="http://schemas.microsoft.com/office/spreadsheetml/2009/9/main" uri="{B025F937-C7B1-47D3-B67F-A62EFF666E3E}">
          <x14:id>{1ED217D7-29B8-4763-A25F-4065A81DC27C}</x14:id>
        </ext>
      </extLst>
    </cfRule>
  </conditionalFormatting>
  <conditionalFormatting sqref="B55:B69">
    <cfRule type="dataBar" priority="213">
      <dataBar>
        <cfvo type="num" val="0"/>
        <cfvo type="num" val="$B$69"/>
        <color rgb="FF638EC6"/>
      </dataBar>
      <extLst>
        <ext xmlns:x14="http://schemas.microsoft.com/office/spreadsheetml/2009/9/main" uri="{B025F937-C7B1-47D3-B67F-A62EFF666E3E}">
          <x14:id>{6C18AF05-1563-4A67-99C6-168D4F47D16C}</x14:id>
        </ext>
      </extLst>
    </cfRule>
  </conditionalFormatting>
  <conditionalFormatting sqref="D55:D69">
    <cfRule type="dataBar" priority="215">
      <dataBar>
        <cfvo type="num" val="0"/>
        <cfvo type="num" val="$D$69"/>
        <color rgb="FF638EC6"/>
      </dataBar>
      <extLst>
        <ext xmlns:x14="http://schemas.microsoft.com/office/spreadsheetml/2009/9/main" uri="{B025F937-C7B1-47D3-B67F-A62EFF666E3E}">
          <x14:id>{DF938399-DF42-4731-80D6-32493ADBE92D}</x14:id>
        </ext>
      </extLst>
    </cfRule>
  </conditionalFormatting>
  <conditionalFormatting sqref="E55:E69">
    <cfRule type="dataBar" priority="217">
      <dataBar>
        <cfvo type="num" val="0"/>
        <cfvo type="num" val="$E$69"/>
        <color rgb="FF638EC6"/>
      </dataBar>
      <extLst>
        <ext xmlns:x14="http://schemas.microsoft.com/office/spreadsheetml/2009/9/main" uri="{B025F937-C7B1-47D3-B67F-A62EFF666E3E}">
          <x14:id>{E641FEFB-5FEF-42D9-825D-ED41F327F3F6}</x14:id>
        </ext>
      </extLst>
    </cfRule>
  </conditionalFormatting>
  <conditionalFormatting sqref="H55:H69">
    <cfRule type="dataBar" priority="219">
      <dataBar>
        <cfvo type="min"/>
        <cfvo type="num" val="$H$51"/>
        <color rgb="FF638EC6"/>
      </dataBar>
      <extLst>
        <ext xmlns:x14="http://schemas.microsoft.com/office/spreadsheetml/2009/9/main" uri="{B025F937-C7B1-47D3-B67F-A62EFF666E3E}">
          <x14:id>{3074413D-1289-4B44-92D6-4782225E69C4}</x14:id>
        </ext>
      </extLst>
    </cfRule>
  </conditionalFormatting>
  <conditionalFormatting sqref="K55:K69">
    <cfRule type="dataBar" priority="221">
      <dataBar>
        <cfvo type="num" val="0"/>
        <cfvo type="num" val="$K$69"/>
        <color rgb="FF638EC6"/>
      </dataBar>
      <extLst>
        <ext xmlns:x14="http://schemas.microsoft.com/office/spreadsheetml/2009/9/main" uri="{B025F937-C7B1-47D3-B67F-A62EFF666E3E}">
          <x14:id>{7F7B37EB-4960-4581-88D2-568AD125CB24}</x14:id>
        </ext>
      </extLst>
    </cfRule>
  </conditionalFormatting>
  <conditionalFormatting sqref="N55:N69">
    <cfRule type="dataBar" priority="223">
      <dataBar>
        <cfvo type="num" val="0"/>
        <cfvo type="num" val="$N$69"/>
        <color rgb="FF638EC6"/>
      </dataBar>
      <extLst>
        <ext xmlns:x14="http://schemas.microsoft.com/office/spreadsheetml/2009/9/main" uri="{B025F937-C7B1-47D3-B67F-A62EFF666E3E}">
          <x14:id>{743C2B64-B54C-4C22-A1C2-E4BE25C4309F}</x14:id>
        </ext>
      </extLst>
    </cfRule>
  </conditionalFormatting>
  <conditionalFormatting sqref="E74:E88">
    <cfRule type="dataBar" priority="225">
      <dataBar>
        <cfvo type="num" val="0"/>
        <cfvo type="num" val="$E$88"/>
        <color rgb="FF638EC6"/>
      </dataBar>
      <extLst>
        <ext xmlns:x14="http://schemas.microsoft.com/office/spreadsheetml/2009/9/main" uri="{B025F937-C7B1-47D3-B67F-A62EFF666E3E}">
          <x14:id>{3D871BFB-7D6C-490B-B050-97F921681182}</x14:id>
        </ext>
      </extLst>
    </cfRule>
  </conditionalFormatting>
  <conditionalFormatting sqref="F74:F88">
    <cfRule type="dataBar" priority="233">
      <dataBar>
        <cfvo type="num" val="0"/>
        <cfvo type="num" val="$F$88"/>
        <color rgb="FF63C384"/>
      </dataBar>
      <extLst>
        <ext xmlns:x14="http://schemas.microsoft.com/office/spreadsheetml/2009/9/main" uri="{B025F937-C7B1-47D3-B67F-A62EFF666E3E}">
          <x14:id>{A1C6B640-B462-4FAB-82BA-955C52F0F5AC}</x14:id>
        </ext>
      </extLst>
    </cfRule>
  </conditionalFormatting>
  <conditionalFormatting sqref="I74:I88">
    <cfRule type="dataBar" priority="235">
      <dataBar>
        <cfvo type="num" val="0"/>
        <cfvo type="num" val="$I$88"/>
        <color rgb="FF63C384"/>
      </dataBar>
      <extLst>
        <ext xmlns:x14="http://schemas.microsoft.com/office/spreadsheetml/2009/9/main" uri="{B025F937-C7B1-47D3-B67F-A62EFF666E3E}">
          <x14:id>{61467558-DAEF-4483-B156-56013255CB44}</x14:id>
        </ext>
      </extLst>
    </cfRule>
  </conditionalFormatting>
  <conditionalFormatting sqref="C74:C88">
    <cfRule type="dataBar" priority="237">
      <dataBar>
        <cfvo type="num" val="0"/>
        <cfvo type="num" val="$C$88"/>
        <color rgb="FF63C384"/>
      </dataBar>
      <extLst>
        <ext xmlns:x14="http://schemas.microsoft.com/office/spreadsheetml/2009/9/main" uri="{B025F937-C7B1-47D3-B67F-A62EFF666E3E}">
          <x14:id>{E1D36144-E313-48FD-B549-78492B02F166}</x14:id>
        </ext>
      </extLst>
    </cfRule>
  </conditionalFormatting>
  <conditionalFormatting sqref="B74:B88">
    <cfRule type="dataBar" priority="239">
      <dataBar>
        <cfvo type="num" val="0"/>
        <cfvo type="num" val="$B$88"/>
        <color rgb="FF638EC6"/>
      </dataBar>
      <extLst>
        <ext xmlns:x14="http://schemas.microsoft.com/office/spreadsheetml/2009/9/main" uri="{B025F937-C7B1-47D3-B67F-A62EFF666E3E}">
          <x14:id>{F3E8B470-217C-4241-B409-DF320D10AB2D}</x14:id>
        </ext>
      </extLst>
    </cfRule>
  </conditionalFormatting>
  <conditionalFormatting sqref="H74:H88">
    <cfRule type="dataBar" priority="243">
      <dataBar>
        <cfvo type="num" val="0"/>
        <cfvo type="num" val="$H$88"/>
        <color rgb="FF638EC6"/>
      </dataBar>
      <extLst>
        <ext xmlns:x14="http://schemas.microsoft.com/office/spreadsheetml/2009/9/main" uri="{B025F937-C7B1-47D3-B67F-A62EFF666E3E}">
          <x14:id>{74E329B4-1846-45C3-99E5-7EE8FD52B679}</x14:id>
        </ext>
      </extLst>
    </cfRule>
  </conditionalFormatting>
  <conditionalFormatting sqref="C107:C111">
    <cfRule type="dataBar" priority="24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{64E27EEA-5914-4663-B1F2-E6B2934F4EA5}</x14:id>
        </ext>
      </extLst>
    </cfRule>
  </conditionalFormatting>
  <conditionalFormatting sqref="F127:F131">
    <cfRule type="dataBar" priority="249">
      <dataBar>
        <cfvo type="num" val="0"/>
        <cfvo type="num" val="$F$131"/>
        <color rgb="FF63C384"/>
      </dataBar>
      <extLst>
        <ext xmlns:x14="http://schemas.microsoft.com/office/spreadsheetml/2009/9/main" uri="{B025F937-C7B1-47D3-B67F-A62EFF666E3E}">
          <x14:id>{13FA7829-C0F9-4573-9B22-7787ACE0360F}</x14:id>
        </ext>
      </extLst>
    </cfRule>
  </conditionalFormatting>
  <conditionalFormatting sqref="D127:D131">
    <cfRule type="dataBar" priority="251">
      <dataBar>
        <cfvo type="min"/>
        <cfvo type="num" val="$D$51"/>
        <color rgb="FF638EC6"/>
      </dataBar>
      <extLst>
        <ext xmlns:x14="http://schemas.microsoft.com/office/spreadsheetml/2009/9/main" uri="{B025F937-C7B1-47D3-B67F-A62EFF666E3E}">
          <x14:id>{EC497562-FE8A-4B14-80B4-3B32E41B384D}</x14:id>
        </ext>
      </extLst>
    </cfRule>
  </conditionalFormatting>
  <conditionalFormatting sqref="E127:E131">
    <cfRule type="dataBar" priority="253">
      <dataBar>
        <cfvo type="num" val="0"/>
        <cfvo type="num" val="$E$131"/>
        <color rgb="FF638EC6"/>
      </dataBar>
      <extLst>
        <ext xmlns:x14="http://schemas.microsoft.com/office/spreadsheetml/2009/9/main" uri="{B025F937-C7B1-47D3-B67F-A62EFF666E3E}">
          <x14:id>{91F8E575-1CFD-4E0E-ADA6-303E413490E9}</x14:id>
        </ext>
      </extLst>
    </cfRule>
  </conditionalFormatting>
  <conditionalFormatting sqref="H127:H131">
    <cfRule type="dataBar" priority="255">
      <dataBar>
        <cfvo type="num" val="0"/>
        <cfvo type="num" val="$H$131"/>
        <color rgb="FF638EC6"/>
      </dataBar>
      <extLst>
        <ext xmlns:x14="http://schemas.microsoft.com/office/spreadsheetml/2009/9/main" uri="{B025F937-C7B1-47D3-B67F-A62EFF666E3E}">
          <x14:id>{CA17438C-89FF-48C8-90C3-C270AC9E2E94}</x14:id>
        </ext>
      </extLst>
    </cfRule>
  </conditionalFormatting>
  <conditionalFormatting sqref="K127:K131">
    <cfRule type="dataBar" priority="257">
      <dataBar>
        <cfvo type="num" val="0"/>
        <cfvo type="num" val="$K$131"/>
        <color rgb="FF638EC6"/>
      </dataBar>
      <extLst>
        <ext xmlns:x14="http://schemas.microsoft.com/office/spreadsheetml/2009/9/main" uri="{B025F937-C7B1-47D3-B67F-A62EFF666E3E}">
          <x14:id>{EE99A662-3E95-4491-9960-DAD5A47F031E}</x14:id>
        </ext>
      </extLst>
    </cfRule>
  </conditionalFormatting>
  <conditionalFormatting sqref="N129:N131">
    <cfRule type="dataBar" priority="259">
      <dataBar>
        <cfvo type="num" val="0"/>
        <cfvo type="num" val="$N$131"/>
        <color rgb="FF638EC6"/>
      </dataBar>
      <extLst>
        <ext xmlns:x14="http://schemas.microsoft.com/office/spreadsheetml/2009/9/main" uri="{B025F937-C7B1-47D3-B67F-A62EFF666E3E}">
          <x14:id>{42398784-DA8D-495D-9EF6-6B35C59BE88F}</x14:id>
        </ext>
      </extLst>
    </cfRule>
  </conditionalFormatting>
  <conditionalFormatting sqref="B127:B131">
    <cfRule type="dataBar" priority="269">
      <dataBar>
        <cfvo type="num" val="0"/>
        <cfvo type="num" val="$B$131"/>
        <color rgb="FF638EC6"/>
      </dataBar>
      <extLst>
        <ext xmlns:x14="http://schemas.microsoft.com/office/spreadsheetml/2009/9/main" uri="{B025F937-C7B1-47D3-B67F-A62EFF666E3E}">
          <x14:id>{4FFAE6AE-9D3D-490F-9C10-32BE1E76F204}</x14:id>
        </ext>
      </extLst>
    </cfRule>
  </conditionalFormatting>
  <conditionalFormatting sqref="I127:I131">
    <cfRule type="dataBar" priority="271">
      <dataBar>
        <cfvo type="num" val="0"/>
        <cfvo type="num" val="$I$131"/>
        <color rgb="FF63C384"/>
      </dataBar>
      <extLst>
        <ext xmlns:x14="http://schemas.microsoft.com/office/spreadsheetml/2009/9/main" uri="{B025F937-C7B1-47D3-B67F-A62EFF666E3E}">
          <x14:id>{E413BD52-0413-4AAD-913C-914C5B443AC6}</x14:id>
        </ext>
      </extLst>
    </cfRule>
  </conditionalFormatting>
  <conditionalFormatting sqref="L127:L131">
    <cfRule type="dataBar" priority="273">
      <dataBar>
        <cfvo type="num" val="0"/>
        <cfvo type="num" val="$L$131"/>
        <color rgb="FF63C384"/>
      </dataBar>
      <extLst>
        <ext xmlns:x14="http://schemas.microsoft.com/office/spreadsheetml/2009/9/main" uri="{B025F937-C7B1-47D3-B67F-A62EFF666E3E}">
          <x14:id>{CEC34F52-8FDA-4E11-99DD-09BE5D3AE3BB}</x14:id>
        </ext>
      </extLst>
    </cfRule>
  </conditionalFormatting>
  <conditionalFormatting sqref="O127:O131">
    <cfRule type="dataBar" priority="275">
      <dataBar>
        <cfvo type="num" val="0"/>
        <cfvo type="num" val="$O$131"/>
        <color rgb="FF63C384"/>
      </dataBar>
      <extLst>
        <ext xmlns:x14="http://schemas.microsoft.com/office/spreadsheetml/2009/9/main" uri="{B025F937-C7B1-47D3-B67F-A62EFF666E3E}">
          <x14:id>{099B9E8E-9FAC-42C8-8A47-1654F958BAF1}</x14:id>
        </ext>
      </extLst>
    </cfRule>
  </conditionalFormatting>
  <conditionalFormatting sqref="C127:C131">
    <cfRule type="dataBar" priority="277">
      <dataBar>
        <cfvo type="num" val="0"/>
        <cfvo type="num" val="$C$131"/>
        <color rgb="FF63C384"/>
      </dataBar>
      <extLst>
        <ext xmlns:x14="http://schemas.microsoft.com/office/spreadsheetml/2009/9/main" uri="{B025F937-C7B1-47D3-B67F-A62EFF666E3E}">
          <x14:id>{E8D0BA76-FE3E-496C-A08A-B8E7E8817057}</x14:id>
        </ext>
      </extLst>
    </cfRule>
  </conditionalFormatting>
  <conditionalFormatting sqref="B143">
    <cfRule type="containsBlanks" dxfId="193" priority="4" stopIfTrue="1">
      <formula>LEN(TRIM(B143))=0</formula>
    </cfRule>
  </conditionalFormatting>
  <conditionalFormatting sqref="B143:B147">
    <cfRule type="dataBar" priority="3">
      <dataBar>
        <cfvo type="num" val="0"/>
        <cfvo type="num" val="$B$147"/>
        <color rgb="FF638EC6"/>
      </dataBar>
      <extLst>
        <ext xmlns:x14="http://schemas.microsoft.com/office/spreadsheetml/2009/9/main" uri="{B025F937-C7B1-47D3-B67F-A62EFF666E3E}">
          <x14:id>{481E88DD-990F-4D44-A68E-2D5B08E48DE1}</x14:id>
        </ext>
      </extLst>
    </cfRule>
  </conditionalFormatting>
  <conditionalFormatting sqref="F143:F147">
    <cfRule type="dataBar" priority="279">
      <dataBar>
        <cfvo type="num" val="0"/>
        <cfvo type="num" val="$F$147"/>
        <color rgb="FF63C384"/>
      </dataBar>
      <extLst>
        <ext xmlns:x14="http://schemas.microsoft.com/office/spreadsheetml/2009/9/main" uri="{B025F937-C7B1-47D3-B67F-A62EFF666E3E}">
          <x14:id>{ADEA4D1D-CE04-4734-93F7-A584E7EE0941}</x14:id>
        </ext>
      </extLst>
    </cfRule>
  </conditionalFormatting>
  <conditionalFormatting sqref="E143:E147">
    <cfRule type="dataBar" priority="283">
      <dataBar>
        <cfvo type="num" val="0"/>
        <cfvo type="num" val="$E$147"/>
        <color rgb="FF638EC6"/>
      </dataBar>
      <extLst>
        <ext xmlns:x14="http://schemas.microsoft.com/office/spreadsheetml/2009/9/main" uri="{B025F937-C7B1-47D3-B67F-A62EFF666E3E}">
          <x14:id>{269AEA89-436D-4736-8CC7-FBD4B1AE7D99}</x14:id>
        </ext>
      </extLst>
    </cfRule>
  </conditionalFormatting>
  <conditionalFormatting sqref="H143:H147">
    <cfRule type="dataBar" priority="285">
      <dataBar>
        <cfvo type="num" val="0"/>
        <cfvo type="num" val="$H$147"/>
        <color rgb="FF638EC6"/>
      </dataBar>
      <extLst>
        <ext xmlns:x14="http://schemas.microsoft.com/office/spreadsheetml/2009/9/main" uri="{B025F937-C7B1-47D3-B67F-A62EFF666E3E}">
          <x14:id>{3F548D24-967E-4BB8-B677-8CC04114900B}</x14:id>
        </ext>
      </extLst>
    </cfRule>
  </conditionalFormatting>
  <conditionalFormatting sqref="I143:I147">
    <cfRule type="dataBar" priority="293">
      <dataBar>
        <cfvo type="num" val="0"/>
        <cfvo type="num" val="$I$147"/>
        <color rgb="FF63C384"/>
      </dataBar>
      <extLst>
        <ext xmlns:x14="http://schemas.microsoft.com/office/spreadsheetml/2009/9/main" uri="{B025F937-C7B1-47D3-B67F-A62EFF666E3E}">
          <x14:id>{79A43C47-F698-4917-AABF-5C0A54894528}</x14:id>
        </ext>
      </extLst>
    </cfRule>
  </conditionalFormatting>
  <conditionalFormatting sqref="C143:C147">
    <cfRule type="dataBar" priority="295">
      <dataBar>
        <cfvo type="num" val="0"/>
        <cfvo type="num" val="$C$147"/>
        <color rgb="FF63C384"/>
      </dataBar>
      <extLst>
        <ext xmlns:x14="http://schemas.microsoft.com/office/spreadsheetml/2009/9/main" uri="{B025F937-C7B1-47D3-B67F-A62EFF666E3E}">
          <x14:id>{9C7B5DD3-1B8F-4255-8071-AC4EEC75BF9A}</x14:id>
        </ext>
      </extLst>
    </cfRule>
  </conditionalFormatting>
  <conditionalFormatting sqref="F6:F8">
    <cfRule type="dataBar" priority="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{665F6843-DC2B-4191-90C2-7EB8DA7F7788}</x14:id>
        </ext>
      </extLst>
    </cfRule>
  </conditionalFormatting>
  <conditionalFormatting sqref="E157">
    <cfRule type="dataBar" priority="1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{8817A87B-C99C-4B68-8997-FAB60595E432}</x14:id>
        </ext>
      </extLst>
    </cfRule>
  </conditionalFormatting>
  <pageMargins left="0.70866141732283472" right="0.70866141732283472" top="0.74803149606299213" bottom="0.55118110236220474" header="0.31496062992125984" footer="0.31496062992125984"/>
  <pageSetup paperSize="9" scale="61" orientation="landscape" r:id="rId1"/>
  <rowBreaks count="3" manualBreakCount="3">
    <brk id="34" max="16383" man="1"/>
    <brk id="89" max="16383" man="1"/>
    <brk id="132" max="16383" man="1"/>
  </rowBreaks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C1880B-599E-416D-BEA2-93911288C966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D153:D157</xm:sqref>
        </x14:conditionalFormatting>
        <x14:conditionalFormatting xmlns:xm="http://schemas.microsoft.com/office/excel/2006/main">
          <x14:cfRule type="dataBar" id="{C0AF938B-1D4F-4CBE-BF6D-9DB9D16730A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E153:E156</xm:sqref>
        </x14:conditionalFormatting>
        <x14:conditionalFormatting xmlns:xm="http://schemas.microsoft.com/office/excel/2006/main">
          <x14:cfRule type="dataBar" id="{9DF572D9-DA64-4A06-950B-36AC1DDAB1EE}">
            <x14:dataBar minLength="0" maxLength="100" negativeBarColorSameAsPositive="1" axisPosition="none">
              <x14:cfvo type="min"/>
              <x14:cfvo type="max"/>
            </x14:dataBar>
          </x14:cfRule>
          <xm:sqref>B94:B97</xm:sqref>
        </x14:conditionalFormatting>
        <x14:conditionalFormatting xmlns:xm="http://schemas.microsoft.com/office/excel/2006/main">
          <x14:cfRule type="dataBar" id="{D696A203-5084-44AE-B916-217405200284}">
            <x14:dataBar minLength="0" maxLength="100" negativeBarColorSameAsPositive="1" axisPosition="none">
              <x14:cfvo type="min"/>
              <x14:cfvo type="max"/>
            </x14:dataBar>
          </x14:cfRule>
          <xm:sqref>B100:B104</xm:sqref>
        </x14:conditionalFormatting>
        <x14:conditionalFormatting xmlns:xm="http://schemas.microsoft.com/office/excel/2006/main">
          <x14:cfRule type="dataBar" id="{3C801D2D-C533-49BF-8C20-392A38CAB4F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C100:C104</xm:sqref>
        </x14:conditionalFormatting>
        <x14:conditionalFormatting xmlns:xm="http://schemas.microsoft.com/office/excel/2006/main">
          <x14:cfRule type="dataBar" id="{4ECE1016-DC7B-492D-A279-CB2A61343675}">
            <x14:dataBar minLength="0" maxLength="100" negativeBarColorSameAsPositive="1" axisPosition="none">
              <x14:cfvo type="min"/>
              <x14:cfvo type="max"/>
            </x14:dataBar>
          </x14:cfRule>
          <xm:sqref>B94:B97</xm:sqref>
        </x14:conditionalFormatting>
        <x14:conditionalFormatting xmlns:xm="http://schemas.microsoft.com/office/excel/2006/main">
          <x14:cfRule type="dataBar" id="{FF47147D-9940-4767-9CE0-BC5AD35A872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F37:F43 C37:C43 C46:C50 F45:F50</xm:sqref>
        </x14:conditionalFormatting>
        <x14:conditionalFormatting xmlns:xm="http://schemas.microsoft.com/office/excel/2006/main">
          <x14:cfRule type="dataBar" id="{561D5363-C17F-4517-8461-27902B3F13CA}">
            <x14:dataBar minLength="0" maxLength="100" negativeBarColorSameAsPositive="1" axisPosition="none">
              <x14:cfvo type="min"/>
              <x14:cfvo type="max"/>
            </x14:dataBar>
          </x14:cfRule>
          <xm:sqref>F44</xm:sqref>
        </x14:conditionalFormatting>
        <x14:conditionalFormatting xmlns:xm="http://schemas.microsoft.com/office/excel/2006/main">
          <x14:cfRule type="dataBar" id="{125C22B5-DEA0-4A0F-BAF7-D7228BE37E7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I46:I50 I37:I43</xm:sqref>
        </x14:conditionalFormatting>
        <x14:conditionalFormatting xmlns:xm="http://schemas.microsoft.com/office/excel/2006/main">
          <x14:cfRule type="dataBar" id="{E08C7561-FCB6-4E4E-93CA-C4B7D1DFB7ED}">
            <x14:dataBar minLength="0" maxLength="100" negativeBarColorSameAsPositive="1" axisPosition="none">
              <x14:cfvo type="min"/>
              <x14:cfvo type="max"/>
            </x14:dataBar>
          </x14:cfRule>
          <xm:sqref>I45</xm:sqref>
        </x14:conditionalFormatting>
        <x14:conditionalFormatting xmlns:xm="http://schemas.microsoft.com/office/excel/2006/main">
          <x14:cfRule type="dataBar" id="{CA72422D-5FCF-4F15-AC15-38CD56E6A74C}">
            <x14:dataBar minLength="0" maxLength="100" negativeBarColorSameAsPositive="1" axisPosition="none">
              <x14:cfvo type="min"/>
              <x14:cfvo type="max"/>
            </x14:dataBar>
          </x14:cfRule>
          <xm:sqref>I44</xm:sqref>
        </x14:conditionalFormatting>
        <x14:conditionalFormatting xmlns:xm="http://schemas.microsoft.com/office/excel/2006/main">
          <x14:cfRule type="dataBar" id="{28EA14E9-4C5F-40DC-83D9-D3BD71D3F0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D6:D8</xm:sqref>
        </x14:conditionalFormatting>
        <x14:conditionalFormatting xmlns:xm="http://schemas.microsoft.com/office/excel/2006/main">
          <x14:cfRule type="dataBar" id="{F7849732-1614-4A2C-B692-D4FD0FD6C355}">
            <x14:dataBar minLength="0" maxLength="100" negativeBarColorSameAsPositive="1" axisPosition="none">
              <x14:cfvo type="min"/>
              <x14:cfvo type="max"/>
            </x14:dataBar>
          </x14:cfRule>
          <xm:sqref>D94:D97</xm:sqref>
        </x14:conditionalFormatting>
        <x14:conditionalFormatting xmlns:xm="http://schemas.microsoft.com/office/excel/2006/main">
          <x14:cfRule type="dataBar" id="{6F01430B-5044-47BB-88CA-0A166E4CA52E}">
            <x14:dataBar minLength="0" maxLength="100" negativeBarColorSameAsPositive="1" axisPosition="none">
              <x14:cfvo type="min"/>
              <x14:cfvo type="max"/>
            </x14:dataBar>
          </x14:cfRule>
          <xm:sqref>D94:D97</xm:sqref>
        </x14:conditionalFormatting>
        <x14:conditionalFormatting xmlns:xm="http://schemas.microsoft.com/office/excel/2006/main">
          <x14:cfRule type="dataBar" id="{AE44F587-1C2B-4F83-9441-31108B09C66A}">
            <x14:dataBar minLength="0" maxLength="100" negativeBarColorSameAsPositive="1" axisPosition="none">
              <x14:cfvo type="min"/>
              <x14:cfvo type="max"/>
            </x14:dataBar>
          </x14:cfRule>
          <xm:sqref>B6:B8</xm:sqref>
        </x14:conditionalFormatting>
        <x14:conditionalFormatting xmlns:xm="http://schemas.microsoft.com/office/excel/2006/main">
          <x14:cfRule type="dataBar" id="{7B1216D4-2304-4364-9C98-47028F0C3C5B}">
            <x14:dataBar minLength="0" maxLength="100" negativeBarColorSameAsPositive="1" axisPosition="none">
              <x14:cfvo type="num">
                <xm:f>0</xm:f>
              </x14:cfvo>
              <x14:cfvo type="num">
                <xm:f>$B$8</xm:f>
              </x14:cfvo>
            </x14:dataBar>
          </x14:cfRule>
          <xm:sqref>B6:B8</xm:sqref>
        </x14:conditionalFormatting>
        <x14:conditionalFormatting xmlns:xm="http://schemas.microsoft.com/office/excel/2006/main">
          <x14:cfRule type="dataBar" id="{0C0473C5-3CA2-4891-BF29-E4863553F648}">
            <x14:dataBar minLength="0" maxLength="100" negativeBarColorSameAsPositive="1" axisPosition="none">
              <x14:cfvo type="min"/>
              <x14:cfvo type="max"/>
            </x14:dataBar>
          </x14:cfRule>
          <xm:sqref>C6:C8</xm:sqref>
        </x14:conditionalFormatting>
        <x14:conditionalFormatting xmlns:xm="http://schemas.microsoft.com/office/excel/2006/main">
          <x14:cfRule type="dataBar" id="{7309A5C6-9120-4C94-B237-0FB7722CA91D}">
            <x14:dataBar minLength="0" maxLength="100" negativeBarColorSameAsPositive="1" axisPosition="none">
              <x14:cfvo type="num">
                <xm:f>0</xm:f>
              </x14:cfvo>
              <x14:cfvo type="num">
                <xm:f>$C$8</xm:f>
              </x14:cfvo>
            </x14:dataBar>
          </x14:cfRule>
          <xm:sqref>C6:C8</xm:sqref>
        </x14:conditionalFormatting>
        <x14:conditionalFormatting xmlns:xm="http://schemas.microsoft.com/office/excel/2006/main">
          <x14:cfRule type="dataBar" id="{73DB7575-13AF-44E4-BDBD-D2CE6EA9412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D14:D16</xm:sqref>
        </x14:conditionalFormatting>
        <x14:conditionalFormatting xmlns:xm="http://schemas.microsoft.com/office/excel/2006/main">
          <x14:cfRule type="dataBar" id="{D8C92D8B-1B71-45A0-9E8C-1970DCD4F32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C44:C45</xm:sqref>
        </x14:conditionalFormatting>
        <x14:conditionalFormatting xmlns:xm="http://schemas.microsoft.com/office/excel/2006/main">
          <x14:cfRule type="dataBar" id="{E919FDF4-EE6E-4925-AD68-63FCDCB4DBB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O48</xm:sqref>
        </x14:conditionalFormatting>
        <x14:conditionalFormatting xmlns:xm="http://schemas.microsoft.com/office/excel/2006/main">
          <x14:cfRule type="dataBar" id="{03CA706F-834A-4D9C-B0D6-758BA31CF74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C51</xm:sqref>
        </x14:conditionalFormatting>
        <x14:conditionalFormatting xmlns:xm="http://schemas.microsoft.com/office/excel/2006/main">
          <x14:cfRule type="dataBar" id="{ECAD7143-2357-4273-965E-FD8A8DB0FED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F51</xm:sqref>
        </x14:conditionalFormatting>
        <x14:conditionalFormatting xmlns:xm="http://schemas.microsoft.com/office/excel/2006/main">
          <x14:cfRule type="dataBar" id="{6A3215DA-AE3D-47A5-A96C-9CD3F0D963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I51</xm:sqref>
        </x14:conditionalFormatting>
        <x14:conditionalFormatting xmlns:xm="http://schemas.microsoft.com/office/excel/2006/main">
          <x14:cfRule type="dataBar" id="{5D74A786-A428-45A3-8FC2-604D7126B18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O51</xm:sqref>
        </x14:conditionalFormatting>
        <x14:conditionalFormatting xmlns:xm="http://schemas.microsoft.com/office/excel/2006/main">
          <x14:cfRule type="dataBar" id="{9C95D4A7-1378-46D9-BAA4-D6C8D96009CD}">
            <x14:dataBar minLength="0" maxLength="100" negativeBarColorSameAsPositive="1" axisPosition="none">
              <x14:cfvo type="num">
                <xm:f>0</xm:f>
              </x14:cfvo>
              <x14:cfvo type="num">
                <xm:f>$B$16</xm:f>
              </x14:cfvo>
            </x14:dataBar>
          </x14:cfRule>
          <xm:sqref>B14:B16</xm:sqref>
        </x14:conditionalFormatting>
        <x14:conditionalFormatting xmlns:xm="http://schemas.microsoft.com/office/excel/2006/main">
          <x14:cfRule type="dataBar" id="{9CAEA2AC-E7DE-4C89-A7C2-9E583F379DD1}">
            <x14:dataBar minLength="0" maxLength="100" negativeBarColorSameAsPositive="1" axisPosition="none">
              <x14:cfvo type="num">
                <xm:f>0</xm:f>
              </x14:cfvo>
              <x14:cfvo type="num">
                <xm:f>$C$16</xm:f>
              </x14:cfvo>
            </x14:dataBar>
          </x14:cfRule>
          <xm:sqref>C14:C16</xm:sqref>
        </x14:conditionalFormatting>
        <x14:conditionalFormatting xmlns:xm="http://schemas.microsoft.com/office/excel/2006/main">
          <x14:cfRule type="dataBar" id="{CAD6BCA8-0B42-4B98-8CDA-8970E22C20A9}">
            <x14:dataBar minLength="0" maxLength="100" negativeBarColorSameAsPositive="1" axisPosition="none">
              <x14:cfvo type="num">
                <xm:f>0</xm:f>
              </x14:cfvo>
              <x14:cfvo type="num">
                <xm:f>$E$16</xm:f>
              </x14:cfvo>
            </x14:dataBar>
          </x14:cfRule>
          <xm:sqref>E14:E16</xm:sqref>
        </x14:conditionalFormatting>
        <x14:conditionalFormatting xmlns:xm="http://schemas.microsoft.com/office/excel/2006/main">
          <x14:cfRule type="dataBar" id="{A0315C2E-14C2-4480-B7F2-192D19A08EDE}">
            <x14:dataBar minLength="0" maxLength="100" negativeBarColorSameAsPositive="1" axisPosition="none">
              <x14:cfvo type="min"/>
              <x14:cfvo type="max"/>
            </x14:dataBar>
          </x14:cfRule>
          <xm:sqref>I63</xm:sqref>
        </x14:conditionalFormatting>
        <x14:conditionalFormatting xmlns:xm="http://schemas.microsoft.com/office/excel/2006/main">
          <x14:cfRule type="dataBar" id="{42379DE7-87DF-4801-AD60-9B0D0677EA0D}">
            <x14:dataBar minLength="0" maxLength="100" negativeBarColorSameAsPositive="1" axisPosition="none">
              <x14:cfvo type="min"/>
              <x14:cfvo type="max"/>
            </x14:dataBar>
          </x14:cfRule>
          <xm:sqref>I62</xm:sqref>
        </x14:conditionalFormatting>
        <x14:conditionalFormatting xmlns:xm="http://schemas.microsoft.com/office/excel/2006/main">
          <x14:cfRule type="dataBar" id="{2E473B3C-B1CC-489B-A20B-CD0B9C45D4AB}">
            <x14:dataBar minLength="0" maxLength="100" negativeBarColorSameAsPositive="1" axisPosition="none">
              <x14:cfvo type="num">
                <xm:f>0</xm:f>
              </x14:cfvo>
              <x14:cfvo type="num">
                <xm:f>$C$69</xm:f>
              </x14:cfvo>
            </x14:dataBar>
          </x14:cfRule>
          <xm:sqref>C55:C69</xm:sqref>
        </x14:conditionalFormatting>
        <x14:conditionalFormatting xmlns:xm="http://schemas.microsoft.com/office/excel/2006/main">
          <x14:cfRule type="dataBar" id="{5411E655-9B03-4D52-BC95-AA84DFA54FB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F69</xm:sqref>
        </x14:conditionalFormatting>
        <x14:conditionalFormatting xmlns:xm="http://schemas.microsoft.com/office/excel/2006/main">
          <x14:cfRule type="dataBar" id="{A90CA684-2730-4895-A706-8CA3DF7143C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I69</xm:sqref>
        </x14:conditionalFormatting>
        <x14:conditionalFormatting xmlns:xm="http://schemas.microsoft.com/office/excel/2006/main">
          <x14:cfRule type="dataBar" id="{C975CC53-A857-4CC0-8BD4-D7A55AA4AD1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L69</xm:sqref>
        </x14:conditionalFormatting>
        <x14:conditionalFormatting xmlns:xm="http://schemas.microsoft.com/office/excel/2006/main">
          <x14:cfRule type="dataBar" id="{25B0E807-13A1-4B2C-BF62-22909E3A34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M55:M69 P55:P69 G127:G131 J127:J131 M127:M131 P127:P131 D143:D147 G143:G147 J143:J147 G19:G33 G55:G69 D74:D88 G74:G88 J55:J69 J74:J88</xm:sqref>
        </x14:conditionalFormatting>
        <x14:conditionalFormatting xmlns:xm="http://schemas.microsoft.com/office/excel/2006/main">
          <x14:cfRule type="dataBar" id="{A3FD76C2-D1C3-4C9E-8DE0-3F7F49403A48}">
            <x14:dataBar minLength="0" maxLength="100" negativeBarColorSameAsPositive="1" axisPosition="none">
              <x14:cfvo type="num">
                <xm:f>0</xm:f>
              </x14:cfvo>
              <x14:cfvo type="num">
                <xm:f>$F$123</xm:f>
              </x14:cfvo>
            </x14:dataBar>
          </x14:cfRule>
          <xm:sqref>F119:F123</xm:sqref>
        </x14:conditionalFormatting>
        <x14:conditionalFormatting xmlns:xm="http://schemas.microsoft.com/office/excel/2006/main">
          <x14:cfRule type="dataBar" id="{DDAC8679-42C6-4763-AE75-8FA0C6F42185}">
            <x14:dataBar minLength="0" maxLength="100" negativeBarColorSameAsPositive="1" axisPosition="none">
              <x14:cfvo type="num">
                <xm:f>0</xm:f>
              </x14:cfvo>
              <x14:cfvo type="num">
                <xm:f>$L$123</xm:f>
              </x14:cfvo>
            </x14:dataBar>
          </x14:cfRule>
          <xm:sqref>I119:I123</xm:sqref>
        </x14:conditionalFormatting>
        <x14:conditionalFormatting xmlns:xm="http://schemas.microsoft.com/office/excel/2006/main">
          <x14:cfRule type="dataBar" id="{B733C7B0-B999-47A0-863E-3E9F8FDBA264}">
            <x14:dataBar minLength="0" maxLength="100" negativeBarColorSameAsPositive="1" axisPosition="none">
              <x14:cfvo type="num">
                <xm:f>0</xm:f>
              </x14:cfvo>
              <x14:cfvo type="num">
                <xm:f>$O$123</xm:f>
              </x14:cfvo>
            </x14:dataBar>
          </x14:cfRule>
          <xm:sqref>O119:O123</xm:sqref>
        </x14:conditionalFormatting>
        <x14:conditionalFormatting xmlns:xm="http://schemas.microsoft.com/office/excel/2006/main">
          <x14:cfRule type="dataBar" id="{965E40E5-2590-4D39-A056-55DB46032731}">
            <x14:dataBar minLength="0" maxLength="100" negativeBarColorSameAsPositive="1" axisPosition="none">
              <x14:cfvo type="num">
                <xm:f>0</xm:f>
              </x14:cfvo>
              <x14:cfvo type="num">
                <xm:f>$B$123</xm:f>
              </x14:cfvo>
            </x14:dataBar>
          </x14:cfRule>
          <xm:sqref>B119:B123</xm:sqref>
        </x14:conditionalFormatting>
        <x14:conditionalFormatting xmlns:xm="http://schemas.microsoft.com/office/excel/2006/main">
          <x14:cfRule type="dataBar" id="{9D269930-24D4-45F0-810D-40D7031A8C7C}">
            <x14:dataBar minLength="0" maxLength="100" negativeBarColorSameAsPositive="1" axisPosition="none">
              <x14:cfvo type="min"/>
              <x14:cfvo type="num">
                <xm:f>$D$51</xm:f>
              </x14:cfvo>
            </x14:dataBar>
          </x14:cfRule>
          <xm:sqref>D119:D123</xm:sqref>
        </x14:conditionalFormatting>
        <x14:conditionalFormatting xmlns:xm="http://schemas.microsoft.com/office/excel/2006/main">
          <x14:cfRule type="dataBar" id="{B6E4D822-5216-4293-B92F-462CD22CBFE2}">
            <x14:dataBar minLength="0" maxLength="100" negativeBarColorSameAsPositive="1" axisPosition="none">
              <x14:cfvo type="num">
                <xm:f>0</xm:f>
              </x14:cfvo>
              <x14:cfvo type="num">
                <xm:f>$E$123</xm:f>
              </x14:cfvo>
            </x14:dataBar>
          </x14:cfRule>
          <xm:sqref>E119:E123</xm:sqref>
        </x14:conditionalFormatting>
        <x14:conditionalFormatting xmlns:xm="http://schemas.microsoft.com/office/excel/2006/main">
          <x14:cfRule type="dataBar" id="{19F62C81-24B1-4885-A463-B2E87FC71E95}">
            <x14:dataBar minLength="0" maxLength="100" negativeBarColorSameAsPositive="1" axisPosition="none">
              <x14:cfvo type="num">
                <xm:f>0</xm:f>
              </x14:cfvo>
              <x14:cfvo type="num">
                <xm:f>$H$123</xm:f>
              </x14:cfvo>
            </x14:dataBar>
          </x14:cfRule>
          <xm:sqref>H119:H123</xm:sqref>
        </x14:conditionalFormatting>
        <x14:conditionalFormatting xmlns:xm="http://schemas.microsoft.com/office/excel/2006/main">
          <x14:cfRule type="dataBar" id="{DA036019-D79E-4533-8385-B514A6CDB18D}">
            <x14:dataBar minLength="0" maxLength="100" negativeBarColorSameAsPositive="1" axisPosition="none">
              <x14:cfvo type="num">
                <xm:f>0</xm:f>
              </x14:cfvo>
              <x14:cfvo type="num">
                <xm:f>$K$123</xm:f>
              </x14:cfvo>
            </x14:dataBar>
          </x14:cfRule>
          <xm:sqref>K119:K123</xm:sqref>
        </x14:conditionalFormatting>
        <x14:conditionalFormatting xmlns:xm="http://schemas.microsoft.com/office/excel/2006/main">
          <x14:cfRule type="dataBar" id="{82802203-BC58-4F44-B8C0-812531E1FBE4}">
            <x14:dataBar minLength="0" maxLength="100" negativeBarColorSameAsPositive="1" axisPosition="none">
              <x14:cfvo type="num">
                <xm:f>0</xm:f>
              </x14:cfvo>
              <x14:cfvo type="num">
                <xm:f>$N$123</xm:f>
              </x14:cfvo>
            </x14:dataBar>
          </x14:cfRule>
          <xm:sqref>N119:N123</xm:sqref>
        </x14:conditionalFormatting>
        <x14:conditionalFormatting xmlns:xm="http://schemas.microsoft.com/office/excel/2006/main">
          <x14:cfRule type="dataBar" id="{843529EF-3390-471D-9714-B1758EFCE1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G119:G123</xm:sqref>
        </x14:conditionalFormatting>
        <x14:conditionalFormatting xmlns:xm="http://schemas.microsoft.com/office/excel/2006/main">
          <x14:cfRule type="dataBar" id="{29CCB76B-5E72-4307-AEE6-A93249AC59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J119:J123</xm:sqref>
        </x14:conditionalFormatting>
        <x14:conditionalFormatting xmlns:xm="http://schemas.microsoft.com/office/excel/2006/main">
          <x14:cfRule type="dataBar" id="{D532BF6C-B351-4041-800D-14181108D1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M119:M123</xm:sqref>
        </x14:conditionalFormatting>
        <x14:conditionalFormatting xmlns:xm="http://schemas.microsoft.com/office/excel/2006/main">
          <x14:cfRule type="dataBar" id="{44627FA1-CC6B-4D2B-812F-429CDA04CB3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P119:P123</xm:sqref>
        </x14:conditionalFormatting>
        <x14:conditionalFormatting xmlns:xm="http://schemas.microsoft.com/office/excel/2006/main">
          <x14:cfRule type="dataBar" id="{97141DB6-3109-4A84-8E3B-B6A4E942EC2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F123</xm:sqref>
        </x14:conditionalFormatting>
        <x14:conditionalFormatting xmlns:xm="http://schemas.microsoft.com/office/excel/2006/main">
          <x14:cfRule type="dataBar" id="{9EA24014-0C2E-4CF6-A1DD-15982631B52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L123</xm:sqref>
        </x14:conditionalFormatting>
        <x14:conditionalFormatting xmlns:xm="http://schemas.microsoft.com/office/excel/2006/main">
          <x14:cfRule type="dataBar" id="{4C39B3F6-AF2B-438D-8E57-25A57A824E1C}">
            <x14:dataBar minLength="0" maxLength="100" negativeBarColorSameAsPositive="1" axisPosition="none">
              <x14:cfvo type="num">
                <xm:f>0</xm:f>
              </x14:cfvo>
              <x14:cfvo type="num">
                <xm:f>$L$123</xm:f>
              </x14:cfvo>
            </x14:dataBar>
          </x14:cfRule>
          <xm:sqref>L119:L123</xm:sqref>
        </x14:conditionalFormatting>
        <x14:conditionalFormatting xmlns:xm="http://schemas.microsoft.com/office/excel/2006/main">
          <x14:cfRule type="dataBar" id="{0AE0C6A9-BEB4-4413-9064-EE20B7489C6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I123</xm:sqref>
        </x14:conditionalFormatting>
        <x14:conditionalFormatting xmlns:xm="http://schemas.microsoft.com/office/excel/2006/main">
          <x14:cfRule type="dataBar" id="{EFBF07AA-9BE5-4783-B3B2-190790783356}">
            <x14:dataBar minLength="0" maxLength="100" negativeBarColorSameAsPositive="1" axisPosition="none">
              <x14:cfvo type="num">
                <xm:f>0</xm:f>
              </x14:cfvo>
              <x14:cfvo type="num">
                <xm:f>0</xm:f>
              </x14:cfvo>
            </x14:dataBar>
          </x14:cfRule>
          <xm:sqref>C119:C123</xm:sqref>
        </x14:conditionalFormatting>
        <x14:conditionalFormatting xmlns:xm="http://schemas.microsoft.com/office/excel/2006/main">
          <x14:cfRule type="dataBar" id="{8D41D7B5-85FA-4A69-98A7-5966697600A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L52 L91</xm:sqref>
        </x14:conditionalFormatting>
        <x14:conditionalFormatting xmlns:xm="http://schemas.microsoft.com/office/excel/2006/main">
          <x14:cfRule type="dataBar" id="{5E35F3F4-252F-4913-8387-CC6E4B2A2E2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I45</xm:sqref>
        </x14:conditionalFormatting>
        <x14:conditionalFormatting xmlns:xm="http://schemas.microsoft.com/office/excel/2006/main">
          <x14:cfRule type="dataBar" id="{43DD3994-F241-42C9-977B-6072D19F553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I45</xm:sqref>
        </x14:conditionalFormatting>
        <x14:conditionalFormatting xmlns:xm="http://schemas.microsoft.com/office/excel/2006/main">
          <x14:cfRule type="dataBar" id="{9BC95C78-66F2-4FAE-949E-D68AA8D9333B}">
            <x14:dataBar minLength="0" maxLength="100" negativeBarColorSameAsPositive="1" axisPosition="none">
              <x14:cfvo type="min"/>
              <x14:cfvo type="max"/>
            </x14:dataBar>
          </x14:cfRule>
          <xm:sqref>E6:E8</xm:sqref>
        </x14:conditionalFormatting>
        <x14:conditionalFormatting xmlns:xm="http://schemas.microsoft.com/office/excel/2006/main">
          <x14:cfRule type="dataBar" id="{5F5672BD-5AAC-477B-B26E-909542EFC52D}">
            <x14:dataBar minLength="0" maxLength="100" negativeBarColorSameAsPositive="1" axisPosition="none">
              <x14:cfvo type="num">
                <xm:f>0</xm:f>
              </x14:cfvo>
              <x14:cfvo type="num">
                <xm:f>$E$8</xm:f>
              </x14:cfvo>
            </x14:dataBar>
          </x14:cfRule>
          <xm:sqref>E6:E8</xm:sqref>
        </x14:conditionalFormatting>
        <x14:conditionalFormatting xmlns:xm="http://schemas.microsoft.com/office/excel/2006/main">
          <x14:cfRule type="dataBar" id="{193DBB19-C313-4251-8CE9-91B070DB5202}">
            <x14:dataBar minLength="0" maxLength="100" negativeBarColorSameAsPositive="1" axisPosition="none">
              <x14:cfvo type="min"/>
              <x14:cfvo type="max"/>
            </x14:dataBar>
          </x14:cfRule>
          <xm:sqref>G6:G8</xm:sqref>
        </x14:conditionalFormatting>
        <x14:conditionalFormatting xmlns:xm="http://schemas.microsoft.com/office/excel/2006/main">
          <x14:cfRule type="dataBar" id="{4999E5C0-6276-4C6E-8DB5-A96997B28F33}">
            <x14:dataBar minLength="0" maxLength="100" negativeBarColorSameAsPositive="1" axisPosition="none">
              <x14:cfvo type="num">
                <xm:f>0</xm:f>
              </x14:cfvo>
              <x14:cfvo type="num">
                <xm:f>$G$8</xm:f>
              </x14:cfvo>
            </x14:dataBar>
          </x14:cfRule>
          <xm:sqref>G6:G8</xm:sqref>
        </x14:conditionalFormatting>
        <x14:conditionalFormatting xmlns:xm="http://schemas.microsoft.com/office/excel/2006/main">
          <x14:cfRule type="dataBar" id="{5F918A23-EA62-4A54-A535-C25DFBAFFCCE}">
            <x14:dataBar minLength="0" maxLength="100" negativeBarColorSameAsPositive="1" axisPosition="none">
              <x14:cfvo type="num">
                <xm:f>0</xm:f>
              </x14:cfvo>
              <x14:cfvo type="num">
                <xm:f>$F$100</xm:f>
              </x14:cfvo>
            </x14:dataBar>
          </x14:cfRule>
          <xm:sqref>F135:F139</xm:sqref>
        </x14:conditionalFormatting>
        <x14:conditionalFormatting xmlns:xm="http://schemas.microsoft.com/office/excel/2006/main">
          <x14:cfRule type="dataBar" id="{6C6C77B6-01A5-4885-88D6-BD7B050FEE45}">
            <x14:dataBar minLength="0" maxLength="100" negativeBarColorSameAsPositive="1" axisPosition="none">
              <x14:cfvo type="num">
                <xm:f>0</xm:f>
              </x14:cfvo>
              <x14:cfvo type="num">
                <xm:f>$I$139</xm:f>
              </x14:cfvo>
            </x14:dataBar>
          </x14:cfRule>
          <xm:sqref>I135:I139</xm:sqref>
        </x14:conditionalFormatting>
        <x14:conditionalFormatting xmlns:xm="http://schemas.microsoft.com/office/excel/2006/main">
          <x14:cfRule type="dataBar" id="{4392D838-FCD4-4CF0-A188-ACBF87BD8AAC}">
            <x14:dataBar minLength="0" maxLength="100" negativeBarColorSameAsPositive="1" axisPosition="none">
              <x14:cfvo type="num">
                <xm:f>0</xm:f>
              </x14:cfvo>
              <x14:cfvo type="num">
                <xm:f>$B$139</xm:f>
              </x14:cfvo>
            </x14:dataBar>
          </x14:cfRule>
          <xm:sqref>B135:B139</xm:sqref>
        </x14:conditionalFormatting>
        <x14:conditionalFormatting xmlns:xm="http://schemas.microsoft.com/office/excel/2006/main">
          <x14:cfRule type="dataBar" id="{A1DA3D02-556E-4E71-889E-C6F2ABA57C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D135:D139</xm:sqref>
        </x14:conditionalFormatting>
        <x14:conditionalFormatting xmlns:xm="http://schemas.microsoft.com/office/excel/2006/main">
          <x14:cfRule type="dataBar" id="{D63E39DD-A271-433F-9ADA-8ACDA36B1419}">
            <x14:dataBar minLength="0" maxLength="100" negativeBarColorSameAsPositive="1" axisPosition="none">
              <x14:cfvo type="num">
                <xm:f>0</xm:f>
              </x14:cfvo>
              <x14:cfvo type="num">
                <xm:f>$E$139</xm:f>
              </x14:cfvo>
            </x14:dataBar>
          </x14:cfRule>
          <xm:sqref>E135:E139</xm:sqref>
        </x14:conditionalFormatting>
        <x14:conditionalFormatting xmlns:xm="http://schemas.microsoft.com/office/excel/2006/main">
          <x14:cfRule type="dataBar" id="{2DC66E2E-999B-4744-A885-620D0170C5AE}">
            <x14:dataBar minLength="0" maxLength="100" negativeBarColorSameAsPositive="1" axisPosition="none">
              <x14:cfvo type="num">
                <xm:f>0</xm:f>
              </x14:cfvo>
              <x14:cfvo type="num">
                <xm:f>$H$139</xm:f>
              </x14:cfvo>
            </x14:dataBar>
          </x14:cfRule>
          <xm:sqref>H135:H139</xm:sqref>
        </x14:conditionalFormatting>
        <x14:conditionalFormatting xmlns:xm="http://schemas.microsoft.com/office/excel/2006/main">
          <x14:cfRule type="dataBar" id="{B37C84E6-D53D-4A1F-9DC3-FE4A6D6C729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G135:G139</xm:sqref>
        </x14:conditionalFormatting>
        <x14:conditionalFormatting xmlns:xm="http://schemas.microsoft.com/office/excel/2006/main">
          <x14:cfRule type="dataBar" id="{68502791-1F43-4237-B43B-3B277BC46E8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J135:J139</xm:sqref>
        </x14:conditionalFormatting>
        <x14:conditionalFormatting xmlns:xm="http://schemas.microsoft.com/office/excel/2006/main">
          <x14:cfRule type="dataBar" id="{0952EF99-9403-42FF-A506-10522E3CAC1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F139</xm:sqref>
        </x14:conditionalFormatting>
        <x14:conditionalFormatting xmlns:xm="http://schemas.microsoft.com/office/excel/2006/main">
          <x14:cfRule type="dataBar" id="{040BFADD-EB19-4526-8A67-C3423196A9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I139</xm:sqref>
        </x14:conditionalFormatting>
        <x14:conditionalFormatting xmlns:xm="http://schemas.microsoft.com/office/excel/2006/main">
          <x14:cfRule type="dataBar" id="{4C0A7C2C-528B-4E7B-AD1A-3978A7EC3E1D}">
            <x14:dataBar minLength="0" maxLength="100" negativeBarColorSameAsPositive="1" axisPosition="none">
              <x14:cfvo type="num">
                <xm:f>0</xm:f>
              </x14:cfvo>
              <x14:cfvo type="num">
                <xm:f>$C$139</xm:f>
              </x14:cfvo>
            </x14:dataBar>
          </x14:cfRule>
          <xm:sqref>C135:C139</xm:sqref>
        </x14:conditionalFormatting>
        <x14:conditionalFormatting xmlns:xm="http://schemas.microsoft.com/office/excel/2006/main">
          <x14:cfRule type="dataBar" id="{FCB362FC-D807-4F78-8405-4A77815BA3C1}">
            <x14:dataBar minLength="0" maxLength="100" negativeBarColorSameAsPositive="1" axisPosition="none">
              <x14:cfvo type="num">
                <xm:f>0</xm:f>
              </x14:cfvo>
              <x14:cfvo type="num">
                <xm:f>$B$111</xm:f>
              </x14:cfvo>
            </x14:dataBar>
          </x14:cfRule>
          <xm:sqref>B107:B111 B114</xm:sqref>
        </x14:conditionalFormatting>
        <x14:conditionalFormatting xmlns:xm="http://schemas.microsoft.com/office/excel/2006/main">
          <x14:cfRule type="dataBar" id="{0E8CA081-55EA-4244-A745-7B4840AAF16C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C114</xm:sqref>
        </x14:conditionalFormatting>
        <x14:conditionalFormatting xmlns:xm="http://schemas.microsoft.com/office/excel/2006/main">
          <x14:cfRule type="dataBar" id="{7B200F41-C821-425C-A89C-7BD7EB180F94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D19:D33</xm:sqref>
        </x14:conditionalFormatting>
        <x14:conditionalFormatting xmlns:xm="http://schemas.microsoft.com/office/excel/2006/main">
          <x14:cfRule type="dataBar" id="{7F6BB30B-86C7-4190-9884-C06F08BC868B}">
            <x14:dataBar minLength="0" maxLength="100" negativeBarColorSameAsPositive="1" axisPosition="none">
              <x14:cfvo type="min"/>
              <x14:cfvo type="num">
                <xm:f>$B$33</xm:f>
              </x14:cfvo>
            </x14:dataBar>
          </x14:cfRule>
          <xm:sqref>B19:B33</xm:sqref>
        </x14:conditionalFormatting>
        <x14:conditionalFormatting xmlns:xm="http://schemas.microsoft.com/office/excel/2006/main">
          <x14:cfRule type="dataBar" id="{EC1B1BD7-8964-4C5F-A62C-54384E21F681}">
            <x14:dataBar minLength="0" maxLength="100" negativeBarColorSameAsPositive="1" axisPosition="none">
              <x14:cfvo type="min"/>
              <x14:cfvo type="num">
                <xm:f>$C$33</xm:f>
              </x14:cfvo>
            </x14:dataBar>
          </x14:cfRule>
          <xm:sqref>C19:C33</xm:sqref>
        </x14:conditionalFormatting>
        <x14:conditionalFormatting xmlns:xm="http://schemas.microsoft.com/office/excel/2006/main">
          <x14:cfRule type="dataBar" id="{EAAFC9AE-F5DD-40A2-B9E2-6BC1854F78D6}">
            <x14:dataBar minLength="0" maxLength="100" negativeBarColorSameAsPositive="1" axisPosition="none">
              <x14:cfvo type="min"/>
              <x14:cfvo type="num">
                <xm:f>$E$33</xm:f>
              </x14:cfvo>
            </x14:dataBar>
          </x14:cfRule>
          <xm:sqref>E19:E33</xm:sqref>
        </x14:conditionalFormatting>
        <x14:conditionalFormatting xmlns:xm="http://schemas.microsoft.com/office/excel/2006/main">
          <x14:cfRule type="dataBar" id="{139A77C0-D3DE-4C65-BF67-69CBC35479BA}">
            <x14:dataBar minLength="0" maxLength="100" negativeBarColorSameAsPositive="1" axisPosition="none">
              <x14:cfvo type="min"/>
              <x14:cfvo type="num">
                <xm:f>$H$33</xm:f>
              </x14:cfvo>
            </x14:dataBar>
          </x14:cfRule>
          <xm:sqref>H19:H33</xm:sqref>
        </x14:conditionalFormatting>
        <x14:conditionalFormatting xmlns:xm="http://schemas.microsoft.com/office/excel/2006/main">
          <x14:cfRule type="dataBar" id="{6036AE00-A661-41CC-9D22-EE3D7CA9ABCD}">
            <x14:dataBar minLength="0" maxLength="100" negativeBarColorSameAsPositive="1" axisPosition="none">
              <x14:cfvo type="num">
                <xm:f>0</xm:f>
              </x14:cfvo>
              <x14:cfvo type="num">
                <xm:f>$F$33</xm:f>
              </x14:cfvo>
            </x14:dataBar>
          </x14:cfRule>
          <xm:sqref>F19:F33</xm:sqref>
        </x14:conditionalFormatting>
        <x14:conditionalFormatting xmlns:xm="http://schemas.microsoft.com/office/excel/2006/main">
          <x14:cfRule type="dataBar" id="{82A12F6A-91B9-44BD-9E1E-7B5ADC8AD446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O37:O47 O49:O50</xm:sqref>
        </x14:conditionalFormatting>
        <x14:conditionalFormatting xmlns:xm="http://schemas.microsoft.com/office/excel/2006/main">
          <x14:cfRule type="dataBar" id="{2DBC53A6-9BDA-4133-9F39-3CEB41DB697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L37:L51</xm:sqref>
        </x14:conditionalFormatting>
        <x14:conditionalFormatting xmlns:xm="http://schemas.microsoft.com/office/excel/2006/main">
          <x14:cfRule type="dataBar" id="{3AFE11F0-3F3C-4723-8D61-25E09A5D672F}">
            <x14:dataBar minLength="0" maxLength="100" negativeBarColorSameAsPositive="1" axisPosition="none">
              <x14:cfvo type="min"/>
              <x14:cfvo type="num">
                <xm:f>$B$51</xm:f>
              </x14:cfvo>
            </x14:dataBar>
          </x14:cfRule>
          <xm:sqref>B37:B51</xm:sqref>
        </x14:conditionalFormatting>
        <x14:conditionalFormatting xmlns:xm="http://schemas.microsoft.com/office/excel/2006/main">
          <x14:cfRule type="dataBar" id="{E97690E1-04B6-4FE5-9ACF-CB5EB0E028D9}">
            <x14:dataBar minLength="0" maxLength="100" negativeBarColorSameAsPositive="1" axisPosition="none">
              <x14:cfvo type="min"/>
              <x14:cfvo type="num">
                <xm:f>$D$51</xm:f>
              </x14:cfvo>
            </x14:dataBar>
          </x14:cfRule>
          <xm:sqref>D37:D51</xm:sqref>
        </x14:conditionalFormatting>
        <x14:conditionalFormatting xmlns:xm="http://schemas.microsoft.com/office/excel/2006/main">
          <x14:cfRule type="dataBar" id="{04A63916-B598-45E1-87A8-964A64AD0012}">
            <x14:dataBar minLength="0" maxLength="100" negativeBarColorSameAsPositive="1" axisPosition="none">
              <x14:cfvo type="min"/>
              <x14:cfvo type="num">
                <xm:f>$E$51</xm:f>
              </x14:cfvo>
            </x14:dataBar>
          </x14:cfRule>
          <xm:sqref>E37:E51</xm:sqref>
        </x14:conditionalFormatting>
        <x14:conditionalFormatting xmlns:xm="http://schemas.microsoft.com/office/excel/2006/main">
          <x14:cfRule type="dataBar" id="{E1664D20-DB69-4097-8A87-6C18E80D9F74}">
            <x14:dataBar minLength="0" maxLength="100" negativeBarColorSameAsPositive="1" axisPosition="none">
              <x14:cfvo type="min"/>
              <x14:cfvo type="num">
                <xm:f>$G$51</xm:f>
              </x14:cfvo>
            </x14:dataBar>
          </x14:cfRule>
          <xm:sqref>G37:G51</xm:sqref>
        </x14:conditionalFormatting>
        <x14:conditionalFormatting xmlns:xm="http://schemas.microsoft.com/office/excel/2006/main">
          <x14:cfRule type="dataBar" id="{07B86A09-667E-4E3B-88A7-7A99112EBBC7}">
            <x14:dataBar minLength="0" maxLength="100" negativeBarColorSameAsPositive="1" axisPosition="none">
              <x14:cfvo type="min"/>
              <x14:cfvo type="num">
                <xm:f>$H$51</xm:f>
              </x14:cfvo>
            </x14:dataBar>
          </x14:cfRule>
          <xm:sqref>H37:H51</xm:sqref>
        </x14:conditionalFormatting>
        <x14:conditionalFormatting xmlns:xm="http://schemas.microsoft.com/office/excel/2006/main">
          <x14:cfRule type="dataBar" id="{9D530315-09DD-4B26-9A0A-1834AEF925CF}">
            <x14:dataBar minLength="0" maxLength="100" negativeBarColorSameAsPositive="1" axisPosition="none">
              <x14:cfvo type="min"/>
              <x14:cfvo type="num">
                <xm:f>$N$51</xm:f>
              </x14:cfvo>
            </x14:dataBar>
          </x14:cfRule>
          <xm:sqref>N37:N51</xm:sqref>
        </x14:conditionalFormatting>
        <x14:conditionalFormatting xmlns:xm="http://schemas.microsoft.com/office/excel/2006/main">
          <x14:cfRule type="dataBar" id="{E685B19C-8A6D-483D-92C8-609175FF75A6}">
            <x14:dataBar minLength="0" maxLength="100" negativeBarColorSameAsPositive="1" axisPosition="none">
              <x14:cfvo type="min"/>
              <x14:cfvo type="num">
                <xm:f>$P$51</xm:f>
              </x14:cfvo>
            </x14:dataBar>
          </x14:cfRule>
          <xm:sqref>P37:P51</xm:sqref>
        </x14:conditionalFormatting>
        <x14:conditionalFormatting xmlns:xm="http://schemas.microsoft.com/office/excel/2006/main">
          <x14:cfRule type="dataBar" id="{7FB3EE4F-5776-47B7-B5B0-73A3AB48C476}">
            <x14:dataBar minLength="0" maxLength="100" negativeBarColorSameAsPositive="1" axisPosition="none">
              <x14:cfvo type="min"/>
              <x14:cfvo type="num">
                <xm:f>$G$51</xm:f>
              </x14:cfvo>
            </x14:dataBar>
          </x14:cfRule>
          <xm:sqref>J37:J51</xm:sqref>
        </x14:conditionalFormatting>
        <x14:conditionalFormatting xmlns:xm="http://schemas.microsoft.com/office/excel/2006/main">
          <x14:cfRule type="dataBar" id="{E55B3A28-E5EE-4F61-9968-602CA104C907}">
            <x14:dataBar minLength="0" maxLength="100" negativeBarColorSameAsPositive="1" axisPosition="none">
              <x14:cfvo type="min"/>
              <x14:cfvo type="num">
                <xm:f>$K$51</xm:f>
              </x14:cfvo>
            </x14:dataBar>
          </x14:cfRule>
          <xm:sqref>K37:K41 K43:K51</xm:sqref>
        </x14:conditionalFormatting>
        <x14:conditionalFormatting xmlns:xm="http://schemas.microsoft.com/office/excel/2006/main">
          <x14:cfRule type="dataBar" id="{76A016FB-B1F7-48BC-836B-EC9DDEDFA928}">
            <x14:dataBar minLength="0" maxLength="100" negativeBarColorSameAsPositive="1" axisPosition="none">
              <x14:cfvo type="num">
                <xm:f>0</xm:f>
              </x14:cfvo>
              <x14:cfvo type="num">
                <xm:f>$M$51</xm:f>
              </x14:cfvo>
            </x14:dataBar>
          </x14:cfRule>
          <xm:sqref>M37:M51</xm:sqref>
        </x14:conditionalFormatting>
        <x14:conditionalFormatting xmlns:xm="http://schemas.microsoft.com/office/excel/2006/main">
          <x14:cfRule type="dataBar" id="{9B22D719-F6A4-438D-BE40-80D81A2C9ACD}">
            <x14:dataBar minLength="0" maxLength="100" negativeBarColorSameAsPositive="1" axisPosition="none">
              <x14:cfvo type="num">
                <xm:f>0</xm:f>
              </x14:cfvo>
              <x14:cfvo type="num">
                <xm:f>$F$69</xm:f>
              </x14:cfvo>
            </x14:dataBar>
          </x14:cfRule>
          <xm:sqref>F55:F69</xm:sqref>
        </x14:conditionalFormatting>
        <x14:conditionalFormatting xmlns:xm="http://schemas.microsoft.com/office/excel/2006/main">
          <x14:cfRule type="dataBar" id="{279796C3-B459-4DFC-8B10-03B2BBE30D86}">
            <x14:dataBar minLength="0" maxLength="100" negativeBarColorSameAsPositive="1" axisPosition="none">
              <x14:cfvo type="num">
                <xm:f>0</xm:f>
              </x14:cfvo>
              <x14:cfvo type="num">
                <xm:f>$O$69</xm:f>
              </x14:cfvo>
            </x14:dataBar>
          </x14:cfRule>
          <xm:sqref>O55:O69</xm:sqref>
        </x14:conditionalFormatting>
        <x14:conditionalFormatting xmlns:xm="http://schemas.microsoft.com/office/excel/2006/main">
          <x14:cfRule type="dataBar" id="{BD49E578-F1C3-4382-AF48-8D400B7F1862}">
            <x14:dataBar minLength="0" maxLength="100" negativeBarColorSameAsPositive="1" axisPosition="none">
              <x14:cfvo type="num">
                <xm:f>0</xm:f>
              </x14:cfvo>
              <x14:cfvo type="num">
                <xm:f>$L$69</xm:f>
              </x14:cfvo>
            </x14:dataBar>
          </x14:cfRule>
          <xm:sqref>L55:L69</xm:sqref>
        </x14:conditionalFormatting>
        <x14:conditionalFormatting xmlns:xm="http://schemas.microsoft.com/office/excel/2006/main">
          <x14:cfRule type="dataBar" id="{1ED217D7-29B8-4763-A25F-4065A81DC27C}">
            <x14:dataBar minLength="0" maxLength="100" negativeBarColorSameAsPositive="1" axisPosition="none">
              <x14:cfvo type="num">
                <xm:f>0</xm:f>
              </x14:cfvo>
              <x14:cfvo type="num">
                <xm:f>$I$69</xm:f>
              </x14:cfvo>
            </x14:dataBar>
          </x14:cfRule>
          <xm:sqref>I55:I69</xm:sqref>
        </x14:conditionalFormatting>
        <x14:conditionalFormatting xmlns:xm="http://schemas.microsoft.com/office/excel/2006/main">
          <x14:cfRule type="dataBar" id="{6C18AF05-1563-4A67-99C6-168D4F47D16C}">
            <x14:dataBar minLength="0" maxLength="100" negativeBarColorSameAsPositive="1" axisPosition="none">
              <x14:cfvo type="num">
                <xm:f>0</xm:f>
              </x14:cfvo>
              <x14:cfvo type="num">
                <xm:f>$B$69</xm:f>
              </x14:cfvo>
            </x14:dataBar>
          </x14:cfRule>
          <xm:sqref>B55:B69</xm:sqref>
        </x14:conditionalFormatting>
        <x14:conditionalFormatting xmlns:xm="http://schemas.microsoft.com/office/excel/2006/main">
          <x14:cfRule type="dataBar" id="{DF938399-DF42-4731-80D6-32493ADBE92D}">
            <x14:dataBar minLength="0" maxLength="100" negativeBarColorSameAsPositive="1" axisPosition="none">
              <x14:cfvo type="num">
                <xm:f>0</xm:f>
              </x14:cfvo>
              <x14:cfvo type="num">
                <xm:f>$D$69</xm:f>
              </x14:cfvo>
            </x14:dataBar>
          </x14:cfRule>
          <xm:sqref>D55:D69</xm:sqref>
        </x14:conditionalFormatting>
        <x14:conditionalFormatting xmlns:xm="http://schemas.microsoft.com/office/excel/2006/main">
          <x14:cfRule type="dataBar" id="{E641FEFB-5FEF-42D9-825D-ED41F327F3F6}">
            <x14:dataBar minLength="0" maxLength="100" negativeBarColorSameAsPositive="1" axisPosition="none">
              <x14:cfvo type="num">
                <xm:f>0</xm:f>
              </x14:cfvo>
              <x14:cfvo type="num">
                <xm:f>$E$69</xm:f>
              </x14:cfvo>
            </x14:dataBar>
          </x14:cfRule>
          <xm:sqref>E55:E69</xm:sqref>
        </x14:conditionalFormatting>
        <x14:conditionalFormatting xmlns:xm="http://schemas.microsoft.com/office/excel/2006/main">
          <x14:cfRule type="dataBar" id="{3074413D-1289-4B44-92D6-4782225E69C4}">
            <x14:dataBar minLength="0" maxLength="100" negativeBarColorSameAsPositive="1" axisPosition="none">
              <x14:cfvo type="min"/>
              <x14:cfvo type="num">
                <xm:f>$H$51</xm:f>
              </x14:cfvo>
            </x14:dataBar>
          </x14:cfRule>
          <xm:sqref>H55:H69</xm:sqref>
        </x14:conditionalFormatting>
        <x14:conditionalFormatting xmlns:xm="http://schemas.microsoft.com/office/excel/2006/main">
          <x14:cfRule type="dataBar" id="{7F7B37EB-4960-4581-88D2-568AD125CB24}">
            <x14:dataBar minLength="0" maxLength="100" negativeBarColorSameAsPositive="1" axisPosition="none">
              <x14:cfvo type="num">
                <xm:f>0</xm:f>
              </x14:cfvo>
              <x14:cfvo type="num">
                <xm:f>$K$69</xm:f>
              </x14:cfvo>
            </x14:dataBar>
          </x14:cfRule>
          <xm:sqref>K55:K69</xm:sqref>
        </x14:conditionalFormatting>
        <x14:conditionalFormatting xmlns:xm="http://schemas.microsoft.com/office/excel/2006/main">
          <x14:cfRule type="dataBar" id="{743C2B64-B54C-4C22-A1C2-E4BE25C4309F}">
            <x14:dataBar minLength="0" maxLength="100" negativeBarColorSameAsPositive="1" axisPosition="none">
              <x14:cfvo type="num">
                <xm:f>0</xm:f>
              </x14:cfvo>
              <x14:cfvo type="num">
                <xm:f>$N$69</xm:f>
              </x14:cfvo>
            </x14:dataBar>
          </x14:cfRule>
          <xm:sqref>N55:N69</xm:sqref>
        </x14:conditionalFormatting>
        <x14:conditionalFormatting xmlns:xm="http://schemas.microsoft.com/office/excel/2006/main">
          <x14:cfRule type="dataBar" id="{3D871BFB-7D6C-490B-B050-97F921681182}">
            <x14:dataBar minLength="0" maxLength="100" negativeBarColorSameAsPositive="1" axisPosition="none">
              <x14:cfvo type="num">
                <xm:f>0</xm:f>
              </x14:cfvo>
              <x14:cfvo type="num">
                <xm:f>$E$88</xm:f>
              </x14:cfvo>
            </x14:dataBar>
          </x14:cfRule>
          <xm:sqref>E74:E88</xm:sqref>
        </x14:conditionalFormatting>
        <x14:conditionalFormatting xmlns:xm="http://schemas.microsoft.com/office/excel/2006/main">
          <x14:cfRule type="dataBar" id="{A1C6B640-B462-4FAB-82BA-955C52F0F5AC}">
            <x14:dataBar minLength="0" maxLength="100" negativeBarColorSameAsPositive="1" axisPosition="none">
              <x14:cfvo type="num">
                <xm:f>0</xm:f>
              </x14:cfvo>
              <x14:cfvo type="num">
                <xm:f>$F$88</xm:f>
              </x14:cfvo>
            </x14:dataBar>
          </x14:cfRule>
          <xm:sqref>F74:F88</xm:sqref>
        </x14:conditionalFormatting>
        <x14:conditionalFormatting xmlns:xm="http://schemas.microsoft.com/office/excel/2006/main">
          <x14:cfRule type="dataBar" id="{61467558-DAEF-4483-B156-56013255CB44}">
            <x14:dataBar minLength="0" maxLength="100" negativeBarColorSameAsPositive="1" axisPosition="none">
              <x14:cfvo type="num">
                <xm:f>0</xm:f>
              </x14:cfvo>
              <x14:cfvo type="num">
                <xm:f>$I$88</xm:f>
              </x14:cfvo>
            </x14:dataBar>
          </x14:cfRule>
          <xm:sqref>I74:I88</xm:sqref>
        </x14:conditionalFormatting>
        <x14:conditionalFormatting xmlns:xm="http://schemas.microsoft.com/office/excel/2006/main">
          <x14:cfRule type="dataBar" id="{E1D36144-E313-48FD-B549-78492B02F166}">
            <x14:dataBar minLength="0" maxLength="100" negativeBarColorSameAsPositive="1" axisPosition="none">
              <x14:cfvo type="num">
                <xm:f>0</xm:f>
              </x14:cfvo>
              <x14:cfvo type="num">
                <xm:f>$C$88</xm:f>
              </x14:cfvo>
            </x14:dataBar>
          </x14:cfRule>
          <xm:sqref>C74:C88</xm:sqref>
        </x14:conditionalFormatting>
        <x14:conditionalFormatting xmlns:xm="http://schemas.microsoft.com/office/excel/2006/main">
          <x14:cfRule type="dataBar" id="{F3E8B470-217C-4241-B409-DF320D10AB2D}">
            <x14:dataBar minLength="0" maxLength="100" negativeBarColorSameAsPositive="1" axisPosition="none">
              <x14:cfvo type="num">
                <xm:f>0</xm:f>
              </x14:cfvo>
              <x14:cfvo type="num">
                <xm:f>$B$88</xm:f>
              </x14:cfvo>
            </x14:dataBar>
          </x14:cfRule>
          <xm:sqref>B74:B88</xm:sqref>
        </x14:conditionalFormatting>
        <x14:conditionalFormatting xmlns:xm="http://schemas.microsoft.com/office/excel/2006/main">
          <x14:cfRule type="dataBar" id="{74E329B4-1846-45C3-99E5-7EE8FD52B679}">
            <x14:dataBar minLength="0" maxLength="100" negativeBarColorSameAsPositive="1" axisPosition="none">
              <x14:cfvo type="num">
                <xm:f>0</xm:f>
              </x14:cfvo>
              <x14:cfvo type="num">
                <xm:f>$H$88</xm:f>
              </x14:cfvo>
            </x14:dataBar>
          </x14:cfRule>
          <xm:sqref>H74:H88</xm:sqref>
        </x14:conditionalFormatting>
        <x14:conditionalFormatting xmlns:xm="http://schemas.microsoft.com/office/excel/2006/main">
          <x14:cfRule type="dataBar" id="{64E27EEA-5914-4663-B1F2-E6B2934F4EA5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C107:C111</xm:sqref>
        </x14:conditionalFormatting>
        <x14:conditionalFormatting xmlns:xm="http://schemas.microsoft.com/office/excel/2006/main">
          <x14:cfRule type="dataBar" id="{13FA7829-C0F9-4573-9B22-7787ACE0360F}">
            <x14:dataBar minLength="0" maxLength="100" negativeBarColorSameAsPositive="1" axisPosition="none">
              <x14:cfvo type="num">
                <xm:f>0</xm:f>
              </x14:cfvo>
              <x14:cfvo type="num">
                <xm:f>$F$131</xm:f>
              </x14:cfvo>
            </x14:dataBar>
          </x14:cfRule>
          <xm:sqref>F127:F131</xm:sqref>
        </x14:conditionalFormatting>
        <x14:conditionalFormatting xmlns:xm="http://schemas.microsoft.com/office/excel/2006/main">
          <x14:cfRule type="dataBar" id="{EC497562-FE8A-4B14-80B4-3B32E41B384D}">
            <x14:dataBar minLength="0" maxLength="100" negativeBarColorSameAsPositive="1" axisPosition="none">
              <x14:cfvo type="min"/>
              <x14:cfvo type="num">
                <xm:f>$D$51</xm:f>
              </x14:cfvo>
            </x14:dataBar>
          </x14:cfRule>
          <xm:sqref>D127:D131</xm:sqref>
        </x14:conditionalFormatting>
        <x14:conditionalFormatting xmlns:xm="http://schemas.microsoft.com/office/excel/2006/main">
          <x14:cfRule type="dataBar" id="{91F8E575-1CFD-4E0E-ADA6-303E413490E9}">
            <x14:dataBar minLength="0" maxLength="100" negativeBarColorSameAsPositive="1" axisPosition="none">
              <x14:cfvo type="num">
                <xm:f>0</xm:f>
              </x14:cfvo>
              <x14:cfvo type="num">
                <xm:f>$E$131</xm:f>
              </x14:cfvo>
            </x14:dataBar>
          </x14:cfRule>
          <xm:sqref>E127:E131</xm:sqref>
        </x14:conditionalFormatting>
        <x14:conditionalFormatting xmlns:xm="http://schemas.microsoft.com/office/excel/2006/main">
          <x14:cfRule type="dataBar" id="{CA17438C-89FF-48C8-90C3-C270AC9E2E94}">
            <x14:dataBar minLength="0" maxLength="100" negativeBarColorSameAsPositive="1" axisPosition="none">
              <x14:cfvo type="num">
                <xm:f>0</xm:f>
              </x14:cfvo>
              <x14:cfvo type="num">
                <xm:f>$H$131</xm:f>
              </x14:cfvo>
            </x14:dataBar>
          </x14:cfRule>
          <xm:sqref>H127:H131</xm:sqref>
        </x14:conditionalFormatting>
        <x14:conditionalFormatting xmlns:xm="http://schemas.microsoft.com/office/excel/2006/main">
          <x14:cfRule type="dataBar" id="{EE99A662-3E95-4491-9960-DAD5A47F031E}">
            <x14:dataBar minLength="0" maxLength="100" negativeBarColorSameAsPositive="1" axisPosition="none">
              <x14:cfvo type="num">
                <xm:f>0</xm:f>
              </x14:cfvo>
              <x14:cfvo type="num">
                <xm:f>$K$131</xm:f>
              </x14:cfvo>
            </x14:dataBar>
          </x14:cfRule>
          <xm:sqref>K127:K131</xm:sqref>
        </x14:conditionalFormatting>
        <x14:conditionalFormatting xmlns:xm="http://schemas.microsoft.com/office/excel/2006/main">
          <x14:cfRule type="dataBar" id="{42398784-DA8D-495D-9EF6-6B35C59BE88F}">
            <x14:dataBar minLength="0" maxLength="100" negativeBarColorSameAsPositive="1" axisPosition="none">
              <x14:cfvo type="num">
                <xm:f>0</xm:f>
              </x14:cfvo>
              <x14:cfvo type="num">
                <xm:f>$N$131</xm:f>
              </x14:cfvo>
            </x14:dataBar>
          </x14:cfRule>
          <xm:sqref>N129:N131</xm:sqref>
        </x14:conditionalFormatting>
        <x14:conditionalFormatting xmlns:xm="http://schemas.microsoft.com/office/excel/2006/main">
          <x14:cfRule type="dataBar" id="{4FFAE6AE-9D3D-490F-9C10-32BE1E76F204}">
            <x14:dataBar minLength="0" maxLength="100" negativeBarColorSameAsPositive="1" axisPosition="none">
              <x14:cfvo type="num">
                <xm:f>0</xm:f>
              </x14:cfvo>
              <x14:cfvo type="num">
                <xm:f>$B$131</xm:f>
              </x14:cfvo>
            </x14:dataBar>
          </x14:cfRule>
          <xm:sqref>B127:B131</xm:sqref>
        </x14:conditionalFormatting>
        <x14:conditionalFormatting xmlns:xm="http://schemas.microsoft.com/office/excel/2006/main">
          <x14:cfRule type="dataBar" id="{E413BD52-0413-4AAD-913C-914C5B443AC6}">
            <x14:dataBar minLength="0" maxLength="100" negativeBarColorSameAsPositive="1" axisPosition="none">
              <x14:cfvo type="num">
                <xm:f>0</xm:f>
              </x14:cfvo>
              <x14:cfvo type="num">
                <xm:f>$I$131</xm:f>
              </x14:cfvo>
            </x14:dataBar>
          </x14:cfRule>
          <xm:sqref>I127:I131</xm:sqref>
        </x14:conditionalFormatting>
        <x14:conditionalFormatting xmlns:xm="http://schemas.microsoft.com/office/excel/2006/main">
          <x14:cfRule type="dataBar" id="{CEC34F52-8FDA-4E11-99DD-09BE5D3AE3BB}">
            <x14:dataBar minLength="0" maxLength="100" negativeBarColorSameAsPositive="1" axisPosition="none">
              <x14:cfvo type="num">
                <xm:f>0</xm:f>
              </x14:cfvo>
              <x14:cfvo type="num">
                <xm:f>$L$131</xm:f>
              </x14:cfvo>
            </x14:dataBar>
          </x14:cfRule>
          <xm:sqref>L127:L131</xm:sqref>
        </x14:conditionalFormatting>
        <x14:conditionalFormatting xmlns:xm="http://schemas.microsoft.com/office/excel/2006/main">
          <x14:cfRule type="dataBar" id="{099B9E8E-9FAC-42C8-8A47-1654F958BAF1}">
            <x14:dataBar minLength="0" maxLength="100" negativeBarColorSameAsPositive="1" axisPosition="none">
              <x14:cfvo type="num">
                <xm:f>0</xm:f>
              </x14:cfvo>
              <x14:cfvo type="num">
                <xm:f>$O$131</xm:f>
              </x14:cfvo>
            </x14:dataBar>
          </x14:cfRule>
          <xm:sqref>O127:O131</xm:sqref>
        </x14:conditionalFormatting>
        <x14:conditionalFormatting xmlns:xm="http://schemas.microsoft.com/office/excel/2006/main">
          <x14:cfRule type="dataBar" id="{E8D0BA76-FE3E-496C-A08A-B8E7E8817057}">
            <x14:dataBar minLength="0" maxLength="100" negativeBarColorSameAsPositive="1" axisPosition="none">
              <x14:cfvo type="num">
                <xm:f>0</xm:f>
              </x14:cfvo>
              <x14:cfvo type="num">
                <xm:f>$C$131</xm:f>
              </x14:cfvo>
            </x14:dataBar>
          </x14:cfRule>
          <xm:sqref>C127:C131</xm:sqref>
        </x14:conditionalFormatting>
        <x14:conditionalFormatting xmlns:xm="http://schemas.microsoft.com/office/excel/2006/main">
          <x14:cfRule type="dataBar" id="{481E88DD-990F-4D44-A68E-2D5B08E48DE1}">
            <x14:dataBar minLength="0" maxLength="100" negativeBarColorSameAsPositive="1" axisPosition="none">
              <x14:cfvo type="num">
                <xm:f>0</xm:f>
              </x14:cfvo>
              <x14:cfvo type="num">
                <xm:f>$B$147</xm:f>
              </x14:cfvo>
            </x14:dataBar>
          </x14:cfRule>
          <xm:sqref>B143:B147</xm:sqref>
        </x14:conditionalFormatting>
        <x14:conditionalFormatting xmlns:xm="http://schemas.microsoft.com/office/excel/2006/main">
          <x14:cfRule type="dataBar" id="{ADEA4D1D-CE04-4734-93F7-A584E7EE0941}">
            <x14:dataBar minLength="0" maxLength="100" negativeBarColorSameAsPositive="1" axisPosition="none">
              <x14:cfvo type="num">
                <xm:f>0</xm:f>
              </x14:cfvo>
              <x14:cfvo type="num">
                <xm:f>$F$147</xm:f>
              </x14:cfvo>
            </x14:dataBar>
          </x14:cfRule>
          <xm:sqref>F143:F147</xm:sqref>
        </x14:conditionalFormatting>
        <x14:conditionalFormatting xmlns:xm="http://schemas.microsoft.com/office/excel/2006/main">
          <x14:cfRule type="dataBar" id="{269AEA89-436D-4736-8CC7-FBD4B1AE7D99}">
            <x14:dataBar minLength="0" maxLength="100" negativeBarColorSameAsPositive="1" axisPosition="none">
              <x14:cfvo type="num">
                <xm:f>0</xm:f>
              </x14:cfvo>
              <x14:cfvo type="num">
                <xm:f>$E$147</xm:f>
              </x14:cfvo>
            </x14:dataBar>
          </x14:cfRule>
          <xm:sqref>E143:E147</xm:sqref>
        </x14:conditionalFormatting>
        <x14:conditionalFormatting xmlns:xm="http://schemas.microsoft.com/office/excel/2006/main">
          <x14:cfRule type="dataBar" id="{3F548D24-967E-4BB8-B677-8CC04114900B}">
            <x14:dataBar minLength="0" maxLength="100" negativeBarColorSameAsPositive="1" axisPosition="none">
              <x14:cfvo type="num">
                <xm:f>0</xm:f>
              </x14:cfvo>
              <x14:cfvo type="num">
                <xm:f>$H$147</xm:f>
              </x14:cfvo>
            </x14:dataBar>
          </x14:cfRule>
          <xm:sqref>H143:H147</xm:sqref>
        </x14:conditionalFormatting>
        <x14:conditionalFormatting xmlns:xm="http://schemas.microsoft.com/office/excel/2006/main">
          <x14:cfRule type="dataBar" id="{79A43C47-F698-4917-AABF-5C0A54894528}">
            <x14:dataBar minLength="0" maxLength="100" negativeBarColorSameAsPositive="1" axisPosition="none">
              <x14:cfvo type="num">
                <xm:f>0</xm:f>
              </x14:cfvo>
              <x14:cfvo type="num">
                <xm:f>$I$147</xm:f>
              </x14:cfvo>
            </x14:dataBar>
          </x14:cfRule>
          <xm:sqref>I143:I147</xm:sqref>
        </x14:conditionalFormatting>
        <x14:conditionalFormatting xmlns:xm="http://schemas.microsoft.com/office/excel/2006/main">
          <x14:cfRule type="dataBar" id="{9C7B5DD3-1B8F-4255-8071-AC4EEC75BF9A}">
            <x14:dataBar minLength="0" maxLength="100" negativeBarColorSameAsPositive="1" axisPosition="none">
              <x14:cfvo type="num">
                <xm:f>0</xm:f>
              </x14:cfvo>
              <x14:cfvo type="num">
                <xm:f>$C$147</xm:f>
              </x14:cfvo>
            </x14:dataBar>
          </x14:cfRule>
          <xm:sqref>C143:C147</xm:sqref>
        </x14:conditionalFormatting>
        <x14:conditionalFormatting xmlns:xm="http://schemas.microsoft.com/office/excel/2006/main">
          <x14:cfRule type="dataBar" id="{665F6843-DC2B-4191-90C2-7EB8DA7F778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F6:F8</xm:sqref>
        </x14:conditionalFormatting>
        <x14:conditionalFormatting xmlns:xm="http://schemas.microsoft.com/office/excel/2006/main">
          <x14:cfRule type="dataBar" id="{8817A87B-C99C-4B68-8997-FAB60595E43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estudos06</cp:lastModifiedBy>
  <cp:lastPrinted>2017-04-18T09:59:04Z</cp:lastPrinted>
  <dcterms:created xsi:type="dcterms:W3CDTF">2015-09-18T09:24:58Z</dcterms:created>
  <dcterms:modified xsi:type="dcterms:W3CDTF">2017-06-27T09:33:07Z</dcterms:modified>
</cp:coreProperties>
</file>