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Actividades culturais, deportivas e de divulgación\"/>
    </mc:Choice>
  </mc:AlternateContent>
  <xr:revisionPtr revIDLastSave="0" documentId="13_ncr:1_{B94454AA-3D5A-4337-B097-B7A276FA13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vidades" sheetId="3" r:id="rId1"/>
    <sheet name="Competicións" sheetId="6" r:id="rId2"/>
    <sheet name="Instalación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3" l="1"/>
  <c r="K22" i="3"/>
  <c r="F30" i="3"/>
  <c r="G30" i="3"/>
  <c r="H30" i="3"/>
  <c r="I30" i="3"/>
  <c r="J30" i="3"/>
  <c r="E30" i="3"/>
  <c r="C30" i="3"/>
  <c r="D30" i="3"/>
  <c r="B30" i="3"/>
  <c r="J22" i="3"/>
  <c r="C100" i="3"/>
  <c r="D100" i="3"/>
  <c r="E100" i="3"/>
  <c r="F100" i="3"/>
  <c r="B100" i="3"/>
  <c r="M42" i="6"/>
  <c r="L42" i="6"/>
  <c r="N37" i="6"/>
  <c r="N38" i="6"/>
  <c r="N39" i="6"/>
  <c r="N40" i="6"/>
  <c r="N41" i="6"/>
  <c r="N36" i="6"/>
  <c r="N42" i="6" s="1"/>
  <c r="N32" i="6"/>
  <c r="G33" i="6"/>
  <c r="G32" i="6"/>
  <c r="I24" i="6" l="1"/>
  <c r="H24" i="6"/>
  <c r="G24" i="6"/>
  <c r="N14" i="6"/>
  <c r="M14" i="6"/>
  <c r="L14" i="6"/>
  <c r="H14" i="6" l="1"/>
  <c r="I14" i="6"/>
  <c r="G14" i="6"/>
  <c r="D13" i="6"/>
  <c r="C13" i="6"/>
  <c r="B13" i="6"/>
  <c r="G35" i="2" l="1"/>
  <c r="E35" i="2"/>
  <c r="G31" i="2"/>
  <c r="G32" i="2"/>
  <c r="G33" i="2"/>
  <c r="G34" i="2"/>
  <c r="G36" i="2"/>
  <c r="G37" i="2"/>
  <c r="G38" i="2"/>
  <c r="G39" i="2"/>
  <c r="G40" i="2"/>
  <c r="G30" i="2"/>
  <c r="E31" i="2"/>
  <c r="E32" i="2"/>
  <c r="E33" i="2"/>
  <c r="E34" i="2"/>
  <c r="E36" i="2"/>
  <c r="E37" i="2"/>
  <c r="E38" i="2"/>
  <c r="E39" i="2"/>
  <c r="E40" i="2"/>
  <c r="E30" i="2"/>
  <c r="F16" i="2"/>
  <c r="F17" i="2"/>
  <c r="F18" i="2"/>
  <c r="F19" i="2"/>
  <c r="F20" i="2"/>
  <c r="F21" i="2"/>
  <c r="F22" i="2"/>
  <c r="F23" i="2"/>
  <c r="F14" i="2"/>
  <c r="F15" i="2"/>
  <c r="F9" i="2"/>
  <c r="F10" i="2"/>
  <c r="F11" i="2"/>
  <c r="F12" i="2"/>
  <c r="F13" i="2"/>
  <c r="F8" i="2"/>
  <c r="F53" i="3"/>
  <c r="F54" i="3"/>
  <c r="F55" i="3"/>
  <c r="F56" i="3"/>
  <c r="F57" i="3"/>
  <c r="F58" i="3"/>
  <c r="F59" i="3"/>
  <c r="F52" i="3"/>
  <c r="E60" i="3"/>
  <c r="J29" i="3"/>
  <c r="D13" i="3"/>
  <c r="J80" i="3"/>
  <c r="G80" i="3"/>
  <c r="D80" i="3"/>
  <c r="J79" i="3"/>
  <c r="G79" i="3"/>
  <c r="D79" i="3"/>
  <c r="I70" i="3"/>
  <c r="H70" i="3"/>
  <c r="C70" i="3"/>
  <c r="B70" i="3"/>
  <c r="J69" i="3"/>
  <c r="G69" i="3"/>
  <c r="D69" i="3"/>
  <c r="J68" i="3"/>
  <c r="G68" i="3"/>
  <c r="D68" i="3"/>
  <c r="C60" i="3"/>
  <c r="B60" i="3"/>
  <c r="J39" i="3"/>
  <c r="J40" i="3"/>
  <c r="J41" i="3"/>
  <c r="J42" i="3"/>
  <c r="J43" i="3"/>
  <c r="J44" i="3"/>
  <c r="J38" i="3"/>
  <c r="G39" i="3"/>
  <c r="G40" i="3"/>
  <c r="G41" i="3"/>
  <c r="G42" i="3"/>
  <c r="G43" i="3"/>
  <c r="G44" i="3"/>
  <c r="G38" i="3"/>
  <c r="D39" i="3"/>
  <c r="D40" i="3"/>
  <c r="D41" i="3"/>
  <c r="D42" i="3"/>
  <c r="D43" i="3"/>
  <c r="D44" i="3"/>
  <c r="D38" i="3"/>
  <c r="J24" i="3"/>
  <c r="J25" i="3"/>
  <c r="J26" i="3"/>
  <c r="J27" i="3"/>
  <c r="J28" i="3"/>
  <c r="J23" i="3"/>
  <c r="G24" i="3"/>
  <c r="G25" i="3"/>
  <c r="G26" i="3"/>
  <c r="G27" i="3"/>
  <c r="G28" i="3"/>
  <c r="G23" i="3"/>
  <c r="D24" i="3"/>
  <c r="D25" i="3"/>
  <c r="D26" i="3"/>
  <c r="D27" i="3"/>
  <c r="D28" i="3"/>
  <c r="D29" i="3"/>
  <c r="D23" i="3"/>
  <c r="J13" i="3"/>
  <c r="J14" i="3"/>
  <c r="J15" i="3"/>
  <c r="J12" i="3"/>
  <c r="G13" i="3"/>
  <c r="G14" i="3"/>
  <c r="G15" i="3"/>
  <c r="G12" i="3"/>
  <c r="D14" i="3"/>
  <c r="D15" i="3"/>
  <c r="D12" i="3"/>
  <c r="D16" i="3" l="1"/>
  <c r="G16" i="3"/>
  <c r="K68" i="3"/>
  <c r="G70" i="3"/>
  <c r="K69" i="3"/>
  <c r="J70" i="3"/>
  <c r="D70" i="3"/>
  <c r="D60" i="3"/>
  <c r="F60" i="3" s="1"/>
  <c r="J85" i="3"/>
  <c r="G85" i="3"/>
  <c r="D85" i="3"/>
  <c r="K70" i="3" l="1"/>
  <c r="L68" i="3" s="1"/>
  <c r="K85" i="3"/>
  <c r="H45" i="3"/>
  <c r="C45" i="3"/>
  <c r="E45" i="3"/>
  <c r="F45" i="3"/>
  <c r="I45" i="3"/>
  <c r="B45" i="3"/>
  <c r="K24" i="3"/>
  <c r="K25" i="3"/>
  <c r="K26" i="3"/>
  <c r="K27" i="3"/>
  <c r="K28" i="3"/>
  <c r="K29" i="3"/>
  <c r="K23" i="3"/>
  <c r="K13" i="3"/>
  <c r="K14" i="3"/>
  <c r="K15" i="3"/>
  <c r="K12" i="3"/>
  <c r="C16" i="3"/>
  <c r="E16" i="3"/>
  <c r="F16" i="3"/>
  <c r="H16" i="3"/>
  <c r="I16" i="3"/>
  <c r="J16" i="3"/>
  <c r="B16" i="3"/>
  <c r="L69" i="3" l="1"/>
  <c r="K30" i="3"/>
  <c r="L26" i="3" s="1"/>
  <c r="K44" i="3"/>
  <c r="K43" i="3"/>
  <c r="K42" i="3"/>
  <c r="J45" i="3"/>
  <c r="K41" i="3"/>
  <c r="K40" i="3"/>
  <c r="K39" i="3"/>
  <c r="G45" i="3"/>
  <c r="K38" i="3"/>
  <c r="D45" i="3"/>
  <c r="L23" i="3" l="1"/>
  <c r="K16" i="3"/>
  <c r="L15" i="3" s="1"/>
  <c r="L25" i="3"/>
  <c r="K45" i="3"/>
  <c r="L42" i="3" s="1"/>
  <c r="L30" i="3"/>
  <c r="L27" i="3"/>
  <c r="L24" i="3"/>
  <c r="L29" i="3"/>
  <c r="L28" i="3"/>
  <c r="L14" i="3" l="1"/>
  <c r="L12" i="3"/>
  <c r="L13" i="3"/>
  <c r="L40" i="3"/>
  <c r="L43" i="3"/>
  <c r="L44" i="3"/>
  <c r="L38" i="3"/>
  <c r="L39" i="3"/>
  <c r="L41" i="3"/>
</calcChain>
</file>

<file path=xl/sharedStrings.xml><?xml version="1.0" encoding="utf-8"?>
<sst xmlns="http://schemas.openxmlformats.org/spreadsheetml/2006/main" count="313" uniqueCount="161">
  <si>
    <t>Unidade de Análises e Programas</t>
  </si>
  <si>
    <t xml:space="preserve">Fonte: Área de benestar, saúde e deporte </t>
  </si>
  <si>
    <t>Ocupación das instalacións de uso colectivo</t>
  </si>
  <si>
    <t>Ourense</t>
  </si>
  <si>
    <t>Campo de herba sintética</t>
  </si>
  <si>
    <t>Pista de atletismo</t>
  </si>
  <si>
    <t>Pistas de tenis (2)</t>
  </si>
  <si>
    <t>Pontevedra</t>
  </si>
  <si>
    <t>Tenis de mesa (1)</t>
  </si>
  <si>
    <t>Vigo</t>
  </si>
  <si>
    <t>Usos das instalacións de uso individual</t>
  </si>
  <si>
    <t>Total usos</t>
  </si>
  <si>
    <t>% uso com. univ.</t>
  </si>
  <si>
    <t>% uso externo</t>
  </si>
  <si>
    <t>% uso mulleres</t>
  </si>
  <si>
    <t>Bicicletas BTT</t>
  </si>
  <si>
    <t>Medicina deportiva</t>
  </si>
  <si>
    <t>OURENSE</t>
  </si>
  <si>
    <t>PONTEVEDRA</t>
  </si>
  <si>
    <t>VIGO</t>
  </si>
  <si>
    <t>Total</t>
  </si>
  <si>
    <t>Homes</t>
  </si>
  <si>
    <t>Mulleres</t>
  </si>
  <si>
    <t>Horas de apertura</t>
  </si>
  <si>
    <t>Salas multiusos (3)</t>
  </si>
  <si>
    <t>Tenis de mesa (5)</t>
  </si>
  <si>
    <t>3. Actividades na natureza</t>
  </si>
  <si>
    <t>2. Escolas e cursos de iniciación deportiva</t>
  </si>
  <si>
    <t>Tenis</t>
  </si>
  <si>
    <t>Voleibol</t>
  </si>
  <si>
    <t>Atletismo</t>
  </si>
  <si>
    <t>% participación actividade</t>
  </si>
  <si>
    <t>Participación
total</t>
  </si>
  <si>
    <t>Escalada</t>
  </si>
  <si>
    <t>% mulleres</t>
  </si>
  <si>
    <t>Bádminton</t>
  </si>
  <si>
    <t>Sala multiusos</t>
  </si>
  <si>
    <t>% uso homes</t>
  </si>
  <si>
    <t>Actividades dirixidas</t>
  </si>
  <si>
    <t>Muro de escalada</t>
  </si>
  <si>
    <t>Fitness</t>
  </si>
  <si>
    <t>1. Actividades nas instalacións</t>
  </si>
  <si>
    <t>Uso libre</t>
  </si>
  <si>
    <t>Ioga</t>
  </si>
  <si>
    <t>Pilates</t>
  </si>
  <si>
    <t>Zumba</t>
  </si>
  <si>
    <t>% ocupación</t>
  </si>
  <si>
    <t>Tenis de mesa (2)</t>
  </si>
  <si>
    <t>Sala de usos múltiples</t>
  </si>
  <si>
    <t>Sala usos múltiples</t>
  </si>
  <si>
    <t>CORE</t>
  </si>
  <si>
    <t>HIIT</t>
  </si>
  <si>
    <t>Tenis infantil</t>
  </si>
  <si>
    <t>Tenis de mesa</t>
  </si>
  <si>
    <t>Campo de fútbol/Rugby</t>
  </si>
  <si>
    <t>Pista polideportiva cuberta</t>
  </si>
  <si>
    <t xml:space="preserve">Pista polideportiva  </t>
  </si>
  <si>
    <t>Campo de herba natural</t>
  </si>
  <si>
    <t>Pista polideportiva</t>
  </si>
  <si>
    <t>Pistas de tenis (5)</t>
  </si>
  <si>
    <t>Sala cardio-fitness</t>
  </si>
  <si>
    <t>Actividades dirixidas na pista polideportiva</t>
  </si>
  <si>
    <t>BTT</t>
  </si>
  <si>
    <t>Body Pump</t>
  </si>
  <si>
    <t>Volei praia</t>
  </si>
  <si>
    <t>Flyboard</t>
  </si>
  <si>
    <t>Mergullo</t>
  </si>
  <si>
    <t>Surf</t>
  </si>
  <si>
    <t>Wakeboard</t>
  </si>
  <si>
    <t>Windsurf</t>
  </si>
  <si>
    <t>4. Exploracampus</t>
  </si>
  <si>
    <t>5. Servizos de medicina deportiva e valoración funcional</t>
  </si>
  <si>
    <t>Antropometría</t>
  </si>
  <si>
    <t>% actividades propias /uso libre</t>
  </si>
  <si>
    <t>% actividades externas</t>
  </si>
  <si>
    <t>Cuestionario de aptitude para o exercicio</t>
  </si>
  <si>
    <t>Idade media</t>
  </si>
  <si>
    <t>Risco moderado ou alto</t>
  </si>
  <si>
    <t>Risco baixo</t>
  </si>
  <si>
    <t>Sen risco</t>
  </si>
  <si>
    <t>Actividades deportivas e saudables, curso 2021/2022</t>
  </si>
  <si>
    <t>Bailes latinos</t>
  </si>
  <si>
    <t>Kaiak +Snorquel + Andaina</t>
  </si>
  <si>
    <t>Rafting</t>
  </si>
  <si>
    <t>Pedal Surf*</t>
  </si>
  <si>
    <t>* Incorporouse ao programa na edición de primavera</t>
  </si>
  <si>
    <t>Roteiros a pé (chat&amp;hike)</t>
  </si>
  <si>
    <t>Quedadas running</t>
  </si>
  <si>
    <t>Outono</t>
  </si>
  <si>
    <t>Primavera</t>
  </si>
  <si>
    <t>Nº persoas</t>
  </si>
  <si>
    <t>Media idade/total persoas</t>
  </si>
  <si>
    <t>Escolas deportivas na pista polideportiva</t>
  </si>
  <si>
    <t>Competicións universitarias</t>
  </si>
  <si>
    <t>Ligas universitarias internas</t>
  </si>
  <si>
    <t>Modalidades</t>
  </si>
  <si>
    <t>Núm. de equipos</t>
  </si>
  <si>
    <t>Participantes</t>
  </si>
  <si>
    <t>Baloncesto mixto</t>
  </si>
  <si>
    <t>Fútbol sala masculino</t>
  </si>
  <si>
    <t>Fútbol sala mixto</t>
  </si>
  <si>
    <t>Fútbol 7 mixto</t>
  </si>
  <si>
    <t>Modalidade</t>
  </si>
  <si>
    <t>Universidade gañadora</t>
  </si>
  <si>
    <t>Natación</t>
  </si>
  <si>
    <t>Totais</t>
  </si>
  <si>
    <t>UVIGO</t>
  </si>
  <si>
    <t>Copa Fair Play</t>
  </si>
  <si>
    <t>Campionatos galegos</t>
  </si>
  <si>
    <t>Posto da UVIGO</t>
  </si>
  <si>
    <t>Orientación</t>
  </si>
  <si>
    <t>Baloncesto Feminino</t>
  </si>
  <si>
    <t>Baloncesto Masculino</t>
  </si>
  <si>
    <t>2º</t>
  </si>
  <si>
    <t>Balonmán Feminino</t>
  </si>
  <si>
    <t>1º</t>
  </si>
  <si>
    <t>Balonmán Masculino</t>
  </si>
  <si>
    <t>Fútbol 7 Feminino</t>
  </si>
  <si>
    <t>Fútbol 7 Masculino</t>
  </si>
  <si>
    <t>Fútbol Sala Feminino</t>
  </si>
  <si>
    <t>Fútbol Sala Masculino</t>
  </si>
  <si>
    <t>Rugbi 7 Feminino</t>
  </si>
  <si>
    <t>Rugbi 7 Masculino</t>
  </si>
  <si>
    <t>Voleibol Feminino</t>
  </si>
  <si>
    <t>Voleibol Masculino</t>
  </si>
  <si>
    <t>Campionatos nacionais</t>
  </si>
  <si>
    <t>Iudo</t>
  </si>
  <si>
    <t>Taekwondo</t>
  </si>
  <si>
    <t>Vela</t>
  </si>
  <si>
    <t>3º</t>
  </si>
  <si>
    <t>UDC</t>
  </si>
  <si>
    <t>Competición</t>
  </si>
  <si>
    <t>4*</t>
  </si>
  <si>
    <t>* equipos mixtos</t>
  </si>
  <si>
    <t>Participación total Uvigo</t>
  </si>
  <si>
    <t>Loita</t>
  </si>
  <si>
    <t>Golf</t>
  </si>
  <si>
    <t>Medallas individuais</t>
  </si>
  <si>
    <t>Medallas por equipos</t>
  </si>
  <si>
    <t>Taewondo</t>
  </si>
  <si>
    <t>Ouro</t>
  </si>
  <si>
    <t>Prata</t>
  </si>
  <si>
    <t>Metal</t>
  </si>
  <si>
    <t>6. Evolución da participación das mulleres nos diferentes programas deportivos</t>
  </si>
  <si>
    <t>Actividades de uso libre</t>
  </si>
  <si>
    <t>Actividades dirixidas de fitness</t>
  </si>
  <si>
    <t>Actividades no medio natural</t>
  </si>
  <si>
    <t>Competicións internas</t>
  </si>
  <si>
    <t>Competicións interuniversitarias</t>
  </si>
  <si>
    <t>Deporte federado</t>
  </si>
  <si>
    <t>Escolas e cursos de iniciación deportiva</t>
  </si>
  <si>
    <t>Persoas abonadas</t>
  </si>
  <si>
    <t>ACTIVIDADE</t>
  </si>
  <si>
    <t>2017/2018</t>
  </si>
  <si>
    <t>2018/219</t>
  </si>
  <si>
    <t>2019/2020</t>
  </si>
  <si>
    <t>2020/2021</t>
  </si>
  <si>
    <t>2021/2022</t>
  </si>
  <si>
    <t>Promedio por actividade e curso</t>
  </si>
  <si>
    <t>Adestramento funcional</t>
  </si>
  <si>
    <t>Data de publicación: febreiro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</si>
</sst>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sz val="10"/>
      <color rgb="FFC00000"/>
      <name val="Calibri"/>
      <family val="2"/>
    </font>
    <font>
      <sz val="10"/>
      <color rgb="FF0070C0"/>
      <name val="Calibri"/>
      <family val="2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4"/>
      <color theme="7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B050"/>
      <name val="Calibri"/>
      <family val="2"/>
    </font>
    <font>
      <b/>
      <sz val="10"/>
      <color rgb="FFC00000"/>
      <name val="Calibri"/>
      <family val="2"/>
    </font>
    <font>
      <b/>
      <sz val="10"/>
      <color rgb="FF0070C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b/>
      <sz val="14"/>
      <color rgb="FF806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Times New Roman"/>
      <family val="1"/>
    </font>
    <font>
      <b/>
      <sz val="12"/>
      <name val="Calibri"/>
      <family val="2"/>
      <scheme val="minor"/>
    </font>
    <font>
      <i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</font>
    <font>
      <b/>
      <sz val="11"/>
      <color rgb="FF0070C0"/>
      <name val="Calibri"/>
      <family val="2"/>
    </font>
    <font>
      <b/>
      <sz val="10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80">
    <xf numFmtId="0" fontId="0" fillId="0" borderId="0" xfId="0"/>
    <xf numFmtId="0" fontId="3" fillId="0" borderId="1" xfId="2" applyFont="1" applyBorder="1" applyAlignment="1">
      <alignment vertical="center" wrapText="1"/>
    </xf>
    <xf numFmtId="0" fontId="2" fillId="0" borderId="1" xfId="2" applyBorder="1"/>
    <xf numFmtId="0" fontId="0" fillId="0" borderId="1" xfId="0" applyBorder="1"/>
    <xf numFmtId="0" fontId="4" fillId="0" borderId="1" xfId="2" applyFont="1" applyBorder="1" applyAlignment="1">
      <alignment horizontal="left" wrapText="1"/>
    </xf>
    <xf numFmtId="0" fontId="5" fillId="0" borderId="0" xfId="0" applyFont="1"/>
    <xf numFmtId="0" fontId="6" fillId="0" borderId="0" xfId="0" applyFont="1"/>
    <xf numFmtId="0" fontId="7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0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0" fontId="11" fillId="0" borderId="0" xfId="0" applyNumberFormat="1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1" fontId="11" fillId="0" borderId="0" xfId="0" applyNumberFormat="1" applyFont="1" applyAlignment="1">
      <alignment horizontal="center" vertical="center" wrapText="1"/>
    </xf>
    <xf numFmtId="10" fontId="22" fillId="0" borderId="0" xfId="0" applyNumberFormat="1" applyFont="1" applyAlignment="1">
      <alignment horizontal="center" vertical="center"/>
    </xf>
    <xf numFmtId="10" fontId="23" fillId="0" borderId="0" xfId="0" applyNumberFormat="1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0" fillId="0" borderId="0" xfId="1" applyNumberFormat="1" applyFont="1"/>
    <xf numFmtId="0" fontId="26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29" fillId="0" borderId="0" xfId="0" applyFont="1"/>
    <xf numFmtId="0" fontId="19" fillId="0" borderId="6" xfId="0" applyFont="1" applyBorder="1" applyAlignment="1">
      <alignment horizontal="center" vertical="center" wrapText="1"/>
    </xf>
    <xf numFmtId="9" fontId="20" fillId="0" borderId="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 wrapText="1"/>
    </xf>
    <xf numFmtId="0" fontId="2" fillId="0" borderId="1" xfId="2" applyBorder="1" applyAlignment="1">
      <alignment wrapText="1"/>
    </xf>
    <xf numFmtId="0" fontId="3" fillId="0" borderId="0" xfId="2" applyFont="1" applyAlignment="1">
      <alignment vertical="center" wrapText="1"/>
    </xf>
    <xf numFmtId="0" fontId="2" fillId="0" borderId="0" xfId="2"/>
    <xf numFmtId="0" fontId="2" fillId="0" borderId="0" xfId="2" applyAlignment="1">
      <alignment wrapText="1"/>
    </xf>
    <xf numFmtId="0" fontId="4" fillId="0" borderId="0" xfId="2" applyFont="1" applyAlignment="1">
      <alignment horizontal="left" wrapText="1"/>
    </xf>
    <xf numFmtId="0" fontId="2" fillId="0" borderId="0" xfId="2" applyAlignment="1">
      <alignment horizontal="right" vertical="center" wrapText="1"/>
    </xf>
    <xf numFmtId="1" fontId="20" fillId="0" borderId="2" xfId="0" applyNumberFormat="1" applyFont="1" applyBorder="1" applyAlignment="1">
      <alignment horizontal="center" vertical="center" wrapText="1"/>
    </xf>
    <xf numFmtId="1" fontId="20" fillId="0" borderId="11" xfId="0" applyNumberFormat="1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32" fillId="0" borderId="2" xfId="0" applyFont="1" applyBorder="1"/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9" fontId="19" fillId="0" borderId="0" xfId="1" applyFont="1" applyBorder="1" applyAlignment="1">
      <alignment horizontal="center" vertical="center" wrapText="1"/>
    </xf>
    <xf numFmtId="10" fontId="10" fillId="0" borderId="2" xfId="1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0" fontId="32" fillId="0" borderId="2" xfId="1" applyNumberFormat="1" applyFont="1" applyBorder="1"/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1" fontId="2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9" fontId="20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8" fillId="0" borderId="5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 wrapText="1"/>
    </xf>
    <xf numFmtId="10" fontId="9" fillId="0" borderId="2" xfId="1" applyNumberFormat="1" applyFont="1" applyFill="1" applyBorder="1" applyAlignment="1">
      <alignment horizontal="center" vertical="center" wrapText="1"/>
    </xf>
    <xf numFmtId="10" fontId="11" fillId="0" borderId="2" xfId="1" applyNumberFormat="1" applyFont="1" applyFill="1" applyBorder="1" applyAlignment="1">
      <alignment horizontal="center" vertical="center" wrapText="1"/>
    </xf>
    <xf numFmtId="10" fontId="22" fillId="0" borderId="2" xfId="1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35" fillId="0" borderId="0" xfId="0" applyFont="1" applyAlignment="1">
      <alignment horizontal="justify" vertical="center" wrapText="1"/>
    </xf>
    <xf numFmtId="0" fontId="0" fillId="0" borderId="12" xfId="0" applyBorder="1" applyAlignment="1">
      <alignment vertical="center"/>
    </xf>
    <xf numFmtId="0" fontId="27" fillId="0" borderId="0" xfId="0" applyFont="1" applyAlignment="1">
      <alignment horizontal="center"/>
    </xf>
    <xf numFmtId="9" fontId="26" fillId="0" borderId="0" xfId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0" fontId="0" fillId="0" borderId="0" xfId="0" applyNumberFormat="1"/>
    <xf numFmtId="2" fontId="26" fillId="0" borderId="2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 wrapText="1"/>
    </xf>
    <xf numFmtId="1" fontId="19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2" xfId="0" applyBorder="1"/>
    <xf numFmtId="10" fontId="38" fillId="0" borderId="2" xfId="1" applyNumberFormat="1" applyFont="1" applyFill="1" applyBorder="1" applyAlignment="1">
      <alignment horizontal="center" vertical="center" wrapText="1"/>
    </xf>
    <xf numFmtId="10" fontId="38" fillId="0" borderId="2" xfId="0" applyNumberFormat="1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0" fontId="43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top" wrapText="1"/>
    </xf>
    <xf numFmtId="0" fontId="16" fillId="0" borderId="0" xfId="0" applyFont="1" applyAlignment="1">
      <alignment horizontal="justify" vertical="center" wrapText="1"/>
    </xf>
    <xf numFmtId="0" fontId="43" fillId="0" borderId="0" xfId="0" applyFont="1"/>
    <xf numFmtId="0" fontId="18" fillId="0" borderId="0" xfId="0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21" fillId="0" borderId="2" xfId="0" applyFont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44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4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13" fillId="0" borderId="0" xfId="0" applyFont="1" applyAlignment="1">
      <alignment vertical="center" wrapText="1"/>
    </xf>
    <xf numFmtId="0" fontId="42" fillId="0" borderId="0" xfId="0" applyFont="1" applyAlignment="1">
      <alignment vertical="center" wrapText="1"/>
    </xf>
    <xf numFmtId="0" fontId="40" fillId="0" borderId="0" xfId="0" applyFont="1"/>
    <xf numFmtId="0" fontId="39" fillId="0" borderId="0" xfId="0" applyFont="1" applyAlignment="1">
      <alignment vertical="center"/>
    </xf>
    <xf numFmtId="0" fontId="13" fillId="0" borderId="5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39" fillId="0" borderId="0" xfId="0" applyFont="1"/>
    <xf numFmtId="0" fontId="46" fillId="0" borderId="0" xfId="0" applyFont="1"/>
    <xf numFmtId="0" fontId="45" fillId="0" borderId="0" xfId="0" applyFont="1"/>
    <xf numFmtId="0" fontId="45" fillId="0" borderId="2" xfId="0" applyFont="1" applyBorder="1"/>
    <xf numFmtId="0" fontId="8" fillId="0" borderId="0" xfId="0" applyFont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 vertical="center"/>
    </xf>
    <xf numFmtId="0" fontId="34" fillId="0" borderId="0" xfId="2" applyFont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16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32" fillId="0" borderId="2" xfId="0" applyFont="1" applyBorder="1" applyAlignment="1">
      <alignment horizontal="center" wrapText="1"/>
    </xf>
    <xf numFmtId="0" fontId="32" fillId="0" borderId="2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5" fillId="0" borderId="2" xfId="0" applyFont="1" applyBorder="1" applyAlignment="1">
      <alignment horizontal="left" vertical="center" wrapText="1"/>
    </xf>
    <xf numFmtId="0" fontId="36" fillId="0" borderId="6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7" fillId="0" borderId="0" xfId="0" applyFont="1" applyAlignment="1">
      <alignment horizontal="left" vertical="top" wrapText="1"/>
    </xf>
    <xf numFmtId="0" fontId="27" fillId="0" borderId="13" xfId="0" applyFont="1" applyBorder="1" applyAlignment="1">
      <alignment horizontal="center" vertical="center"/>
    </xf>
    <xf numFmtId="0" fontId="34" fillId="0" borderId="1" xfId="2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9" fillId="0" borderId="2" xfId="0" applyFont="1" applyBorder="1" applyAlignment="1">
      <alignment horizontal="center"/>
    </xf>
    <xf numFmtId="0" fontId="4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justify" vertical="center" wrapText="1"/>
    </xf>
    <xf numFmtId="0" fontId="41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4" fillId="0" borderId="1" xfId="2" applyFont="1" applyBorder="1" applyAlignment="1">
      <alignment horizontal="right" vertical="center" wrapText="1"/>
    </xf>
    <xf numFmtId="0" fontId="14" fillId="0" borderId="13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33" fillId="0" borderId="1" xfId="2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47" fillId="0" borderId="0" xfId="2" applyFont="1" applyAlignment="1">
      <alignment vertical="center" wrapText="1"/>
    </xf>
  </cellXfs>
  <cellStyles count="3">
    <cellStyle name="Normal" xfId="0" builtinId="0"/>
    <cellStyle name="Normal 2 3" xfId="2" xr:uid="{00000000-0005-0000-0000-000001000000}"/>
    <cellStyle name="Porcentaje" xfId="1" builtinId="5"/>
  </cellStyles>
  <dxfs count="6"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numFmt numFmtId="14" formatCode="0.00%"/>
    </dxf>
    <dxf>
      <font>
        <b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Evolución da participación das mulleres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Actividades!$A$92</c:f>
              <c:strCache>
                <c:ptCount val="1"/>
                <c:pt idx="0">
                  <c:v>Actividades de uso libre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Actividades!$B$91:$F$91</c:f>
              <c:strCache>
                <c:ptCount val="5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</c:strCache>
            </c:strRef>
          </c:cat>
          <c:val>
            <c:numRef>
              <c:f>Actividades!$B$92:$F$92</c:f>
              <c:numCache>
                <c:formatCode>0.00%</c:formatCode>
                <c:ptCount val="5"/>
                <c:pt idx="0">
                  <c:v>0.34350000000000003</c:v>
                </c:pt>
                <c:pt idx="1">
                  <c:v>0.3508</c:v>
                </c:pt>
                <c:pt idx="2">
                  <c:v>0.33279999999999998</c:v>
                </c:pt>
                <c:pt idx="3">
                  <c:v>0.30530000000000002</c:v>
                </c:pt>
                <c:pt idx="4">
                  <c:v>0.35039999999999999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A-42FE-8240-04C4BA02DDEB}"/>
            </c:ext>
          </c:extLst>
        </c:ser>
        <c:ser>
          <c:idx val="1"/>
          <c:order val="1"/>
          <c:tx>
            <c:strRef>
              <c:f>Actividades!$A$93</c:f>
              <c:strCache>
                <c:ptCount val="1"/>
                <c:pt idx="0">
                  <c:v>Actividades dirixidas de fitness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Actividades!$B$91:$F$91</c:f>
              <c:strCache>
                <c:ptCount val="5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</c:strCache>
            </c:strRef>
          </c:cat>
          <c:val>
            <c:numRef>
              <c:f>Actividades!$B$93:$F$93</c:f>
              <c:numCache>
                <c:formatCode>0.00%</c:formatCode>
                <c:ptCount val="5"/>
                <c:pt idx="0">
                  <c:v>0.68689999999999996</c:v>
                </c:pt>
                <c:pt idx="1">
                  <c:v>0.69479999999999997</c:v>
                </c:pt>
                <c:pt idx="2">
                  <c:v>0.77210000000000001</c:v>
                </c:pt>
                <c:pt idx="3">
                  <c:v>0.87549999999999994</c:v>
                </c:pt>
                <c:pt idx="4">
                  <c:v>0.82020000000000004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A-42FE-8240-04C4BA02DDEB}"/>
            </c:ext>
          </c:extLst>
        </c:ser>
        <c:ser>
          <c:idx val="2"/>
          <c:order val="2"/>
          <c:tx>
            <c:strRef>
              <c:f>Actividades!$A$94</c:f>
              <c:strCache>
                <c:ptCount val="1"/>
                <c:pt idx="0">
                  <c:v>Actividades no medio natural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Actividades!$B$91:$F$91</c:f>
              <c:strCache>
                <c:ptCount val="5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</c:strCache>
            </c:strRef>
          </c:cat>
          <c:val>
            <c:numRef>
              <c:f>Actividades!$B$94:$F$94</c:f>
              <c:numCache>
                <c:formatCode>0.00%</c:formatCode>
                <c:ptCount val="5"/>
                <c:pt idx="0">
                  <c:v>0.55589999999999995</c:v>
                </c:pt>
                <c:pt idx="1">
                  <c:v>0.52339999999999998</c:v>
                </c:pt>
                <c:pt idx="2">
                  <c:v>0.58760000000000001</c:v>
                </c:pt>
                <c:pt idx="3">
                  <c:v>0.59640000000000004</c:v>
                </c:pt>
                <c:pt idx="4">
                  <c:v>0.61599999999999999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2A-42FE-8240-04C4BA02DDEB}"/>
            </c:ext>
          </c:extLst>
        </c:ser>
        <c:ser>
          <c:idx val="3"/>
          <c:order val="3"/>
          <c:tx>
            <c:strRef>
              <c:f>Actividades!$A$95</c:f>
              <c:strCache>
                <c:ptCount val="1"/>
                <c:pt idx="0">
                  <c:v>Competicións internas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Actividades!$B$91:$F$91</c:f>
              <c:strCache>
                <c:ptCount val="5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</c:strCache>
            </c:strRef>
          </c:cat>
          <c:val>
            <c:numRef>
              <c:f>Actividades!$B$95:$F$95</c:f>
              <c:numCache>
                <c:formatCode>0.00%</c:formatCode>
                <c:ptCount val="5"/>
                <c:pt idx="0">
                  <c:v>7.9899999999999999E-2</c:v>
                </c:pt>
                <c:pt idx="1">
                  <c:v>6.4500000000000002E-2</c:v>
                </c:pt>
                <c:pt idx="2">
                  <c:v>8.1699999999999995E-2</c:v>
                </c:pt>
                <c:pt idx="3">
                  <c:v>7.1400000000000005E-2</c:v>
                </c:pt>
                <c:pt idx="4">
                  <c:v>9.06E-2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2A-42FE-8240-04C4BA02DDEB}"/>
            </c:ext>
          </c:extLst>
        </c:ser>
        <c:ser>
          <c:idx val="4"/>
          <c:order val="4"/>
          <c:tx>
            <c:strRef>
              <c:f>Actividades!$A$96</c:f>
              <c:strCache>
                <c:ptCount val="1"/>
                <c:pt idx="0">
                  <c:v>Competicións interuniversitarias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Actividades!$B$91:$F$91</c:f>
              <c:strCache>
                <c:ptCount val="5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</c:strCache>
            </c:strRef>
          </c:cat>
          <c:val>
            <c:numRef>
              <c:f>Actividades!$B$96:$F$96</c:f>
              <c:numCache>
                <c:formatCode>0.00%</c:formatCode>
                <c:ptCount val="5"/>
                <c:pt idx="0">
                  <c:v>0.38419999999999999</c:v>
                </c:pt>
                <c:pt idx="1">
                  <c:v>0.50729999999999997</c:v>
                </c:pt>
                <c:pt idx="2">
                  <c:v>0.44319999999999998</c:v>
                </c:pt>
                <c:pt idx="3">
                  <c:v>0</c:v>
                </c:pt>
                <c:pt idx="4">
                  <c:v>0.52680000000000005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2A-42FE-8240-04C4BA02DDEB}"/>
            </c:ext>
          </c:extLst>
        </c:ser>
        <c:ser>
          <c:idx val="5"/>
          <c:order val="5"/>
          <c:tx>
            <c:strRef>
              <c:f>Actividades!$A$97</c:f>
              <c:strCache>
                <c:ptCount val="1"/>
                <c:pt idx="0">
                  <c:v>Deporte federado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Actividades!$B$91:$F$91</c:f>
              <c:strCache>
                <c:ptCount val="5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</c:strCache>
            </c:strRef>
          </c:cat>
          <c:val>
            <c:numRef>
              <c:f>Actividades!$B$97:$F$97</c:f>
              <c:numCache>
                <c:formatCode>0.00%</c:formatCode>
                <c:ptCount val="5"/>
                <c:pt idx="0">
                  <c:v>0.34839999999999999</c:v>
                </c:pt>
                <c:pt idx="1">
                  <c:v>0.33119999999999999</c:v>
                </c:pt>
                <c:pt idx="2">
                  <c:v>0.3488</c:v>
                </c:pt>
                <c:pt idx="3">
                  <c:v>0.35510000000000003</c:v>
                </c:pt>
                <c:pt idx="4">
                  <c:v>0.35610000000000003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12A-42FE-8240-04C4BA02DDEB}"/>
            </c:ext>
          </c:extLst>
        </c:ser>
        <c:ser>
          <c:idx val="6"/>
          <c:order val="6"/>
          <c:tx>
            <c:strRef>
              <c:f>Actividades!$A$98</c:f>
              <c:strCache>
                <c:ptCount val="1"/>
                <c:pt idx="0">
                  <c:v>Escolas e cursos de iniciación deportiva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Actividades!$B$91:$F$91</c:f>
              <c:strCache>
                <c:ptCount val="5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</c:strCache>
            </c:strRef>
          </c:cat>
          <c:val>
            <c:numRef>
              <c:f>Actividades!$B$98:$F$98</c:f>
              <c:numCache>
                <c:formatCode>0.00%</c:formatCode>
                <c:ptCount val="5"/>
                <c:pt idx="0">
                  <c:v>0.38169999999999998</c:v>
                </c:pt>
                <c:pt idx="1">
                  <c:v>0.39150000000000001</c:v>
                </c:pt>
                <c:pt idx="2">
                  <c:v>0.46960000000000002</c:v>
                </c:pt>
                <c:pt idx="3">
                  <c:v>0.45</c:v>
                </c:pt>
                <c:pt idx="4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12A-42FE-8240-04C4BA02DDEB}"/>
            </c:ext>
          </c:extLst>
        </c:ser>
        <c:ser>
          <c:idx val="7"/>
          <c:order val="7"/>
          <c:tx>
            <c:strRef>
              <c:f>Actividades!$A$99</c:f>
              <c:strCache>
                <c:ptCount val="1"/>
                <c:pt idx="0">
                  <c:v>Persoas abonadas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Actividades!$B$91:$F$91</c:f>
              <c:strCache>
                <c:ptCount val="5"/>
                <c:pt idx="0">
                  <c:v>2017/2018</c:v>
                </c:pt>
                <c:pt idx="1">
                  <c:v>2018/219</c:v>
                </c:pt>
                <c:pt idx="2">
                  <c:v>2019/2020</c:v>
                </c:pt>
                <c:pt idx="3">
                  <c:v>2020/2021</c:v>
                </c:pt>
                <c:pt idx="4">
                  <c:v>2021/2022</c:v>
                </c:pt>
              </c:strCache>
            </c:strRef>
          </c:cat>
          <c:val>
            <c:numRef>
              <c:f>Actividades!$B$99:$F$99</c:f>
              <c:numCache>
                <c:formatCode>0.00%</c:formatCode>
                <c:ptCount val="5"/>
                <c:pt idx="0">
                  <c:v>0.42399999999999999</c:v>
                </c:pt>
                <c:pt idx="1">
                  <c:v>0.41920000000000002</c:v>
                </c:pt>
                <c:pt idx="2">
                  <c:v>0.40200000000000002</c:v>
                </c:pt>
                <c:pt idx="3">
                  <c:v>0.34510000000000002</c:v>
                </c:pt>
                <c:pt idx="4">
                  <c:v>0.378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12A-42FE-8240-04C4BA02D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2492239"/>
        <c:axId val="1812492655"/>
      </c:lineChart>
      <c:catAx>
        <c:axId val="1812492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2492655"/>
        <c:crosses val="autoZero"/>
        <c:auto val="1"/>
        <c:lblAlgn val="ctr"/>
        <c:lblOffset val="100"/>
        <c:noMultiLvlLbl val="0"/>
      </c:catAx>
      <c:valAx>
        <c:axId val="1812492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2492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56201343625313"/>
          <c:y val="0.23628483554901938"/>
          <c:w val="0.29343798656374692"/>
          <c:h val="0.587159184850629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Uso individual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Instalacións!$F$29</c:f>
              <c:strCache>
                <c:ptCount val="1"/>
                <c:pt idx="0">
                  <c:v>% uso homes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Instalacións!$A$30:$B$40</c:f>
              <c:multiLvlStrCache>
                <c:ptCount val="11"/>
                <c:lvl>
                  <c:pt idx="0">
                    <c:v>Pista de atletismo</c:v>
                  </c:pt>
                  <c:pt idx="1">
                    <c:v>Sala cardio-fitness</c:v>
                  </c:pt>
                  <c:pt idx="2">
                    <c:v>Sala de usos múltiples</c:v>
                  </c:pt>
                  <c:pt idx="3">
                    <c:v>Actividades dirixidas na pista polideportiva</c:v>
                  </c:pt>
                  <c:pt idx="4">
                    <c:v>Sala cardio-fitness</c:v>
                  </c:pt>
                  <c:pt idx="5">
                    <c:v>Escolas deportivas na pista polideportiva</c:v>
                  </c:pt>
                  <c:pt idx="6">
                    <c:v>Bicicletas BTT</c:v>
                  </c:pt>
                  <c:pt idx="7">
                    <c:v>Muro de escalada</c:v>
                  </c:pt>
                  <c:pt idx="8">
                    <c:v>Pista de atletismo</c:v>
                  </c:pt>
                  <c:pt idx="9">
                    <c:v>Sala cardio-fitness</c:v>
                  </c:pt>
                  <c:pt idx="10">
                    <c:v>Sala usos múltiples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Instalacións!$F$30:$F$40</c:f>
              <c:numCache>
                <c:formatCode>0.00%</c:formatCode>
                <c:ptCount val="11"/>
                <c:pt idx="0">
                  <c:v>0.69910000000000005</c:v>
                </c:pt>
                <c:pt idx="1">
                  <c:v>0.74309999999999998</c:v>
                </c:pt>
                <c:pt idx="2">
                  <c:v>6.3799999999999996E-2</c:v>
                </c:pt>
                <c:pt idx="3">
                  <c:v>0.30270000000000002</c:v>
                </c:pt>
                <c:pt idx="4">
                  <c:v>0.7238</c:v>
                </c:pt>
                <c:pt idx="5">
                  <c:v>0.71050000000000002</c:v>
                </c:pt>
                <c:pt idx="6">
                  <c:v>0.66669999999999996</c:v>
                </c:pt>
                <c:pt idx="7">
                  <c:v>0.53900000000000003</c:v>
                </c:pt>
                <c:pt idx="8">
                  <c:v>0.8538</c:v>
                </c:pt>
                <c:pt idx="9">
                  <c:v>0.75549999999999995</c:v>
                </c:pt>
                <c:pt idx="10">
                  <c:v>0.2248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BB-4F3A-8C59-92E505C00CAE}"/>
            </c:ext>
          </c:extLst>
        </c:ser>
        <c:ser>
          <c:idx val="1"/>
          <c:order val="1"/>
          <c:tx>
            <c:strRef>
              <c:f>Instalacións!$G$29</c:f>
              <c:strCache>
                <c:ptCount val="1"/>
                <c:pt idx="0">
                  <c:v>% uso mulleres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Instalacións!$A$30:$B$40</c:f>
              <c:multiLvlStrCache>
                <c:ptCount val="11"/>
                <c:lvl>
                  <c:pt idx="0">
                    <c:v>Pista de atletismo</c:v>
                  </c:pt>
                  <c:pt idx="1">
                    <c:v>Sala cardio-fitness</c:v>
                  </c:pt>
                  <c:pt idx="2">
                    <c:v>Sala de usos múltiples</c:v>
                  </c:pt>
                  <c:pt idx="3">
                    <c:v>Actividades dirixidas na pista polideportiva</c:v>
                  </c:pt>
                  <c:pt idx="4">
                    <c:v>Sala cardio-fitness</c:v>
                  </c:pt>
                  <c:pt idx="5">
                    <c:v>Escolas deportivas na pista polideportiva</c:v>
                  </c:pt>
                  <c:pt idx="6">
                    <c:v>Bicicletas BTT</c:v>
                  </c:pt>
                  <c:pt idx="7">
                    <c:v>Muro de escalada</c:v>
                  </c:pt>
                  <c:pt idx="8">
                    <c:v>Pista de atletismo</c:v>
                  </c:pt>
                  <c:pt idx="9">
                    <c:v>Sala cardio-fitness</c:v>
                  </c:pt>
                  <c:pt idx="10">
                    <c:v>Sala usos múltiples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Instalacións!$G$30:$G$40</c:f>
              <c:numCache>
                <c:formatCode>0.00%</c:formatCode>
                <c:ptCount val="11"/>
                <c:pt idx="0">
                  <c:v>0.30089999999999995</c:v>
                </c:pt>
                <c:pt idx="1">
                  <c:v>0.25690000000000002</c:v>
                </c:pt>
                <c:pt idx="2">
                  <c:v>0.93620000000000003</c:v>
                </c:pt>
                <c:pt idx="3">
                  <c:v>0.69730000000000003</c:v>
                </c:pt>
                <c:pt idx="4">
                  <c:v>0.2762</c:v>
                </c:pt>
                <c:pt idx="5">
                  <c:v>0.28949999999999998</c:v>
                </c:pt>
                <c:pt idx="6">
                  <c:v>0.33330000000000004</c:v>
                </c:pt>
                <c:pt idx="7">
                  <c:v>0.46099999999999997</c:v>
                </c:pt>
                <c:pt idx="8">
                  <c:v>0.1462</c:v>
                </c:pt>
                <c:pt idx="9">
                  <c:v>0.24450000000000005</c:v>
                </c:pt>
                <c:pt idx="10">
                  <c:v>0.7752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BB-4F3A-8C59-92E505C00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6389136"/>
        <c:axId val="1996391216"/>
      </c:barChart>
      <c:catAx>
        <c:axId val="1996389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6391216"/>
        <c:crosses val="autoZero"/>
        <c:auto val="1"/>
        <c:lblAlgn val="ctr"/>
        <c:lblOffset val="100"/>
        <c:noMultiLvlLbl val="0"/>
      </c:catAx>
      <c:valAx>
        <c:axId val="1996391216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9638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Tipo de usuarios/as, uso individual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Instalacións!$D$29</c:f>
              <c:strCache>
                <c:ptCount val="1"/>
                <c:pt idx="0">
                  <c:v>% uso com. univ.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Instalacións!$A$30:$B$40</c:f>
              <c:multiLvlStrCache>
                <c:ptCount val="11"/>
                <c:lvl>
                  <c:pt idx="0">
                    <c:v>Pista de atletismo</c:v>
                  </c:pt>
                  <c:pt idx="1">
                    <c:v>Sala cardio-fitness</c:v>
                  </c:pt>
                  <c:pt idx="2">
                    <c:v>Sala de usos múltiples</c:v>
                  </c:pt>
                  <c:pt idx="3">
                    <c:v>Actividades dirixidas na pista polideportiva</c:v>
                  </c:pt>
                  <c:pt idx="4">
                    <c:v>Sala cardio-fitness</c:v>
                  </c:pt>
                  <c:pt idx="5">
                    <c:v>Escolas deportivas na pista polideportiva</c:v>
                  </c:pt>
                  <c:pt idx="6">
                    <c:v>Bicicletas BTT</c:v>
                  </c:pt>
                  <c:pt idx="7">
                    <c:v>Muro de escalada</c:v>
                  </c:pt>
                  <c:pt idx="8">
                    <c:v>Pista de atletismo</c:v>
                  </c:pt>
                  <c:pt idx="9">
                    <c:v>Sala cardio-fitness</c:v>
                  </c:pt>
                  <c:pt idx="10">
                    <c:v>Sala usos múltiples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Instalacións!$D$30:$D$40</c:f>
              <c:numCache>
                <c:formatCode>0.00%</c:formatCode>
                <c:ptCount val="11"/>
                <c:pt idx="0">
                  <c:v>0.1237</c:v>
                </c:pt>
                <c:pt idx="1">
                  <c:v>0.65939999999999999</c:v>
                </c:pt>
                <c:pt idx="2">
                  <c:v>0.97789999999999999</c:v>
                </c:pt>
                <c:pt idx="3">
                  <c:v>0.80940000000000001</c:v>
                </c:pt>
                <c:pt idx="4">
                  <c:v>0.88839999999999997</c:v>
                </c:pt>
                <c:pt idx="5">
                  <c:v>1</c:v>
                </c:pt>
                <c:pt idx="6">
                  <c:v>0.88890000000000002</c:v>
                </c:pt>
                <c:pt idx="7">
                  <c:v>0.53900000000000003</c:v>
                </c:pt>
                <c:pt idx="8">
                  <c:v>0.13950000000000001</c:v>
                </c:pt>
                <c:pt idx="9">
                  <c:v>0.7742</c:v>
                </c:pt>
                <c:pt idx="10">
                  <c:v>0.93210000000000004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F-4CA5-9A2C-F67F205EC31F}"/>
            </c:ext>
          </c:extLst>
        </c:ser>
        <c:ser>
          <c:idx val="1"/>
          <c:order val="1"/>
          <c:tx>
            <c:strRef>
              <c:f>Instalacións!$E$29</c:f>
              <c:strCache>
                <c:ptCount val="1"/>
                <c:pt idx="0">
                  <c:v>% uso externo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Instalacións!$A$30:$B$40</c:f>
              <c:multiLvlStrCache>
                <c:ptCount val="11"/>
                <c:lvl>
                  <c:pt idx="0">
                    <c:v>Pista de atletismo</c:v>
                  </c:pt>
                  <c:pt idx="1">
                    <c:v>Sala cardio-fitness</c:v>
                  </c:pt>
                  <c:pt idx="2">
                    <c:v>Sala de usos múltiples</c:v>
                  </c:pt>
                  <c:pt idx="3">
                    <c:v>Actividades dirixidas na pista polideportiva</c:v>
                  </c:pt>
                  <c:pt idx="4">
                    <c:v>Sala cardio-fitness</c:v>
                  </c:pt>
                  <c:pt idx="5">
                    <c:v>Escolas deportivas na pista polideportiva</c:v>
                  </c:pt>
                  <c:pt idx="6">
                    <c:v>Bicicletas BTT</c:v>
                  </c:pt>
                  <c:pt idx="7">
                    <c:v>Muro de escalada</c:v>
                  </c:pt>
                  <c:pt idx="8">
                    <c:v>Pista de atletismo</c:v>
                  </c:pt>
                  <c:pt idx="9">
                    <c:v>Sala cardio-fitness</c:v>
                  </c:pt>
                  <c:pt idx="10">
                    <c:v>Sala usos múltiples</c:v>
                  </c:pt>
                </c:lvl>
                <c:lvl>
                  <c:pt idx="0">
                    <c:v>Ourense</c:v>
                  </c:pt>
                  <c:pt idx="3">
                    <c:v>Pontevedra</c:v>
                  </c:pt>
                  <c:pt idx="5">
                    <c:v>Vigo</c:v>
                  </c:pt>
                </c:lvl>
              </c:multiLvlStrCache>
            </c:multiLvlStrRef>
          </c:cat>
          <c:val>
            <c:numRef>
              <c:f>Instalacións!$E$30:$E$40</c:f>
              <c:numCache>
                <c:formatCode>0.00%</c:formatCode>
                <c:ptCount val="11"/>
                <c:pt idx="0">
                  <c:v>0.87629999999999997</c:v>
                </c:pt>
                <c:pt idx="1">
                  <c:v>0.34060000000000001</c:v>
                </c:pt>
                <c:pt idx="2">
                  <c:v>2.2100000000000009E-2</c:v>
                </c:pt>
                <c:pt idx="3">
                  <c:v>0.19059999999999999</c:v>
                </c:pt>
                <c:pt idx="4">
                  <c:v>0.11160000000000003</c:v>
                </c:pt>
                <c:pt idx="5">
                  <c:v>0</c:v>
                </c:pt>
                <c:pt idx="6">
                  <c:v>0.11109999999999998</c:v>
                </c:pt>
                <c:pt idx="7">
                  <c:v>0.46099999999999997</c:v>
                </c:pt>
                <c:pt idx="8">
                  <c:v>0.86050000000000004</c:v>
                </c:pt>
                <c:pt idx="9">
                  <c:v>0.2258</c:v>
                </c:pt>
                <c:pt idx="10">
                  <c:v>6.789999999999996E-2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DF-4CA5-9A2C-F67F205EC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4035840"/>
        <c:axId val="2064041248"/>
      </c:barChart>
      <c:catAx>
        <c:axId val="20640358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41248"/>
        <c:crosses val="autoZero"/>
        <c:auto val="1"/>
        <c:lblAlgn val="ctr"/>
        <c:lblOffset val="100"/>
        <c:noMultiLvlLbl val="0"/>
      </c:catAx>
      <c:valAx>
        <c:axId val="2064041248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Porcentaxe de ocupación, uso colectivo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0552840187012026E-2"/>
          <c:y val="0.15799787007454738"/>
          <c:w val="0.89090522976663311"/>
          <c:h val="0.46265972344511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Instalacións!$D$7</c:f>
              <c:strCache>
                <c:ptCount val="1"/>
                <c:pt idx="0">
                  <c:v>% ocupación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37-4C1C-BD21-9B34FBDB915A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37-4C1C-BD21-9B34FBDB915A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837-4C1C-BD21-9B34FBDB915A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837-4C1C-BD21-9B34FBDB915A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E837-4C1C-BD21-9B34FBDB915A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837-4C1C-BD21-9B34FBDB915A}"/>
              </c:ext>
            </c:extLst>
          </c:dPt>
          <c:cat>
            <c:strRef>
              <c:f>Instalacións!$B$8:$B$23</c:f>
              <c:strCache>
                <c:ptCount val="16"/>
                <c:pt idx="0">
                  <c:v>Campo de fútbol/Rugby</c:v>
                </c:pt>
                <c:pt idx="1">
                  <c:v>Pista de atletismo</c:v>
                </c:pt>
                <c:pt idx="2">
                  <c:v>Pista polideportiva cuberta</c:v>
                </c:pt>
                <c:pt idx="3">
                  <c:v>Pistas de tenis (2)</c:v>
                </c:pt>
                <c:pt idx="4">
                  <c:v>Sala multiusos</c:v>
                </c:pt>
                <c:pt idx="5">
                  <c:v>Tenis de mesa (2)</c:v>
                </c:pt>
                <c:pt idx="6">
                  <c:v>Pista polideportiva  </c:v>
                </c:pt>
                <c:pt idx="7">
                  <c:v>Tenis de mesa (1)</c:v>
                </c:pt>
                <c:pt idx="8">
                  <c:v>Campo de herba sintética</c:v>
                </c:pt>
                <c:pt idx="9">
                  <c:v>Campo de herba natural</c:v>
                </c:pt>
                <c:pt idx="10">
                  <c:v>Muro de escalada</c:v>
                </c:pt>
                <c:pt idx="11">
                  <c:v>Pista de atletismo</c:v>
                </c:pt>
                <c:pt idx="12">
                  <c:v>Pista polideportiva</c:v>
                </c:pt>
                <c:pt idx="13">
                  <c:v>Pistas de tenis (5)</c:v>
                </c:pt>
                <c:pt idx="14">
                  <c:v>Salas multiusos (3)</c:v>
                </c:pt>
                <c:pt idx="15">
                  <c:v>Tenis de mesa (5)</c:v>
                </c:pt>
              </c:strCache>
            </c:strRef>
          </c:cat>
          <c:val>
            <c:numRef>
              <c:f>Instalacións!$D$8:$D$23</c:f>
              <c:numCache>
                <c:formatCode>0.00%</c:formatCode>
                <c:ptCount val="16"/>
                <c:pt idx="0">
                  <c:v>0.35370000000000001</c:v>
                </c:pt>
                <c:pt idx="1">
                  <c:v>0.17829999999999999</c:v>
                </c:pt>
                <c:pt idx="2">
                  <c:v>0.42249999999999999</c:v>
                </c:pt>
                <c:pt idx="3">
                  <c:v>0.2964</c:v>
                </c:pt>
                <c:pt idx="4">
                  <c:v>0.1328</c:v>
                </c:pt>
                <c:pt idx="5">
                  <c:v>2.9499999999999998E-2</c:v>
                </c:pt>
                <c:pt idx="6">
                  <c:v>0.4829</c:v>
                </c:pt>
                <c:pt idx="7">
                  <c:v>2.8999999999999998E-3</c:v>
                </c:pt>
                <c:pt idx="8">
                  <c:v>0.25740000000000002</c:v>
                </c:pt>
                <c:pt idx="9">
                  <c:v>5.4600000000000003E-2</c:v>
                </c:pt>
                <c:pt idx="10">
                  <c:v>0.21959999999999999</c:v>
                </c:pt>
                <c:pt idx="11">
                  <c:v>0.41970000000000002</c:v>
                </c:pt>
                <c:pt idx="12">
                  <c:v>0.47210000000000002</c:v>
                </c:pt>
                <c:pt idx="13">
                  <c:v>0.1615</c:v>
                </c:pt>
                <c:pt idx="14">
                  <c:v>0.1217</c:v>
                </c:pt>
                <c:pt idx="15">
                  <c:v>9.7100000000000006E-2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0-4AD4-9FCA-72D812DF3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4034176"/>
        <c:axId val="2064034592"/>
      </c:barChart>
      <c:catAx>
        <c:axId val="206403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4592"/>
        <c:crosses val="autoZero"/>
        <c:auto val="1"/>
        <c:lblAlgn val="ctr"/>
        <c:lblOffset val="100"/>
        <c:noMultiLvlLbl val="0"/>
      </c:catAx>
      <c:valAx>
        <c:axId val="206403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Actividades propias versus actividades externas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Instalacións!$E$7</c:f>
              <c:strCache>
                <c:ptCount val="1"/>
                <c:pt idx="0">
                  <c:v>% actividades propias /uso libre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Instalacións!$E$8:$E$23</c:f>
              <c:numCache>
                <c:formatCode>0.00%</c:formatCode>
                <c:ptCount val="16"/>
                <c:pt idx="0">
                  <c:v>2.8299999999999999E-2</c:v>
                </c:pt>
                <c:pt idx="1">
                  <c:v>0.64070000000000005</c:v>
                </c:pt>
                <c:pt idx="2">
                  <c:v>0.52810000000000001</c:v>
                </c:pt>
                <c:pt idx="3">
                  <c:v>0.3962</c:v>
                </c:pt>
                <c:pt idx="4">
                  <c:v>0.58899999999999997</c:v>
                </c:pt>
                <c:pt idx="5">
                  <c:v>0.53739999999999999</c:v>
                </c:pt>
                <c:pt idx="6">
                  <c:v>0.34160000000000001</c:v>
                </c:pt>
                <c:pt idx="7">
                  <c:v>0.5</c:v>
                </c:pt>
                <c:pt idx="8">
                  <c:v>0.28320000000000001</c:v>
                </c:pt>
                <c:pt idx="9">
                  <c:v>2.98E-2</c:v>
                </c:pt>
                <c:pt idx="10">
                  <c:v>0.1221</c:v>
                </c:pt>
                <c:pt idx="11">
                  <c:v>0.89939999999999998</c:v>
                </c:pt>
                <c:pt idx="12">
                  <c:v>0.26379999999999998</c:v>
                </c:pt>
                <c:pt idx="13">
                  <c:v>0.49519999999999997</c:v>
                </c:pt>
                <c:pt idx="14">
                  <c:v>0.98619999999999997</c:v>
                </c:pt>
                <c:pt idx="15">
                  <c:v>0.94420000000000004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1-40F1-8CB3-E0F839907B0E}"/>
            </c:ext>
          </c:extLst>
        </c:ser>
        <c:ser>
          <c:idx val="1"/>
          <c:order val="1"/>
          <c:tx>
            <c:strRef>
              <c:f>Instalacións!$F$7</c:f>
              <c:strCache>
                <c:ptCount val="1"/>
                <c:pt idx="0">
                  <c:v>% actividades externas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Instalacións!$F$8:$F$23</c:f>
              <c:numCache>
                <c:formatCode>0.00%</c:formatCode>
                <c:ptCount val="16"/>
                <c:pt idx="0">
                  <c:v>0.97170000000000001</c:v>
                </c:pt>
                <c:pt idx="1">
                  <c:v>0.35929999999999995</c:v>
                </c:pt>
                <c:pt idx="2">
                  <c:v>0.47189999999999999</c:v>
                </c:pt>
                <c:pt idx="3">
                  <c:v>0.6038</c:v>
                </c:pt>
                <c:pt idx="4">
                  <c:v>0.41100000000000003</c:v>
                </c:pt>
                <c:pt idx="5">
                  <c:v>0.46260000000000001</c:v>
                </c:pt>
                <c:pt idx="6">
                  <c:v>0.65839999999999999</c:v>
                </c:pt>
                <c:pt idx="7">
                  <c:v>0.5</c:v>
                </c:pt>
                <c:pt idx="8">
                  <c:v>0.71679999999999999</c:v>
                </c:pt>
                <c:pt idx="9">
                  <c:v>0.97019999999999995</c:v>
                </c:pt>
                <c:pt idx="10">
                  <c:v>0.87790000000000001</c:v>
                </c:pt>
                <c:pt idx="11">
                  <c:v>0.10060000000000002</c:v>
                </c:pt>
                <c:pt idx="12">
                  <c:v>0.73619999999999997</c:v>
                </c:pt>
                <c:pt idx="13">
                  <c:v>0.50480000000000003</c:v>
                </c:pt>
                <c:pt idx="14">
                  <c:v>1.3800000000000034E-2</c:v>
                </c:pt>
                <c:pt idx="15">
                  <c:v>5.5799999999999961E-2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41-40F1-8CB3-E0F839907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64032512"/>
        <c:axId val="2064037920"/>
      </c:barChart>
      <c:catAx>
        <c:axId val="2064032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7920"/>
        <c:crosses val="autoZero"/>
        <c:auto val="1"/>
        <c:lblAlgn val="ctr"/>
        <c:lblOffset val="100"/>
        <c:noMultiLvlLbl val="0"/>
      </c:catAx>
      <c:valAx>
        <c:axId val="206403792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6403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19049</xdr:rowOff>
    </xdr:from>
    <xdr:to>
      <xdr:col>1</xdr:col>
      <xdr:colOff>447675</xdr:colOff>
      <xdr:row>0</xdr:row>
      <xdr:rowOff>561974</xdr:rowOff>
    </xdr:to>
    <xdr:pic>
      <xdr:nvPicPr>
        <xdr:cNvPr id="7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19049"/>
          <a:ext cx="2895601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761998</xdr:colOff>
      <xdr:row>89</xdr:row>
      <xdr:rowOff>4762</xdr:rowOff>
    </xdr:from>
    <xdr:to>
      <xdr:col>16</xdr:col>
      <xdr:colOff>704850</xdr:colOff>
      <xdr:row>108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2251AF-D7A0-87DA-0B82-C79F7A62D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95249</xdr:rowOff>
    </xdr:from>
    <xdr:to>
      <xdr:col>0</xdr:col>
      <xdr:colOff>2638425</xdr:colOff>
      <xdr:row>0</xdr:row>
      <xdr:rowOff>542925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D282A4-C434-4201-9AC8-9096D6DA7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8" y="95249"/>
          <a:ext cx="2543177" cy="44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161923</xdr:colOff>
      <xdr:row>0</xdr:row>
      <xdr:rowOff>161925</xdr:rowOff>
    </xdr:from>
    <xdr:to>
      <xdr:col>1</xdr:col>
      <xdr:colOff>2028824</xdr:colOff>
      <xdr:row>0</xdr:row>
      <xdr:rowOff>600075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3" y="161925"/>
          <a:ext cx="2628901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95249</xdr:colOff>
      <xdr:row>27</xdr:row>
      <xdr:rowOff>123825</xdr:rowOff>
    </xdr:from>
    <xdr:to>
      <xdr:col>18</xdr:col>
      <xdr:colOff>9524</xdr:colOff>
      <xdr:row>44</xdr:row>
      <xdr:rowOff>180975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447676</xdr:colOff>
      <xdr:row>27</xdr:row>
      <xdr:rowOff>66674</xdr:rowOff>
    </xdr:from>
    <xdr:to>
      <xdr:col>29</xdr:col>
      <xdr:colOff>0</xdr:colOff>
      <xdr:row>44</xdr:row>
      <xdr:rowOff>190499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361951</xdr:colOff>
      <xdr:row>1</xdr:row>
      <xdr:rowOff>161926</xdr:rowOff>
    </xdr:from>
    <xdr:to>
      <xdr:col>17</xdr:col>
      <xdr:colOff>752475</xdr:colOff>
      <xdr:row>22</xdr:row>
      <xdr:rowOff>180976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409575</xdr:colOff>
      <xdr:row>5</xdr:row>
      <xdr:rowOff>152400</xdr:rowOff>
    </xdr:from>
    <xdr:to>
      <xdr:col>29</xdr:col>
      <xdr:colOff>9525</xdr:colOff>
      <xdr:row>24</xdr:row>
      <xdr:rowOff>123825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29F692-B048-41ED-9E75-C2AA1C47773F}" name="Tabla1" displayName="Tabla1" ref="A91:F100" totalsRowShown="0" headerRowDxfId="5">
  <autoFilter ref="A91:F100" xr:uid="{EC29F692-B048-41ED-9E75-C2AA1C47773F}"/>
  <tableColumns count="6">
    <tableColumn id="1" xr3:uid="{F1B694D4-2D74-4A5A-8C01-838D216C8390}" name="ACTIVIDADE"/>
    <tableColumn id="2" xr3:uid="{44B1F8CB-C157-4DE3-96B6-0A9B015D0E4C}" name="2017/2018" dataDxfId="4"/>
    <tableColumn id="3" xr3:uid="{B7BC72A7-CE71-41A5-B7F5-DAEBEEFD0C3A}" name="2018/219" dataDxfId="3"/>
    <tableColumn id="4" xr3:uid="{E72CB7A9-E8B6-45F6-99B2-1C3A61E31AD3}" name="2019/2020" dataDxfId="2"/>
    <tableColumn id="5" xr3:uid="{6EE88B15-D85C-4F71-89DB-AB55A350A9F6}" name="2020/2021" dataDxfId="1"/>
    <tableColumn id="6" xr3:uid="{B1F0A241-24C1-484C-892F-16965D83A9D2}" name="2021/2022" dataDxfId="0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"/>
  <sheetViews>
    <sheetView tabSelected="1" workbookViewId="0">
      <selection activeCell="A7" sqref="A7:K7"/>
    </sheetView>
  </sheetViews>
  <sheetFormatPr baseColWidth="10" defaultRowHeight="15" x14ac:dyDescent="0.25"/>
  <cols>
    <col min="1" max="1" width="38.42578125" customWidth="1"/>
    <col min="2" max="2" width="14.42578125" bestFit="1" customWidth="1"/>
    <col min="3" max="3" width="13.42578125" bestFit="1" customWidth="1"/>
    <col min="4" max="6" width="14.42578125" bestFit="1" customWidth="1"/>
    <col min="9" max="9" width="13.28515625" customWidth="1"/>
    <col min="11" max="11" width="11.85546875" customWidth="1"/>
    <col min="12" max="12" width="12" customWidth="1"/>
  </cols>
  <sheetData>
    <row r="1" spans="1:17" ht="49.5" customHeight="1" thickBot="1" x14ac:dyDescent="0.3">
      <c r="A1" s="1"/>
      <c r="B1" s="2"/>
      <c r="C1" s="3"/>
      <c r="D1" s="4"/>
      <c r="E1" s="4"/>
      <c r="F1" s="3"/>
      <c r="G1" s="3"/>
      <c r="H1" s="3"/>
      <c r="I1" s="3"/>
      <c r="J1" s="155" t="s">
        <v>0</v>
      </c>
      <c r="K1" s="155"/>
      <c r="L1" s="155"/>
      <c r="M1" s="155"/>
      <c r="O1" s="129"/>
      <c r="P1" s="129"/>
      <c r="Q1" s="129"/>
    </row>
    <row r="3" spans="1:17" ht="23.25" x14ac:dyDescent="0.35">
      <c r="A3" s="5" t="s">
        <v>80</v>
      </c>
    </row>
    <row r="4" spans="1:17" x14ac:dyDescent="0.25">
      <c r="A4" s="6" t="s">
        <v>1</v>
      </c>
    </row>
    <row r="5" spans="1:17" x14ac:dyDescent="0.25">
      <c r="A5" s="6" t="s">
        <v>160</v>
      </c>
    </row>
    <row r="7" spans="1:17" ht="18.75" x14ac:dyDescent="0.3">
      <c r="A7" s="148" t="s">
        <v>41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</row>
    <row r="8" spans="1:17" ht="18.75" x14ac:dyDescent="0.3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</row>
    <row r="9" spans="1:17" ht="18.75" x14ac:dyDescent="0.3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pans="1:17" x14ac:dyDescent="0.25">
      <c r="A10" s="143" t="s">
        <v>42</v>
      </c>
      <c r="B10" s="133" t="s">
        <v>17</v>
      </c>
      <c r="C10" s="134"/>
      <c r="D10" s="135"/>
      <c r="E10" s="136" t="s">
        <v>18</v>
      </c>
      <c r="F10" s="137"/>
      <c r="G10" s="138"/>
      <c r="H10" s="139" t="s">
        <v>19</v>
      </c>
      <c r="I10" s="140"/>
      <c r="J10" s="141"/>
      <c r="K10" s="130" t="s">
        <v>32</v>
      </c>
      <c r="L10" s="130" t="s">
        <v>31</v>
      </c>
    </row>
    <row r="11" spans="1:17" ht="21" customHeight="1" x14ac:dyDescent="0.25">
      <c r="A11" s="143"/>
      <c r="B11" s="73" t="s">
        <v>21</v>
      </c>
      <c r="C11" s="20" t="s">
        <v>22</v>
      </c>
      <c r="D11" s="20" t="s">
        <v>20</v>
      </c>
      <c r="E11" s="20" t="s">
        <v>21</v>
      </c>
      <c r="F11" s="20" t="s">
        <v>22</v>
      </c>
      <c r="G11" s="20" t="s">
        <v>20</v>
      </c>
      <c r="H11" s="20" t="s">
        <v>21</v>
      </c>
      <c r="I11" s="20" t="s">
        <v>22</v>
      </c>
      <c r="J11" s="34" t="s">
        <v>20</v>
      </c>
      <c r="K11" s="131"/>
      <c r="L11" s="131"/>
    </row>
    <row r="12" spans="1:17" ht="15" customHeight="1" x14ac:dyDescent="0.25">
      <c r="A12" s="21" t="s">
        <v>30</v>
      </c>
      <c r="B12" s="8">
        <v>242</v>
      </c>
      <c r="C12" s="8">
        <v>114</v>
      </c>
      <c r="D12" s="8">
        <f>SUM(B12:C12)</f>
        <v>356</v>
      </c>
      <c r="E12" s="10">
        <v>0</v>
      </c>
      <c r="F12" s="10">
        <v>0</v>
      </c>
      <c r="G12" s="10">
        <f>SUM(E12:F12)</f>
        <v>0</v>
      </c>
      <c r="H12" s="12">
        <v>240</v>
      </c>
      <c r="I12" s="12">
        <v>74</v>
      </c>
      <c r="J12" s="12">
        <f>SUM(H12:I12)</f>
        <v>314</v>
      </c>
      <c r="K12" s="43">
        <f>D12+G12+J12</f>
        <v>670</v>
      </c>
      <c r="L12" s="35">
        <f>K12/K16</f>
        <v>0.26110678098207324</v>
      </c>
    </row>
    <row r="13" spans="1:17" x14ac:dyDescent="0.25">
      <c r="A13" s="21" t="s">
        <v>62</v>
      </c>
      <c r="B13" s="8">
        <v>0</v>
      </c>
      <c r="C13" s="8">
        <v>0</v>
      </c>
      <c r="D13" s="8">
        <f>SUM(B13:C13)</f>
        <v>0</v>
      </c>
      <c r="E13" s="10">
        <v>0</v>
      </c>
      <c r="F13" s="10">
        <v>0</v>
      </c>
      <c r="G13" s="10">
        <f>SUM(E13:F13)</f>
        <v>0</v>
      </c>
      <c r="H13" s="12">
        <v>14</v>
      </c>
      <c r="I13" s="12">
        <v>6</v>
      </c>
      <c r="J13" s="12">
        <f t="shared" ref="J13:J15" si="0">SUM(H13:I13)</f>
        <v>20</v>
      </c>
      <c r="K13" s="43">
        <f t="shared" ref="K13:K16" si="1">D13+G13+J13</f>
        <v>20</v>
      </c>
      <c r="L13" s="35">
        <f>K13/K16</f>
        <v>7.7942322681215899E-3</v>
      </c>
    </row>
    <row r="14" spans="1:17" x14ac:dyDescent="0.25">
      <c r="A14" s="21" t="s">
        <v>40</v>
      </c>
      <c r="B14" s="8">
        <v>441</v>
      </c>
      <c r="C14" s="8">
        <v>261</v>
      </c>
      <c r="D14" s="8">
        <f t="shared" ref="D14:D15" si="2">SUM(B14:C14)</f>
        <v>702</v>
      </c>
      <c r="E14" s="10">
        <v>210</v>
      </c>
      <c r="F14" s="10">
        <v>187</v>
      </c>
      <c r="G14" s="10">
        <f t="shared" ref="G14:G15" si="3">SUM(E14:F14)</f>
        <v>397</v>
      </c>
      <c r="H14" s="12">
        <v>508</v>
      </c>
      <c r="I14" s="12">
        <v>208</v>
      </c>
      <c r="J14" s="12">
        <f t="shared" si="0"/>
        <v>716</v>
      </c>
      <c r="K14" s="43">
        <f t="shared" si="1"/>
        <v>1815</v>
      </c>
      <c r="L14" s="35">
        <f>K14/K16</f>
        <v>0.70732657833203427</v>
      </c>
    </row>
    <row r="15" spans="1:17" x14ac:dyDescent="0.25">
      <c r="A15" s="21" t="s">
        <v>33</v>
      </c>
      <c r="B15" s="8">
        <v>0</v>
      </c>
      <c r="C15" s="8">
        <v>0</v>
      </c>
      <c r="D15" s="8">
        <f t="shared" si="2"/>
        <v>0</v>
      </c>
      <c r="E15" s="10">
        <v>0</v>
      </c>
      <c r="F15" s="10">
        <v>0</v>
      </c>
      <c r="G15" s="10">
        <f t="shared" si="3"/>
        <v>0</v>
      </c>
      <c r="H15" s="12">
        <v>35</v>
      </c>
      <c r="I15" s="12">
        <v>26</v>
      </c>
      <c r="J15" s="12">
        <f t="shared" si="0"/>
        <v>61</v>
      </c>
      <c r="K15" s="43">
        <f t="shared" si="1"/>
        <v>61</v>
      </c>
      <c r="L15" s="35">
        <f>K15/K16</f>
        <v>2.3772408417770851E-2</v>
      </c>
    </row>
    <row r="16" spans="1:17" x14ac:dyDescent="0.25">
      <c r="A16" s="58" t="s">
        <v>20</v>
      </c>
      <c r="B16" s="25">
        <f>SUM(B12:B15)</f>
        <v>683</v>
      </c>
      <c r="C16" s="25">
        <f t="shared" ref="C16:J16" si="4">SUM(C12:C15)</f>
        <v>375</v>
      </c>
      <c r="D16" s="8">
        <f>SUM(D12:D15)</f>
        <v>1058</v>
      </c>
      <c r="E16" s="10">
        <f t="shared" si="4"/>
        <v>210</v>
      </c>
      <c r="F16" s="10">
        <f t="shared" si="4"/>
        <v>187</v>
      </c>
      <c r="G16" s="10">
        <f>SUM(G12:G15)</f>
        <v>397</v>
      </c>
      <c r="H16" s="12">
        <f t="shared" si="4"/>
        <v>797</v>
      </c>
      <c r="I16" s="12">
        <f t="shared" si="4"/>
        <v>314</v>
      </c>
      <c r="J16" s="12">
        <f t="shared" si="4"/>
        <v>1111</v>
      </c>
      <c r="K16" s="43">
        <f t="shared" si="1"/>
        <v>2566</v>
      </c>
      <c r="L16" s="44"/>
    </row>
    <row r="17" spans="1:12" x14ac:dyDescent="0.25">
      <c r="A17" s="59"/>
      <c r="B17" s="48"/>
      <c r="C17" s="48"/>
      <c r="D17" s="48"/>
      <c r="E17" s="61"/>
      <c r="F17" s="61"/>
      <c r="G17" s="61"/>
      <c r="H17" s="50"/>
      <c r="I17" s="50"/>
      <c r="J17" s="50"/>
      <c r="K17" s="60"/>
      <c r="L17" s="60"/>
    </row>
    <row r="18" spans="1:12" x14ac:dyDescent="0.25">
      <c r="A18" s="59"/>
      <c r="B18" s="48"/>
      <c r="C18" s="48"/>
      <c r="D18" s="48"/>
      <c r="E18" s="61"/>
      <c r="F18" s="61"/>
      <c r="G18" s="61"/>
      <c r="H18" s="50"/>
      <c r="I18" s="50"/>
      <c r="J18" s="50"/>
      <c r="K18" s="60"/>
      <c r="L18" s="60"/>
    </row>
    <row r="19" spans="1:12" x14ac:dyDescent="0.25">
      <c r="A19" s="59"/>
      <c r="B19" s="48"/>
      <c r="C19" s="48"/>
      <c r="D19" s="48"/>
      <c r="E19" s="61"/>
      <c r="F19" s="61"/>
      <c r="G19" s="61"/>
      <c r="H19" s="50"/>
      <c r="I19" s="50"/>
      <c r="J19" s="50"/>
      <c r="K19" s="60"/>
      <c r="L19" s="60"/>
    </row>
    <row r="20" spans="1:12" x14ac:dyDescent="0.25">
      <c r="A20" s="143" t="s">
        <v>38</v>
      </c>
      <c r="B20" s="133" t="s">
        <v>17</v>
      </c>
      <c r="C20" s="134"/>
      <c r="D20" s="135"/>
      <c r="E20" s="136" t="s">
        <v>18</v>
      </c>
      <c r="F20" s="137"/>
      <c r="G20" s="138"/>
      <c r="H20" s="139" t="s">
        <v>19</v>
      </c>
      <c r="I20" s="140"/>
      <c r="J20" s="141"/>
      <c r="K20" s="130" t="s">
        <v>32</v>
      </c>
      <c r="L20" s="130" t="s">
        <v>31</v>
      </c>
    </row>
    <row r="21" spans="1:12" ht="22.5" customHeight="1" x14ac:dyDescent="0.25">
      <c r="A21" s="143"/>
      <c r="B21" s="73" t="s">
        <v>21</v>
      </c>
      <c r="C21" s="20" t="s">
        <v>22</v>
      </c>
      <c r="D21" s="20" t="s">
        <v>20</v>
      </c>
      <c r="E21" s="20" t="s">
        <v>21</v>
      </c>
      <c r="F21" s="20" t="s">
        <v>22</v>
      </c>
      <c r="G21" s="20" t="s">
        <v>20</v>
      </c>
      <c r="H21" s="20" t="s">
        <v>21</v>
      </c>
      <c r="I21" s="20" t="s">
        <v>22</v>
      </c>
      <c r="J21" s="34" t="s">
        <v>20</v>
      </c>
      <c r="K21" s="131"/>
      <c r="L21" s="131"/>
    </row>
    <row r="22" spans="1:12" ht="15" customHeight="1" x14ac:dyDescent="0.25">
      <c r="A22" s="21" t="s">
        <v>159</v>
      </c>
      <c r="B22" s="8"/>
      <c r="C22" s="8"/>
      <c r="D22" s="8"/>
      <c r="E22" s="10"/>
      <c r="F22" s="10"/>
      <c r="G22" s="10"/>
      <c r="H22" s="12">
        <v>9</v>
      </c>
      <c r="I22" s="12">
        <v>24</v>
      </c>
      <c r="J22" s="12">
        <f>SUM(H22:I22)</f>
        <v>33</v>
      </c>
      <c r="K22" s="43">
        <f>D22+G22+J22</f>
        <v>33</v>
      </c>
      <c r="L22" s="35">
        <f>K22/K30</f>
        <v>8.1280788177339899E-2</v>
      </c>
    </row>
    <row r="23" spans="1:12" x14ac:dyDescent="0.25">
      <c r="A23" s="21" t="s">
        <v>81</v>
      </c>
      <c r="B23" s="8">
        <v>4</v>
      </c>
      <c r="C23" s="8">
        <v>29</v>
      </c>
      <c r="D23" s="8">
        <f>SUM(B23:C23)</f>
        <v>33</v>
      </c>
      <c r="E23" s="10">
        <v>0</v>
      </c>
      <c r="F23" s="10">
        <v>0</v>
      </c>
      <c r="G23" s="10">
        <f>SUM(E23:F23)</f>
        <v>0</v>
      </c>
      <c r="H23" s="12">
        <v>0</v>
      </c>
      <c r="I23" s="12">
        <v>0</v>
      </c>
      <c r="J23" s="12">
        <f>SUM(H23:I23)</f>
        <v>0</v>
      </c>
      <c r="K23" s="43">
        <f>D23+G23+J23</f>
        <v>33</v>
      </c>
      <c r="L23" s="35">
        <f>K23/K30</f>
        <v>8.1280788177339899E-2</v>
      </c>
    </row>
    <row r="24" spans="1:12" x14ac:dyDescent="0.25">
      <c r="A24" s="21" t="s">
        <v>63</v>
      </c>
      <c r="B24" s="8">
        <v>6</v>
      </c>
      <c r="C24" s="8">
        <v>47</v>
      </c>
      <c r="D24" s="8">
        <f t="shared" ref="D24:D29" si="5">SUM(B24:C24)</f>
        <v>53</v>
      </c>
      <c r="E24" s="10">
        <v>0</v>
      </c>
      <c r="F24" s="10">
        <v>0</v>
      </c>
      <c r="G24" s="10">
        <f t="shared" ref="G24:G28" si="6">SUM(E24:F24)</f>
        <v>0</v>
      </c>
      <c r="H24" s="12">
        <v>0</v>
      </c>
      <c r="I24" s="12">
        <v>0</v>
      </c>
      <c r="J24" s="12">
        <f t="shared" ref="J24:J29" si="7">SUM(H24:I24)</f>
        <v>0</v>
      </c>
      <c r="K24" s="43">
        <f t="shared" ref="K24:K30" si="8">D24+G24+J24</f>
        <v>53</v>
      </c>
      <c r="L24" s="35">
        <f>K24/K30</f>
        <v>0.13054187192118227</v>
      </c>
    </row>
    <row r="25" spans="1:12" x14ac:dyDescent="0.25">
      <c r="A25" s="21" t="s">
        <v>50</v>
      </c>
      <c r="B25" s="8">
        <v>0</v>
      </c>
      <c r="C25" s="8">
        <v>0</v>
      </c>
      <c r="D25" s="8">
        <f t="shared" si="5"/>
        <v>0</v>
      </c>
      <c r="E25" s="10">
        <v>0</v>
      </c>
      <c r="F25" s="10">
        <v>0</v>
      </c>
      <c r="G25" s="10">
        <f t="shared" si="6"/>
        <v>0</v>
      </c>
      <c r="H25" s="12">
        <v>9</v>
      </c>
      <c r="I25" s="12">
        <v>24</v>
      </c>
      <c r="J25" s="12">
        <f t="shared" si="7"/>
        <v>33</v>
      </c>
      <c r="K25" s="43">
        <f t="shared" si="8"/>
        <v>33</v>
      </c>
      <c r="L25" s="35">
        <f>K25/K30</f>
        <v>8.1280788177339899E-2</v>
      </c>
    </row>
    <row r="26" spans="1:12" x14ac:dyDescent="0.25">
      <c r="A26" s="21" t="s">
        <v>51</v>
      </c>
      <c r="B26" s="8">
        <v>0</v>
      </c>
      <c r="C26" s="8">
        <v>0</v>
      </c>
      <c r="D26" s="8">
        <f t="shared" si="5"/>
        <v>0</v>
      </c>
      <c r="E26" s="10">
        <v>18</v>
      </c>
      <c r="F26" s="10">
        <v>60</v>
      </c>
      <c r="G26" s="10">
        <f t="shared" si="6"/>
        <v>78</v>
      </c>
      <c r="H26" s="12">
        <v>0</v>
      </c>
      <c r="I26" s="12">
        <v>0</v>
      </c>
      <c r="J26" s="12">
        <f t="shared" si="7"/>
        <v>0</v>
      </c>
      <c r="K26" s="43">
        <f t="shared" si="8"/>
        <v>78</v>
      </c>
      <c r="L26" s="35">
        <f>K26/K30</f>
        <v>0.19211822660098521</v>
      </c>
    </row>
    <row r="27" spans="1:12" x14ac:dyDescent="0.25">
      <c r="A27" s="21" t="s">
        <v>43</v>
      </c>
      <c r="B27" s="8">
        <v>0</v>
      </c>
      <c r="C27" s="8">
        <v>0</v>
      </c>
      <c r="D27" s="8">
        <f t="shared" si="5"/>
        <v>0</v>
      </c>
      <c r="E27" s="10">
        <v>0</v>
      </c>
      <c r="F27" s="10">
        <v>0</v>
      </c>
      <c r="G27" s="10">
        <f t="shared" si="6"/>
        <v>0</v>
      </c>
      <c r="H27" s="12">
        <v>15</v>
      </c>
      <c r="I27" s="12">
        <v>43</v>
      </c>
      <c r="J27" s="12">
        <f t="shared" si="7"/>
        <v>58</v>
      </c>
      <c r="K27" s="43">
        <f t="shared" si="8"/>
        <v>58</v>
      </c>
      <c r="L27" s="35">
        <f>K27/K30</f>
        <v>0.14285714285714285</v>
      </c>
    </row>
    <row r="28" spans="1:12" x14ac:dyDescent="0.25">
      <c r="A28" s="21" t="s">
        <v>44</v>
      </c>
      <c r="B28" s="8">
        <v>0</v>
      </c>
      <c r="C28" s="8">
        <v>0</v>
      </c>
      <c r="D28" s="8">
        <f t="shared" si="5"/>
        <v>0</v>
      </c>
      <c r="E28" s="10">
        <v>4</v>
      </c>
      <c r="F28" s="10">
        <v>40</v>
      </c>
      <c r="G28" s="10">
        <f t="shared" si="6"/>
        <v>44</v>
      </c>
      <c r="H28" s="12">
        <v>0</v>
      </c>
      <c r="I28" s="12">
        <v>0</v>
      </c>
      <c r="J28" s="12">
        <f t="shared" si="7"/>
        <v>0</v>
      </c>
      <c r="K28" s="43">
        <f t="shared" si="8"/>
        <v>44</v>
      </c>
      <c r="L28" s="35">
        <f>K28/K30</f>
        <v>0.10837438423645321</v>
      </c>
    </row>
    <row r="29" spans="1:12" x14ac:dyDescent="0.25">
      <c r="A29" s="21" t="s">
        <v>45</v>
      </c>
      <c r="B29" s="8">
        <v>8</v>
      </c>
      <c r="C29" s="8">
        <v>66</v>
      </c>
      <c r="D29" s="8">
        <f t="shared" si="5"/>
        <v>74</v>
      </c>
      <c r="E29" s="10">
        <v>0</v>
      </c>
      <c r="F29" s="10">
        <v>0</v>
      </c>
      <c r="G29" s="10">
        <v>0</v>
      </c>
      <c r="H29" s="12">
        <v>0</v>
      </c>
      <c r="I29" s="12">
        <v>0</v>
      </c>
      <c r="J29" s="12">
        <f t="shared" si="7"/>
        <v>0</v>
      </c>
      <c r="K29" s="43">
        <f t="shared" si="8"/>
        <v>74</v>
      </c>
      <c r="L29" s="35">
        <f>K29/K30</f>
        <v>0.18226600985221675</v>
      </c>
    </row>
    <row r="30" spans="1:12" x14ac:dyDescent="0.25">
      <c r="A30" s="58" t="s">
        <v>20</v>
      </c>
      <c r="B30" s="25">
        <f>SUM(B22:B29)</f>
        <v>18</v>
      </c>
      <c r="C30" s="25">
        <f t="shared" ref="C30:D30" si="9">SUM(C22:C29)</f>
        <v>142</v>
      </c>
      <c r="D30" s="25">
        <f t="shared" si="9"/>
        <v>160</v>
      </c>
      <c r="E30" s="10">
        <f>SUM(E22:E29)</f>
        <v>22</v>
      </c>
      <c r="F30" s="10">
        <f t="shared" ref="F30:J30" si="10">SUM(F22:F29)</f>
        <v>100</v>
      </c>
      <c r="G30" s="10">
        <f t="shared" si="10"/>
        <v>122</v>
      </c>
      <c r="H30" s="12">
        <f t="shared" si="10"/>
        <v>33</v>
      </c>
      <c r="I30" s="12">
        <f t="shared" si="10"/>
        <v>91</v>
      </c>
      <c r="J30" s="12">
        <f t="shared" si="10"/>
        <v>124</v>
      </c>
      <c r="K30" s="43">
        <f t="shared" si="8"/>
        <v>406</v>
      </c>
      <c r="L30" s="35">
        <f>K30/K30</f>
        <v>1</v>
      </c>
    </row>
    <row r="31" spans="1:12" x14ac:dyDescent="0.25">
      <c r="A31" s="59"/>
      <c r="B31" s="48"/>
      <c r="C31" s="48"/>
      <c r="D31" s="48"/>
      <c r="E31" s="61"/>
      <c r="F31" s="61"/>
      <c r="G31" s="61"/>
      <c r="H31" s="50"/>
      <c r="I31" s="50"/>
      <c r="J31" s="50"/>
      <c r="K31" s="60"/>
      <c r="L31" s="60"/>
    </row>
    <row r="32" spans="1:12" ht="15.75" customHeight="1" x14ac:dyDescent="0.25"/>
    <row r="34" spans="1:17" ht="18.75" x14ac:dyDescent="0.25">
      <c r="A34" s="142" t="s">
        <v>27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66"/>
    </row>
    <row r="35" spans="1:17" ht="18.75" x14ac:dyDescent="0.2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</row>
    <row r="36" spans="1:17" ht="18.75" x14ac:dyDescent="0.25">
      <c r="A36" s="65"/>
      <c r="B36" s="133" t="s">
        <v>17</v>
      </c>
      <c r="C36" s="134"/>
      <c r="D36" s="135"/>
      <c r="E36" s="136" t="s">
        <v>18</v>
      </c>
      <c r="F36" s="137"/>
      <c r="G36" s="138"/>
      <c r="H36" s="139" t="s">
        <v>19</v>
      </c>
      <c r="I36" s="140"/>
      <c r="J36" s="141"/>
      <c r="K36" s="130" t="s">
        <v>32</v>
      </c>
      <c r="L36" s="130" t="s">
        <v>31</v>
      </c>
      <c r="M36" s="56"/>
    </row>
    <row r="37" spans="1:17" ht="18.75" x14ac:dyDescent="0.25">
      <c r="A37" s="64"/>
      <c r="B37" s="20" t="s">
        <v>21</v>
      </c>
      <c r="C37" s="20" t="s">
        <v>22</v>
      </c>
      <c r="D37" s="20" t="s">
        <v>20</v>
      </c>
      <c r="E37" s="20" t="s">
        <v>21</v>
      </c>
      <c r="F37" s="20" t="s">
        <v>22</v>
      </c>
      <c r="G37" s="20" t="s">
        <v>20</v>
      </c>
      <c r="H37" s="20" t="s">
        <v>21</v>
      </c>
      <c r="I37" s="20" t="s">
        <v>22</v>
      </c>
      <c r="J37" s="34" t="s">
        <v>20</v>
      </c>
      <c r="K37" s="131"/>
      <c r="L37" s="131"/>
      <c r="M37" s="56"/>
    </row>
    <row r="38" spans="1:17" ht="18.75" x14ac:dyDescent="0.25">
      <c r="A38" s="21" t="s">
        <v>35</v>
      </c>
      <c r="B38" s="8">
        <v>0</v>
      </c>
      <c r="C38" s="8">
        <v>0</v>
      </c>
      <c r="D38" s="8">
        <f>SUM(B38:C38)</f>
        <v>0</v>
      </c>
      <c r="E38" s="10">
        <v>0</v>
      </c>
      <c r="F38" s="10">
        <v>0</v>
      </c>
      <c r="G38" s="10">
        <f>SUM(E38:F38)</f>
        <v>0</v>
      </c>
      <c r="H38" s="12">
        <v>13</v>
      </c>
      <c r="I38" s="12">
        <v>7</v>
      </c>
      <c r="J38" s="12">
        <f>SUM(H38:I38)</f>
        <v>20</v>
      </c>
      <c r="K38" s="43">
        <f>D38+G38+J38</f>
        <v>20</v>
      </c>
      <c r="L38" s="35">
        <f>K38/K45</f>
        <v>0.1</v>
      </c>
      <c r="M38" s="56"/>
    </row>
    <row r="39" spans="1:17" ht="18.75" x14ac:dyDescent="0.25">
      <c r="A39" s="21" t="s">
        <v>33</v>
      </c>
      <c r="B39" s="8">
        <v>0</v>
      </c>
      <c r="C39" s="8">
        <v>0</v>
      </c>
      <c r="D39" s="8">
        <f t="shared" ref="D39:D44" si="11">SUM(B39:C39)</f>
        <v>0</v>
      </c>
      <c r="E39" s="10">
        <v>0</v>
      </c>
      <c r="F39" s="10">
        <v>0</v>
      </c>
      <c r="G39" s="10">
        <f t="shared" ref="G39:G44" si="12">SUM(E39:F39)</f>
        <v>0</v>
      </c>
      <c r="H39" s="12">
        <v>13</v>
      </c>
      <c r="I39" s="12">
        <v>13</v>
      </c>
      <c r="J39" s="12">
        <f t="shared" ref="J39:J44" si="13">SUM(H39:I39)</f>
        <v>26</v>
      </c>
      <c r="K39" s="43">
        <f t="shared" ref="K39:K45" si="14">D39+G39+J39</f>
        <v>26</v>
      </c>
      <c r="L39" s="35">
        <f>K39/K45</f>
        <v>0.13</v>
      </c>
      <c r="M39" s="56"/>
    </row>
    <row r="40" spans="1:17" ht="18.75" x14ac:dyDescent="0.25">
      <c r="A40" s="21" t="s">
        <v>28</v>
      </c>
      <c r="B40" s="8">
        <v>3</v>
      </c>
      <c r="C40" s="8">
        <v>3</v>
      </c>
      <c r="D40" s="8">
        <f t="shared" si="11"/>
        <v>6</v>
      </c>
      <c r="E40" s="10">
        <v>0</v>
      </c>
      <c r="F40" s="10">
        <v>0</v>
      </c>
      <c r="G40" s="10">
        <f t="shared" si="12"/>
        <v>0</v>
      </c>
      <c r="H40" s="12">
        <v>26</v>
      </c>
      <c r="I40" s="12">
        <v>30</v>
      </c>
      <c r="J40" s="12">
        <f t="shared" si="13"/>
        <v>56</v>
      </c>
      <c r="K40" s="43">
        <f t="shared" si="14"/>
        <v>62</v>
      </c>
      <c r="L40" s="35">
        <f>K40/K45</f>
        <v>0.31</v>
      </c>
      <c r="M40" s="56"/>
    </row>
    <row r="41" spans="1:17" ht="18.75" x14ac:dyDescent="0.25">
      <c r="A41" s="21" t="s">
        <v>52</v>
      </c>
      <c r="B41" s="8">
        <v>13</v>
      </c>
      <c r="C41" s="8">
        <v>15</v>
      </c>
      <c r="D41" s="8">
        <f t="shared" si="11"/>
        <v>28</v>
      </c>
      <c r="E41" s="10">
        <v>0</v>
      </c>
      <c r="F41" s="10">
        <v>0</v>
      </c>
      <c r="G41" s="10">
        <f t="shared" si="12"/>
        <v>0</v>
      </c>
      <c r="H41" s="12">
        <v>0</v>
      </c>
      <c r="I41" s="12">
        <v>0</v>
      </c>
      <c r="J41" s="12">
        <f t="shared" si="13"/>
        <v>0</v>
      </c>
      <c r="K41" s="43">
        <f t="shared" si="14"/>
        <v>28</v>
      </c>
      <c r="L41" s="35">
        <f>K41/K45</f>
        <v>0.14000000000000001</v>
      </c>
      <c r="M41" s="56"/>
    </row>
    <row r="42" spans="1:17" ht="18.75" x14ac:dyDescent="0.25">
      <c r="A42" s="21" t="s">
        <v>53</v>
      </c>
      <c r="B42" s="8">
        <v>0</v>
      </c>
      <c r="C42" s="8">
        <v>0</v>
      </c>
      <c r="D42" s="8">
        <f t="shared" si="11"/>
        <v>0</v>
      </c>
      <c r="E42" s="10">
        <v>0</v>
      </c>
      <c r="F42" s="10">
        <v>0</v>
      </c>
      <c r="G42" s="10">
        <f t="shared" si="12"/>
        <v>0</v>
      </c>
      <c r="H42" s="12">
        <v>10</v>
      </c>
      <c r="I42" s="12">
        <v>2</v>
      </c>
      <c r="J42" s="12">
        <f t="shared" si="13"/>
        <v>12</v>
      </c>
      <c r="K42" s="43">
        <f t="shared" si="14"/>
        <v>12</v>
      </c>
      <c r="L42" s="35">
        <f>K42/K45</f>
        <v>0.06</v>
      </c>
      <c r="M42" s="56"/>
    </row>
    <row r="43" spans="1:17" ht="18.75" x14ac:dyDescent="0.25">
      <c r="A43" s="21" t="s">
        <v>29</v>
      </c>
      <c r="B43" s="8">
        <v>25</v>
      </c>
      <c r="C43" s="8">
        <v>18</v>
      </c>
      <c r="D43" s="8">
        <f t="shared" si="11"/>
        <v>43</v>
      </c>
      <c r="E43" s="10">
        <v>0</v>
      </c>
      <c r="F43" s="10">
        <v>0</v>
      </c>
      <c r="G43" s="10">
        <f t="shared" si="12"/>
        <v>0</v>
      </c>
      <c r="H43" s="12">
        <v>0</v>
      </c>
      <c r="I43" s="12">
        <v>0</v>
      </c>
      <c r="J43" s="12">
        <f t="shared" si="13"/>
        <v>0</v>
      </c>
      <c r="K43" s="43">
        <f t="shared" si="14"/>
        <v>43</v>
      </c>
      <c r="L43" s="35">
        <f>K43/K45</f>
        <v>0.215</v>
      </c>
      <c r="M43" s="56"/>
    </row>
    <row r="44" spans="1:17" ht="18.75" x14ac:dyDescent="0.25">
      <c r="A44" s="21" t="s">
        <v>64</v>
      </c>
      <c r="B44" s="8">
        <v>3</v>
      </c>
      <c r="C44" s="8">
        <v>6</v>
      </c>
      <c r="D44" s="8">
        <f t="shared" si="11"/>
        <v>9</v>
      </c>
      <c r="E44" s="10">
        <v>0</v>
      </c>
      <c r="F44" s="10">
        <v>0</v>
      </c>
      <c r="G44" s="10">
        <f t="shared" si="12"/>
        <v>0</v>
      </c>
      <c r="H44" s="12">
        <v>0</v>
      </c>
      <c r="I44" s="12">
        <v>0</v>
      </c>
      <c r="J44" s="12">
        <f t="shared" si="13"/>
        <v>0</v>
      </c>
      <c r="K44" s="43">
        <f t="shared" si="14"/>
        <v>9</v>
      </c>
      <c r="L44" s="35">
        <f>K44/K45</f>
        <v>4.4999999999999998E-2</v>
      </c>
      <c r="M44" s="56"/>
    </row>
    <row r="45" spans="1:17" ht="18.75" x14ac:dyDescent="0.25">
      <c r="A45" s="58" t="s">
        <v>20</v>
      </c>
      <c r="B45" s="25">
        <f t="shared" ref="B45:J45" si="15">SUM(B38:B44)</f>
        <v>44</v>
      </c>
      <c r="C45" s="25">
        <f t="shared" si="15"/>
        <v>42</v>
      </c>
      <c r="D45" s="25">
        <f t="shared" si="15"/>
        <v>86</v>
      </c>
      <c r="E45" s="10">
        <f t="shared" si="15"/>
        <v>0</v>
      </c>
      <c r="F45" s="10">
        <f t="shared" si="15"/>
        <v>0</v>
      </c>
      <c r="G45" s="10">
        <f t="shared" si="15"/>
        <v>0</v>
      </c>
      <c r="H45" s="12">
        <f t="shared" si="15"/>
        <v>62</v>
      </c>
      <c r="I45" s="12">
        <f t="shared" si="15"/>
        <v>52</v>
      </c>
      <c r="J45" s="12">
        <f t="shared" si="15"/>
        <v>114</v>
      </c>
      <c r="K45" s="43">
        <f t="shared" si="14"/>
        <v>200</v>
      </c>
      <c r="L45" s="62"/>
      <c r="M45" s="56"/>
      <c r="P45" s="74"/>
      <c r="Q45" s="74"/>
    </row>
    <row r="46" spans="1:17" ht="18.75" x14ac:dyDescent="0.25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P46" s="74"/>
      <c r="Q46" s="74"/>
    </row>
    <row r="47" spans="1:17" x14ac:dyDescent="0.25">
      <c r="A47" s="36"/>
      <c r="B47" s="27"/>
      <c r="C47" s="27"/>
      <c r="D47" s="27"/>
      <c r="E47" s="27"/>
      <c r="F47" s="27"/>
      <c r="G47" s="33"/>
      <c r="H47" s="33"/>
      <c r="P47" s="74"/>
      <c r="Q47" s="74"/>
    </row>
    <row r="48" spans="1:17" x14ac:dyDescent="0.25">
      <c r="P48" s="74"/>
      <c r="Q48" s="74"/>
    </row>
    <row r="49" spans="1:17" ht="18.75" x14ac:dyDescent="0.3">
      <c r="A49" s="132" t="s">
        <v>26</v>
      </c>
      <c r="B49" s="132"/>
      <c r="C49" s="132"/>
      <c r="D49" s="132"/>
      <c r="P49" s="74"/>
      <c r="Q49" s="74"/>
    </row>
    <row r="50" spans="1:17" ht="18.75" x14ac:dyDescent="0.3">
      <c r="A50" s="76"/>
      <c r="B50" s="154" t="s">
        <v>88</v>
      </c>
      <c r="C50" s="154"/>
      <c r="D50" s="154" t="s">
        <v>89</v>
      </c>
      <c r="E50" s="154"/>
      <c r="P50" s="74"/>
      <c r="Q50" s="74"/>
    </row>
    <row r="51" spans="1:17" ht="18.75" x14ac:dyDescent="0.25">
      <c r="A51" s="32"/>
      <c r="B51" s="20" t="s">
        <v>21</v>
      </c>
      <c r="C51" s="20" t="s">
        <v>22</v>
      </c>
      <c r="D51" s="20" t="s">
        <v>21</v>
      </c>
      <c r="E51" s="20" t="s">
        <v>22</v>
      </c>
      <c r="F51" s="20" t="s">
        <v>20</v>
      </c>
      <c r="P51" s="74"/>
      <c r="Q51" s="74"/>
    </row>
    <row r="52" spans="1:17" x14ac:dyDescent="0.25">
      <c r="A52" s="21" t="s">
        <v>65</v>
      </c>
      <c r="B52" s="31">
        <v>2</v>
      </c>
      <c r="C52" s="31">
        <v>0</v>
      </c>
      <c r="D52" s="31">
        <v>2</v>
      </c>
      <c r="E52" s="31">
        <v>8</v>
      </c>
      <c r="F52" s="86">
        <f>SUM(B52:E52)</f>
        <v>12</v>
      </c>
    </row>
    <row r="53" spans="1:17" x14ac:dyDescent="0.25">
      <c r="A53" s="21" t="s">
        <v>82</v>
      </c>
      <c r="B53" s="31">
        <v>12</v>
      </c>
      <c r="C53" s="31">
        <v>12</v>
      </c>
      <c r="D53" s="31">
        <v>6</v>
      </c>
      <c r="E53" s="31">
        <v>19</v>
      </c>
      <c r="F53" s="86">
        <f t="shared" ref="F53:F60" si="16">SUM(B53:E53)</f>
        <v>49</v>
      </c>
    </row>
    <row r="54" spans="1:17" x14ac:dyDescent="0.25">
      <c r="A54" s="21" t="s">
        <v>83</v>
      </c>
      <c r="B54" s="31">
        <v>0</v>
      </c>
      <c r="C54" s="31">
        <v>0</v>
      </c>
      <c r="D54" s="31">
        <v>12</v>
      </c>
      <c r="E54" s="31">
        <v>10</v>
      </c>
      <c r="F54" s="86">
        <f t="shared" si="16"/>
        <v>22</v>
      </c>
    </row>
    <row r="55" spans="1:17" x14ac:dyDescent="0.25">
      <c r="A55" s="21" t="s">
        <v>66</v>
      </c>
      <c r="B55" s="31">
        <v>11</v>
      </c>
      <c r="C55" s="31">
        <v>12</v>
      </c>
      <c r="D55" s="31">
        <v>11</v>
      </c>
      <c r="E55" s="31">
        <v>9</v>
      </c>
      <c r="F55" s="86">
        <f t="shared" si="16"/>
        <v>43</v>
      </c>
    </row>
    <row r="56" spans="1:17" x14ac:dyDescent="0.25">
      <c r="A56" s="21" t="s">
        <v>67</v>
      </c>
      <c r="B56" s="31">
        <v>19</v>
      </c>
      <c r="C56" s="31">
        <v>29</v>
      </c>
      <c r="D56" s="31">
        <v>19</v>
      </c>
      <c r="E56" s="31">
        <v>35</v>
      </c>
      <c r="F56" s="86">
        <f t="shared" si="16"/>
        <v>102</v>
      </c>
    </row>
    <row r="57" spans="1:17" x14ac:dyDescent="0.25">
      <c r="A57" s="21" t="s">
        <v>69</v>
      </c>
      <c r="B57" s="31">
        <v>7</v>
      </c>
      <c r="C57" s="31">
        <v>10</v>
      </c>
      <c r="D57" s="31">
        <v>0</v>
      </c>
      <c r="E57" s="31">
        <v>3</v>
      </c>
      <c r="F57" s="86">
        <f t="shared" si="16"/>
        <v>20</v>
      </c>
    </row>
    <row r="58" spans="1:17" x14ac:dyDescent="0.25">
      <c r="A58" s="21" t="s">
        <v>68</v>
      </c>
      <c r="B58" s="31">
        <v>10</v>
      </c>
      <c r="C58" s="31">
        <v>4</v>
      </c>
      <c r="D58" s="31">
        <v>9</v>
      </c>
      <c r="E58" s="31">
        <v>15</v>
      </c>
      <c r="F58" s="86">
        <f t="shared" si="16"/>
        <v>38</v>
      </c>
    </row>
    <row r="59" spans="1:17" x14ac:dyDescent="0.25">
      <c r="A59" s="85" t="s">
        <v>84</v>
      </c>
      <c r="B59" s="31"/>
      <c r="C59" s="31"/>
      <c r="D59" s="31">
        <v>1</v>
      </c>
      <c r="E59" s="31">
        <v>4</v>
      </c>
      <c r="F59" s="86">
        <f t="shared" si="16"/>
        <v>5</v>
      </c>
    </row>
    <row r="60" spans="1:17" x14ac:dyDescent="0.25">
      <c r="A60" s="21" t="s">
        <v>20</v>
      </c>
      <c r="B60" s="31">
        <f>SUM(B52:B59)</f>
        <v>61</v>
      </c>
      <c r="C60" s="31">
        <f t="shared" ref="C60:D60" si="17">SUM(C52:C59)</f>
        <v>67</v>
      </c>
      <c r="D60" s="31">
        <f t="shared" si="17"/>
        <v>60</v>
      </c>
      <c r="E60" s="31">
        <f>SUM(E52:E59)</f>
        <v>103</v>
      </c>
      <c r="F60" s="86">
        <f t="shared" si="16"/>
        <v>291</v>
      </c>
    </row>
    <row r="61" spans="1:17" x14ac:dyDescent="0.25">
      <c r="A61" s="26"/>
      <c r="B61" s="77"/>
      <c r="C61" s="77"/>
      <c r="D61" s="67"/>
    </row>
    <row r="62" spans="1:17" ht="25.5" customHeight="1" x14ac:dyDescent="0.25">
      <c r="A62" s="153" t="s">
        <v>85</v>
      </c>
      <c r="B62" s="153"/>
      <c r="C62" s="77"/>
      <c r="D62" s="67"/>
    </row>
    <row r="63" spans="1:17" x14ac:dyDescent="0.25">
      <c r="A63" s="26"/>
      <c r="B63" s="77"/>
      <c r="C63" s="77"/>
      <c r="D63" s="67"/>
    </row>
    <row r="64" spans="1:17" ht="18.75" x14ac:dyDescent="0.3">
      <c r="A64" s="132" t="s">
        <v>70</v>
      </c>
      <c r="B64" s="132"/>
      <c r="C64" s="132"/>
      <c r="D64" s="132"/>
    </row>
    <row r="65" spans="1:23" ht="18.75" x14ac:dyDescent="0.3">
      <c r="A65" s="78"/>
      <c r="B65" s="78"/>
      <c r="C65" s="78"/>
      <c r="D65" s="78"/>
    </row>
    <row r="66" spans="1:23" ht="15.75" x14ac:dyDescent="0.25">
      <c r="A66" s="65"/>
      <c r="B66" s="133" t="s">
        <v>17</v>
      </c>
      <c r="C66" s="134"/>
      <c r="D66" s="135"/>
      <c r="E66" s="136" t="s">
        <v>18</v>
      </c>
      <c r="F66" s="137"/>
      <c r="G66" s="138"/>
      <c r="H66" s="139" t="s">
        <v>19</v>
      </c>
      <c r="I66" s="140"/>
      <c r="J66" s="141"/>
      <c r="K66" s="130" t="s">
        <v>32</v>
      </c>
      <c r="L66" s="130" t="s">
        <v>31</v>
      </c>
    </row>
    <row r="67" spans="1:23" ht="21.75" customHeight="1" x14ac:dyDescent="0.25">
      <c r="A67" s="64"/>
      <c r="B67" s="20" t="s">
        <v>21</v>
      </c>
      <c r="C67" s="20" t="s">
        <v>22</v>
      </c>
      <c r="D67" s="20" t="s">
        <v>20</v>
      </c>
      <c r="E67" s="20" t="s">
        <v>21</v>
      </c>
      <c r="F67" s="20" t="s">
        <v>22</v>
      </c>
      <c r="G67" s="20" t="s">
        <v>20</v>
      </c>
      <c r="H67" s="20" t="s">
        <v>21</v>
      </c>
      <c r="I67" s="20" t="s">
        <v>22</v>
      </c>
      <c r="J67" s="34" t="s">
        <v>20</v>
      </c>
      <c r="K67" s="131"/>
      <c r="L67" s="131"/>
    </row>
    <row r="68" spans="1:23" x14ac:dyDescent="0.25">
      <c r="A68" s="21" t="s">
        <v>86</v>
      </c>
      <c r="B68" s="8">
        <v>0</v>
      </c>
      <c r="C68" s="8">
        <v>0</v>
      </c>
      <c r="D68" s="8">
        <f>SUM(B68:C68)</f>
        <v>0</v>
      </c>
      <c r="E68" s="10">
        <v>0</v>
      </c>
      <c r="F68" s="10">
        <v>0</v>
      </c>
      <c r="G68" s="10">
        <f>SUM(E68:F68)</f>
        <v>0</v>
      </c>
      <c r="H68" s="12">
        <v>10</v>
      </c>
      <c r="I68" s="12">
        <v>22</v>
      </c>
      <c r="J68" s="12">
        <f>SUM(H68:I68)</f>
        <v>32</v>
      </c>
      <c r="K68" s="43">
        <f>D68+G68+J68</f>
        <v>32</v>
      </c>
      <c r="L68" s="35">
        <f>K68/K70</f>
        <v>0.82051282051282048</v>
      </c>
    </row>
    <row r="69" spans="1:23" x14ac:dyDescent="0.25">
      <c r="A69" s="21" t="s">
        <v>87</v>
      </c>
      <c r="B69" s="8">
        <v>0</v>
      </c>
      <c r="C69" s="8">
        <v>0</v>
      </c>
      <c r="D69" s="8">
        <f t="shared" ref="D69" si="18">SUM(B69:C69)</f>
        <v>0</v>
      </c>
      <c r="E69" s="10">
        <v>0</v>
      </c>
      <c r="F69" s="10">
        <v>0</v>
      </c>
      <c r="G69" s="10">
        <f t="shared" ref="G69" si="19">SUM(E69:F69)</f>
        <v>0</v>
      </c>
      <c r="H69" s="12">
        <v>7</v>
      </c>
      <c r="I69" s="12">
        <v>0</v>
      </c>
      <c r="J69" s="12">
        <f t="shared" ref="J69" si="20">SUM(H69:I69)</f>
        <v>7</v>
      </c>
      <c r="K69" s="43">
        <f t="shared" ref="K69:K70" si="21">D69+G69+J69</f>
        <v>7</v>
      </c>
      <c r="L69" s="35">
        <f>K69/K70</f>
        <v>0.17948717948717949</v>
      </c>
    </row>
    <row r="70" spans="1:23" x14ac:dyDescent="0.25">
      <c r="A70" s="58" t="s">
        <v>20</v>
      </c>
      <c r="B70" s="25">
        <f>SUM(B68:B69)</f>
        <v>0</v>
      </c>
      <c r="C70" s="25">
        <f>SUM(C68:C69)</f>
        <v>0</v>
      </c>
      <c r="D70" s="25">
        <f>SUM(D68:D69)</f>
        <v>0</v>
      </c>
      <c r="E70" s="10">
        <v>0</v>
      </c>
      <c r="F70" s="10">
        <v>0</v>
      </c>
      <c r="G70" s="10">
        <f>SUM(G68:G69)</f>
        <v>0</v>
      </c>
      <c r="H70" s="12">
        <f>SUM(H68:H69)</f>
        <v>17</v>
      </c>
      <c r="I70" s="12">
        <f>SUM(I68:I69)</f>
        <v>22</v>
      </c>
      <c r="J70" s="12">
        <f>SUM(J68:J69)</f>
        <v>39</v>
      </c>
      <c r="K70" s="43">
        <f t="shared" si="21"/>
        <v>39</v>
      </c>
      <c r="L70" s="62"/>
    </row>
    <row r="71" spans="1:23" x14ac:dyDescent="0.25">
      <c r="A71" s="26"/>
      <c r="B71" s="67"/>
      <c r="C71" s="67"/>
      <c r="D71" s="67"/>
    </row>
    <row r="72" spans="1:23" x14ac:dyDescent="0.25">
      <c r="R72" s="33"/>
      <c r="S72" s="33"/>
      <c r="T72" s="33"/>
      <c r="U72" s="33"/>
      <c r="V72" s="33"/>
      <c r="W72" s="33"/>
    </row>
    <row r="73" spans="1:23" x14ac:dyDescent="0.25">
      <c r="R73" s="33"/>
      <c r="S73" s="33"/>
      <c r="T73" s="33"/>
      <c r="U73" s="33"/>
      <c r="V73" s="33"/>
      <c r="W73" s="33"/>
    </row>
    <row r="74" spans="1:23" ht="18.75" x14ac:dyDescent="0.3">
      <c r="A74" s="148" t="s">
        <v>71</v>
      </c>
      <c r="B74" s="148"/>
      <c r="C74" s="148"/>
      <c r="D74" s="148"/>
      <c r="E74" s="148"/>
      <c r="F74" s="148"/>
      <c r="G74" s="148"/>
      <c r="H74" s="148"/>
      <c r="I74" s="148"/>
      <c r="J74" s="148"/>
    </row>
    <row r="75" spans="1:23" ht="18.75" x14ac:dyDescent="0.3">
      <c r="A75" s="79"/>
      <c r="B75" s="79"/>
      <c r="C75" s="79"/>
      <c r="D75" s="79"/>
      <c r="E75" s="79"/>
      <c r="F75" s="79"/>
      <c r="G75" s="79"/>
      <c r="H75" s="79"/>
      <c r="I75" s="79"/>
      <c r="J75" s="79"/>
    </row>
    <row r="76" spans="1:23" ht="18.75" x14ac:dyDescent="0.3">
      <c r="A76" s="79"/>
      <c r="B76" s="79"/>
      <c r="C76" s="79"/>
      <c r="D76" s="79"/>
      <c r="E76" s="79"/>
      <c r="F76" s="79"/>
      <c r="G76" s="79"/>
      <c r="H76" s="79"/>
      <c r="I76" s="79"/>
      <c r="J76" s="79"/>
    </row>
    <row r="77" spans="1:23" ht="15.75" x14ac:dyDescent="0.25">
      <c r="A77" s="149" t="s">
        <v>75</v>
      </c>
      <c r="B77" s="150" t="s">
        <v>77</v>
      </c>
      <c r="C77" s="151"/>
      <c r="D77" s="152"/>
      <c r="E77" s="150" t="s">
        <v>78</v>
      </c>
      <c r="F77" s="151"/>
      <c r="G77" s="152"/>
      <c r="H77" s="150" t="s">
        <v>79</v>
      </c>
      <c r="I77" s="151"/>
      <c r="J77" s="152"/>
    </row>
    <row r="78" spans="1:23" ht="38.25" x14ac:dyDescent="0.25">
      <c r="A78" s="149"/>
      <c r="B78" s="73" t="s">
        <v>21</v>
      </c>
      <c r="C78" s="73" t="s">
        <v>22</v>
      </c>
      <c r="D78" s="73" t="s">
        <v>91</v>
      </c>
      <c r="E78" s="20" t="s">
        <v>21</v>
      </c>
      <c r="F78" s="20" t="s">
        <v>22</v>
      </c>
      <c r="G78" s="73" t="s">
        <v>91</v>
      </c>
      <c r="H78" s="20" t="s">
        <v>21</v>
      </c>
      <c r="I78" s="20" t="s">
        <v>22</v>
      </c>
      <c r="J78" s="73" t="s">
        <v>91</v>
      </c>
    </row>
    <row r="79" spans="1:23" x14ac:dyDescent="0.25">
      <c r="A79" s="45" t="s">
        <v>76</v>
      </c>
      <c r="B79" s="81">
        <v>30.5</v>
      </c>
      <c r="C79" s="81">
        <v>26.7</v>
      </c>
      <c r="D79" s="82">
        <f>AVERAGE(B79:C79)</f>
        <v>28.6</v>
      </c>
      <c r="E79" s="81">
        <v>28.3</v>
      </c>
      <c r="F79" s="81">
        <v>29.2</v>
      </c>
      <c r="G79" s="82">
        <f>AVERAGE(E79:F79)</f>
        <v>28.75</v>
      </c>
      <c r="H79" s="81">
        <v>24.7</v>
      </c>
      <c r="I79" s="81">
        <v>26.8</v>
      </c>
      <c r="J79" s="82">
        <f>AVERAGE(H79:I79)</f>
        <v>25.75</v>
      </c>
    </row>
    <row r="80" spans="1:23" x14ac:dyDescent="0.25">
      <c r="A80" s="45" t="s">
        <v>90</v>
      </c>
      <c r="B80" s="83">
        <v>127</v>
      </c>
      <c r="C80" s="83">
        <v>200</v>
      </c>
      <c r="D80" s="84">
        <f>SUM(B80:C80)</f>
        <v>327</v>
      </c>
      <c r="E80" s="83">
        <v>150</v>
      </c>
      <c r="F80" s="83">
        <v>164</v>
      </c>
      <c r="G80" s="84">
        <f>SUM(E80:F80)</f>
        <v>314</v>
      </c>
      <c r="H80" s="83">
        <v>1288</v>
      </c>
      <c r="I80" s="83">
        <v>837</v>
      </c>
      <c r="J80" s="84">
        <f>SUM(H80:I80)</f>
        <v>2125</v>
      </c>
    </row>
    <row r="81" spans="1:24" ht="18.75" x14ac:dyDescent="0.3">
      <c r="A81" s="79"/>
      <c r="B81" s="79"/>
      <c r="C81" s="79"/>
      <c r="D81" s="79"/>
      <c r="E81" s="79"/>
      <c r="F81" s="79"/>
      <c r="G81" s="79"/>
      <c r="H81" s="79"/>
      <c r="I81" s="79"/>
      <c r="J81" s="79"/>
    </row>
    <row r="82" spans="1:24" ht="18.75" x14ac:dyDescent="0.3">
      <c r="A82" s="79"/>
      <c r="B82" s="79"/>
      <c r="C82" s="79"/>
      <c r="D82" s="79"/>
      <c r="E82" s="79"/>
      <c r="F82" s="79"/>
      <c r="G82" s="79"/>
      <c r="H82" s="79"/>
      <c r="I82" s="79"/>
      <c r="J82" s="79"/>
    </row>
    <row r="83" spans="1:24" x14ac:dyDescent="0.25">
      <c r="A83" s="144" t="s">
        <v>16</v>
      </c>
      <c r="B83" s="133" t="s">
        <v>17</v>
      </c>
      <c r="C83" s="134"/>
      <c r="D83" s="135"/>
      <c r="E83" s="136" t="s">
        <v>18</v>
      </c>
      <c r="F83" s="137"/>
      <c r="G83" s="138"/>
      <c r="H83" s="139" t="s">
        <v>19</v>
      </c>
      <c r="I83" s="140"/>
      <c r="J83" s="141"/>
      <c r="K83" s="146" t="s">
        <v>32</v>
      </c>
      <c r="L83" s="75"/>
    </row>
    <row r="84" spans="1:24" x14ac:dyDescent="0.25">
      <c r="A84" s="144"/>
      <c r="B84" s="73" t="s">
        <v>21</v>
      </c>
      <c r="C84" s="20" t="s">
        <v>22</v>
      </c>
      <c r="D84" s="20" t="s">
        <v>20</v>
      </c>
      <c r="E84" s="20" t="s">
        <v>21</v>
      </c>
      <c r="F84" s="20" t="s">
        <v>22</v>
      </c>
      <c r="G84" s="20" t="s">
        <v>20</v>
      </c>
      <c r="H84" s="20" t="s">
        <v>21</v>
      </c>
      <c r="I84" s="20" t="s">
        <v>22</v>
      </c>
      <c r="J84" s="34" t="s">
        <v>20</v>
      </c>
      <c r="K84" s="147"/>
      <c r="L84" s="20" t="s">
        <v>34</v>
      </c>
    </row>
    <row r="85" spans="1:24" x14ac:dyDescent="0.25">
      <c r="A85" s="45" t="s">
        <v>72</v>
      </c>
      <c r="B85" s="8">
        <v>0</v>
      </c>
      <c r="C85" s="8">
        <v>0</v>
      </c>
      <c r="D85" s="8">
        <f>SUM(B85:C85)</f>
        <v>0</v>
      </c>
      <c r="E85" s="10">
        <v>21</v>
      </c>
      <c r="F85" s="10">
        <v>7</v>
      </c>
      <c r="G85" s="10">
        <f>SUM(E85:F85)</f>
        <v>28</v>
      </c>
      <c r="H85" s="12">
        <v>65</v>
      </c>
      <c r="I85" s="12">
        <v>20</v>
      </c>
      <c r="J85" s="46">
        <f>SUM(H85:I85)</f>
        <v>85</v>
      </c>
      <c r="K85" s="47">
        <f>D85+G85+J85</f>
        <v>113</v>
      </c>
      <c r="L85" s="57">
        <v>0.19528619528619529</v>
      </c>
      <c r="S85" s="52"/>
      <c r="T85" s="48"/>
      <c r="U85" s="49"/>
      <c r="V85" s="50"/>
      <c r="W85" s="51"/>
      <c r="X85" s="53"/>
    </row>
    <row r="86" spans="1:24" x14ac:dyDescent="0.25">
      <c r="A86" s="26"/>
      <c r="B86" s="27"/>
      <c r="C86" s="27"/>
      <c r="D86" s="27"/>
      <c r="E86" s="28"/>
      <c r="F86" s="28"/>
      <c r="G86" s="28"/>
      <c r="H86" s="18"/>
      <c r="I86" s="18"/>
      <c r="J86" s="18"/>
    </row>
    <row r="87" spans="1:24" x14ac:dyDescent="0.25">
      <c r="A87" s="29"/>
      <c r="I87" s="54"/>
    </row>
    <row r="88" spans="1:24" ht="18.75" x14ac:dyDescent="0.3">
      <c r="A88" s="148" t="s">
        <v>143</v>
      </c>
      <c r="B88" s="148"/>
      <c r="C88" s="148"/>
      <c r="D88" s="148"/>
      <c r="E88" s="148"/>
      <c r="F88" s="148"/>
      <c r="G88" s="148"/>
      <c r="H88" s="148"/>
      <c r="I88" s="148"/>
      <c r="J88" s="148"/>
    </row>
    <row r="89" spans="1:24" x14ac:dyDescent="0.25">
      <c r="A89" s="145"/>
      <c r="B89" s="145"/>
      <c r="C89" s="145"/>
      <c r="D89" s="145"/>
      <c r="E89" s="145"/>
      <c r="I89" s="145"/>
      <c r="J89" s="145"/>
      <c r="K89" s="145"/>
      <c r="L89" s="145"/>
      <c r="M89" s="145"/>
    </row>
    <row r="90" spans="1:24" x14ac:dyDescent="0.25">
      <c r="Q90" s="30"/>
    </row>
    <row r="91" spans="1:24" x14ac:dyDescent="0.25">
      <c r="A91" s="127" t="s">
        <v>152</v>
      </c>
      <c r="B91" s="128" t="s">
        <v>153</v>
      </c>
      <c r="C91" s="128" t="s">
        <v>154</v>
      </c>
      <c r="D91" s="128" t="s">
        <v>155</v>
      </c>
      <c r="E91" s="128" t="s">
        <v>156</v>
      </c>
      <c r="F91" s="128" t="s">
        <v>157</v>
      </c>
    </row>
    <row r="92" spans="1:24" x14ac:dyDescent="0.25">
      <c r="A92" t="s">
        <v>144</v>
      </c>
      <c r="B92" s="80">
        <v>0.34350000000000003</v>
      </c>
      <c r="C92" s="80">
        <v>0.3508</v>
      </c>
      <c r="D92" s="80">
        <v>0.33279999999999998</v>
      </c>
      <c r="E92" s="80">
        <v>0.30530000000000002</v>
      </c>
      <c r="F92" s="80">
        <v>0.35039999999999999</v>
      </c>
    </row>
    <row r="93" spans="1:24" x14ac:dyDescent="0.25">
      <c r="A93" t="s">
        <v>145</v>
      </c>
      <c r="B93" s="80">
        <v>0.68689999999999996</v>
      </c>
      <c r="C93" s="80">
        <v>0.69479999999999997</v>
      </c>
      <c r="D93" s="80">
        <v>0.77210000000000001</v>
      </c>
      <c r="E93" s="80">
        <v>0.87549999999999994</v>
      </c>
      <c r="F93" s="80">
        <v>0.82020000000000004</v>
      </c>
    </row>
    <row r="94" spans="1:24" x14ac:dyDescent="0.25">
      <c r="A94" t="s">
        <v>146</v>
      </c>
      <c r="B94" s="80">
        <v>0.55589999999999995</v>
      </c>
      <c r="C94" s="80">
        <v>0.52339999999999998</v>
      </c>
      <c r="D94" s="80">
        <v>0.58760000000000001</v>
      </c>
      <c r="E94" s="80">
        <v>0.59640000000000004</v>
      </c>
      <c r="F94" s="80">
        <v>0.61599999999999999</v>
      </c>
    </row>
    <row r="95" spans="1:24" x14ac:dyDescent="0.25">
      <c r="A95" t="s">
        <v>147</v>
      </c>
      <c r="B95" s="80">
        <v>7.9899999999999999E-2</v>
      </c>
      <c r="C95" s="80">
        <v>6.4500000000000002E-2</v>
      </c>
      <c r="D95" s="80">
        <v>8.1699999999999995E-2</v>
      </c>
      <c r="E95" s="80">
        <v>7.1400000000000005E-2</v>
      </c>
      <c r="F95" s="80">
        <v>9.06E-2</v>
      </c>
    </row>
    <row r="96" spans="1:24" x14ac:dyDescent="0.25">
      <c r="A96" t="s">
        <v>148</v>
      </c>
      <c r="B96" s="80">
        <v>0.38419999999999999</v>
      </c>
      <c r="C96" s="80">
        <v>0.50729999999999997</v>
      </c>
      <c r="D96" s="80">
        <v>0.44319999999999998</v>
      </c>
      <c r="E96" s="80">
        <v>0</v>
      </c>
      <c r="F96" s="80">
        <v>0.52680000000000005</v>
      </c>
    </row>
    <row r="97" spans="1:6" x14ac:dyDescent="0.25">
      <c r="A97" t="s">
        <v>149</v>
      </c>
      <c r="B97" s="80">
        <v>0.34839999999999999</v>
      </c>
      <c r="C97" s="80">
        <v>0.33119999999999999</v>
      </c>
      <c r="D97" s="80">
        <v>0.3488</v>
      </c>
      <c r="E97" s="80">
        <v>0.35510000000000003</v>
      </c>
      <c r="F97" s="80">
        <v>0.35610000000000003</v>
      </c>
    </row>
    <row r="98" spans="1:6" x14ac:dyDescent="0.25">
      <c r="A98" t="s">
        <v>150</v>
      </c>
      <c r="B98" s="80">
        <v>0.38169999999999998</v>
      </c>
      <c r="C98" s="80">
        <v>0.39150000000000001</v>
      </c>
      <c r="D98" s="80">
        <v>0.46960000000000002</v>
      </c>
      <c r="E98" s="80">
        <v>0.45</v>
      </c>
      <c r="F98" s="80">
        <v>0.47</v>
      </c>
    </row>
    <row r="99" spans="1:6" x14ac:dyDescent="0.25">
      <c r="A99" t="s">
        <v>151</v>
      </c>
      <c r="B99" s="80">
        <v>0.42399999999999999</v>
      </c>
      <c r="C99" s="80">
        <v>0.41920000000000002</v>
      </c>
      <c r="D99" s="80">
        <v>0.40200000000000002</v>
      </c>
      <c r="E99" s="80">
        <v>0.34510000000000002</v>
      </c>
      <c r="F99" s="80">
        <v>0.378</v>
      </c>
    </row>
    <row r="100" spans="1:6" x14ac:dyDescent="0.25">
      <c r="A100" t="s">
        <v>158</v>
      </c>
      <c r="B100" s="80">
        <f>AVERAGE(B92:B99)</f>
        <v>0.40056249999999999</v>
      </c>
      <c r="C100" s="80">
        <f t="shared" ref="C100:F100" si="22">AVERAGE(C92:C99)</f>
        <v>0.41033750000000002</v>
      </c>
      <c r="D100" s="80">
        <f t="shared" si="22"/>
        <v>0.42972500000000002</v>
      </c>
      <c r="E100" s="80">
        <f t="shared" si="22"/>
        <v>0.37485000000000002</v>
      </c>
      <c r="F100" s="80">
        <f t="shared" si="22"/>
        <v>0.45101250000000004</v>
      </c>
    </row>
  </sheetData>
  <mergeCells count="43">
    <mergeCell ref="A62:B62"/>
    <mergeCell ref="B50:C50"/>
    <mergeCell ref="D50:E50"/>
    <mergeCell ref="J1:M1"/>
    <mergeCell ref="L66:L67"/>
    <mergeCell ref="A64:D64"/>
    <mergeCell ref="B66:D66"/>
    <mergeCell ref="E66:G66"/>
    <mergeCell ref="H66:J66"/>
    <mergeCell ref="K66:K67"/>
    <mergeCell ref="L10:L11"/>
    <mergeCell ref="A7:K7"/>
    <mergeCell ref="A10:A11"/>
    <mergeCell ref="B10:D10"/>
    <mergeCell ref="E10:G10"/>
    <mergeCell ref="H10:J10"/>
    <mergeCell ref="A77:A78"/>
    <mergeCell ref="B77:D77"/>
    <mergeCell ref="E77:G77"/>
    <mergeCell ref="H77:J77"/>
    <mergeCell ref="A74:J74"/>
    <mergeCell ref="A83:A84"/>
    <mergeCell ref="B83:D83"/>
    <mergeCell ref="E83:G83"/>
    <mergeCell ref="H83:J83"/>
    <mergeCell ref="A89:E89"/>
    <mergeCell ref="I89:M89"/>
    <mergeCell ref="K83:K84"/>
    <mergeCell ref="A88:J88"/>
    <mergeCell ref="K10:K11"/>
    <mergeCell ref="A49:D49"/>
    <mergeCell ref="L20:L21"/>
    <mergeCell ref="B36:D36"/>
    <mergeCell ref="E36:G36"/>
    <mergeCell ref="H36:J36"/>
    <mergeCell ref="K36:K37"/>
    <mergeCell ref="L36:L37"/>
    <mergeCell ref="A34:L34"/>
    <mergeCell ref="A20:A21"/>
    <mergeCell ref="B20:D20"/>
    <mergeCell ref="E20:G20"/>
    <mergeCell ref="H20:J20"/>
    <mergeCell ref="K20:K21"/>
  </mergeCells>
  <pageMargins left="0.7" right="0.7" top="0.75" bottom="0.75" header="0.3" footer="0.3"/>
  <pageSetup paperSize="9" orientation="portrait" r:id="rId1"/>
  <ignoredErrors>
    <ignoredError sqref="J29" formulaRange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96E70-34D7-493A-9C86-48925185B7D9}">
  <dimension ref="A1:P47"/>
  <sheetViews>
    <sheetView workbookViewId="0">
      <selection activeCell="A5" sqref="A5"/>
    </sheetView>
  </sheetViews>
  <sheetFormatPr baseColWidth="10" defaultRowHeight="15" x14ac:dyDescent="0.25"/>
  <cols>
    <col min="1" max="1" width="37.7109375" customWidth="1"/>
    <col min="2" max="2" width="16.140625" customWidth="1"/>
    <col min="6" max="6" width="22.85546875" customWidth="1"/>
    <col min="11" max="11" width="19.42578125" customWidth="1"/>
  </cols>
  <sheetData>
    <row r="1" spans="1:14" ht="49.5" customHeight="1" thickBot="1" x14ac:dyDescent="0.3">
      <c r="A1" s="1"/>
      <c r="B1" s="2"/>
      <c r="C1" s="3"/>
      <c r="D1" s="37"/>
      <c r="E1" s="4"/>
      <c r="F1" s="4"/>
      <c r="G1" s="4"/>
      <c r="H1" s="4"/>
      <c r="I1" s="3"/>
      <c r="J1" s="3"/>
      <c r="K1" s="164" t="s">
        <v>0</v>
      </c>
      <c r="L1" s="164"/>
      <c r="M1" s="164"/>
      <c r="N1" s="164"/>
    </row>
    <row r="2" spans="1:14" ht="19.5" customHeight="1" x14ac:dyDescent="0.25">
      <c r="A2" s="38"/>
      <c r="B2" s="39"/>
      <c r="D2" s="40"/>
      <c r="E2" s="41"/>
      <c r="F2" s="41"/>
      <c r="G2" s="41"/>
      <c r="H2" s="41"/>
      <c r="I2" s="42"/>
      <c r="J2" s="42"/>
      <c r="K2" s="42"/>
    </row>
    <row r="3" spans="1:14" ht="19.5" customHeight="1" x14ac:dyDescent="0.35">
      <c r="A3" s="5" t="s">
        <v>80</v>
      </c>
      <c r="B3" s="39"/>
      <c r="D3" s="40"/>
      <c r="E3" s="41"/>
      <c r="F3" s="41"/>
      <c r="G3" s="41"/>
      <c r="H3" s="41"/>
      <c r="I3" s="42"/>
      <c r="J3" s="42"/>
      <c r="K3" s="42"/>
    </row>
    <row r="4" spans="1:14" ht="19.5" customHeight="1" x14ac:dyDescent="0.25">
      <c r="A4" s="6" t="s">
        <v>1</v>
      </c>
      <c r="B4" s="39"/>
      <c r="D4" s="40"/>
      <c r="E4" s="41"/>
      <c r="F4" s="41"/>
      <c r="G4" s="41"/>
      <c r="H4" s="41"/>
      <c r="I4" s="42"/>
      <c r="J4" s="42"/>
      <c r="K4" s="42"/>
    </row>
    <row r="5" spans="1:14" ht="15" customHeight="1" x14ac:dyDescent="0.25">
      <c r="A5" s="179" t="s">
        <v>160</v>
      </c>
      <c r="B5" s="39"/>
      <c r="D5" s="40"/>
      <c r="E5" s="41"/>
      <c r="F5" s="41"/>
      <c r="G5" s="41"/>
      <c r="H5" s="41"/>
      <c r="I5" s="42"/>
      <c r="J5" s="42"/>
      <c r="K5" s="42"/>
    </row>
    <row r="6" spans="1:14" ht="18.75" x14ac:dyDescent="0.3">
      <c r="A6" s="165" t="s">
        <v>93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</row>
    <row r="7" spans="1:14" ht="15.75" x14ac:dyDescent="0.25">
      <c r="A7" s="157" t="s">
        <v>94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</row>
    <row r="8" spans="1:14" x14ac:dyDescent="0.25">
      <c r="A8" s="166" t="s">
        <v>3</v>
      </c>
      <c r="B8" s="166"/>
      <c r="C8" s="166"/>
      <c r="D8" s="166"/>
      <c r="F8" s="162" t="s">
        <v>7</v>
      </c>
      <c r="G8" s="162"/>
      <c r="H8" s="162"/>
      <c r="I8" s="162"/>
      <c r="J8" s="89"/>
      <c r="K8" s="167" t="s">
        <v>9</v>
      </c>
      <c r="L8" s="167"/>
      <c r="M8" s="167"/>
      <c r="N8" s="167"/>
    </row>
    <row r="9" spans="1:14" ht="15.75" customHeight="1" x14ac:dyDescent="0.25">
      <c r="A9" s="159" t="s">
        <v>95</v>
      </c>
      <c r="B9" s="159" t="s">
        <v>96</v>
      </c>
      <c r="C9" s="159" t="s">
        <v>97</v>
      </c>
      <c r="D9" s="159"/>
      <c r="E9" s="91"/>
      <c r="F9" s="159" t="s">
        <v>95</v>
      </c>
      <c r="G9" s="159" t="s">
        <v>96</v>
      </c>
      <c r="H9" s="159" t="s">
        <v>97</v>
      </c>
      <c r="I9" s="159"/>
      <c r="J9" s="92"/>
      <c r="K9" s="159" t="s">
        <v>95</v>
      </c>
      <c r="L9" s="159" t="s">
        <v>96</v>
      </c>
      <c r="M9" s="159" t="s">
        <v>97</v>
      </c>
      <c r="N9" s="159"/>
    </row>
    <row r="10" spans="1:14" ht="15.75" customHeight="1" x14ac:dyDescent="0.25">
      <c r="A10" s="159"/>
      <c r="B10" s="159"/>
      <c r="C10" s="90" t="s">
        <v>21</v>
      </c>
      <c r="D10" s="90" t="s">
        <v>22</v>
      </c>
      <c r="E10" s="91"/>
      <c r="F10" s="159"/>
      <c r="G10" s="159"/>
      <c r="H10" s="90" t="s">
        <v>21</v>
      </c>
      <c r="I10" s="90" t="s">
        <v>22</v>
      </c>
      <c r="J10" s="92"/>
      <c r="K10" s="159"/>
      <c r="L10" s="159"/>
      <c r="M10" s="90" t="s">
        <v>21</v>
      </c>
      <c r="N10" s="90" t="s">
        <v>22</v>
      </c>
    </row>
    <row r="11" spans="1:14" ht="21.75" customHeight="1" x14ac:dyDescent="0.25">
      <c r="A11" s="93" t="s">
        <v>101</v>
      </c>
      <c r="B11" s="8">
        <v>6</v>
      </c>
      <c r="C11" s="8">
        <v>107</v>
      </c>
      <c r="D11" s="8">
        <v>2</v>
      </c>
      <c r="F11" s="94" t="s">
        <v>98</v>
      </c>
      <c r="G11" s="10">
        <v>2</v>
      </c>
      <c r="H11" s="10">
        <v>11</v>
      </c>
      <c r="I11" s="10">
        <v>5</v>
      </c>
      <c r="J11" s="28"/>
      <c r="K11" s="95" t="s">
        <v>98</v>
      </c>
      <c r="L11" s="12">
        <v>4</v>
      </c>
      <c r="M11" s="12">
        <v>35</v>
      </c>
      <c r="N11" s="12">
        <v>2</v>
      </c>
    </row>
    <row r="12" spans="1:14" x14ac:dyDescent="0.25">
      <c r="A12" s="93" t="s">
        <v>100</v>
      </c>
      <c r="B12" s="8">
        <v>10</v>
      </c>
      <c r="C12" s="8">
        <v>89</v>
      </c>
      <c r="D12" s="8">
        <v>0</v>
      </c>
      <c r="F12" s="94" t="s">
        <v>100</v>
      </c>
      <c r="G12" s="10">
        <v>8</v>
      </c>
      <c r="H12" s="10">
        <v>89</v>
      </c>
      <c r="I12" s="10">
        <v>1</v>
      </c>
      <c r="J12" s="28"/>
      <c r="K12" s="95" t="s">
        <v>101</v>
      </c>
      <c r="L12" s="12">
        <v>15</v>
      </c>
      <c r="M12" s="12">
        <v>207</v>
      </c>
      <c r="N12" s="12">
        <v>6</v>
      </c>
    </row>
    <row r="13" spans="1:14" x14ac:dyDescent="0.25">
      <c r="A13" s="96" t="s">
        <v>20</v>
      </c>
      <c r="B13" s="25">
        <f>SUM(B11:B12)</f>
        <v>16</v>
      </c>
      <c r="C13" s="25">
        <f>SUM(C11:C12)</f>
        <v>196</v>
      </c>
      <c r="D13" s="25">
        <f>SUM(D11:D12)</f>
        <v>2</v>
      </c>
      <c r="F13" s="94" t="s">
        <v>101</v>
      </c>
      <c r="G13" s="10">
        <v>8</v>
      </c>
      <c r="H13" s="10">
        <v>125</v>
      </c>
      <c r="I13" s="10">
        <v>3</v>
      </c>
      <c r="J13" s="28"/>
      <c r="K13" s="95" t="s">
        <v>28</v>
      </c>
      <c r="L13" s="12">
        <v>18</v>
      </c>
      <c r="M13" s="12">
        <v>20</v>
      </c>
      <c r="N13" s="12">
        <v>0</v>
      </c>
    </row>
    <row r="14" spans="1:14" x14ac:dyDescent="0.25">
      <c r="A14" s="100"/>
      <c r="B14" s="48"/>
      <c r="C14" s="48"/>
      <c r="D14" s="48"/>
      <c r="F14" s="97" t="s">
        <v>20</v>
      </c>
      <c r="G14" s="98">
        <f>SUM(G11:G13)</f>
        <v>18</v>
      </c>
      <c r="H14" s="98">
        <f t="shared" ref="H14:I14" si="0">SUM(H11:H13)</f>
        <v>225</v>
      </c>
      <c r="I14" s="98">
        <f t="shared" si="0"/>
        <v>9</v>
      </c>
      <c r="J14" s="99"/>
      <c r="K14" s="95" t="s">
        <v>20</v>
      </c>
      <c r="L14" s="12">
        <f>SUM(L11:L13)</f>
        <v>37</v>
      </c>
      <c r="M14" s="12">
        <f>SUM(M11:M13)</f>
        <v>262</v>
      </c>
      <c r="N14" s="12">
        <f>SUM(N11:N13)</f>
        <v>8</v>
      </c>
    </row>
    <row r="15" spans="1:14" x14ac:dyDescent="0.25">
      <c r="A15" s="100"/>
      <c r="B15" s="48"/>
      <c r="C15" s="48"/>
      <c r="D15" s="48"/>
      <c r="F15" s="101"/>
      <c r="G15" s="49"/>
      <c r="H15" s="49"/>
      <c r="I15" s="49"/>
      <c r="J15" s="99"/>
      <c r="K15" s="108"/>
      <c r="L15" s="18"/>
      <c r="M15" s="18"/>
      <c r="N15" s="18"/>
    </row>
    <row r="16" spans="1:14" x14ac:dyDescent="0.25">
      <c r="K16" s="108"/>
    </row>
    <row r="18" spans="1:14" ht="15.75" x14ac:dyDescent="0.25">
      <c r="B18" s="117"/>
      <c r="C18" s="117"/>
      <c r="D18" s="117"/>
      <c r="E18" s="117"/>
      <c r="F18" s="163" t="s">
        <v>107</v>
      </c>
      <c r="G18" s="163"/>
      <c r="H18" s="163"/>
      <c r="I18" s="163"/>
      <c r="J18" s="117"/>
      <c r="K18" s="117"/>
      <c r="L18" s="117"/>
      <c r="M18" s="117"/>
      <c r="N18" s="117"/>
    </row>
    <row r="19" spans="1:14" x14ac:dyDescent="0.25">
      <c r="A19" s="116"/>
      <c r="B19" s="116"/>
      <c r="C19" s="116"/>
      <c r="D19" s="116"/>
      <c r="F19" s="162" t="s">
        <v>7</v>
      </c>
      <c r="G19" s="162"/>
      <c r="H19" s="162"/>
      <c r="I19" s="162"/>
      <c r="J19" s="89"/>
      <c r="K19" s="115"/>
      <c r="L19" s="115"/>
      <c r="M19" s="115"/>
      <c r="N19" s="115"/>
    </row>
    <row r="20" spans="1:14" ht="15.75" customHeight="1" x14ac:dyDescent="0.25">
      <c r="A20" s="114"/>
      <c r="B20" s="114"/>
      <c r="C20" s="156"/>
      <c r="D20" s="156"/>
      <c r="F20" s="161" t="s">
        <v>102</v>
      </c>
      <c r="G20" s="161" t="s">
        <v>96</v>
      </c>
      <c r="H20" s="159" t="s">
        <v>97</v>
      </c>
      <c r="I20" s="159"/>
      <c r="J20" s="92"/>
      <c r="K20" s="114"/>
      <c r="L20" s="114"/>
      <c r="M20" s="156"/>
      <c r="N20" s="156"/>
    </row>
    <row r="21" spans="1:14" x14ac:dyDescent="0.25">
      <c r="A21" s="114"/>
      <c r="B21" s="114"/>
      <c r="C21" s="92"/>
      <c r="D21" s="92"/>
      <c r="F21" s="161"/>
      <c r="G21" s="161"/>
      <c r="H21" s="90" t="s">
        <v>21</v>
      </c>
      <c r="I21" s="90" t="s">
        <v>22</v>
      </c>
      <c r="J21" s="92"/>
      <c r="K21" s="114"/>
      <c r="L21" s="114"/>
      <c r="M21" s="92"/>
      <c r="N21" s="92"/>
    </row>
    <row r="22" spans="1:14" x14ac:dyDescent="0.25">
      <c r="A22" s="113"/>
      <c r="B22" s="27"/>
      <c r="C22" s="27"/>
      <c r="D22" s="27"/>
      <c r="F22" s="94" t="s">
        <v>99</v>
      </c>
      <c r="G22" s="10">
        <v>7</v>
      </c>
      <c r="H22" s="10">
        <v>77</v>
      </c>
      <c r="I22" s="109">
        <v>1</v>
      </c>
      <c r="J22" s="99"/>
      <c r="K22" s="108"/>
      <c r="L22" s="18"/>
      <c r="M22" s="18"/>
      <c r="N22" s="18"/>
    </row>
    <row r="23" spans="1:14" x14ac:dyDescent="0.25">
      <c r="A23" s="113"/>
      <c r="B23" s="27"/>
      <c r="C23" s="27"/>
      <c r="D23" s="27"/>
      <c r="F23" s="94" t="s">
        <v>101</v>
      </c>
      <c r="G23" s="10">
        <v>5</v>
      </c>
      <c r="H23" s="10">
        <v>72</v>
      </c>
      <c r="I23" s="10">
        <v>0</v>
      </c>
      <c r="J23" s="28"/>
      <c r="K23" s="108"/>
      <c r="L23" s="18"/>
      <c r="M23" s="18"/>
      <c r="N23" s="18"/>
    </row>
    <row r="24" spans="1:14" x14ac:dyDescent="0.25">
      <c r="A24" s="113"/>
      <c r="B24" s="48"/>
      <c r="C24" s="48"/>
      <c r="D24" s="48"/>
      <c r="F24" s="110" t="s">
        <v>20</v>
      </c>
      <c r="G24" s="98">
        <f>SUM(G22:G23)</f>
        <v>12</v>
      </c>
      <c r="H24" s="98">
        <f>SUM(H22:H23)</f>
        <v>149</v>
      </c>
      <c r="I24" s="98">
        <f>SUM(I22:I23)</f>
        <v>1</v>
      </c>
      <c r="J24" s="49"/>
      <c r="K24" s="108"/>
      <c r="L24" s="18"/>
      <c r="M24" s="18"/>
      <c r="N24" s="18"/>
    </row>
    <row r="25" spans="1:14" ht="15.75" customHeight="1" x14ac:dyDescent="0.25">
      <c r="A25" s="100"/>
      <c r="B25" s="48"/>
      <c r="C25" s="48"/>
      <c r="D25" s="48"/>
      <c r="F25" s="111"/>
      <c r="G25" s="28"/>
      <c r="H25" s="28"/>
      <c r="I25" s="28"/>
      <c r="J25" s="28"/>
      <c r="K25" s="102"/>
      <c r="L25" s="50"/>
      <c r="M25" s="50"/>
      <c r="N25" s="50"/>
    </row>
    <row r="26" spans="1:14" ht="15.75" customHeight="1" x14ac:dyDescent="0.25">
      <c r="A26" s="100"/>
      <c r="B26" s="48"/>
      <c r="C26" s="48"/>
      <c r="D26" s="48"/>
      <c r="F26" s="111"/>
      <c r="G26" s="28"/>
      <c r="H26" s="28"/>
      <c r="I26" s="28"/>
      <c r="J26" s="28"/>
      <c r="K26" s="108"/>
      <c r="L26" s="18"/>
      <c r="M26" s="18"/>
      <c r="N26" s="18"/>
    </row>
    <row r="27" spans="1:14" x14ac:dyDescent="0.25">
      <c r="F27" s="103"/>
      <c r="G27" s="49"/>
      <c r="H27" s="49"/>
      <c r="I27" s="49"/>
      <c r="J27" s="49"/>
      <c r="K27" s="102"/>
      <c r="L27" s="50"/>
      <c r="M27" s="50"/>
      <c r="N27" s="50"/>
    </row>
    <row r="28" spans="1:14" x14ac:dyDescent="0.25">
      <c r="F28" s="103"/>
      <c r="G28" s="49"/>
      <c r="H28" s="49"/>
      <c r="I28" s="49"/>
      <c r="J28" s="49"/>
      <c r="K28" s="102"/>
      <c r="L28" s="50"/>
      <c r="M28" s="50"/>
      <c r="N28" s="50"/>
    </row>
    <row r="30" spans="1:14" ht="15.75" x14ac:dyDescent="0.25">
      <c r="A30" s="157" t="s">
        <v>108</v>
      </c>
      <c r="B30" s="157"/>
      <c r="C30" s="157"/>
      <c r="D30" s="157"/>
      <c r="E30" s="157"/>
      <c r="F30" s="157"/>
      <c r="G30" s="157"/>
      <c r="H30" s="157"/>
      <c r="I30" s="120"/>
      <c r="J30" s="120"/>
      <c r="K30" s="160" t="s">
        <v>125</v>
      </c>
      <c r="L30" s="160"/>
      <c r="M30" s="160"/>
      <c r="N30" s="160"/>
    </row>
    <row r="31" spans="1:14" ht="25.5" x14ac:dyDescent="0.25">
      <c r="A31" s="118" t="s">
        <v>102</v>
      </c>
      <c r="B31" s="118" t="s">
        <v>109</v>
      </c>
      <c r="C31" s="92"/>
      <c r="D31" s="90" t="s">
        <v>131</v>
      </c>
      <c r="E31" s="90" t="s">
        <v>21</v>
      </c>
      <c r="F31" s="90" t="s">
        <v>22</v>
      </c>
      <c r="G31" s="90" t="s">
        <v>105</v>
      </c>
      <c r="H31" s="90" t="s">
        <v>103</v>
      </c>
      <c r="K31" s="159" t="s">
        <v>134</v>
      </c>
      <c r="L31" s="90" t="s">
        <v>21</v>
      </c>
      <c r="M31" s="90" t="s">
        <v>22</v>
      </c>
      <c r="N31" s="90" t="s">
        <v>20</v>
      </c>
    </row>
    <row r="32" spans="1:14" ht="15" customHeight="1" x14ac:dyDescent="0.25">
      <c r="A32" s="104" t="s">
        <v>111</v>
      </c>
      <c r="B32" s="14" t="s">
        <v>115</v>
      </c>
      <c r="C32" s="105"/>
      <c r="D32" s="21" t="s">
        <v>104</v>
      </c>
      <c r="E32" s="14">
        <v>9</v>
      </c>
      <c r="F32" s="14">
        <v>10</v>
      </c>
      <c r="G32" s="90">
        <f>SUM(E32:F32)</f>
        <v>19</v>
      </c>
      <c r="H32" s="14" t="s">
        <v>130</v>
      </c>
      <c r="K32" s="159"/>
      <c r="L32" s="112">
        <v>36</v>
      </c>
      <c r="M32" s="112">
        <v>58</v>
      </c>
      <c r="N32" s="14">
        <f>SUM(L32:M32)</f>
        <v>94</v>
      </c>
    </row>
    <row r="33" spans="1:16" ht="15" customHeight="1" x14ac:dyDescent="0.25">
      <c r="A33" s="104" t="s">
        <v>112</v>
      </c>
      <c r="B33" s="14" t="s">
        <v>129</v>
      </c>
      <c r="C33" s="105"/>
      <c r="D33" s="21" t="s">
        <v>110</v>
      </c>
      <c r="E33" s="14">
        <v>4</v>
      </c>
      <c r="F33" s="14">
        <v>3</v>
      </c>
      <c r="G33" s="90">
        <f>SUM(E33:F33)</f>
        <v>7</v>
      </c>
      <c r="H33" s="14" t="s">
        <v>106</v>
      </c>
      <c r="L33" s="122"/>
      <c r="M33" s="122"/>
      <c r="N33" s="122"/>
    </row>
    <row r="34" spans="1:16" ht="15" customHeight="1" x14ac:dyDescent="0.25">
      <c r="A34" s="104" t="s">
        <v>114</v>
      </c>
      <c r="B34" s="14" t="s">
        <v>115</v>
      </c>
      <c r="C34" s="105"/>
      <c r="D34" s="21" t="s">
        <v>128</v>
      </c>
      <c r="E34" s="158" t="s">
        <v>132</v>
      </c>
      <c r="F34" s="158"/>
      <c r="G34" s="86"/>
      <c r="H34" s="14" t="s">
        <v>106</v>
      </c>
      <c r="I34" s="105"/>
      <c r="J34" s="105"/>
      <c r="K34" s="122"/>
      <c r="L34" s="122"/>
      <c r="M34" s="122"/>
      <c r="N34" s="122"/>
    </row>
    <row r="35" spans="1:16" ht="15" customHeight="1" x14ac:dyDescent="0.25">
      <c r="A35" s="104" t="s">
        <v>116</v>
      </c>
      <c r="B35" s="14" t="s">
        <v>115</v>
      </c>
      <c r="C35" s="105"/>
      <c r="D35" s="121" t="s">
        <v>133</v>
      </c>
      <c r="K35" s="47" t="s">
        <v>137</v>
      </c>
      <c r="L35" s="126" t="s">
        <v>21</v>
      </c>
      <c r="M35" s="126" t="s">
        <v>22</v>
      </c>
      <c r="N35" s="126" t="s">
        <v>20</v>
      </c>
    </row>
    <row r="36" spans="1:16" ht="15" customHeight="1" x14ac:dyDescent="0.25">
      <c r="A36" s="104" t="s">
        <v>117</v>
      </c>
      <c r="B36" s="14" t="s">
        <v>113</v>
      </c>
      <c r="C36" s="105"/>
      <c r="D36" s="106"/>
      <c r="K36" s="123" t="s">
        <v>53</v>
      </c>
      <c r="L36" s="112">
        <v>1</v>
      </c>
      <c r="M36" s="112"/>
      <c r="N36" s="112">
        <f>SUM(L36:M36)</f>
        <v>1</v>
      </c>
    </row>
    <row r="37" spans="1:16" ht="15" customHeight="1" x14ac:dyDescent="0.25">
      <c r="A37" s="104" t="s">
        <v>118</v>
      </c>
      <c r="B37" s="14" t="s">
        <v>115</v>
      </c>
      <c r="C37" s="105"/>
      <c r="D37" s="106"/>
      <c r="K37" s="123" t="s">
        <v>30</v>
      </c>
      <c r="L37" s="112">
        <v>1</v>
      </c>
      <c r="M37" s="112"/>
      <c r="N37" s="112">
        <f t="shared" ref="N37:N41" si="1">SUM(L37:M37)</f>
        <v>1</v>
      </c>
    </row>
    <row r="38" spans="1:16" ht="15" customHeight="1" x14ac:dyDescent="0.25">
      <c r="A38" s="104" t="s">
        <v>119</v>
      </c>
      <c r="B38" s="14" t="s">
        <v>115</v>
      </c>
      <c r="C38" s="105"/>
      <c r="D38" s="106"/>
      <c r="K38" s="123" t="s">
        <v>126</v>
      </c>
      <c r="L38" s="90"/>
      <c r="M38" s="90">
        <v>3</v>
      </c>
      <c r="N38" s="112">
        <f t="shared" si="1"/>
        <v>3</v>
      </c>
      <c r="O38" s="114"/>
      <c r="P38" s="92"/>
    </row>
    <row r="39" spans="1:16" ht="15" customHeight="1" x14ac:dyDescent="0.25">
      <c r="A39" s="104" t="s">
        <v>120</v>
      </c>
      <c r="B39" s="14" t="s">
        <v>115</v>
      </c>
      <c r="C39" s="105"/>
      <c r="D39" s="106"/>
      <c r="K39" s="123" t="s">
        <v>135</v>
      </c>
      <c r="L39" s="14">
        <v>2</v>
      </c>
      <c r="M39" s="14">
        <v>1</v>
      </c>
      <c r="N39" s="112">
        <f t="shared" si="1"/>
        <v>3</v>
      </c>
      <c r="O39" s="124"/>
      <c r="P39" s="105"/>
    </row>
    <row r="40" spans="1:16" ht="15" customHeight="1" x14ac:dyDescent="0.25">
      <c r="A40" s="104" t="s">
        <v>121</v>
      </c>
      <c r="B40" s="14" t="s">
        <v>113</v>
      </c>
      <c r="C40" s="105"/>
      <c r="D40" s="106"/>
      <c r="K40" s="123" t="s">
        <v>136</v>
      </c>
      <c r="L40" s="112">
        <v>1</v>
      </c>
      <c r="M40" s="125">
        <v>1</v>
      </c>
      <c r="N40" s="112">
        <f t="shared" si="1"/>
        <v>2</v>
      </c>
    </row>
    <row r="41" spans="1:16" ht="15" customHeight="1" x14ac:dyDescent="0.25">
      <c r="A41" s="104" t="s">
        <v>122</v>
      </c>
      <c r="B41" s="14" t="s">
        <v>113</v>
      </c>
      <c r="C41" s="105"/>
      <c r="D41" s="106"/>
      <c r="K41" s="123" t="s">
        <v>127</v>
      </c>
      <c r="L41" s="112">
        <v>2</v>
      </c>
      <c r="M41" s="125">
        <v>3</v>
      </c>
      <c r="N41" s="112">
        <f t="shared" si="1"/>
        <v>5</v>
      </c>
    </row>
    <row r="42" spans="1:16" ht="15" customHeight="1" x14ac:dyDescent="0.25">
      <c r="A42" s="104" t="s">
        <v>123</v>
      </c>
      <c r="B42" s="14" t="s">
        <v>129</v>
      </c>
      <c r="C42" s="105"/>
      <c r="D42" s="106"/>
      <c r="K42" s="123" t="s">
        <v>20</v>
      </c>
      <c r="L42" s="125">
        <f>SUM(L36:L41)</f>
        <v>7</v>
      </c>
      <c r="M42" s="125">
        <f t="shared" ref="M42:N42" si="2">SUM(M36:M41)</f>
        <v>8</v>
      </c>
      <c r="N42" s="125">
        <f t="shared" si="2"/>
        <v>15</v>
      </c>
    </row>
    <row r="43" spans="1:16" ht="15" customHeight="1" x14ac:dyDescent="0.25">
      <c r="A43" s="107" t="s">
        <v>124</v>
      </c>
      <c r="B43" s="14" t="s">
        <v>129</v>
      </c>
      <c r="C43" s="105"/>
      <c r="D43" s="106"/>
    </row>
    <row r="44" spans="1:16" x14ac:dyDescent="0.25">
      <c r="A44" s="119"/>
      <c r="B44" s="92"/>
      <c r="C44" s="92"/>
      <c r="D44" s="106"/>
      <c r="K44" s="126" t="s">
        <v>138</v>
      </c>
      <c r="L44" s="126" t="s">
        <v>142</v>
      </c>
    </row>
    <row r="45" spans="1:16" x14ac:dyDescent="0.25">
      <c r="K45" s="123" t="s">
        <v>114</v>
      </c>
      <c r="L45" s="123" t="s">
        <v>140</v>
      </c>
    </row>
    <row r="46" spans="1:16" x14ac:dyDescent="0.25">
      <c r="K46" s="123" t="s">
        <v>136</v>
      </c>
      <c r="L46" s="123" t="s">
        <v>140</v>
      </c>
    </row>
    <row r="47" spans="1:16" x14ac:dyDescent="0.25">
      <c r="K47" s="123" t="s">
        <v>139</v>
      </c>
      <c r="L47" s="123" t="s">
        <v>141</v>
      </c>
    </row>
  </sheetData>
  <mergeCells count="26">
    <mergeCell ref="K1:N1"/>
    <mergeCell ref="A6:N6"/>
    <mergeCell ref="A7:N7"/>
    <mergeCell ref="A8:D8"/>
    <mergeCell ref="F8:I8"/>
    <mergeCell ref="K8:N8"/>
    <mergeCell ref="K9:K10"/>
    <mergeCell ref="L9:L10"/>
    <mergeCell ref="M9:N9"/>
    <mergeCell ref="F19:I19"/>
    <mergeCell ref="A9:A10"/>
    <mergeCell ref="B9:B10"/>
    <mergeCell ref="C9:D9"/>
    <mergeCell ref="F9:F10"/>
    <mergeCell ref="G9:G10"/>
    <mergeCell ref="H9:I9"/>
    <mergeCell ref="F18:I18"/>
    <mergeCell ref="C20:D20"/>
    <mergeCell ref="A30:H30"/>
    <mergeCell ref="E34:F34"/>
    <mergeCell ref="K31:K32"/>
    <mergeCell ref="K30:N30"/>
    <mergeCell ref="M20:N20"/>
    <mergeCell ref="F20:F21"/>
    <mergeCell ref="G20:G21"/>
    <mergeCell ref="H20:I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1"/>
  <sheetViews>
    <sheetView workbookViewId="0">
      <selection activeCell="A5" sqref="A5"/>
    </sheetView>
  </sheetViews>
  <sheetFormatPr baseColWidth="10" defaultRowHeight="15" x14ac:dyDescent="0.25"/>
  <cols>
    <col min="2" max="2" width="40.5703125" customWidth="1"/>
  </cols>
  <sheetData>
    <row r="1" spans="1:21" ht="51.75" customHeight="1" thickBot="1" x14ac:dyDescent="0.3">
      <c r="A1" s="1"/>
      <c r="B1" s="2"/>
      <c r="C1" s="3"/>
      <c r="D1" s="4"/>
      <c r="E1" s="4"/>
      <c r="F1" s="3"/>
      <c r="G1" s="3"/>
      <c r="H1" s="3"/>
      <c r="I1" s="3"/>
      <c r="J1" s="3"/>
      <c r="K1" s="3"/>
      <c r="L1" s="3"/>
      <c r="M1" s="170" t="s">
        <v>0</v>
      </c>
      <c r="N1" s="170"/>
      <c r="O1" s="170"/>
      <c r="P1" s="170"/>
      <c r="Q1" s="3"/>
      <c r="R1" s="3"/>
      <c r="S1" s="3"/>
      <c r="T1" s="3"/>
      <c r="U1" s="3"/>
    </row>
    <row r="3" spans="1:21" ht="23.25" x14ac:dyDescent="0.35">
      <c r="A3" s="5" t="s">
        <v>80</v>
      </c>
    </row>
    <row r="4" spans="1:21" x14ac:dyDescent="0.25">
      <c r="A4" s="6" t="s">
        <v>1</v>
      </c>
    </row>
    <row r="5" spans="1:21" x14ac:dyDescent="0.25">
      <c r="A5" s="6" t="s">
        <v>160</v>
      </c>
    </row>
    <row r="7" spans="1:21" ht="51" x14ac:dyDescent="0.25">
      <c r="A7" s="7" t="s">
        <v>2</v>
      </c>
      <c r="B7" s="7"/>
      <c r="C7" s="14" t="s">
        <v>23</v>
      </c>
      <c r="D7" s="14" t="s">
        <v>46</v>
      </c>
      <c r="E7" s="14" t="s">
        <v>73</v>
      </c>
      <c r="F7" s="14" t="s">
        <v>74</v>
      </c>
    </row>
    <row r="8" spans="1:21" x14ac:dyDescent="0.25">
      <c r="A8" s="173" t="s">
        <v>3</v>
      </c>
      <c r="B8" s="8" t="s">
        <v>54</v>
      </c>
      <c r="C8" s="8">
        <v>3591</v>
      </c>
      <c r="D8" s="69">
        <v>0.35370000000000001</v>
      </c>
      <c r="E8" s="69">
        <v>2.8299999999999999E-2</v>
      </c>
      <c r="F8" s="69">
        <f>100%-E8</f>
        <v>0.97170000000000001</v>
      </c>
      <c r="G8" s="68"/>
    </row>
    <row r="9" spans="1:21" x14ac:dyDescent="0.25">
      <c r="A9" s="174"/>
      <c r="B9" s="8" t="s">
        <v>5</v>
      </c>
      <c r="C9" s="8">
        <v>3697</v>
      </c>
      <c r="D9" s="69">
        <v>0.17829999999999999</v>
      </c>
      <c r="E9" s="69">
        <v>0.64070000000000005</v>
      </c>
      <c r="F9" s="69">
        <f t="shared" ref="F9:F23" si="0">100%-E9</f>
        <v>0.35929999999999995</v>
      </c>
      <c r="G9" s="68"/>
    </row>
    <row r="10" spans="1:21" x14ac:dyDescent="0.25">
      <c r="A10" s="174"/>
      <c r="B10" s="8" t="s">
        <v>55</v>
      </c>
      <c r="C10" s="8">
        <v>3621</v>
      </c>
      <c r="D10" s="69">
        <v>0.42249999999999999</v>
      </c>
      <c r="E10" s="69">
        <v>0.52810000000000001</v>
      </c>
      <c r="F10" s="69">
        <f t="shared" si="0"/>
        <v>0.47189999999999999</v>
      </c>
      <c r="G10" s="68"/>
    </row>
    <row r="11" spans="1:21" x14ac:dyDescent="0.25">
      <c r="A11" s="174"/>
      <c r="B11" s="8" t="s">
        <v>6</v>
      </c>
      <c r="C11" s="8">
        <v>3598</v>
      </c>
      <c r="D11" s="69">
        <v>0.2964</v>
      </c>
      <c r="E11" s="69">
        <v>0.3962</v>
      </c>
      <c r="F11" s="69">
        <f t="shared" si="0"/>
        <v>0.6038</v>
      </c>
      <c r="G11" s="68"/>
    </row>
    <row r="12" spans="1:21" x14ac:dyDescent="0.25">
      <c r="A12" s="174"/>
      <c r="B12" s="15" t="s">
        <v>36</v>
      </c>
      <c r="C12" s="8">
        <v>3824</v>
      </c>
      <c r="D12" s="69">
        <v>0.1328</v>
      </c>
      <c r="E12" s="69">
        <v>0.58899999999999997</v>
      </c>
      <c r="F12" s="69">
        <f t="shared" si="0"/>
        <v>0.41100000000000003</v>
      </c>
      <c r="G12" s="68"/>
    </row>
    <row r="13" spans="1:21" x14ac:dyDescent="0.25">
      <c r="A13" s="175"/>
      <c r="B13" s="8" t="s">
        <v>47</v>
      </c>
      <c r="C13" s="8">
        <v>3629</v>
      </c>
      <c r="D13" s="69">
        <v>2.9499999999999998E-2</v>
      </c>
      <c r="E13" s="69">
        <v>0.53739999999999999</v>
      </c>
      <c r="F13" s="69">
        <f t="shared" si="0"/>
        <v>0.46260000000000001</v>
      </c>
      <c r="G13" s="68"/>
    </row>
    <row r="14" spans="1:21" x14ac:dyDescent="0.25">
      <c r="A14" s="171" t="s">
        <v>7</v>
      </c>
      <c r="B14" s="10" t="s">
        <v>56</v>
      </c>
      <c r="C14" s="10">
        <v>2731</v>
      </c>
      <c r="D14" s="55">
        <v>0.4829</v>
      </c>
      <c r="E14" s="55">
        <v>0.34160000000000001</v>
      </c>
      <c r="F14" s="87">
        <f t="shared" si="0"/>
        <v>0.65839999999999999</v>
      </c>
      <c r="G14" s="68"/>
    </row>
    <row r="15" spans="1:21" x14ac:dyDescent="0.25">
      <c r="A15" s="171"/>
      <c r="B15" s="10" t="s">
        <v>8</v>
      </c>
      <c r="C15" s="10">
        <v>2737</v>
      </c>
      <c r="D15" s="55">
        <v>2.8999999999999998E-3</v>
      </c>
      <c r="E15" s="55">
        <v>0.5</v>
      </c>
      <c r="F15" s="87">
        <f t="shared" si="0"/>
        <v>0.5</v>
      </c>
      <c r="G15" s="68"/>
    </row>
    <row r="16" spans="1:21" x14ac:dyDescent="0.25">
      <c r="A16" s="176" t="s">
        <v>9</v>
      </c>
      <c r="B16" s="12" t="s">
        <v>4</v>
      </c>
      <c r="C16" s="12">
        <v>3460</v>
      </c>
      <c r="D16" s="70">
        <v>0.25740000000000002</v>
      </c>
      <c r="E16" s="71">
        <v>0.28320000000000001</v>
      </c>
      <c r="F16" s="71">
        <f t="shared" si="0"/>
        <v>0.71679999999999999</v>
      </c>
      <c r="G16" s="68"/>
    </row>
    <row r="17" spans="1:8" x14ac:dyDescent="0.25">
      <c r="A17" s="176"/>
      <c r="B17" s="12" t="s">
        <v>57</v>
      </c>
      <c r="C17" s="12">
        <v>3486</v>
      </c>
      <c r="D17" s="70">
        <v>5.4600000000000003E-2</v>
      </c>
      <c r="E17" s="71">
        <v>2.98E-2</v>
      </c>
      <c r="F17" s="71">
        <f t="shared" si="0"/>
        <v>0.97019999999999995</v>
      </c>
      <c r="G17" s="68"/>
    </row>
    <row r="18" spans="1:8" x14ac:dyDescent="0.25">
      <c r="A18" s="176"/>
      <c r="B18" s="12" t="s">
        <v>39</v>
      </c>
      <c r="C18" s="12">
        <v>2858</v>
      </c>
      <c r="D18" s="70">
        <v>0.21959999999999999</v>
      </c>
      <c r="E18" s="71">
        <v>0.1221</v>
      </c>
      <c r="F18" s="71">
        <f t="shared" si="0"/>
        <v>0.87790000000000001</v>
      </c>
      <c r="G18" s="68"/>
    </row>
    <row r="19" spans="1:8" x14ac:dyDescent="0.25">
      <c r="A19" s="176"/>
      <c r="B19" s="12" t="s">
        <v>5</v>
      </c>
      <c r="C19" s="12">
        <v>3457</v>
      </c>
      <c r="D19" s="70">
        <v>0.41970000000000002</v>
      </c>
      <c r="E19" s="71">
        <v>0.89939999999999998</v>
      </c>
      <c r="F19" s="71">
        <f t="shared" si="0"/>
        <v>0.10060000000000002</v>
      </c>
      <c r="G19" s="68"/>
    </row>
    <row r="20" spans="1:8" x14ac:dyDescent="0.25">
      <c r="A20" s="176"/>
      <c r="B20" s="12" t="s">
        <v>58</v>
      </c>
      <c r="C20" s="12">
        <v>2483</v>
      </c>
      <c r="D20" s="70">
        <v>0.47210000000000002</v>
      </c>
      <c r="E20" s="71">
        <v>0.26379999999999998</v>
      </c>
      <c r="F20" s="71">
        <f t="shared" si="0"/>
        <v>0.73619999999999997</v>
      </c>
      <c r="G20" s="68"/>
    </row>
    <row r="21" spans="1:8" x14ac:dyDescent="0.25">
      <c r="A21" s="176"/>
      <c r="B21" s="12" t="s">
        <v>59</v>
      </c>
      <c r="C21" s="12">
        <v>3541</v>
      </c>
      <c r="D21" s="70">
        <v>0.1615</v>
      </c>
      <c r="E21" s="71">
        <v>0.49519999999999997</v>
      </c>
      <c r="F21" s="71">
        <f t="shared" si="0"/>
        <v>0.50480000000000003</v>
      </c>
      <c r="G21" s="68"/>
    </row>
    <row r="22" spans="1:8" x14ac:dyDescent="0.25">
      <c r="A22" s="176"/>
      <c r="B22" s="72" t="s">
        <v>24</v>
      </c>
      <c r="C22" s="12">
        <v>2771</v>
      </c>
      <c r="D22" s="70">
        <v>0.1217</v>
      </c>
      <c r="E22" s="71">
        <v>0.98619999999999997</v>
      </c>
      <c r="F22" s="71">
        <f t="shared" si="0"/>
        <v>1.3800000000000034E-2</v>
      </c>
      <c r="G22" s="68"/>
    </row>
    <row r="23" spans="1:8" x14ac:dyDescent="0.25">
      <c r="A23" s="176"/>
      <c r="B23" s="12" t="s">
        <v>25</v>
      </c>
      <c r="C23" s="12">
        <v>2917</v>
      </c>
      <c r="D23" s="70">
        <v>9.7100000000000006E-2</v>
      </c>
      <c r="E23" s="71">
        <v>0.94420000000000004</v>
      </c>
      <c r="F23" s="71">
        <f t="shared" si="0"/>
        <v>5.5799999999999961E-2</v>
      </c>
      <c r="G23" s="68"/>
    </row>
    <row r="24" spans="1:8" x14ac:dyDescent="0.25">
      <c r="A24" s="17"/>
      <c r="B24" s="18"/>
      <c r="C24" s="18"/>
      <c r="D24" s="22"/>
      <c r="E24" s="23"/>
      <c r="F24" s="24"/>
      <c r="G24" s="24"/>
    </row>
    <row r="25" spans="1:8" x14ac:dyDescent="0.25">
      <c r="A25" s="17"/>
      <c r="B25" s="18"/>
      <c r="C25" s="18"/>
      <c r="D25" s="19"/>
      <c r="E25" s="19"/>
    </row>
    <row r="26" spans="1:8" x14ac:dyDescent="0.25">
      <c r="A26" s="17"/>
      <c r="B26" s="18"/>
      <c r="C26" s="18"/>
      <c r="D26" s="19"/>
      <c r="E26" s="19"/>
    </row>
    <row r="29" spans="1:8" ht="25.5" customHeight="1" x14ac:dyDescent="0.25">
      <c r="A29" s="177" t="s">
        <v>10</v>
      </c>
      <c r="B29" s="178"/>
      <c r="C29" s="16" t="s">
        <v>11</v>
      </c>
      <c r="D29" s="16" t="s">
        <v>12</v>
      </c>
      <c r="E29" s="16" t="s">
        <v>13</v>
      </c>
      <c r="F29" s="16" t="s">
        <v>37</v>
      </c>
      <c r="G29" s="16" t="s">
        <v>14</v>
      </c>
    </row>
    <row r="30" spans="1:8" x14ac:dyDescent="0.25">
      <c r="A30" s="173" t="s">
        <v>3</v>
      </c>
      <c r="B30" s="8" t="s">
        <v>5</v>
      </c>
      <c r="C30" s="8">
        <v>4908</v>
      </c>
      <c r="D30" s="9">
        <v>0.1237</v>
      </c>
      <c r="E30" s="9">
        <f>100%-D30</f>
        <v>0.87629999999999997</v>
      </c>
      <c r="F30" s="9">
        <v>0.69910000000000005</v>
      </c>
      <c r="G30" s="9">
        <f>100%-F30</f>
        <v>0.30089999999999995</v>
      </c>
      <c r="H30" s="80"/>
    </row>
    <row r="31" spans="1:8" x14ac:dyDescent="0.25">
      <c r="A31" s="174"/>
      <c r="B31" s="8" t="s">
        <v>60</v>
      </c>
      <c r="C31" s="8">
        <v>15717</v>
      </c>
      <c r="D31" s="9">
        <v>0.65939999999999999</v>
      </c>
      <c r="E31" s="9">
        <f t="shared" ref="E31:E40" si="1">100%-D31</f>
        <v>0.34060000000000001</v>
      </c>
      <c r="F31" s="9">
        <v>0.74309999999999998</v>
      </c>
      <c r="G31" s="9">
        <f t="shared" ref="G31:G40" si="2">100%-F31</f>
        <v>0.25690000000000002</v>
      </c>
      <c r="H31" s="80"/>
    </row>
    <row r="32" spans="1:8" x14ac:dyDescent="0.25">
      <c r="A32" s="175"/>
      <c r="B32" s="27" t="s">
        <v>48</v>
      </c>
      <c r="C32" s="8">
        <v>1175</v>
      </c>
      <c r="D32" s="9">
        <v>0.97789999999999999</v>
      </c>
      <c r="E32" s="9">
        <f t="shared" si="1"/>
        <v>2.2100000000000009E-2</v>
      </c>
      <c r="F32" s="9">
        <v>6.3799999999999996E-2</v>
      </c>
      <c r="G32" s="9">
        <f t="shared" si="2"/>
        <v>0.93620000000000003</v>
      </c>
      <c r="H32" s="80"/>
    </row>
    <row r="33" spans="1:8" x14ac:dyDescent="0.25">
      <c r="A33" s="171" t="s">
        <v>7</v>
      </c>
      <c r="B33" s="10" t="s">
        <v>61</v>
      </c>
      <c r="C33" s="10">
        <v>1275</v>
      </c>
      <c r="D33" s="11">
        <v>0.80940000000000001</v>
      </c>
      <c r="E33" s="88">
        <f t="shared" si="1"/>
        <v>0.19059999999999999</v>
      </c>
      <c r="F33" s="11">
        <v>0.30270000000000002</v>
      </c>
      <c r="G33" s="88">
        <f t="shared" si="2"/>
        <v>0.69730000000000003</v>
      </c>
      <c r="H33" s="80"/>
    </row>
    <row r="34" spans="1:8" x14ac:dyDescent="0.25">
      <c r="A34" s="172"/>
      <c r="B34" s="10" t="s">
        <v>60</v>
      </c>
      <c r="C34" s="10">
        <v>9375</v>
      </c>
      <c r="D34" s="11">
        <v>0.88839999999999997</v>
      </c>
      <c r="E34" s="88">
        <f t="shared" si="1"/>
        <v>0.11160000000000003</v>
      </c>
      <c r="F34" s="11">
        <v>0.7238</v>
      </c>
      <c r="G34" s="88">
        <f t="shared" si="2"/>
        <v>0.2762</v>
      </c>
      <c r="H34" s="80"/>
    </row>
    <row r="35" spans="1:8" x14ac:dyDescent="0.25">
      <c r="A35" s="168" t="s">
        <v>9</v>
      </c>
      <c r="B35" s="12" t="s">
        <v>92</v>
      </c>
      <c r="C35" s="12">
        <v>76</v>
      </c>
      <c r="D35" s="13">
        <v>1</v>
      </c>
      <c r="E35" s="13">
        <f t="shared" si="1"/>
        <v>0</v>
      </c>
      <c r="F35" s="13">
        <v>0.71050000000000002</v>
      </c>
      <c r="G35" s="13">
        <f t="shared" si="2"/>
        <v>0.28949999999999998</v>
      </c>
      <c r="H35" s="80"/>
    </row>
    <row r="36" spans="1:8" x14ac:dyDescent="0.25">
      <c r="A36" s="168"/>
      <c r="B36" s="12" t="s">
        <v>15</v>
      </c>
      <c r="C36" s="12">
        <v>27</v>
      </c>
      <c r="D36" s="13">
        <v>0.88890000000000002</v>
      </c>
      <c r="E36" s="13">
        <f t="shared" si="1"/>
        <v>0.11109999999999998</v>
      </c>
      <c r="F36" s="13">
        <v>0.66669999999999996</v>
      </c>
      <c r="G36" s="13">
        <f t="shared" si="2"/>
        <v>0.33330000000000004</v>
      </c>
      <c r="H36" s="80"/>
    </row>
    <row r="37" spans="1:8" x14ac:dyDescent="0.25">
      <c r="A37" s="168"/>
      <c r="B37" s="72" t="s">
        <v>39</v>
      </c>
      <c r="C37" s="12">
        <v>141</v>
      </c>
      <c r="D37" s="13">
        <v>0.53900000000000003</v>
      </c>
      <c r="E37" s="13">
        <f t="shared" si="1"/>
        <v>0.46099999999999997</v>
      </c>
      <c r="F37" s="13">
        <v>0.53900000000000003</v>
      </c>
      <c r="G37" s="13">
        <f t="shared" si="2"/>
        <v>0.46099999999999997</v>
      </c>
      <c r="H37" s="80"/>
    </row>
    <row r="38" spans="1:8" x14ac:dyDescent="0.25">
      <c r="A38" s="168"/>
      <c r="B38" s="12" t="s">
        <v>5</v>
      </c>
      <c r="C38" s="12">
        <v>2681</v>
      </c>
      <c r="D38" s="13">
        <v>0.13950000000000001</v>
      </c>
      <c r="E38" s="13">
        <f t="shared" si="1"/>
        <v>0.86050000000000004</v>
      </c>
      <c r="F38" s="13">
        <v>0.8538</v>
      </c>
      <c r="G38" s="13">
        <f t="shared" si="2"/>
        <v>0.1462</v>
      </c>
      <c r="H38" s="80"/>
    </row>
    <row r="39" spans="1:8" x14ac:dyDescent="0.25">
      <c r="A39" s="168"/>
      <c r="B39" s="12" t="s">
        <v>60</v>
      </c>
      <c r="C39" s="12">
        <v>17281</v>
      </c>
      <c r="D39" s="13">
        <v>0.7742</v>
      </c>
      <c r="E39" s="13">
        <f t="shared" si="1"/>
        <v>0.2258</v>
      </c>
      <c r="F39" s="13">
        <v>0.75549999999999995</v>
      </c>
      <c r="G39" s="13">
        <f t="shared" si="2"/>
        <v>0.24450000000000005</v>
      </c>
      <c r="H39" s="80"/>
    </row>
    <row r="40" spans="1:8" x14ac:dyDescent="0.25">
      <c r="A40" s="169"/>
      <c r="B40" s="12" t="s">
        <v>49</v>
      </c>
      <c r="C40" s="12">
        <v>1606</v>
      </c>
      <c r="D40" s="13">
        <v>0.93210000000000004</v>
      </c>
      <c r="E40" s="13">
        <f t="shared" si="1"/>
        <v>6.789999999999996E-2</v>
      </c>
      <c r="F40" s="13">
        <v>0.2248</v>
      </c>
      <c r="G40" s="13">
        <f t="shared" si="2"/>
        <v>0.7752</v>
      </c>
      <c r="H40" s="80"/>
    </row>
    <row r="41" spans="1:8" x14ac:dyDescent="0.25">
      <c r="E41" s="19"/>
    </row>
  </sheetData>
  <mergeCells count="8">
    <mergeCell ref="A35:A40"/>
    <mergeCell ref="M1:P1"/>
    <mergeCell ref="A33:A34"/>
    <mergeCell ref="A30:A32"/>
    <mergeCell ref="A8:A13"/>
    <mergeCell ref="A14:A15"/>
    <mergeCell ref="A16:A23"/>
    <mergeCell ref="A29:B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Actividades</vt:lpstr>
      <vt:lpstr>Competicións</vt:lpstr>
      <vt:lpstr>Instalacións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2018-05-24T11:39:33Z</dcterms:created>
  <dcterms:modified xsi:type="dcterms:W3CDTF">2023-02-27T07:38:50Z</dcterms:modified>
</cp:coreProperties>
</file>