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nidade de Estudos e Programas\INDICADORES\UVIGO DAT\UVIGODAT_Indicadores investigación\Transferencia\"/>
    </mc:Choice>
  </mc:AlternateContent>
  <bookViews>
    <workbookView xWindow="0" yWindow="0" windowWidth="28800" windowHeight="12285"/>
  </bookViews>
  <sheets>
    <sheet name="2014_OTRI" sheetId="1" r:id="rId1"/>
    <sheet name="2014_Contratación I+D (art.83)" sheetId="2" r:id="rId2"/>
    <sheet name="2014_CACTI" sheetId="3" r:id="rId3"/>
    <sheet name="2014_ECIMAT" sheetId="4" r:id="rId4"/>
  </sheets>
  <externalReferences>
    <externalReference r:id="rId5"/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G9" i="4"/>
  <c r="D11" i="4"/>
  <c r="G10" i="4" s="1"/>
  <c r="E11" i="4"/>
  <c r="F9" i="3"/>
  <c r="G9" i="3"/>
  <c r="G11" i="3"/>
  <c r="D12" i="3"/>
  <c r="G10" i="3" s="1"/>
  <c r="E12" i="3"/>
  <c r="F12" i="3"/>
  <c r="K10" i="2"/>
  <c r="L10" i="2"/>
  <c r="L13" i="2" s="1"/>
  <c r="K11" i="2"/>
  <c r="L11" i="2"/>
  <c r="K12" i="2"/>
  <c r="L12" i="2"/>
  <c r="C13" i="2"/>
  <c r="D13" i="2"/>
  <c r="E13" i="2"/>
  <c r="F13" i="2"/>
  <c r="G13" i="2"/>
  <c r="H13" i="2"/>
  <c r="I13" i="2"/>
  <c r="J13" i="2"/>
  <c r="K13" i="2"/>
  <c r="F21" i="1" l="1"/>
  <c r="F20" i="1"/>
  <c r="F19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<sst xmlns="http://schemas.openxmlformats.org/spreadsheetml/2006/main" count="196" uniqueCount="79">
  <si>
    <t xml:space="preserve">TRANSFERENCIA </t>
  </si>
  <si>
    <t>Campus de Ourense</t>
  </si>
  <si>
    <t>Campus de Vigo</t>
  </si>
  <si>
    <t>Campus de Pontevedra</t>
  </si>
  <si>
    <t>Total</t>
  </si>
  <si>
    <t>Contratos de licenza</t>
  </si>
  <si>
    <t>Spin-off</t>
  </si>
  <si>
    <t>titorizadas</t>
  </si>
  <si>
    <t>--</t>
  </si>
  <si>
    <t>creadas</t>
  </si>
  <si>
    <t>Patentes solicitadas no 2014</t>
  </si>
  <si>
    <t>nacionais</t>
  </si>
  <si>
    <t>internacionais</t>
  </si>
  <si>
    <t>Patentes concedidas no 2014</t>
  </si>
  <si>
    <t>Patentes en explotación a 31/12/2014</t>
  </si>
  <si>
    <t>Patentes postas en explotación en 2014</t>
  </si>
  <si>
    <t>nº de patentes nacionais activas</t>
  </si>
  <si>
    <t>Modelos de utilidade solicitados no ano 2014</t>
  </si>
  <si>
    <t>Modelos de utilidade concedidos no ano 2014</t>
  </si>
  <si>
    <t>Modelos de utilidade en explotación no ano 2014</t>
  </si>
  <si>
    <t>Unidade de Estudos e Programas</t>
  </si>
  <si>
    <t>Total general</t>
  </si>
  <si>
    <t>Informes</t>
  </si>
  <si>
    <t>Contratos</t>
  </si>
  <si>
    <t>FUNDACIÓNS E ASOCIACIÓNS</t>
  </si>
  <si>
    <t>Cursos</t>
  </si>
  <si>
    <t>EMPRESAS</t>
  </si>
  <si>
    <t>ADMINISTRACIÓN PÚBLICA</t>
  </si>
  <si>
    <t>Importe</t>
  </si>
  <si>
    <t>Número</t>
  </si>
  <si>
    <t>Tipo</t>
  </si>
  <si>
    <t>Tipo natureza</t>
  </si>
  <si>
    <t>FÓRA DA UE</t>
  </si>
  <si>
    <t>UNIÓN EUROPEA</t>
  </si>
  <si>
    <t>RESTO DE ESPAÑA</t>
  </si>
  <si>
    <t>COMUNIDADE AUTÓNOMA</t>
  </si>
  <si>
    <t>Ámbito xeográfico</t>
  </si>
  <si>
    <t>Total xeral</t>
  </si>
  <si>
    <t>Total Importes</t>
  </si>
  <si>
    <t>Total Número</t>
  </si>
  <si>
    <t>Importes</t>
  </si>
  <si>
    <t>Xurídico-Social</t>
  </si>
  <si>
    <t>Tecnolóxico</t>
  </si>
  <si>
    <t>Humanístico</t>
  </si>
  <si>
    <t>Científico</t>
  </si>
  <si>
    <t>ÁMBITO</t>
  </si>
  <si>
    <t>CONTRATACIÓN I+D art. 83 LOU (inclúe xestión externa)</t>
  </si>
  <si>
    <t>CONTRATACIÓN I + D 2014</t>
  </si>
  <si>
    <t>Fonte: Servizo de Investigación</t>
  </si>
  <si>
    <t>Empresas</t>
  </si>
  <si>
    <t>FORA DA UNION EUROPEA</t>
  </si>
  <si>
    <t>Organismos Públicos</t>
  </si>
  <si>
    <t>UNION EUROPEA</t>
  </si>
  <si>
    <t>RESTO ESPAÑA</t>
  </si>
  <si>
    <t>Interna</t>
  </si>
  <si>
    <t>COMUNIDAD AUTONÓMA</t>
  </si>
  <si>
    <t>Nº de facturas</t>
  </si>
  <si>
    <t>FORA DA UNIÓN EUROPEA</t>
  </si>
  <si>
    <t>COMUNIDADE AUTONÓMA</t>
  </si>
  <si>
    <t>I.V.A.</t>
  </si>
  <si>
    <t>Importe Bruto</t>
  </si>
  <si>
    <t xml:space="preserve">Total   </t>
  </si>
  <si>
    <t>Outras univ. e org. públicos</t>
  </si>
  <si>
    <t>Universidade de Vigo</t>
  </si>
  <si>
    <t>Importe medio por solicitude</t>
  </si>
  <si>
    <t>Nº de solicitudes</t>
  </si>
  <si>
    <t>% facturación</t>
  </si>
  <si>
    <t>Total Facturación</t>
  </si>
  <si>
    <t>IVE</t>
  </si>
  <si>
    <t>nº de usuarios/as</t>
  </si>
  <si>
    <t>Clientes</t>
  </si>
  <si>
    <t xml:space="preserve">FACTURACIÓN CACTI </t>
  </si>
  <si>
    <t>FACTURACIÓN C.A.C.T.I. 2014</t>
  </si>
  <si>
    <t>Fonte: Unidade de apoio a xestión de centros de investigación</t>
  </si>
  <si>
    <t>COMUNIDAD AUTÓNOMA</t>
  </si>
  <si>
    <t>FACTURACIÓN ECIMAT</t>
  </si>
  <si>
    <t>FACTURACIÓN E.C.I.M.A.T. 2014</t>
  </si>
  <si>
    <t>Fonte: Otri</t>
  </si>
  <si>
    <t>2014 OTRI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</si>
</sst>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&quot;€&quot;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9"/>
      <name val="Times New Roman"/>
      <family val="1"/>
    </font>
    <font>
      <sz val="9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18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9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6" fillId="0" borderId="5" xfId="1" applyBorder="1"/>
    <xf numFmtId="0" fontId="0" fillId="0" borderId="5" xfId="0" applyBorder="1"/>
    <xf numFmtId="0" fontId="6" fillId="0" borderId="5" xfId="1" applyFont="1" applyBorder="1" applyAlignment="1">
      <alignment wrapText="1"/>
    </xf>
    <xf numFmtId="0" fontId="6" fillId="0" borderId="0" xfId="1" applyFont="1" applyBorder="1" applyAlignment="1"/>
    <xf numFmtId="3" fontId="0" fillId="0" borderId="0" xfId="0" applyNumberFormat="1"/>
    <xf numFmtId="0" fontId="8" fillId="4" borderId="6" xfId="0" applyFont="1" applyFill="1" applyBorder="1" applyAlignment="1">
      <alignment vertical="center"/>
    </xf>
    <xf numFmtId="164" fontId="10" fillId="5" borderId="7" xfId="2" applyNumberFormat="1" applyFont="1" applyFill="1" applyBorder="1" applyAlignment="1">
      <alignment horizontal="right"/>
    </xf>
    <xf numFmtId="165" fontId="10" fillId="5" borderId="8" xfId="2" applyNumberFormat="1" applyFont="1" applyFill="1" applyBorder="1"/>
    <xf numFmtId="1" fontId="10" fillId="5" borderId="8" xfId="0" applyNumberFormat="1" applyFont="1" applyFill="1" applyBorder="1"/>
    <xf numFmtId="0" fontId="10" fillId="5" borderId="9" xfId="0" applyFont="1" applyFill="1" applyBorder="1"/>
    <xf numFmtId="164" fontId="11" fillId="0" borderId="10" xfId="0" applyNumberFormat="1" applyFont="1" applyBorder="1"/>
    <xf numFmtId="0" fontId="11" fillId="0" borderId="11" xfId="0" applyNumberFormat="1" applyFont="1" applyBorder="1"/>
    <xf numFmtId="0" fontId="11" fillId="0" borderId="11" xfId="0" applyFont="1" applyBorder="1" applyAlignment="1">
      <alignment horizontal="left"/>
    </xf>
    <xf numFmtId="164" fontId="11" fillId="0" borderId="13" xfId="0" applyNumberFormat="1" applyFont="1" applyBorder="1"/>
    <xf numFmtId="0" fontId="11" fillId="0" borderId="14" xfId="0" applyNumberFormat="1" applyFont="1" applyBorder="1"/>
    <xf numFmtId="0" fontId="11" fillId="0" borderId="14" xfId="0" applyFont="1" applyBorder="1" applyAlignment="1">
      <alignment horizontal="left"/>
    </xf>
    <xf numFmtId="164" fontId="11" fillId="0" borderId="16" xfId="0" applyNumberFormat="1" applyFont="1" applyBorder="1"/>
    <xf numFmtId="0" fontId="11" fillId="0" borderId="3" xfId="0" applyNumberFormat="1" applyFont="1" applyBorder="1"/>
    <xf numFmtId="0" fontId="11" fillId="0" borderId="3" xfId="0" applyFont="1" applyBorder="1" applyAlignment="1">
      <alignment horizontal="left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/>
    <xf numFmtId="164" fontId="11" fillId="0" borderId="10" xfId="0" applyNumberFormat="1" applyFont="1" applyBorder="1" applyAlignment="1">
      <alignment horizontal="right"/>
    </xf>
    <xf numFmtId="165" fontId="11" fillId="0" borderId="11" xfId="2" applyNumberFormat="1" applyFont="1" applyBorder="1"/>
    <xf numFmtId="1" fontId="11" fillId="0" borderId="11" xfId="0" applyNumberFormat="1" applyFont="1" applyBorder="1"/>
    <xf numFmtId="164" fontId="11" fillId="0" borderId="13" xfId="0" applyNumberFormat="1" applyFont="1" applyBorder="1" applyAlignment="1">
      <alignment horizontal="right"/>
    </xf>
    <xf numFmtId="165" fontId="11" fillId="0" borderId="14" xfId="2" applyNumberFormat="1" applyFont="1" applyBorder="1"/>
    <xf numFmtId="1" fontId="11" fillId="0" borderId="14" xfId="0" applyNumberFormat="1" applyFont="1" applyBorder="1"/>
    <xf numFmtId="164" fontId="11" fillId="0" borderId="7" xfId="0" applyNumberFormat="1" applyFont="1" applyBorder="1" applyAlignment="1">
      <alignment horizontal="right"/>
    </xf>
    <xf numFmtId="165" fontId="11" fillId="0" borderId="8" xfId="2" applyNumberFormat="1" applyFont="1" applyBorder="1"/>
    <xf numFmtId="1" fontId="11" fillId="0" borderId="8" xfId="0" applyNumberFormat="1" applyFont="1" applyBorder="1"/>
    <xf numFmtId="0" fontId="11" fillId="0" borderId="9" xfId="0" applyFont="1" applyBorder="1" applyAlignment="1">
      <alignment horizontal="left" vertical="center" wrapText="1"/>
    </xf>
    <xf numFmtId="164" fontId="11" fillId="0" borderId="18" xfId="0" applyNumberFormat="1" applyFont="1" applyBorder="1" applyAlignment="1">
      <alignment horizontal="right"/>
    </xf>
    <xf numFmtId="165" fontId="11" fillId="0" borderId="19" xfId="2" applyNumberFormat="1" applyFont="1" applyBorder="1"/>
    <xf numFmtId="1" fontId="11" fillId="0" borderId="19" xfId="0" applyNumberFormat="1" applyFont="1" applyBorder="1"/>
    <xf numFmtId="164" fontId="11" fillId="0" borderId="16" xfId="0" applyNumberFormat="1" applyFont="1" applyBorder="1" applyAlignment="1">
      <alignment horizontal="right"/>
    </xf>
    <xf numFmtId="165" fontId="11" fillId="0" borderId="3" xfId="2" applyNumberFormat="1" applyFont="1" applyBorder="1"/>
    <xf numFmtId="1" fontId="11" fillId="0" borderId="3" xfId="0" applyNumberFormat="1" applyFont="1" applyBorder="1"/>
    <xf numFmtId="0" fontId="10" fillId="6" borderId="2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10" fillId="6" borderId="15" xfId="0" applyFont="1" applyFill="1" applyBorder="1"/>
    <xf numFmtId="164" fontId="12" fillId="5" borderId="3" xfId="0" applyNumberFormat="1" applyFont="1" applyFill="1" applyBorder="1" applyAlignment="1">
      <alignment horizontal="right" vertical="center"/>
    </xf>
    <xf numFmtId="3" fontId="12" fillId="5" borderId="3" xfId="0" applyNumberFormat="1" applyFont="1" applyFill="1" applyBorder="1" applyAlignment="1">
      <alignment horizontal="right" vertical="center"/>
    </xf>
    <xf numFmtId="0" fontId="1" fillId="5" borderId="3" xfId="0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0" xfId="0" applyFont="1" applyFill="1" applyAlignment="1">
      <alignment horizontal="center" vertical="center"/>
    </xf>
    <xf numFmtId="0" fontId="14" fillId="0" borderId="0" xfId="1" applyFont="1"/>
    <xf numFmtId="0" fontId="6" fillId="0" borderId="0" xfId="1" applyFont="1" applyBorder="1" applyAlignment="1">
      <alignment horizontal="center" wrapText="1"/>
    </xf>
    <xf numFmtId="0" fontId="15" fillId="0" borderId="0" xfId="1" applyFont="1" applyBorder="1" applyAlignment="1">
      <alignment horizontal="left" wrapText="1"/>
    </xf>
    <xf numFmtId="0" fontId="16" fillId="0" borderId="0" xfId="0" applyFont="1"/>
    <xf numFmtId="0" fontId="6" fillId="0" borderId="0" xfId="1" applyFont="1" applyBorder="1" applyAlignment="1">
      <alignment wrapText="1"/>
    </xf>
    <xf numFmtId="0" fontId="0" fillId="0" borderId="0" xfId="0" applyBorder="1"/>
    <xf numFmtId="0" fontId="6" fillId="0" borderId="0" xfId="1" applyBorder="1"/>
    <xf numFmtId="0" fontId="7" fillId="0" borderId="0" xfId="1" applyFont="1" applyBorder="1" applyAlignment="1">
      <alignment vertical="center" wrapText="1"/>
    </xf>
    <xf numFmtId="0" fontId="15" fillId="0" borderId="5" xfId="1" applyFont="1" applyBorder="1" applyAlignment="1">
      <alignment horizontal="left" wrapText="1"/>
    </xf>
    <xf numFmtId="0" fontId="11" fillId="0" borderId="0" xfId="0" applyFont="1"/>
    <xf numFmtId="0" fontId="10" fillId="5" borderId="18" xfId="0" applyFont="1" applyFill="1" applyBorder="1" applyAlignment="1">
      <alignment horizontal="right"/>
    </xf>
    <xf numFmtId="0" fontId="10" fillId="5" borderId="25" xfId="0" applyFont="1" applyFill="1" applyBorder="1" applyAlignment="1">
      <alignment horizontal="left"/>
    </xf>
    <xf numFmtId="0" fontId="10" fillId="5" borderId="26" xfId="0" applyFont="1" applyFill="1" applyBorder="1" applyAlignment="1">
      <alignment horizontal="left"/>
    </xf>
    <xf numFmtId="0" fontId="11" fillId="0" borderId="7" xfId="0" applyNumberFormat="1" applyFont="1" applyBorder="1"/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NumberFormat="1" applyFont="1" applyBorder="1"/>
    <xf numFmtId="0" fontId="11" fillId="0" borderId="13" xfId="0" applyNumberFormat="1" applyFont="1" applyBorder="1"/>
    <xf numFmtId="0" fontId="11" fillId="0" borderId="16" xfId="0" applyNumberFormat="1" applyFont="1" applyBorder="1"/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164" fontId="10" fillId="5" borderId="7" xfId="0" applyNumberFormat="1" applyFont="1" applyFill="1" applyBorder="1"/>
    <xf numFmtId="164" fontId="10" fillId="5" borderId="8" xfId="0" applyNumberFormat="1" applyFont="1" applyFill="1" applyBorder="1"/>
    <xf numFmtId="164" fontId="11" fillId="0" borderId="7" xfId="0" applyNumberFormat="1" applyFont="1" applyBorder="1"/>
    <xf numFmtId="164" fontId="11" fillId="0" borderId="8" xfId="0" applyNumberFormat="1" applyFont="1" applyBorder="1"/>
    <xf numFmtId="164" fontId="11" fillId="0" borderId="11" xfId="0" applyNumberFormat="1" applyFont="1" applyBorder="1"/>
    <xf numFmtId="164" fontId="11" fillId="0" borderId="14" xfId="0" applyNumberFormat="1" applyFont="1" applyBorder="1"/>
    <xf numFmtId="164" fontId="11" fillId="0" borderId="3" xfId="0" applyNumberFormat="1" applyFont="1" applyBorder="1"/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2" fillId="0" borderId="0" xfId="0" applyFont="1"/>
    <xf numFmtId="3" fontId="12" fillId="5" borderId="4" xfId="0" applyNumberFormat="1" applyFont="1" applyFill="1" applyBorder="1" applyAlignment="1">
      <alignment horizontal="right" vertical="center"/>
    </xf>
    <xf numFmtId="164" fontId="12" fillId="5" borderId="4" xfId="0" applyNumberFormat="1" applyFont="1" applyFill="1" applyBorder="1" applyAlignment="1">
      <alignment horizontal="right" vertical="center"/>
    </xf>
    <xf numFmtId="0" fontId="1" fillId="5" borderId="4" xfId="0" applyFont="1" applyFill="1" applyBorder="1" applyAlignment="1">
      <alignment vertical="center"/>
    </xf>
    <xf numFmtId="9" fontId="2" fillId="0" borderId="3" xfId="3" applyFont="1" applyBorder="1"/>
    <xf numFmtId="3" fontId="4" fillId="0" borderId="3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right"/>
    </xf>
    <xf numFmtId="0" fontId="10" fillId="5" borderId="27" xfId="0" applyFont="1" applyFill="1" applyBorder="1" applyAlignment="1">
      <alignment horizontal="left"/>
    </xf>
    <xf numFmtId="0" fontId="10" fillId="5" borderId="28" xfId="0" applyFont="1" applyFill="1" applyBorder="1" applyAlignment="1">
      <alignment horizontal="left"/>
    </xf>
    <xf numFmtId="0" fontId="11" fillId="0" borderId="20" xfId="0" applyNumberFormat="1" applyFont="1" applyBorder="1"/>
    <xf numFmtId="0" fontId="11" fillId="0" borderId="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5" xfId="1" applyFont="1" applyBorder="1" applyAlignment="1">
      <alignment horizontal="right" wrapText="1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" fillId="8" borderId="23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13" fillId="11" borderId="0" xfId="0" applyFont="1" applyFill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</cellXfs>
  <cellStyles count="4">
    <cellStyle name="Millares" xfId="2" builtinId="3"/>
    <cellStyle name="Normal" xfId="0" builtinId="0"/>
    <cellStyle name="Normal 2 3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NÚMERO DE CONTRATACIÓN I + D (ÁMBITO XEOGRÁFICO)</a:t>
            </a:r>
          </a:p>
          <a:p>
            <a:pPr>
              <a:defRPr b="1"/>
            </a:pPr>
            <a:r>
              <a:rPr lang="es-ES" b="1" baseline="0"/>
              <a:t>2014 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3049039510895713"/>
          <c:y val="0.18936641466825194"/>
          <c:w val="0.71650414041016852"/>
          <c:h val="0.60882218782481246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[1]PUBLICAR!$B$7:$C$14</c:f>
              <c:multiLvlStrCache>
                <c:ptCount val="8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Informes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  <c:pt idx="6">
                    <c:v>FÓRA DA UE</c:v>
                  </c:pt>
                </c:lvl>
              </c:multiLvlStrCache>
            </c:multiLvlStrRef>
          </c:cat>
          <c:val>
            <c:numRef>
              <c:f>[1]PUBLICAR!$D$7:$D$14</c:f>
              <c:numCache>
                <c:formatCode>General</c:formatCode>
                <c:ptCount val="8"/>
                <c:pt idx="0">
                  <c:v>110</c:v>
                </c:pt>
                <c:pt idx="1">
                  <c:v>4</c:v>
                </c:pt>
                <c:pt idx="2">
                  <c:v>230</c:v>
                </c:pt>
                <c:pt idx="3">
                  <c:v>8</c:v>
                </c:pt>
                <c:pt idx="4">
                  <c:v>479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807680"/>
        <c:axId val="260812160"/>
      </c:barChart>
      <c:catAx>
        <c:axId val="26080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60812160"/>
        <c:crosses val="autoZero"/>
        <c:auto val="1"/>
        <c:lblAlgn val="ctr"/>
        <c:lblOffset val="100"/>
        <c:noMultiLvlLbl val="0"/>
      </c:catAx>
      <c:valAx>
        <c:axId val="260812160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60807680"/>
        <c:crosses val="autoZero"/>
        <c:crossBetween val="between"/>
        <c:majorUnit val="5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</a:t>
            </a:r>
            <a:r>
              <a:rPr lang="es-ES" b="1" baseline="0"/>
              <a:t> CONTRATACIÓN I + D (ÁMBITO XEOGRÁFICO)</a:t>
            </a:r>
          </a:p>
          <a:p>
            <a:pPr>
              <a:defRPr/>
            </a:pPr>
            <a:r>
              <a:rPr lang="es-ES" b="1" baseline="0"/>
              <a:t>2014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3150571367468988"/>
          <c:y val="0.1969530318777267"/>
          <c:w val="0.70959132337284003"/>
          <c:h val="0.609488981662527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[1]PUBLICAR!$B$7:$C$14</c:f>
              <c:multiLvlStrCache>
                <c:ptCount val="8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Informes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  <c:pt idx="6">
                    <c:v>FÓRA DA UE</c:v>
                  </c:pt>
                </c:lvl>
              </c:multiLvlStrCache>
            </c:multiLvlStrRef>
          </c:cat>
          <c:val>
            <c:numRef>
              <c:f>[1]PUBLICAR!$E$7:$E$14</c:f>
              <c:numCache>
                <c:formatCode>General</c:formatCode>
                <c:ptCount val="8"/>
                <c:pt idx="0">
                  <c:v>4127987.0806030016</c:v>
                </c:pt>
                <c:pt idx="1">
                  <c:v>13742</c:v>
                </c:pt>
                <c:pt idx="2">
                  <c:v>689382.95815780747</c:v>
                </c:pt>
                <c:pt idx="3">
                  <c:v>340594.47939699853</c:v>
                </c:pt>
                <c:pt idx="4">
                  <c:v>388652.72184219264</c:v>
                </c:pt>
                <c:pt idx="5">
                  <c:v>15800</c:v>
                </c:pt>
                <c:pt idx="6">
                  <c:v>92693.9</c:v>
                </c:pt>
                <c:pt idx="7">
                  <c:v>75344.86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081600"/>
        <c:axId val="263283216"/>
      </c:barChart>
      <c:catAx>
        <c:axId val="2600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63283216"/>
        <c:crosses val="autoZero"/>
        <c:auto val="1"/>
        <c:lblAlgn val="ctr"/>
        <c:lblOffset val="100"/>
        <c:noMultiLvlLbl val="0"/>
      </c:catAx>
      <c:valAx>
        <c:axId val="263283216"/>
        <c:scaling>
          <c:orientation val="minMax"/>
          <c:max val="4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60081600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CONTRATACIÓN I + D (NATUREZA)</a:t>
            </a:r>
          </a:p>
          <a:p>
            <a:pPr>
              <a:defRPr/>
            </a:pPr>
            <a:r>
              <a:rPr lang="es-ES" b="1" baseline="0"/>
              <a:t>2014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3985360334357033"/>
          <c:y val="0.26903641679998208"/>
          <c:w val="0.75572309326436848"/>
          <c:h val="0.525098603352897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[1]PUBLICAR!$B$23:$C$30</c:f>
              <c:multiLvlStrCache>
                <c:ptCount val="8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E ASOCIACIÓNS</c:v>
                  </c:pt>
                </c:lvl>
              </c:multiLvlStrCache>
            </c:multiLvlStrRef>
          </c:cat>
          <c:val>
            <c:numRef>
              <c:f>[1]PUBLICAR!$D$23:$D$30</c:f>
              <c:numCache>
                <c:formatCode>General</c:formatCode>
                <c:ptCount val="8"/>
                <c:pt idx="0">
                  <c:v>6</c:v>
                </c:pt>
                <c:pt idx="1">
                  <c:v>2</c:v>
                </c:pt>
                <c:pt idx="2">
                  <c:v>57</c:v>
                </c:pt>
                <c:pt idx="3">
                  <c:v>98</c:v>
                </c:pt>
                <c:pt idx="4">
                  <c:v>2</c:v>
                </c:pt>
                <c:pt idx="5">
                  <c:v>621</c:v>
                </c:pt>
                <c:pt idx="6">
                  <c:v>17</c:v>
                </c:pt>
                <c:pt idx="7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985776"/>
        <c:axId val="217986336"/>
      </c:barChart>
      <c:catAx>
        <c:axId val="21798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17986336"/>
        <c:crosses val="autoZero"/>
        <c:auto val="1"/>
        <c:lblAlgn val="ctr"/>
        <c:lblOffset val="100"/>
        <c:noMultiLvlLbl val="0"/>
      </c:catAx>
      <c:valAx>
        <c:axId val="217986336"/>
        <c:scaling>
          <c:orientation val="minMax"/>
          <c:max val="6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1798577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IMPORTE CONTRATACIÓN</a:t>
            </a:r>
            <a:r>
              <a:rPr lang="es-ES" b="1" baseline="0"/>
              <a:t> I +D (NATUREZA)</a:t>
            </a:r>
          </a:p>
          <a:p>
            <a:pPr>
              <a:defRPr/>
            </a:pPr>
            <a:r>
              <a:rPr lang="es-ES" b="1" baseline="0"/>
              <a:t>2014</a:t>
            </a:r>
            <a:endParaRPr lang="es-ES" b="1"/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4384916005869994"/>
          <c:y val="0.20229885057471264"/>
          <c:w val="0.77569953391701607"/>
          <c:h val="0.633692061950701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[1]PUBLICAR!$B$23:$C$30</c:f>
              <c:multiLvlStrCache>
                <c:ptCount val="8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Cursos</c:v>
                  </c:pt>
                  <c:pt idx="5">
                    <c:v>Informes</c:v>
                  </c:pt>
                  <c:pt idx="6">
                    <c:v>Contratos</c:v>
                  </c:pt>
                  <c:pt idx="7">
                    <c:v>Informes</c:v>
                  </c:pt>
                </c:lvl>
                <c:lvl>
                  <c:pt idx="0">
                    <c:v>ADMINISTRACIÓN PÚBLICA</c:v>
                  </c:pt>
                  <c:pt idx="3">
                    <c:v>EMPRESAS</c:v>
                  </c:pt>
                  <c:pt idx="6">
                    <c:v>FUNDACIÓNS E ASOCIACIÓNS</c:v>
                  </c:pt>
                </c:lvl>
              </c:multiLvlStrCache>
            </c:multiLvlStrRef>
          </c:cat>
          <c:val>
            <c:numRef>
              <c:f>[1]PUBLICAR!$E$23:$E$30</c:f>
              <c:numCache>
                <c:formatCode>General</c:formatCode>
                <c:ptCount val="8"/>
                <c:pt idx="0">
                  <c:v>654554.49</c:v>
                </c:pt>
                <c:pt idx="1">
                  <c:v>1422</c:v>
                </c:pt>
                <c:pt idx="2">
                  <c:v>189742.68000000002</c:v>
                </c:pt>
                <c:pt idx="3">
                  <c:v>3456060.13</c:v>
                </c:pt>
                <c:pt idx="4">
                  <c:v>12320</c:v>
                </c:pt>
                <c:pt idx="5">
                  <c:v>888469.57000000007</c:v>
                </c:pt>
                <c:pt idx="6">
                  <c:v>450660.84</c:v>
                </c:pt>
                <c:pt idx="7">
                  <c:v>90968.290000000008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007568"/>
        <c:axId val="529008128"/>
      </c:barChart>
      <c:catAx>
        <c:axId val="5290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9008128"/>
        <c:crosses val="autoZero"/>
        <c:auto val="1"/>
        <c:lblAlgn val="ctr"/>
        <c:lblOffset val="100"/>
        <c:noMultiLvlLbl val="0"/>
      </c:catAx>
      <c:valAx>
        <c:axId val="529008128"/>
        <c:scaling>
          <c:orientation val="minMax"/>
          <c:max val="3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9007568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BRUTO-FACTURACIÓN C.A.C.T.I</a:t>
            </a:r>
            <a:r>
              <a:rPr lang="es-ES" baseline="0"/>
              <a:t>. 2014 </a:t>
            </a:r>
          </a:p>
          <a:p>
            <a:pPr>
              <a:defRPr/>
            </a:pPr>
            <a:r>
              <a:rPr lang="es-ES" baseline="0"/>
              <a:t>ÁMBITO XEOGRÁFICO-NATUREZA </a:t>
            </a:r>
            <a:endParaRPr lang="es-ES"/>
          </a:p>
        </c:rich>
      </c:tx>
      <c:layout>
        <c:manualLayout>
          <c:xMode val="edge"/>
          <c:yMode val="edge"/>
          <c:x val="0.28872391600701619"/>
          <c:y val="9.2619406257340345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1660750069976257"/>
          <c:y val="0.14313557408686473"/>
          <c:w val="0.7629832053056661"/>
          <c:h val="0.575719555244528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[2]PUBLICAR!$B$9:$C$16</c:f>
              <c:multiLvlStrCache>
                <c:ptCount val="8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Empresas</c:v>
                  </c:pt>
                </c:lvl>
                <c:lvl>
                  <c:pt idx="0">
                    <c:v>COMUNIDADE AUTONÓMA</c:v>
                  </c:pt>
                  <c:pt idx="3">
                    <c:v>RESTO DE ESPAÑA</c:v>
                  </c:pt>
                  <c:pt idx="5">
                    <c:v>UNIÓN EUROPEA</c:v>
                  </c:pt>
                  <c:pt idx="7">
                    <c:v>FORA DA UNIÓN EUROPEA</c:v>
                  </c:pt>
                </c:lvl>
              </c:multiLvlStrCache>
            </c:multiLvlStrRef>
          </c:cat>
          <c:val>
            <c:numRef>
              <c:f>[2]PUBLICAR!$D$9:$D$16</c:f>
              <c:numCache>
                <c:formatCode>General</c:formatCode>
                <c:ptCount val="8"/>
                <c:pt idx="0">
                  <c:v>167791.24000000005</c:v>
                </c:pt>
                <c:pt idx="1">
                  <c:v>57294.089999999982</c:v>
                </c:pt>
                <c:pt idx="2">
                  <c:v>50188.689999999995</c:v>
                </c:pt>
                <c:pt idx="3">
                  <c:v>6626.45</c:v>
                </c:pt>
                <c:pt idx="4">
                  <c:v>2230</c:v>
                </c:pt>
                <c:pt idx="5">
                  <c:v>58493.1</c:v>
                </c:pt>
                <c:pt idx="6">
                  <c:v>27557</c:v>
                </c:pt>
                <c:pt idx="7">
                  <c:v>6169.6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010368"/>
        <c:axId val="529010928"/>
      </c:barChart>
      <c:catAx>
        <c:axId val="52901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9010928"/>
        <c:crosses val="autoZero"/>
        <c:auto val="1"/>
        <c:lblAlgn val="ctr"/>
        <c:lblOffset val="100"/>
        <c:noMultiLvlLbl val="0"/>
      </c:catAx>
      <c:valAx>
        <c:axId val="52901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901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FACTURAS C.A.C.T.I. 2014</a:t>
            </a:r>
          </a:p>
          <a:p>
            <a:pPr>
              <a:defRPr/>
            </a:pPr>
            <a:r>
              <a:rPr lang="es-ES"/>
              <a:t>ÁMBITO</a:t>
            </a:r>
            <a:r>
              <a:rPr lang="es-ES" baseline="0"/>
              <a:t> XEOGRÁFICO-NATUREZA</a:t>
            </a:r>
            <a:endParaRPr lang="es-ES"/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2758453736972202E-2"/>
          <c:y val="5.7438635390045172E-2"/>
          <c:w val="0.85847594293431773"/>
          <c:h val="0.700342198140987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[2]PUBLICAR!$B$22:$C$29</c:f>
              <c:multiLvlStrCache>
                <c:ptCount val="8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  <c:pt idx="4">
                    <c:v>Empresas</c:v>
                  </c:pt>
                  <c:pt idx="5">
                    <c:v>Organismos Públicos</c:v>
                  </c:pt>
                  <c:pt idx="6">
                    <c:v>Empresas</c:v>
                  </c:pt>
                  <c:pt idx="7">
                    <c:v>Empresas</c:v>
                  </c:pt>
                </c:lvl>
                <c:lvl>
                  <c:pt idx="0">
                    <c:v>COMUNIDAD AUTONÓMA</c:v>
                  </c:pt>
                  <c:pt idx="3">
                    <c:v>RESTO ESPAÑA</c:v>
                  </c:pt>
                  <c:pt idx="5">
                    <c:v>UNION EUROPEA</c:v>
                  </c:pt>
                  <c:pt idx="7">
                    <c:v>FORA DA UNION EUROPEA</c:v>
                  </c:pt>
                </c:lvl>
              </c:multiLvlStrCache>
            </c:multiLvlStrRef>
          </c:cat>
          <c:val>
            <c:numRef>
              <c:f>[2]PUBLICAR!$D$22:$D$29</c:f>
              <c:numCache>
                <c:formatCode>General</c:formatCode>
                <c:ptCount val="8"/>
                <c:pt idx="0">
                  <c:v>774</c:v>
                </c:pt>
                <c:pt idx="1">
                  <c:v>155</c:v>
                </c:pt>
                <c:pt idx="2">
                  <c:v>132</c:v>
                </c:pt>
                <c:pt idx="3">
                  <c:v>39</c:v>
                </c:pt>
                <c:pt idx="4">
                  <c:v>4</c:v>
                </c:pt>
                <c:pt idx="5">
                  <c:v>138</c:v>
                </c:pt>
                <c:pt idx="6">
                  <c:v>35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9013168"/>
        <c:axId val="529013728"/>
      </c:barChart>
      <c:catAx>
        <c:axId val="52901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9013728"/>
        <c:crosses val="autoZero"/>
        <c:auto val="1"/>
        <c:lblAlgn val="ctr"/>
        <c:lblOffset val="100"/>
        <c:noMultiLvlLbl val="0"/>
      </c:catAx>
      <c:valAx>
        <c:axId val="529013728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90131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IMPORTE BRUTO-FACTURACIÓN E.C.I.M.A.T. 2014 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 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17946749827743461"/>
          <c:y val="1.6983920699232987E-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8380454960491255"/>
          <c:y val="0.14326977082529871"/>
          <c:w val="0.69970897003097043"/>
          <c:h val="0.707040577741016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[3]PUBLICAR!$B$9:$C$12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[3]PUBLICAR!$D$9:$D$12</c:f>
              <c:numCache>
                <c:formatCode>General</c:formatCode>
                <c:ptCount val="4"/>
                <c:pt idx="0">
                  <c:v>18081.149999999998</c:v>
                </c:pt>
                <c:pt idx="1">
                  <c:v>3733.87</c:v>
                </c:pt>
                <c:pt idx="2">
                  <c:v>4000</c:v>
                </c:pt>
                <c:pt idx="3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091376"/>
        <c:axId val="526091936"/>
      </c:barChart>
      <c:catAx>
        <c:axId val="52609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6091936"/>
        <c:crosses val="autoZero"/>
        <c:auto val="1"/>
        <c:lblAlgn val="ctr"/>
        <c:lblOffset val="100"/>
        <c:noMultiLvlLbl val="0"/>
      </c:catAx>
      <c:valAx>
        <c:axId val="5260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609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NÚMERO FACTURAS E.C.I.M.A.T. 2014</a:t>
            </a:r>
            <a:endParaRPr lang="es-ES">
              <a:effectLst/>
            </a:endParaRPr>
          </a:p>
          <a:p>
            <a:pPr>
              <a:defRPr/>
            </a:pPr>
            <a:r>
              <a:rPr lang="es-ES" sz="1800" b="0" i="0" baseline="0">
                <a:effectLst/>
              </a:rPr>
              <a:t>ÁMBITO XEOGRÁFICO-NATUREZA</a:t>
            </a:r>
            <a:endParaRPr lang="es-ES">
              <a:effectLst/>
            </a:endParaRPr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41338979153284"/>
          <c:y val="0.22481982855591326"/>
          <c:w val="0.66043295192330564"/>
          <c:h val="0.580203767632494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[3]PUBLICAR!$B$19:$C$22</c:f>
              <c:multiLvlStrCache>
                <c:ptCount val="4"/>
                <c:lvl>
                  <c:pt idx="0">
                    <c:v>Interna</c:v>
                  </c:pt>
                  <c:pt idx="1">
                    <c:v>Organismos Públicos</c:v>
                  </c:pt>
                  <c:pt idx="2">
                    <c:v>Empresas</c:v>
                  </c:pt>
                  <c:pt idx="3">
                    <c:v>Organismos Públicos</c:v>
                  </c:pt>
                </c:lvl>
                <c:lvl>
                  <c:pt idx="0">
                    <c:v>COMUNIDAD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[3]PUBLICAR!$D$19:$D$22</c:f>
              <c:numCache>
                <c:formatCode>General</c:formatCode>
                <c:ptCount val="4"/>
                <c:pt idx="0">
                  <c:v>68</c:v>
                </c:pt>
                <c:pt idx="1">
                  <c:v>14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094176"/>
        <c:axId val="526094736"/>
      </c:barChart>
      <c:catAx>
        <c:axId val="52609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6094736"/>
        <c:crosses val="autoZero"/>
        <c:auto val="1"/>
        <c:lblAlgn val="ctr"/>
        <c:lblOffset val="100"/>
        <c:noMultiLvlLbl val="0"/>
      </c:catAx>
      <c:valAx>
        <c:axId val="52609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2609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1</xdr:col>
      <xdr:colOff>57150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2209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57150</xdr:rowOff>
    </xdr:from>
    <xdr:to>
      <xdr:col>2</xdr:col>
      <xdr:colOff>447676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57150"/>
          <a:ext cx="1162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266701</xdr:colOff>
      <xdr:row>14</xdr:row>
      <xdr:rowOff>123825</xdr:rowOff>
    </xdr:from>
    <xdr:to>
      <xdr:col>13</xdr:col>
      <xdr:colOff>209551</xdr:colOff>
      <xdr:row>31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371475</xdr:colOff>
      <xdr:row>32</xdr:row>
      <xdr:rowOff>76200</xdr:rowOff>
    </xdr:from>
    <xdr:to>
      <xdr:col>13</xdr:col>
      <xdr:colOff>361950</xdr:colOff>
      <xdr:row>51</xdr:row>
      <xdr:rowOff>47078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466725</xdr:colOff>
      <xdr:row>14</xdr:row>
      <xdr:rowOff>138111</xdr:rowOff>
    </xdr:from>
    <xdr:to>
      <xdr:col>21</xdr:col>
      <xdr:colOff>304800</xdr:colOff>
      <xdr:row>32</xdr:row>
      <xdr:rowOff>9525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528637</xdr:colOff>
      <xdr:row>32</xdr:row>
      <xdr:rowOff>66676</xdr:rowOff>
    </xdr:from>
    <xdr:to>
      <xdr:col>21</xdr:col>
      <xdr:colOff>352425</xdr:colOff>
      <xdr:row>50</xdr:row>
      <xdr:rowOff>123826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4</xdr:col>
      <xdr:colOff>123825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7150"/>
          <a:ext cx="2362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285749</xdr:colOff>
      <xdr:row>10</xdr:row>
      <xdr:rowOff>142875</xdr:rowOff>
    </xdr:from>
    <xdr:to>
      <xdr:col>16</xdr:col>
      <xdr:colOff>295275</xdr:colOff>
      <xdr:row>27</xdr:row>
      <xdr:rowOff>147637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285749</xdr:colOff>
      <xdr:row>28</xdr:row>
      <xdr:rowOff>33337</xdr:rowOff>
    </xdr:from>
    <xdr:to>
      <xdr:col>16</xdr:col>
      <xdr:colOff>295274</xdr:colOff>
      <xdr:row>48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28575</xdr:rowOff>
    </xdr:from>
    <xdr:to>
      <xdr:col>4</xdr:col>
      <xdr:colOff>142875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575"/>
          <a:ext cx="2428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390524</xdr:colOff>
      <xdr:row>8</xdr:row>
      <xdr:rowOff>28575</xdr:rowOff>
    </xdr:from>
    <xdr:to>
      <xdr:col>15</xdr:col>
      <xdr:colOff>571499</xdr:colOff>
      <xdr:row>28</xdr:row>
      <xdr:rowOff>104776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381000</xdr:colOff>
      <xdr:row>28</xdr:row>
      <xdr:rowOff>190500</xdr:rowOff>
    </xdr:from>
    <xdr:to>
      <xdr:col>15</xdr:col>
      <xdr:colOff>590550</xdr:colOff>
      <xdr:row>49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investigaci&#243;n/Investigaci&#243;n/2014%20Contrataci&#243;n%20I+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investigaci&#243;n/Investigaci&#243;n/2014%20CAC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INDICADORES/UVIGO%20DAT/UVIGODAT_Indicadores%20investigaci&#243;n/Investigaci&#243;n/2014%20ECI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R"/>
    </sheetNames>
    <sheetDataSet>
      <sheetData sheetId="0">
        <row r="7">
          <cell r="B7" t="str">
            <v>COMUNIDADE AUTÓNOMA</v>
          </cell>
          <cell r="C7" t="str">
            <v>Contratos</v>
          </cell>
          <cell r="D7">
            <v>110</v>
          </cell>
          <cell r="E7">
            <v>4127987.0806030016</v>
          </cell>
        </row>
        <row r="8">
          <cell r="C8" t="str">
            <v>Cursos</v>
          </cell>
          <cell r="D8">
            <v>4</v>
          </cell>
          <cell r="E8">
            <v>13742</v>
          </cell>
        </row>
        <row r="9">
          <cell r="C9" t="str">
            <v>Informes</v>
          </cell>
          <cell r="D9">
            <v>230</v>
          </cell>
          <cell r="E9">
            <v>689382.95815780747</v>
          </cell>
        </row>
        <row r="10">
          <cell r="B10" t="str">
            <v>RESTO DE ESPAÑA</v>
          </cell>
          <cell r="C10" t="str">
            <v>Contratos</v>
          </cell>
          <cell r="D10">
            <v>8</v>
          </cell>
          <cell r="E10">
            <v>340594.47939699853</v>
          </cell>
        </row>
        <row r="11">
          <cell r="C11" t="str">
            <v>Informes</v>
          </cell>
          <cell r="D11">
            <v>479</v>
          </cell>
          <cell r="E11">
            <v>388652.72184219264</v>
          </cell>
        </row>
        <row r="12">
          <cell r="B12" t="str">
            <v>UNIÓN EUROPEA</v>
          </cell>
          <cell r="C12" t="str">
            <v>Informes</v>
          </cell>
          <cell r="D12">
            <v>4</v>
          </cell>
          <cell r="E12">
            <v>15800</v>
          </cell>
        </row>
        <row r="13">
          <cell r="B13" t="str">
            <v>FÓRA DA UE</v>
          </cell>
          <cell r="C13" t="str">
            <v>Contratos</v>
          </cell>
          <cell r="D13">
            <v>3</v>
          </cell>
          <cell r="E13">
            <v>92693.9</v>
          </cell>
        </row>
        <row r="14">
          <cell r="C14" t="str">
            <v>Informes</v>
          </cell>
          <cell r="D14">
            <v>4</v>
          </cell>
          <cell r="E14">
            <v>75344.86</v>
          </cell>
        </row>
        <row r="23">
          <cell r="B23" t="str">
            <v>ADMINISTRACIÓN PÚBLICA</v>
          </cell>
          <cell r="C23" t="str">
            <v>Contratos</v>
          </cell>
          <cell r="D23">
            <v>6</v>
          </cell>
          <cell r="E23">
            <v>654554.49</v>
          </cell>
        </row>
        <row r="24">
          <cell r="C24" t="str">
            <v>Cursos</v>
          </cell>
          <cell r="D24">
            <v>2</v>
          </cell>
          <cell r="E24">
            <v>1422</v>
          </cell>
        </row>
        <row r="25">
          <cell r="C25" t="str">
            <v>Informes</v>
          </cell>
          <cell r="D25">
            <v>57</v>
          </cell>
          <cell r="E25">
            <v>189742.68000000002</v>
          </cell>
        </row>
        <row r="26">
          <cell r="B26" t="str">
            <v>EMPRESAS</v>
          </cell>
          <cell r="C26" t="str">
            <v>Contratos</v>
          </cell>
          <cell r="D26">
            <v>98</v>
          </cell>
          <cell r="E26">
            <v>3456060.13</v>
          </cell>
        </row>
        <row r="27">
          <cell r="C27" t="str">
            <v>Cursos</v>
          </cell>
          <cell r="D27">
            <v>2</v>
          </cell>
          <cell r="E27">
            <v>12320</v>
          </cell>
        </row>
        <row r="28">
          <cell r="C28" t="str">
            <v>Informes</v>
          </cell>
          <cell r="D28">
            <v>621</v>
          </cell>
          <cell r="E28">
            <v>888469.57000000007</v>
          </cell>
        </row>
        <row r="29">
          <cell r="B29" t="str">
            <v>FUNDACIÓNS E ASOCIACIÓNS</v>
          </cell>
          <cell r="C29" t="str">
            <v>Contratos</v>
          </cell>
          <cell r="D29">
            <v>17</v>
          </cell>
          <cell r="E29">
            <v>450660.84</v>
          </cell>
        </row>
        <row r="30">
          <cell r="C30" t="str">
            <v>Informes</v>
          </cell>
          <cell r="D30">
            <v>39</v>
          </cell>
          <cell r="E30">
            <v>90968.290000000008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R"/>
    </sheetNames>
    <sheetDataSet>
      <sheetData sheetId="0">
        <row r="9">
          <cell r="B9" t="str">
            <v>COMUNIDADE AUTONÓMA</v>
          </cell>
          <cell r="C9" t="str">
            <v>Interna</v>
          </cell>
          <cell r="D9">
            <v>167791.24000000005</v>
          </cell>
        </row>
        <row r="10">
          <cell r="C10" t="str">
            <v>Organismos Públicos</v>
          </cell>
          <cell r="D10">
            <v>57294.089999999982</v>
          </cell>
        </row>
        <row r="11">
          <cell r="C11" t="str">
            <v>Empresas</v>
          </cell>
          <cell r="D11">
            <v>50188.689999999995</v>
          </cell>
        </row>
        <row r="12">
          <cell r="B12" t="str">
            <v>RESTO DE ESPAÑA</v>
          </cell>
          <cell r="C12" t="str">
            <v>Organismos Públicos</v>
          </cell>
          <cell r="D12">
            <v>6626.45</v>
          </cell>
        </row>
        <row r="13">
          <cell r="C13" t="str">
            <v>Empresas</v>
          </cell>
          <cell r="D13">
            <v>2230</v>
          </cell>
        </row>
        <row r="14">
          <cell r="B14" t="str">
            <v>UNIÓN EUROPEA</v>
          </cell>
          <cell r="C14" t="str">
            <v>Organismos Públicos</v>
          </cell>
          <cell r="D14">
            <v>58493.1</v>
          </cell>
        </row>
        <row r="15">
          <cell r="C15" t="str">
            <v>Empresas</v>
          </cell>
          <cell r="D15">
            <v>27557</v>
          </cell>
        </row>
        <row r="16">
          <cell r="B16" t="str">
            <v>FORA DA UNIÓN EUROPEA</v>
          </cell>
          <cell r="C16" t="str">
            <v>Empresas</v>
          </cell>
          <cell r="D16">
            <v>6169.6</v>
          </cell>
        </row>
        <row r="22">
          <cell r="B22" t="str">
            <v>COMUNIDAD AUTONÓMA</v>
          </cell>
          <cell r="C22" t="str">
            <v>Interna</v>
          </cell>
          <cell r="D22">
            <v>774</v>
          </cell>
        </row>
        <row r="23">
          <cell r="C23" t="str">
            <v>Organismos Públicos</v>
          </cell>
          <cell r="D23">
            <v>155</v>
          </cell>
        </row>
        <row r="24">
          <cell r="C24" t="str">
            <v>Empresas</v>
          </cell>
          <cell r="D24">
            <v>132</v>
          </cell>
        </row>
        <row r="25">
          <cell r="B25" t="str">
            <v>RESTO ESPAÑA</v>
          </cell>
          <cell r="C25" t="str">
            <v>Organismos Públicos</v>
          </cell>
          <cell r="D25">
            <v>39</v>
          </cell>
        </row>
        <row r="26">
          <cell r="C26" t="str">
            <v>Empresas</v>
          </cell>
          <cell r="D26">
            <v>4</v>
          </cell>
        </row>
        <row r="27">
          <cell r="B27" t="str">
            <v>UNION EUROPEA</v>
          </cell>
          <cell r="C27" t="str">
            <v>Organismos Públicos</v>
          </cell>
          <cell r="D27">
            <v>138</v>
          </cell>
        </row>
        <row r="28">
          <cell r="C28" t="str">
            <v>Empresas</v>
          </cell>
          <cell r="D28">
            <v>35</v>
          </cell>
        </row>
        <row r="29">
          <cell r="B29" t="str">
            <v>FORA DA UNION EUROPEA</v>
          </cell>
          <cell r="C29" t="str">
            <v>Empresas</v>
          </cell>
          <cell r="D29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R"/>
    </sheetNames>
    <sheetDataSet>
      <sheetData sheetId="0">
        <row r="9">
          <cell r="B9" t="str">
            <v>COMUNIDAD AUTÓNOMA</v>
          </cell>
          <cell r="C9" t="str">
            <v>Interna</v>
          </cell>
          <cell r="D9">
            <v>18081.149999999998</v>
          </cell>
        </row>
        <row r="10">
          <cell r="C10" t="str">
            <v>Organismos Públicos</v>
          </cell>
          <cell r="D10">
            <v>3733.87</v>
          </cell>
        </row>
        <row r="11">
          <cell r="C11" t="str">
            <v>Empresas</v>
          </cell>
          <cell r="D11">
            <v>4000</v>
          </cell>
        </row>
        <row r="12">
          <cell r="B12" t="str">
            <v>RESTO DE ESPAÑA</v>
          </cell>
          <cell r="C12" t="str">
            <v>Organismos Públicos</v>
          </cell>
          <cell r="D12">
            <v>295</v>
          </cell>
        </row>
        <row r="19">
          <cell r="B19" t="str">
            <v>COMUNIDAD AUTÓNOMA</v>
          </cell>
          <cell r="C19" t="str">
            <v>Interna</v>
          </cell>
          <cell r="D19">
            <v>68</v>
          </cell>
        </row>
        <row r="20">
          <cell r="C20" t="str">
            <v>Organismos Públicos</v>
          </cell>
          <cell r="D20">
            <v>14</v>
          </cell>
        </row>
        <row r="21">
          <cell r="C21" t="str">
            <v>Empresas</v>
          </cell>
          <cell r="D21">
            <v>1</v>
          </cell>
        </row>
        <row r="22">
          <cell r="B22" t="str">
            <v>RESTO DE ESPAÑA</v>
          </cell>
          <cell r="C22" t="str">
            <v>Organismos Públicos</v>
          </cell>
          <cell r="D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K19" sqref="K19"/>
    </sheetView>
  </sheetViews>
  <sheetFormatPr baseColWidth="10" defaultRowHeight="15" x14ac:dyDescent="0.25"/>
  <cols>
    <col min="1" max="1" width="32.42578125" bestFit="1" customWidth="1"/>
  </cols>
  <sheetData>
    <row r="1" spans="1:7" ht="39" customHeight="1" thickBot="1" x14ac:dyDescent="0.3">
      <c r="A1" s="11"/>
      <c r="B1" s="12"/>
      <c r="C1" s="13"/>
      <c r="D1" s="14"/>
      <c r="E1" s="116" t="s">
        <v>20</v>
      </c>
      <c r="F1" s="116"/>
      <c r="G1" s="15"/>
    </row>
    <row r="2" spans="1:7" x14ac:dyDescent="0.25">
      <c r="A2" s="67" t="s">
        <v>77</v>
      </c>
      <c r="B2" s="16"/>
    </row>
    <row r="3" spans="1:7" ht="15.75" thickBot="1" x14ac:dyDescent="0.3">
      <c r="A3" s="67"/>
      <c r="B3" s="16"/>
    </row>
    <row r="4" spans="1:7" ht="19.5" thickBot="1" x14ac:dyDescent="0.3">
      <c r="A4" s="17" t="s">
        <v>78</v>
      </c>
      <c r="B4" s="16"/>
    </row>
    <row r="6" spans="1:7" ht="24" x14ac:dyDescent="0.25">
      <c r="A6" s="1" t="s">
        <v>0</v>
      </c>
      <c r="B6" s="2"/>
      <c r="C6" s="3" t="s">
        <v>1</v>
      </c>
      <c r="D6" s="2" t="s">
        <v>2</v>
      </c>
      <c r="E6" s="3" t="s">
        <v>3</v>
      </c>
      <c r="F6" s="2" t="s">
        <v>4</v>
      </c>
    </row>
    <row r="7" spans="1:7" x14ac:dyDescent="0.25">
      <c r="A7" s="4" t="s">
        <v>5</v>
      </c>
      <c r="B7" s="5"/>
      <c r="C7" s="6">
        <v>1</v>
      </c>
      <c r="D7" s="6">
        <v>6</v>
      </c>
      <c r="E7" s="6">
        <v>1</v>
      </c>
      <c r="F7" s="6">
        <f t="shared" ref="F7:F17" si="0">SUM(C7:E7)</f>
        <v>8</v>
      </c>
    </row>
    <row r="8" spans="1:7" x14ac:dyDescent="0.25">
      <c r="A8" s="114" t="s">
        <v>6</v>
      </c>
      <c r="B8" s="7" t="s">
        <v>7</v>
      </c>
      <c r="C8" s="8" t="s">
        <v>8</v>
      </c>
      <c r="D8" s="6">
        <v>3</v>
      </c>
      <c r="E8" s="6">
        <v>1</v>
      </c>
      <c r="F8" s="6">
        <f t="shared" si="0"/>
        <v>4</v>
      </c>
    </row>
    <row r="9" spans="1:7" x14ac:dyDescent="0.25">
      <c r="A9" s="115"/>
      <c r="B9" s="7" t="s">
        <v>9</v>
      </c>
      <c r="C9" s="6">
        <v>2</v>
      </c>
      <c r="D9" s="6">
        <v>1</v>
      </c>
      <c r="E9" s="8" t="s">
        <v>8</v>
      </c>
      <c r="F9" s="6">
        <f t="shared" si="0"/>
        <v>3</v>
      </c>
    </row>
    <row r="10" spans="1:7" x14ac:dyDescent="0.25">
      <c r="A10" s="114" t="s">
        <v>10</v>
      </c>
      <c r="B10" s="7" t="s">
        <v>11</v>
      </c>
      <c r="C10" s="6">
        <v>2</v>
      </c>
      <c r="D10" s="6">
        <v>15</v>
      </c>
      <c r="E10" s="8" t="s">
        <v>8</v>
      </c>
      <c r="F10" s="6">
        <f t="shared" si="0"/>
        <v>17</v>
      </c>
    </row>
    <row r="11" spans="1:7" x14ac:dyDescent="0.25">
      <c r="A11" s="115"/>
      <c r="B11" s="7" t="s">
        <v>12</v>
      </c>
      <c r="C11" s="6">
        <v>1</v>
      </c>
      <c r="D11" s="6">
        <v>9</v>
      </c>
      <c r="E11" s="8" t="s">
        <v>8</v>
      </c>
      <c r="F11" s="6">
        <f t="shared" si="0"/>
        <v>10</v>
      </c>
    </row>
    <row r="12" spans="1:7" x14ac:dyDescent="0.25">
      <c r="A12" s="114" t="s">
        <v>13</v>
      </c>
      <c r="B12" s="7" t="s">
        <v>11</v>
      </c>
      <c r="C12" s="6">
        <v>3</v>
      </c>
      <c r="D12" s="6">
        <v>17</v>
      </c>
      <c r="E12" s="6">
        <v>1</v>
      </c>
      <c r="F12" s="6">
        <f t="shared" si="0"/>
        <v>21</v>
      </c>
    </row>
    <row r="13" spans="1:7" x14ac:dyDescent="0.25">
      <c r="A13" s="115"/>
      <c r="B13" s="7" t="s">
        <v>12</v>
      </c>
      <c r="C13" s="8" t="s">
        <v>8</v>
      </c>
      <c r="D13" s="8" t="s">
        <v>8</v>
      </c>
      <c r="E13" s="8" t="s">
        <v>8</v>
      </c>
      <c r="F13" s="6">
        <f t="shared" si="0"/>
        <v>0</v>
      </c>
    </row>
    <row r="14" spans="1:7" x14ac:dyDescent="0.25">
      <c r="A14" s="114" t="s">
        <v>14</v>
      </c>
      <c r="B14" s="7" t="s">
        <v>11</v>
      </c>
      <c r="C14" s="6">
        <v>4</v>
      </c>
      <c r="D14" s="6">
        <v>15</v>
      </c>
      <c r="E14" s="8" t="s">
        <v>8</v>
      </c>
      <c r="F14" s="6">
        <f t="shared" si="0"/>
        <v>19</v>
      </c>
    </row>
    <row r="15" spans="1:7" x14ac:dyDescent="0.25">
      <c r="A15" s="115"/>
      <c r="B15" s="7" t="s">
        <v>12</v>
      </c>
      <c r="C15" s="8" t="s">
        <v>8</v>
      </c>
      <c r="D15" s="6">
        <v>1</v>
      </c>
      <c r="E15" s="8" t="s">
        <v>8</v>
      </c>
      <c r="F15" s="6">
        <f t="shared" si="0"/>
        <v>1</v>
      </c>
    </row>
    <row r="16" spans="1:7" x14ac:dyDescent="0.25">
      <c r="A16" s="114" t="s">
        <v>15</v>
      </c>
      <c r="B16" s="7" t="s">
        <v>11</v>
      </c>
      <c r="C16" s="8" t="s">
        <v>8</v>
      </c>
      <c r="D16" s="6">
        <v>2</v>
      </c>
      <c r="E16" s="8" t="s">
        <v>8</v>
      </c>
      <c r="F16" s="6">
        <f t="shared" si="0"/>
        <v>2</v>
      </c>
    </row>
    <row r="17" spans="1:6" x14ac:dyDescent="0.25">
      <c r="A17" s="115"/>
      <c r="B17" s="7" t="s">
        <v>12</v>
      </c>
      <c r="C17" s="8" t="s">
        <v>8</v>
      </c>
      <c r="D17" s="6">
        <v>1</v>
      </c>
      <c r="E17" s="8" t="s">
        <v>8</v>
      </c>
      <c r="F17" s="6">
        <f t="shared" si="0"/>
        <v>1</v>
      </c>
    </row>
    <row r="18" spans="1:6" x14ac:dyDescent="0.25">
      <c r="A18" s="9" t="s">
        <v>16</v>
      </c>
      <c r="B18" s="7"/>
      <c r="C18" s="8" t="s">
        <v>8</v>
      </c>
      <c r="D18" s="8" t="s">
        <v>8</v>
      </c>
      <c r="E18" s="8" t="s">
        <v>8</v>
      </c>
      <c r="F18" s="6">
        <v>170</v>
      </c>
    </row>
    <row r="19" spans="1:6" ht="48" x14ac:dyDescent="0.25">
      <c r="A19" s="10" t="s">
        <v>17</v>
      </c>
      <c r="B19" s="5"/>
      <c r="C19" s="8" t="s">
        <v>8</v>
      </c>
      <c r="D19" s="8" t="s">
        <v>8</v>
      </c>
      <c r="E19" s="8" t="s">
        <v>8</v>
      </c>
      <c r="F19" s="6">
        <f>SUM(C19:E19)</f>
        <v>0</v>
      </c>
    </row>
    <row r="20" spans="1:6" ht="48" x14ac:dyDescent="0.25">
      <c r="A20" s="10" t="s">
        <v>18</v>
      </c>
      <c r="B20" s="5"/>
      <c r="C20" s="8" t="s">
        <v>8</v>
      </c>
      <c r="D20" s="6">
        <v>1</v>
      </c>
      <c r="E20" s="8" t="s">
        <v>8</v>
      </c>
      <c r="F20" s="6">
        <f>SUM(C20:E20)</f>
        <v>1</v>
      </c>
    </row>
    <row r="21" spans="1:6" ht="24" x14ac:dyDescent="0.25">
      <c r="A21" s="10" t="s">
        <v>19</v>
      </c>
      <c r="B21" s="5"/>
      <c r="C21" s="8" t="s">
        <v>8</v>
      </c>
      <c r="D21" s="6">
        <v>1</v>
      </c>
      <c r="E21" s="8" t="s">
        <v>8</v>
      </c>
      <c r="F21" s="6">
        <f>SUM(C21:E21)</f>
        <v>1</v>
      </c>
    </row>
  </sheetData>
  <mergeCells count="6">
    <mergeCell ref="A16:A17"/>
    <mergeCell ref="E1:F1"/>
    <mergeCell ref="A8:A9"/>
    <mergeCell ref="A10:A11"/>
    <mergeCell ref="A12:A13"/>
    <mergeCell ref="A14:A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7"/>
  <sheetViews>
    <sheetView workbookViewId="0">
      <selection activeCell="B3" sqref="B3"/>
    </sheetView>
  </sheetViews>
  <sheetFormatPr baseColWidth="10" defaultRowHeight="15" x14ac:dyDescent="0.25"/>
  <cols>
    <col min="1" max="1" width="1.140625" customWidth="1"/>
    <col min="2" max="2" width="28.5703125" customWidth="1"/>
  </cols>
  <sheetData>
    <row r="1" spans="2:22" s="64" customFormat="1" ht="45" customHeight="1" thickBot="1" x14ac:dyDescent="0.3">
      <c r="B1" s="11"/>
      <c r="C1" s="12"/>
      <c r="D1" s="13"/>
      <c r="E1" s="13"/>
      <c r="F1" s="14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30" t="s">
        <v>20</v>
      </c>
      <c r="T1" s="130"/>
      <c r="U1" s="130"/>
      <c r="V1" s="130"/>
    </row>
    <row r="2" spans="2:22" s="64" customFormat="1" ht="12" customHeight="1" x14ac:dyDescent="0.25">
      <c r="B2" s="71"/>
      <c r="C2" s="70"/>
      <c r="D2" s="69"/>
      <c r="E2" s="69"/>
      <c r="F2" s="68"/>
      <c r="G2" s="66"/>
      <c r="H2" s="66"/>
      <c r="I2" s="66"/>
      <c r="J2" s="66"/>
      <c r="K2" s="65"/>
      <c r="L2" s="65"/>
      <c r="M2" s="65"/>
      <c r="N2" s="65"/>
      <c r="O2" s="65"/>
    </row>
    <row r="3" spans="2:22" s="64" customFormat="1" ht="21.75" customHeight="1" x14ac:dyDescent="0.25">
      <c r="B3" s="67" t="s">
        <v>48</v>
      </c>
      <c r="I3" s="66"/>
      <c r="J3" s="66"/>
      <c r="K3" s="65"/>
      <c r="L3" s="65"/>
      <c r="M3" s="65"/>
      <c r="N3" s="65"/>
      <c r="O3" s="65"/>
    </row>
    <row r="4" spans="2:22" ht="29.25" customHeight="1" x14ac:dyDescent="0.25">
      <c r="B4" s="131" t="s">
        <v>47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2:22" s="62" customFormat="1" ht="15.75" customHeight="1" x14ac:dyDescent="0.25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7" spans="2:22" x14ac:dyDescent="0.25">
      <c r="B7" s="135" t="s">
        <v>46</v>
      </c>
      <c r="C7" s="132" t="s">
        <v>45</v>
      </c>
      <c r="D7" s="133"/>
      <c r="E7" s="133"/>
      <c r="F7" s="133"/>
      <c r="G7" s="133"/>
      <c r="H7" s="133"/>
      <c r="I7" s="133"/>
      <c r="J7" s="134"/>
    </row>
    <row r="8" spans="2:22" x14ac:dyDescent="0.25">
      <c r="B8" s="136"/>
      <c r="C8" s="120" t="s">
        <v>44</v>
      </c>
      <c r="D8" s="121"/>
      <c r="E8" s="122" t="s">
        <v>43</v>
      </c>
      <c r="F8" s="123"/>
      <c r="G8" s="127" t="s">
        <v>42</v>
      </c>
      <c r="H8" s="128"/>
      <c r="I8" s="129" t="s">
        <v>41</v>
      </c>
      <c r="J8" s="129"/>
      <c r="K8" s="61"/>
      <c r="L8" s="61"/>
    </row>
    <row r="9" spans="2:22" x14ac:dyDescent="0.25">
      <c r="B9" s="137"/>
      <c r="C9" s="60" t="s">
        <v>29</v>
      </c>
      <c r="D9" s="59" t="s">
        <v>40</v>
      </c>
      <c r="E9" s="60" t="s">
        <v>29</v>
      </c>
      <c r="F9" s="59" t="s">
        <v>40</v>
      </c>
      <c r="G9" s="60" t="s">
        <v>29</v>
      </c>
      <c r="H9" s="59" t="s">
        <v>40</v>
      </c>
      <c r="I9" s="60" t="s">
        <v>29</v>
      </c>
      <c r="J9" s="59" t="s">
        <v>40</v>
      </c>
      <c r="K9" s="58" t="s">
        <v>39</v>
      </c>
      <c r="L9" s="58" t="s">
        <v>38</v>
      </c>
    </row>
    <row r="10" spans="2:22" x14ac:dyDescent="0.25">
      <c r="B10" s="4" t="s">
        <v>23</v>
      </c>
      <c r="C10" s="57">
        <v>17</v>
      </c>
      <c r="D10" s="56">
        <v>580991</v>
      </c>
      <c r="E10" s="57">
        <v>2</v>
      </c>
      <c r="F10" s="56">
        <v>9120.6</v>
      </c>
      <c r="G10" s="57">
        <v>84</v>
      </c>
      <c r="H10" s="56">
        <v>3529591.56</v>
      </c>
      <c r="I10" s="57">
        <v>18</v>
      </c>
      <c r="J10" s="56">
        <v>441572.3</v>
      </c>
      <c r="K10" s="57">
        <f t="shared" ref="K10:L12" si="0">C10+E10+G10+I10</f>
        <v>121</v>
      </c>
      <c r="L10" s="56">
        <f t="shared" si="0"/>
        <v>4561275.46</v>
      </c>
    </row>
    <row r="11" spans="2:22" x14ac:dyDescent="0.25">
      <c r="B11" s="4" t="s">
        <v>22</v>
      </c>
      <c r="C11" s="57">
        <v>165</v>
      </c>
      <c r="D11" s="56">
        <v>352263.26999999996</v>
      </c>
      <c r="E11" s="57">
        <v>3</v>
      </c>
      <c r="F11" s="56">
        <v>14316.78</v>
      </c>
      <c r="G11" s="57">
        <v>514</v>
      </c>
      <c r="H11" s="56">
        <v>638139.48</v>
      </c>
      <c r="I11" s="57">
        <v>35</v>
      </c>
      <c r="J11" s="56">
        <v>164461.01</v>
      </c>
      <c r="K11" s="57">
        <f t="shared" si="0"/>
        <v>717</v>
      </c>
      <c r="L11" s="56">
        <f t="shared" si="0"/>
        <v>1169180.54</v>
      </c>
    </row>
    <row r="12" spans="2:22" x14ac:dyDescent="0.25">
      <c r="B12" s="4" t="s">
        <v>25</v>
      </c>
      <c r="C12" s="57">
        <v>0</v>
      </c>
      <c r="D12" s="56">
        <v>0</v>
      </c>
      <c r="E12" s="57">
        <v>0</v>
      </c>
      <c r="F12" s="56">
        <v>0</v>
      </c>
      <c r="G12" s="57">
        <v>4</v>
      </c>
      <c r="H12" s="56">
        <v>13742</v>
      </c>
      <c r="I12" s="57">
        <v>0</v>
      </c>
      <c r="J12" s="56">
        <v>0</v>
      </c>
      <c r="K12" s="57">
        <f t="shared" si="0"/>
        <v>4</v>
      </c>
      <c r="L12" s="56">
        <f t="shared" si="0"/>
        <v>13742</v>
      </c>
    </row>
    <row r="13" spans="2:22" x14ac:dyDescent="0.25">
      <c r="B13" s="55" t="s">
        <v>37</v>
      </c>
      <c r="C13" s="54">
        <f t="shared" ref="C13:L13" si="1">SUM(C10:C12)</f>
        <v>182</v>
      </c>
      <c r="D13" s="53">
        <f t="shared" si="1"/>
        <v>933254.27</v>
      </c>
      <c r="E13" s="54">
        <f t="shared" si="1"/>
        <v>5</v>
      </c>
      <c r="F13" s="53">
        <f t="shared" si="1"/>
        <v>23437.38</v>
      </c>
      <c r="G13" s="54">
        <f t="shared" si="1"/>
        <v>602</v>
      </c>
      <c r="H13" s="53">
        <f t="shared" si="1"/>
        <v>4181473.04</v>
      </c>
      <c r="I13" s="54">
        <f t="shared" si="1"/>
        <v>53</v>
      </c>
      <c r="J13" s="53">
        <f t="shared" si="1"/>
        <v>606033.31000000006</v>
      </c>
      <c r="K13" s="54">
        <f t="shared" si="1"/>
        <v>842</v>
      </c>
      <c r="L13" s="53">
        <f t="shared" si="1"/>
        <v>5744198</v>
      </c>
    </row>
    <row r="15" spans="2:22" ht="15.75" thickBot="1" x14ac:dyDescent="0.3"/>
    <row r="16" spans="2:22" ht="15.75" thickBot="1" x14ac:dyDescent="0.3">
      <c r="B16" s="52" t="s">
        <v>36</v>
      </c>
      <c r="C16" s="51" t="s">
        <v>30</v>
      </c>
      <c r="D16" s="51" t="s">
        <v>29</v>
      </c>
      <c r="E16" s="50" t="s">
        <v>28</v>
      </c>
    </row>
    <row r="17" spans="2:5" ht="15" customHeight="1" x14ac:dyDescent="0.25">
      <c r="B17" s="124" t="s">
        <v>35</v>
      </c>
      <c r="C17" s="39" t="s">
        <v>23</v>
      </c>
      <c r="D17" s="38">
        <v>110</v>
      </c>
      <c r="E17" s="37">
        <v>4127987.0806030016</v>
      </c>
    </row>
    <row r="18" spans="2:5" x14ac:dyDescent="0.25">
      <c r="B18" s="125"/>
      <c r="C18" s="49" t="s">
        <v>25</v>
      </c>
      <c r="D18" s="48">
        <v>4</v>
      </c>
      <c r="E18" s="47">
        <v>13742</v>
      </c>
    </row>
    <row r="19" spans="2:5" ht="15.75" thickBot="1" x14ac:dyDescent="0.3">
      <c r="B19" s="126"/>
      <c r="C19" s="46" t="s">
        <v>22</v>
      </c>
      <c r="D19" s="45">
        <v>230</v>
      </c>
      <c r="E19" s="44">
        <v>689382.95815780747</v>
      </c>
    </row>
    <row r="20" spans="2:5" ht="15" customHeight="1" x14ac:dyDescent="0.25">
      <c r="B20" s="124" t="s">
        <v>34</v>
      </c>
      <c r="C20" s="39" t="s">
        <v>23</v>
      </c>
      <c r="D20" s="38">
        <v>8</v>
      </c>
      <c r="E20" s="37">
        <v>340594.47939699853</v>
      </c>
    </row>
    <row r="21" spans="2:5" ht="15.75" thickBot="1" x14ac:dyDescent="0.3">
      <c r="B21" s="126"/>
      <c r="C21" s="36" t="s">
        <v>22</v>
      </c>
      <c r="D21" s="35">
        <v>479</v>
      </c>
      <c r="E21" s="34">
        <v>388652.72184219264</v>
      </c>
    </row>
    <row r="22" spans="2:5" ht="15.75" thickBot="1" x14ac:dyDescent="0.3">
      <c r="B22" s="43" t="s">
        <v>33</v>
      </c>
      <c r="C22" s="42" t="s">
        <v>22</v>
      </c>
      <c r="D22" s="41">
        <v>4</v>
      </c>
      <c r="E22" s="40">
        <v>15800</v>
      </c>
    </row>
    <row r="23" spans="2:5" ht="15" customHeight="1" x14ac:dyDescent="0.25">
      <c r="B23" s="124" t="s">
        <v>32</v>
      </c>
      <c r="C23" s="39" t="s">
        <v>23</v>
      </c>
      <c r="D23" s="38">
        <v>3</v>
      </c>
      <c r="E23" s="37">
        <v>92693.9</v>
      </c>
    </row>
    <row r="24" spans="2:5" ht="15.75" thickBot="1" x14ac:dyDescent="0.3">
      <c r="B24" s="126"/>
      <c r="C24" s="36" t="s">
        <v>22</v>
      </c>
      <c r="D24" s="35">
        <v>4</v>
      </c>
      <c r="E24" s="34">
        <v>75344.86</v>
      </c>
    </row>
    <row r="25" spans="2:5" ht="15.75" thickBot="1" x14ac:dyDescent="0.3">
      <c r="B25" s="21" t="s">
        <v>21</v>
      </c>
      <c r="C25" s="20"/>
      <c r="D25" s="19">
        <v>842</v>
      </c>
      <c r="E25" s="18">
        <v>5744198.0000000019</v>
      </c>
    </row>
    <row r="27" spans="2:5" ht="15.75" thickBot="1" x14ac:dyDescent="0.3"/>
    <row r="28" spans="2:5" ht="15.75" thickBot="1" x14ac:dyDescent="0.3">
      <c r="B28" s="33" t="s">
        <v>31</v>
      </c>
      <c r="C28" s="32" t="s">
        <v>30</v>
      </c>
      <c r="D28" s="32" t="s">
        <v>29</v>
      </c>
      <c r="E28" s="31" t="s">
        <v>28</v>
      </c>
    </row>
    <row r="29" spans="2:5" x14ac:dyDescent="0.25">
      <c r="B29" s="117" t="s">
        <v>27</v>
      </c>
      <c r="C29" s="27" t="s">
        <v>23</v>
      </c>
      <c r="D29" s="26">
        <v>6</v>
      </c>
      <c r="E29" s="25">
        <v>654554.49</v>
      </c>
    </row>
    <row r="30" spans="2:5" x14ac:dyDescent="0.25">
      <c r="B30" s="118"/>
      <c r="C30" s="30" t="s">
        <v>25</v>
      </c>
      <c r="D30" s="29">
        <v>2</v>
      </c>
      <c r="E30" s="28">
        <v>1422</v>
      </c>
    </row>
    <row r="31" spans="2:5" ht="15.75" thickBot="1" x14ac:dyDescent="0.3">
      <c r="B31" s="119"/>
      <c r="C31" s="24" t="s">
        <v>22</v>
      </c>
      <c r="D31" s="23">
        <v>57</v>
      </c>
      <c r="E31" s="22">
        <v>189742.68000000002</v>
      </c>
    </row>
    <row r="32" spans="2:5" x14ac:dyDescent="0.25">
      <c r="B32" s="117" t="s">
        <v>26</v>
      </c>
      <c r="C32" s="27" t="s">
        <v>23</v>
      </c>
      <c r="D32" s="26">
        <v>98</v>
      </c>
      <c r="E32" s="25">
        <v>3456060.13</v>
      </c>
    </row>
    <row r="33" spans="2:5" x14ac:dyDescent="0.25">
      <c r="B33" s="118"/>
      <c r="C33" s="30" t="s">
        <v>25</v>
      </c>
      <c r="D33" s="29">
        <v>2</v>
      </c>
      <c r="E33" s="28">
        <v>12320</v>
      </c>
    </row>
    <row r="34" spans="2:5" ht="15.75" thickBot="1" x14ac:dyDescent="0.3">
      <c r="B34" s="119"/>
      <c r="C34" s="24" t="s">
        <v>22</v>
      </c>
      <c r="D34" s="23">
        <v>621</v>
      </c>
      <c r="E34" s="22">
        <v>888469.57000000007</v>
      </c>
    </row>
    <row r="35" spans="2:5" x14ac:dyDescent="0.25">
      <c r="B35" s="117" t="s">
        <v>24</v>
      </c>
      <c r="C35" s="27" t="s">
        <v>23</v>
      </c>
      <c r="D35" s="26">
        <v>17</v>
      </c>
      <c r="E35" s="25">
        <v>450660.84</v>
      </c>
    </row>
    <row r="36" spans="2:5" ht="15.75" thickBot="1" x14ac:dyDescent="0.3">
      <c r="B36" s="119"/>
      <c r="C36" s="24" t="s">
        <v>22</v>
      </c>
      <c r="D36" s="23">
        <v>39</v>
      </c>
      <c r="E36" s="22">
        <v>90968.290000000008</v>
      </c>
    </row>
    <row r="37" spans="2:5" ht="15.75" thickBot="1" x14ac:dyDescent="0.3">
      <c r="B37" s="21" t="s">
        <v>21</v>
      </c>
      <c r="C37" s="20"/>
      <c r="D37" s="19">
        <v>842</v>
      </c>
      <c r="E37" s="18">
        <v>5744198</v>
      </c>
    </row>
  </sheetData>
  <mergeCells count="14">
    <mergeCell ref="G8:H8"/>
    <mergeCell ref="I8:J8"/>
    <mergeCell ref="S1:V1"/>
    <mergeCell ref="B4:V4"/>
    <mergeCell ref="C7:J7"/>
    <mergeCell ref="B7:B9"/>
    <mergeCell ref="B29:B31"/>
    <mergeCell ref="B32:B34"/>
    <mergeCell ref="B35:B36"/>
    <mergeCell ref="C8:D8"/>
    <mergeCell ref="E8:F8"/>
    <mergeCell ref="B17:B19"/>
    <mergeCell ref="B20:B21"/>
    <mergeCell ref="B23:B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G28" sqref="G28"/>
    </sheetView>
  </sheetViews>
  <sheetFormatPr baseColWidth="10" defaultRowHeight="15" x14ac:dyDescent="0.25"/>
  <cols>
    <col min="1" max="1" width="3.140625" customWidth="1"/>
    <col min="2" max="2" width="22.85546875" customWidth="1"/>
    <col min="3" max="3" width="19" customWidth="1"/>
    <col min="4" max="4" width="18.140625" customWidth="1"/>
  </cols>
  <sheetData>
    <row r="1" spans="1:16" ht="36.75" customHeight="1" thickBot="1" x14ac:dyDescent="0.3">
      <c r="A1" s="69"/>
      <c r="B1" s="11"/>
      <c r="C1" s="12"/>
      <c r="D1" s="13"/>
      <c r="E1" s="13"/>
      <c r="F1" s="72"/>
      <c r="G1" s="72"/>
      <c r="H1" s="72"/>
      <c r="I1" s="72"/>
      <c r="J1" s="72"/>
      <c r="K1" s="72"/>
      <c r="L1" s="116" t="s">
        <v>20</v>
      </c>
      <c r="M1" s="116"/>
      <c r="N1" s="116"/>
      <c r="O1" s="116"/>
      <c r="P1" s="116"/>
    </row>
    <row r="2" spans="1:16" ht="15.75" x14ac:dyDescent="0.25">
      <c r="A2" s="64"/>
      <c r="B2" s="71"/>
      <c r="C2" s="70"/>
      <c r="D2" s="69"/>
      <c r="E2" s="69"/>
      <c r="F2" s="68"/>
      <c r="G2" s="66"/>
      <c r="H2" s="66"/>
      <c r="I2" s="66"/>
      <c r="J2" s="66"/>
      <c r="K2" s="65"/>
      <c r="L2" s="65"/>
      <c r="M2" s="65"/>
      <c r="N2" s="65"/>
      <c r="O2" s="65"/>
      <c r="P2" s="64"/>
    </row>
    <row r="3" spans="1:16" ht="15.75" x14ac:dyDescent="0.25">
      <c r="B3" s="67" t="s">
        <v>73</v>
      </c>
      <c r="C3" s="64"/>
      <c r="D3" s="64"/>
      <c r="E3" s="64"/>
      <c r="F3" s="64"/>
      <c r="G3" s="64"/>
      <c r="H3" s="64"/>
      <c r="I3" s="66"/>
      <c r="J3" s="66"/>
      <c r="K3" s="65"/>
      <c r="L3" s="65"/>
      <c r="M3" s="65"/>
      <c r="N3" s="65"/>
      <c r="O3" s="65"/>
      <c r="P3" s="64"/>
    </row>
    <row r="4" spans="1:16" ht="23.25" x14ac:dyDescent="0.25">
      <c r="B4" s="131" t="s">
        <v>72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7" spans="1:16" x14ac:dyDescent="0.25">
      <c r="B7" s="140" t="s">
        <v>71</v>
      </c>
      <c r="C7" s="140"/>
      <c r="D7" s="140"/>
      <c r="E7" s="140"/>
      <c r="F7" s="140"/>
      <c r="G7" s="140"/>
      <c r="H7" s="140"/>
      <c r="I7" s="140"/>
      <c r="J7" s="140"/>
    </row>
    <row r="8" spans="1:16" ht="39" x14ac:dyDescent="0.25">
      <c r="B8" s="107" t="s">
        <v>70</v>
      </c>
      <c r="C8" s="105" t="s">
        <v>69</v>
      </c>
      <c r="D8" s="106" t="s">
        <v>28</v>
      </c>
      <c r="E8" s="106" t="s">
        <v>68</v>
      </c>
      <c r="F8" s="105" t="s">
        <v>67</v>
      </c>
      <c r="G8" s="104" t="s">
        <v>66</v>
      </c>
      <c r="H8" s="96"/>
      <c r="I8" s="103" t="s">
        <v>65</v>
      </c>
      <c r="J8" s="103" t="s">
        <v>64</v>
      </c>
    </row>
    <row r="9" spans="1:16" x14ac:dyDescent="0.25">
      <c r="B9" s="4" t="s">
        <v>63</v>
      </c>
      <c r="C9" s="102"/>
      <c r="D9" s="56">
        <v>167791.24000000005</v>
      </c>
      <c r="E9" s="56"/>
      <c r="F9" s="56">
        <f>D9</f>
        <v>167791.24000000005</v>
      </c>
      <c r="G9" s="100">
        <f>D9/D12</f>
        <v>0.44583808743862141</v>
      </c>
      <c r="H9" s="96"/>
      <c r="I9" s="101">
        <v>2893</v>
      </c>
      <c r="J9" s="56">
        <v>130.09</v>
      </c>
    </row>
    <row r="10" spans="1:16" x14ac:dyDescent="0.25">
      <c r="B10" s="4" t="s">
        <v>62</v>
      </c>
      <c r="C10" s="101">
        <v>41</v>
      </c>
      <c r="D10" s="56">
        <v>122413.64</v>
      </c>
      <c r="E10" s="56">
        <v>13423.360000000004</v>
      </c>
      <c r="F10" s="56">
        <v>135836.99999999994</v>
      </c>
      <c r="G10" s="100">
        <f>D10/D12</f>
        <v>0.32526527090448765</v>
      </c>
      <c r="H10" s="96"/>
      <c r="I10" s="96"/>
      <c r="J10" s="96"/>
    </row>
    <row r="11" spans="1:16" x14ac:dyDescent="0.25">
      <c r="B11" s="4" t="s">
        <v>49</v>
      </c>
      <c r="C11" s="101">
        <v>46</v>
      </c>
      <c r="D11" s="56">
        <v>86145.29</v>
      </c>
      <c r="E11" s="56">
        <v>10789.539999999999</v>
      </c>
      <c r="F11" s="56">
        <v>96934.83000000006</v>
      </c>
      <c r="G11" s="100">
        <f>D11/D12</f>
        <v>0.22889664165689094</v>
      </c>
      <c r="H11" s="96"/>
      <c r="I11" s="96"/>
      <c r="J11" s="96"/>
    </row>
    <row r="12" spans="1:16" x14ac:dyDescent="0.25">
      <c r="B12" s="99" t="s">
        <v>61</v>
      </c>
      <c r="C12" s="97"/>
      <c r="D12" s="98">
        <f>SUM(D9:D11)</f>
        <v>376350.17000000004</v>
      </c>
      <c r="E12" s="98">
        <f>SUM(E9:E11)</f>
        <v>24212.9</v>
      </c>
      <c r="F12" s="98">
        <f>SUM(F9:F11)</f>
        <v>400563.07000000007</v>
      </c>
      <c r="G12" s="97"/>
      <c r="H12" s="96"/>
      <c r="I12" s="96"/>
      <c r="J12" s="96"/>
    </row>
    <row r="15" spans="1:16" ht="15.75" thickBot="1" x14ac:dyDescent="0.3"/>
    <row r="16" spans="1:16" ht="15.75" thickBot="1" x14ac:dyDescent="0.3">
      <c r="B16" s="95" t="s">
        <v>36</v>
      </c>
      <c r="C16" s="94" t="s">
        <v>31</v>
      </c>
      <c r="D16" s="94" t="s">
        <v>60</v>
      </c>
      <c r="E16" s="94" t="s">
        <v>59</v>
      </c>
      <c r="F16" s="93" t="s">
        <v>4</v>
      </c>
    </row>
    <row r="17" spans="2:6" x14ac:dyDescent="0.25">
      <c r="B17" s="117" t="s">
        <v>58</v>
      </c>
      <c r="C17" s="27" t="s">
        <v>54</v>
      </c>
      <c r="D17" s="91">
        <v>167791.24000000005</v>
      </c>
      <c r="E17" s="91">
        <v>0</v>
      </c>
      <c r="F17" s="25">
        <v>167791.24000000005</v>
      </c>
    </row>
    <row r="18" spans="2:6" x14ac:dyDescent="0.25">
      <c r="B18" s="118"/>
      <c r="C18" s="30" t="s">
        <v>51</v>
      </c>
      <c r="D18" s="92">
        <v>57294.089999999982</v>
      </c>
      <c r="E18" s="92">
        <v>12031.800000000007</v>
      </c>
      <c r="F18" s="28">
        <v>69325.890000000014</v>
      </c>
    </row>
    <row r="19" spans="2:6" ht="15.75" thickBot="1" x14ac:dyDescent="0.3">
      <c r="B19" s="119"/>
      <c r="C19" s="24" t="s">
        <v>49</v>
      </c>
      <c r="D19" s="90">
        <v>50188.689999999995</v>
      </c>
      <c r="E19" s="90">
        <v>10321.24</v>
      </c>
      <c r="F19" s="22">
        <v>60509.930000000008</v>
      </c>
    </row>
    <row r="20" spans="2:6" x14ac:dyDescent="0.25">
      <c r="B20" s="117" t="s">
        <v>34</v>
      </c>
      <c r="C20" s="27" t="s">
        <v>51</v>
      </c>
      <c r="D20" s="91">
        <v>6626.45</v>
      </c>
      <c r="E20" s="91">
        <v>1391.56</v>
      </c>
      <c r="F20" s="25">
        <v>8018.0099999999993</v>
      </c>
    </row>
    <row r="21" spans="2:6" ht="15.75" thickBot="1" x14ac:dyDescent="0.3">
      <c r="B21" s="119"/>
      <c r="C21" s="24" t="s">
        <v>49</v>
      </c>
      <c r="D21" s="90">
        <v>2230</v>
      </c>
      <c r="E21" s="90">
        <v>468.3</v>
      </c>
      <c r="F21" s="22">
        <v>2698.3</v>
      </c>
    </row>
    <row r="22" spans="2:6" x14ac:dyDescent="0.25">
      <c r="B22" s="117" t="s">
        <v>33</v>
      </c>
      <c r="C22" s="27" t="s">
        <v>51</v>
      </c>
      <c r="D22" s="91">
        <v>58493.1</v>
      </c>
      <c r="E22" s="91">
        <v>0</v>
      </c>
      <c r="F22" s="25">
        <v>58493.1</v>
      </c>
    </row>
    <row r="23" spans="2:6" ht="15.75" thickBot="1" x14ac:dyDescent="0.3">
      <c r="B23" s="119"/>
      <c r="C23" s="24" t="s">
        <v>49</v>
      </c>
      <c r="D23" s="90">
        <v>27557</v>
      </c>
      <c r="E23" s="90">
        <v>0</v>
      </c>
      <c r="F23" s="22">
        <v>27557</v>
      </c>
    </row>
    <row r="24" spans="2:6" ht="15.75" thickBot="1" x14ac:dyDescent="0.3">
      <c r="B24" s="79" t="s">
        <v>57</v>
      </c>
      <c r="C24" s="78" t="s">
        <v>49</v>
      </c>
      <c r="D24" s="89">
        <v>6169.6</v>
      </c>
      <c r="E24" s="89">
        <v>0</v>
      </c>
      <c r="F24" s="88">
        <v>6169.6</v>
      </c>
    </row>
    <row r="25" spans="2:6" ht="15.75" thickBot="1" x14ac:dyDescent="0.3">
      <c r="B25" s="138" t="s">
        <v>21</v>
      </c>
      <c r="C25" s="139"/>
      <c r="D25" s="87">
        <v>376350.17</v>
      </c>
      <c r="E25" s="87">
        <v>24212.900000000009</v>
      </c>
      <c r="F25" s="86">
        <v>400563.07</v>
      </c>
    </row>
    <row r="28" spans="2:6" ht="15.75" thickBot="1" x14ac:dyDescent="0.3"/>
    <row r="29" spans="2:6" ht="15.75" thickBot="1" x14ac:dyDescent="0.3">
      <c r="B29" s="85" t="s">
        <v>36</v>
      </c>
      <c r="C29" s="84" t="s">
        <v>31</v>
      </c>
      <c r="D29" s="83" t="s">
        <v>56</v>
      </c>
    </row>
    <row r="30" spans="2:6" x14ac:dyDescent="0.25">
      <c r="B30" s="117" t="s">
        <v>55</v>
      </c>
      <c r="C30" s="27" t="s">
        <v>54</v>
      </c>
      <c r="D30" s="81">
        <v>774</v>
      </c>
    </row>
    <row r="31" spans="2:6" x14ac:dyDescent="0.25">
      <c r="B31" s="118"/>
      <c r="C31" s="30" t="s">
        <v>51</v>
      </c>
      <c r="D31" s="82">
        <v>155</v>
      </c>
    </row>
    <row r="32" spans="2:6" ht="15.75" thickBot="1" x14ac:dyDescent="0.3">
      <c r="B32" s="119"/>
      <c r="C32" s="24" t="s">
        <v>49</v>
      </c>
      <c r="D32" s="80">
        <v>132</v>
      </c>
    </row>
    <row r="33" spans="2:4" x14ac:dyDescent="0.25">
      <c r="B33" s="117" t="s">
        <v>53</v>
      </c>
      <c r="C33" s="27" t="s">
        <v>51</v>
      </c>
      <c r="D33" s="81">
        <v>39</v>
      </c>
    </row>
    <row r="34" spans="2:4" ht="15.75" thickBot="1" x14ac:dyDescent="0.3">
      <c r="B34" s="119"/>
      <c r="C34" s="24" t="s">
        <v>49</v>
      </c>
      <c r="D34" s="80">
        <v>4</v>
      </c>
    </row>
    <row r="35" spans="2:4" x14ac:dyDescent="0.25">
      <c r="B35" s="117" t="s">
        <v>52</v>
      </c>
      <c r="C35" s="27" t="s">
        <v>51</v>
      </c>
      <c r="D35" s="81">
        <v>138</v>
      </c>
    </row>
    <row r="36" spans="2:4" ht="15.75" thickBot="1" x14ac:dyDescent="0.3">
      <c r="B36" s="119"/>
      <c r="C36" s="24" t="s">
        <v>49</v>
      </c>
      <c r="D36" s="80">
        <v>35</v>
      </c>
    </row>
    <row r="37" spans="2:4" ht="15.75" thickBot="1" x14ac:dyDescent="0.3">
      <c r="B37" s="79" t="s">
        <v>50</v>
      </c>
      <c r="C37" s="78" t="s">
        <v>49</v>
      </c>
      <c r="D37" s="77">
        <v>3</v>
      </c>
    </row>
    <row r="38" spans="2:4" ht="15.75" thickBot="1" x14ac:dyDescent="0.3">
      <c r="B38" s="76" t="s">
        <v>21</v>
      </c>
      <c r="C38" s="75"/>
      <c r="D38" s="74">
        <v>1280</v>
      </c>
    </row>
    <row r="39" spans="2:4" x14ac:dyDescent="0.25">
      <c r="B39" s="73"/>
      <c r="C39" s="73"/>
      <c r="D39" s="73"/>
    </row>
  </sheetData>
  <mergeCells count="10">
    <mergeCell ref="B30:B32"/>
    <mergeCell ref="B33:B34"/>
    <mergeCell ref="B35:B36"/>
    <mergeCell ref="B4:P4"/>
    <mergeCell ref="B7:J7"/>
    <mergeCell ref="L1:P1"/>
    <mergeCell ref="B17:B19"/>
    <mergeCell ref="B20:B21"/>
    <mergeCell ref="B22:B23"/>
    <mergeCell ref="B25:C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C33" sqref="C33"/>
    </sheetView>
  </sheetViews>
  <sheetFormatPr baseColWidth="10" defaultRowHeight="15" x14ac:dyDescent="0.25"/>
  <cols>
    <col min="1" max="1" width="1.85546875" customWidth="1"/>
    <col min="2" max="2" width="22.5703125" customWidth="1"/>
    <col min="3" max="3" width="19.28515625" customWidth="1"/>
  </cols>
  <sheetData>
    <row r="1" spans="1:16" ht="38.25" customHeight="1" thickBot="1" x14ac:dyDescent="0.3">
      <c r="A1" s="69"/>
      <c r="B1" s="13"/>
      <c r="C1" s="11"/>
      <c r="D1" s="12"/>
      <c r="E1" s="13"/>
      <c r="F1" s="13"/>
      <c r="G1" s="72"/>
      <c r="H1" s="72"/>
      <c r="I1" s="72"/>
      <c r="J1" s="72"/>
      <c r="K1" s="116" t="s">
        <v>20</v>
      </c>
      <c r="L1" s="116"/>
      <c r="M1" s="116"/>
      <c r="N1" s="116"/>
      <c r="O1" s="116"/>
      <c r="P1" s="116"/>
    </row>
    <row r="2" spans="1:16" ht="15.75" x14ac:dyDescent="0.25">
      <c r="A2" s="64"/>
      <c r="B2" s="64"/>
      <c r="C2" s="71"/>
      <c r="D2" s="70"/>
      <c r="E2" s="69"/>
      <c r="F2" s="69"/>
      <c r="G2" s="68"/>
      <c r="H2" s="66"/>
      <c r="I2" s="66"/>
      <c r="J2" s="66"/>
      <c r="K2" s="66"/>
      <c r="L2" s="65"/>
      <c r="M2" s="65"/>
      <c r="N2" s="65"/>
      <c r="O2" s="65"/>
      <c r="P2" s="65"/>
    </row>
    <row r="3" spans="1:16" ht="15.75" x14ac:dyDescent="0.25">
      <c r="B3" s="67" t="s">
        <v>73</v>
      </c>
      <c r="C3" s="64"/>
      <c r="D3" s="64"/>
      <c r="E3" s="64"/>
      <c r="F3" s="64"/>
      <c r="G3" s="64"/>
      <c r="H3" s="64"/>
      <c r="I3" s="64"/>
      <c r="J3" s="66"/>
      <c r="K3" s="66"/>
      <c r="L3" s="65"/>
      <c r="M3" s="65"/>
      <c r="N3" s="65"/>
      <c r="O3" s="65"/>
      <c r="P3" s="65"/>
    </row>
    <row r="4" spans="1:16" ht="23.25" x14ac:dyDescent="0.25">
      <c r="B4" s="131" t="s">
        <v>76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6" spans="1:16" x14ac:dyDescent="0.25">
      <c r="B6" s="140" t="s">
        <v>75</v>
      </c>
      <c r="C6" s="140"/>
      <c r="D6" s="140"/>
      <c r="E6" s="140"/>
      <c r="F6" s="140"/>
      <c r="G6" s="140"/>
      <c r="H6" s="140"/>
      <c r="I6" s="140"/>
      <c r="J6" s="140"/>
    </row>
    <row r="7" spans="1:16" ht="39" x14ac:dyDescent="0.25">
      <c r="B7" s="107" t="s">
        <v>70</v>
      </c>
      <c r="C7" s="105" t="s">
        <v>69</v>
      </c>
      <c r="D7" s="106" t="s">
        <v>28</v>
      </c>
      <c r="E7" s="106" t="s">
        <v>68</v>
      </c>
      <c r="F7" s="105" t="s">
        <v>67</v>
      </c>
      <c r="G7" s="104" t="s">
        <v>66</v>
      </c>
      <c r="H7" s="96"/>
      <c r="I7" s="103" t="s">
        <v>65</v>
      </c>
      <c r="J7" s="103" t="s">
        <v>64</v>
      </c>
    </row>
    <row r="8" spans="1:16" x14ac:dyDescent="0.25">
      <c r="B8" s="4" t="s">
        <v>63</v>
      </c>
      <c r="C8" s="102"/>
      <c r="D8" s="56">
        <v>18081.150000000001</v>
      </c>
      <c r="E8" s="56"/>
      <c r="F8" s="56">
        <v>18081.150000000001</v>
      </c>
      <c r="G8" s="100">
        <f>D8/D11</f>
        <v>0.69249851206548296</v>
      </c>
      <c r="H8" s="96"/>
      <c r="I8" s="101">
        <v>171</v>
      </c>
      <c r="J8" s="56">
        <v>152.69</v>
      </c>
    </row>
    <row r="9" spans="1:16" x14ac:dyDescent="0.25">
      <c r="B9" s="4" t="s">
        <v>62</v>
      </c>
      <c r="C9" s="101">
        <v>6</v>
      </c>
      <c r="D9" s="56">
        <v>4028.87</v>
      </c>
      <c r="E9" s="56">
        <v>846.06</v>
      </c>
      <c r="F9" s="56">
        <v>4874.93</v>
      </c>
      <c r="G9" s="100">
        <f>D9/D11</f>
        <v>0.15430359685668565</v>
      </c>
      <c r="H9" s="96"/>
      <c r="I9" s="96"/>
      <c r="J9" s="96"/>
    </row>
    <row r="10" spans="1:16" x14ac:dyDescent="0.25">
      <c r="B10" s="4" t="s">
        <v>49</v>
      </c>
      <c r="C10" s="101">
        <v>1</v>
      </c>
      <c r="D10" s="56">
        <v>4000</v>
      </c>
      <c r="E10" s="56">
        <v>840</v>
      </c>
      <c r="F10" s="56">
        <v>4840</v>
      </c>
      <c r="G10" s="100">
        <f>D10/D11</f>
        <v>0.15319789107783141</v>
      </c>
      <c r="H10" s="96"/>
      <c r="I10" s="96"/>
      <c r="J10" s="96"/>
    </row>
    <row r="11" spans="1:16" x14ac:dyDescent="0.25">
      <c r="B11" s="99" t="s">
        <v>61</v>
      </c>
      <c r="C11" s="97"/>
      <c r="D11" s="98">
        <f>SUM(D8:D10)</f>
        <v>26110.02</v>
      </c>
      <c r="E11" s="98">
        <f>SUM(E8:E10)</f>
        <v>1686.06</v>
      </c>
      <c r="F11" s="98">
        <v>27796.080000000002</v>
      </c>
      <c r="G11" s="97"/>
      <c r="H11" s="96"/>
      <c r="I11" s="96"/>
      <c r="J11" s="96"/>
    </row>
    <row r="14" spans="1:16" ht="15.75" thickBot="1" x14ac:dyDescent="0.3"/>
    <row r="15" spans="1:16" ht="15.75" thickBot="1" x14ac:dyDescent="0.3">
      <c r="B15" s="85" t="s">
        <v>36</v>
      </c>
      <c r="C15" s="84" t="s">
        <v>31</v>
      </c>
      <c r="D15" s="84" t="s">
        <v>60</v>
      </c>
      <c r="E15" s="84" t="s">
        <v>59</v>
      </c>
      <c r="F15" s="83" t="s">
        <v>4</v>
      </c>
    </row>
    <row r="16" spans="1:16" x14ac:dyDescent="0.25">
      <c r="B16" s="117" t="s">
        <v>74</v>
      </c>
      <c r="C16" s="27" t="s">
        <v>54</v>
      </c>
      <c r="D16" s="91">
        <v>18081.149999999998</v>
      </c>
      <c r="E16" s="91">
        <v>0</v>
      </c>
      <c r="F16" s="25">
        <v>18081.149999999998</v>
      </c>
    </row>
    <row r="17" spans="2:6" x14ac:dyDescent="0.25">
      <c r="B17" s="118"/>
      <c r="C17" s="30" t="s">
        <v>51</v>
      </c>
      <c r="D17" s="92">
        <v>3733.87</v>
      </c>
      <c r="E17" s="92">
        <v>784.11</v>
      </c>
      <c r="F17" s="28">
        <v>4517.9799999999987</v>
      </c>
    </row>
    <row r="18" spans="2:6" ht="15.75" thickBot="1" x14ac:dyDescent="0.3">
      <c r="B18" s="119"/>
      <c r="C18" s="24" t="s">
        <v>49</v>
      </c>
      <c r="D18" s="90">
        <v>4000</v>
      </c>
      <c r="E18" s="90">
        <v>840</v>
      </c>
      <c r="F18" s="22">
        <v>4840</v>
      </c>
    </row>
    <row r="19" spans="2:6" ht="15.75" thickBot="1" x14ac:dyDescent="0.3">
      <c r="B19" s="79" t="s">
        <v>34</v>
      </c>
      <c r="C19" s="30" t="s">
        <v>51</v>
      </c>
      <c r="D19" s="89">
        <v>295</v>
      </c>
      <c r="E19" s="89">
        <v>61.95</v>
      </c>
      <c r="F19" s="88">
        <v>356.95</v>
      </c>
    </row>
    <row r="20" spans="2:6" ht="15.75" thickBot="1" x14ac:dyDescent="0.3">
      <c r="B20" s="138" t="s">
        <v>21</v>
      </c>
      <c r="C20" s="139"/>
      <c r="D20" s="87">
        <v>26110.019999999997</v>
      </c>
      <c r="E20" s="87">
        <v>1686.0600000000002</v>
      </c>
      <c r="F20" s="86">
        <v>27796.079999999998</v>
      </c>
    </row>
    <row r="24" spans="2:6" ht="15.75" thickBot="1" x14ac:dyDescent="0.3"/>
    <row r="25" spans="2:6" ht="15.75" thickBot="1" x14ac:dyDescent="0.3">
      <c r="B25" s="85" t="s">
        <v>36</v>
      </c>
      <c r="C25" s="84" t="s">
        <v>31</v>
      </c>
      <c r="D25" s="83" t="s">
        <v>56</v>
      </c>
    </row>
    <row r="26" spans="2:6" x14ac:dyDescent="0.25">
      <c r="B26" s="117" t="s">
        <v>74</v>
      </c>
      <c r="C26" s="27" t="s">
        <v>54</v>
      </c>
      <c r="D26" s="81">
        <v>68</v>
      </c>
    </row>
    <row r="27" spans="2:6" x14ac:dyDescent="0.25">
      <c r="B27" s="118"/>
      <c r="C27" s="30" t="s">
        <v>51</v>
      </c>
      <c r="D27" s="82">
        <v>14</v>
      </c>
    </row>
    <row r="28" spans="2:6" ht="15.75" thickBot="1" x14ac:dyDescent="0.3">
      <c r="B28" s="119"/>
      <c r="C28" s="24" t="s">
        <v>49</v>
      </c>
      <c r="D28" s="80">
        <v>1</v>
      </c>
    </row>
    <row r="29" spans="2:6" ht="15.75" thickBot="1" x14ac:dyDescent="0.3">
      <c r="B29" s="113" t="s">
        <v>34</v>
      </c>
      <c r="C29" s="112" t="s">
        <v>51</v>
      </c>
      <c r="D29" s="111">
        <v>1</v>
      </c>
    </row>
    <row r="30" spans="2:6" ht="15.75" thickBot="1" x14ac:dyDescent="0.3">
      <c r="B30" s="110" t="s">
        <v>21</v>
      </c>
      <c r="C30" s="109"/>
      <c r="D30" s="108">
        <v>84</v>
      </c>
    </row>
  </sheetData>
  <mergeCells count="6">
    <mergeCell ref="B6:J6"/>
    <mergeCell ref="B16:B18"/>
    <mergeCell ref="B20:C20"/>
    <mergeCell ref="B26:B28"/>
    <mergeCell ref="K1:P1"/>
    <mergeCell ref="B4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2014_OTRI</vt:lpstr>
      <vt:lpstr>2014_Contratación I+D (art.83)</vt:lpstr>
      <vt:lpstr>2014_CACTI</vt:lpstr>
      <vt:lpstr>2014_ECIMAT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estudos06</cp:lastModifiedBy>
  <dcterms:created xsi:type="dcterms:W3CDTF">2016-05-02T12:33:24Z</dcterms:created>
  <dcterms:modified xsi:type="dcterms:W3CDTF">2016-11-04T13:24:13Z</dcterms:modified>
</cp:coreProperties>
</file>