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Actividades culturais, deportivas e de divulgación\"/>
    </mc:Choice>
  </mc:AlternateContent>
  <xr:revisionPtr revIDLastSave="0" documentId="13_ncr:1_{CA78E54E-F7A1-46BE-8058-575F37BBB6F2}" xr6:coauthVersionLast="47" xr6:coauthVersionMax="47" xr10:uidLastSave="{00000000-0000-0000-0000-000000000000}"/>
  <bookViews>
    <workbookView xWindow="-26760" yWindow="2430" windowWidth="23610" windowHeight="12585" xr2:uid="{00000000-000D-0000-FFFF-FFFF00000000}"/>
  </bookViews>
  <sheets>
    <sheet name="Actividades" sheetId="3" r:id="rId1"/>
    <sheet name="Competicións" sheetId="4" r:id="rId2"/>
    <sheet name="Instalació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3" l="1"/>
  <c r="J84" i="3"/>
  <c r="G84" i="3"/>
  <c r="D84" i="3"/>
  <c r="J83" i="3"/>
  <c r="G83" i="3"/>
  <c r="D83" i="3"/>
  <c r="I74" i="3"/>
  <c r="H74" i="3"/>
  <c r="F74" i="3"/>
  <c r="E74" i="3"/>
  <c r="C74" i="3"/>
  <c r="B74" i="3"/>
  <c r="J73" i="3"/>
  <c r="G73" i="3"/>
  <c r="D73" i="3"/>
  <c r="J72" i="3"/>
  <c r="G72" i="3"/>
  <c r="D72" i="3"/>
  <c r="J71" i="3"/>
  <c r="G71" i="3"/>
  <c r="D71" i="3"/>
  <c r="J70" i="3"/>
  <c r="G70" i="3"/>
  <c r="D70" i="3"/>
  <c r="J69" i="3"/>
  <c r="G69" i="3"/>
  <c r="D69" i="3"/>
  <c r="D54" i="3"/>
  <c r="D55" i="3"/>
  <c r="D56" i="3"/>
  <c r="D57" i="3"/>
  <c r="D58" i="3"/>
  <c r="D59" i="3"/>
  <c r="D53" i="3"/>
  <c r="C60" i="3"/>
  <c r="B60" i="3"/>
  <c r="J39" i="3"/>
  <c r="J40" i="3"/>
  <c r="J41" i="3"/>
  <c r="J42" i="3"/>
  <c r="J43" i="3"/>
  <c r="J44" i="3"/>
  <c r="J45" i="3"/>
  <c r="J38" i="3"/>
  <c r="G39" i="3"/>
  <c r="G40" i="3"/>
  <c r="G41" i="3"/>
  <c r="G42" i="3"/>
  <c r="G43" i="3"/>
  <c r="G44" i="3"/>
  <c r="G45" i="3"/>
  <c r="G38" i="3"/>
  <c r="D39" i="3"/>
  <c r="D40" i="3"/>
  <c r="D41" i="3"/>
  <c r="D42" i="3"/>
  <c r="D43" i="3"/>
  <c r="D44" i="3"/>
  <c r="D45" i="3"/>
  <c r="D38" i="3"/>
  <c r="J23" i="3"/>
  <c r="J24" i="3"/>
  <c r="J25" i="3"/>
  <c r="J26" i="3"/>
  <c r="J27" i="3"/>
  <c r="J28" i="3"/>
  <c r="J29" i="3"/>
  <c r="J22" i="3"/>
  <c r="G23" i="3"/>
  <c r="G24" i="3"/>
  <c r="G25" i="3"/>
  <c r="G26" i="3"/>
  <c r="G27" i="3"/>
  <c r="G28" i="3"/>
  <c r="G22" i="3"/>
  <c r="D23" i="3"/>
  <c r="D24" i="3"/>
  <c r="D25" i="3"/>
  <c r="D26" i="3"/>
  <c r="D27" i="3"/>
  <c r="D28" i="3"/>
  <c r="D29" i="3"/>
  <c r="D22" i="3"/>
  <c r="J13" i="3"/>
  <c r="J14" i="3"/>
  <c r="J15" i="3"/>
  <c r="J12" i="3"/>
  <c r="G13" i="3"/>
  <c r="G14" i="3"/>
  <c r="G15" i="3"/>
  <c r="G12" i="3"/>
  <c r="D13" i="3"/>
  <c r="D14" i="3"/>
  <c r="D15" i="3"/>
  <c r="D12" i="3"/>
  <c r="K69" i="3" l="1"/>
  <c r="G74" i="3"/>
  <c r="K70" i="3"/>
  <c r="K73" i="3"/>
  <c r="J74" i="3"/>
  <c r="K71" i="3"/>
  <c r="K72" i="3"/>
  <c r="D74" i="3"/>
  <c r="D60" i="3"/>
  <c r="C61" i="3" s="1"/>
  <c r="J90" i="3"/>
  <c r="J91" i="3"/>
  <c r="J89" i="3"/>
  <c r="G90" i="3"/>
  <c r="G91" i="3"/>
  <c r="G89" i="3"/>
  <c r="C92" i="3"/>
  <c r="E92" i="3"/>
  <c r="F92" i="3"/>
  <c r="H92" i="3"/>
  <c r="I92" i="3"/>
  <c r="B92" i="3"/>
  <c r="D90" i="3"/>
  <c r="D91" i="3"/>
  <c r="D89" i="3"/>
  <c r="C100" i="3"/>
  <c r="B100" i="3"/>
  <c r="D98" i="3"/>
  <c r="D99" i="3"/>
  <c r="D97" i="3"/>
  <c r="K74" i="3" l="1"/>
  <c r="L69" i="3" s="1"/>
  <c r="B61" i="3"/>
  <c r="K89" i="3"/>
  <c r="J92" i="3"/>
  <c r="K91" i="3"/>
  <c r="G92" i="3"/>
  <c r="K90" i="3"/>
  <c r="D92" i="3"/>
  <c r="D100" i="3"/>
  <c r="K39" i="3"/>
  <c r="H46" i="3"/>
  <c r="C46" i="3"/>
  <c r="E46" i="3"/>
  <c r="F46" i="3"/>
  <c r="I46" i="3"/>
  <c r="B46" i="3"/>
  <c r="J30" i="3"/>
  <c r="I30" i="3"/>
  <c r="H30" i="3"/>
  <c r="G30" i="3"/>
  <c r="F30" i="3"/>
  <c r="E30" i="3"/>
  <c r="C30" i="3"/>
  <c r="B30" i="3"/>
  <c r="K23" i="3"/>
  <c r="K24" i="3"/>
  <c r="K25" i="3"/>
  <c r="K26" i="3"/>
  <c r="K27" i="3"/>
  <c r="K28" i="3"/>
  <c r="K29" i="3"/>
  <c r="K22" i="3"/>
  <c r="K13" i="3"/>
  <c r="K14" i="3"/>
  <c r="K15" i="3"/>
  <c r="K12" i="3"/>
  <c r="C16" i="3"/>
  <c r="E16" i="3"/>
  <c r="F16" i="3"/>
  <c r="H16" i="3"/>
  <c r="I16" i="3"/>
  <c r="J16" i="3"/>
  <c r="B16" i="3"/>
  <c r="L70" i="3" l="1"/>
  <c r="L72" i="3"/>
  <c r="L71" i="3"/>
  <c r="L73" i="3"/>
  <c r="D30" i="3"/>
  <c r="K30" i="3" s="1"/>
  <c r="L26" i="3" s="1"/>
  <c r="G16" i="3"/>
  <c r="D16" i="3"/>
  <c r="K92" i="3"/>
  <c r="K45" i="3"/>
  <c r="K44" i="3"/>
  <c r="K43" i="3"/>
  <c r="J46" i="3"/>
  <c r="K42" i="3"/>
  <c r="K41" i="3"/>
  <c r="K40" i="3"/>
  <c r="G46" i="3"/>
  <c r="K38" i="3"/>
  <c r="D46" i="3"/>
  <c r="K16" i="3" l="1"/>
  <c r="L15" i="3" s="1"/>
  <c r="L24" i="3"/>
  <c r="L25" i="3"/>
  <c r="K46" i="3"/>
  <c r="L43" i="3" s="1"/>
  <c r="L30" i="3"/>
  <c r="L27" i="3"/>
  <c r="L23" i="3"/>
  <c r="L29" i="3"/>
  <c r="L28" i="3"/>
  <c r="L14" i="3" l="1"/>
  <c r="L12" i="3"/>
  <c r="L13" i="3"/>
  <c r="L41" i="3"/>
  <c r="L44" i="3"/>
  <c r="L45" i="3"/>
  <c r="L38" i="3"/>
  <c r="L40" i="3"/>
  <c r="L42" i="3"/>
  <c r="L39" i="3"/>
  <c r="E98" i="3"/>
  <c r="E99" i="3"/>
  <c r="E100" i="3"/>
  <c r="E97" i="3"/>
</calcChain>
</file>

<file path=xl/sharedStrings.xml><?xml version="1.0" encoding="utf-8"?>
<sst xmlns="http://schemas.openxmlformats.org/spreadsheetml/2006/main" count="201" uniqueCount="101">
  <si>
    <t>Unidade de Análises e Programas</t>
  </si>
  <si>
    <t xml:space="preserve">Fonte: Área de benestar, saúde e deporte </t>
  </si>
  <si>
    <t>Ocupación das instalacións de uso colectivo</t>
  </si>
  <si>
    <t>Ourense</t>
  </si>
  <si>
    <t>Campo de herba sintética</t>
  </si>
  <si>
    <t>Pista de atletismo</t>
  </si>
  <si>
    <t>Pistas de tenis (2)</t>
  </si>
  <si>
    <t>Pontevedra</t>
  </si>
  <si>
    <t>Tenis de mesa (1)</t>
  </si>
  <si>
    <t>Vigo</t>
  </si>
  <si>
    <t>Usos das instalacións de uso individual</t>
  </si>
  <si>
    <t>Total usos</t>
  </si>
  <si>
    <t>% uso com. univ.</t>
  </si>
  <si>
    <t>% uso externo</t>
  </si>
  <si>
    <t>% uso mulleres</t>
  </si>
  <si>
    <t>Bicicletas BTT</t>
  </si>
  <si>
    <t>Medicina deportiva</t>
  </si>
  <si>
    <t>OURENSE</t>
  </si>
  <si>
    <t>PONTEVEDRA</t>
  </si>
  <si>
    <t>VIGO</t>
  </si>
  <si>
    <t>Total</t>
  </si>
  <si>
    <t>Consulta informativa</t>
  </si>
  <si>
    <t>Fisioterapia</t>
  </si>
  <si>
    <t>Homes</t>
  </si>
  <si>
    <t>Mulleres</t>
  </si>
  <si>
    <t>Horas de apertura</t>
  </si>
  <si>
    <t>Salas multiusos (3)</t>
  </si>
  <si>
    <t>Tenis de mesa (5)</t>
  </si>
  <si>
    <t>3. Actividades na natureza</t>
  </si>
  <si>
    <t>2. Escolas e cursos de iniciación deportiva</t>
  </si>
  <si>
    <t>Tenis</t>
  </si>
  <si>
    <t>Voleibol</t>
  </si>
  <si>
    <t>Atletismo</t>
  </si>
  <si>
    <t>% participación actividade</t>
  </si>
  <si>
    <t>Participación
total</t>
  </si>
  <si>
    <t>Escalada</t>
  </si>
  <si>
    <t>% mulleres</t>
  </si>
  <si>
    <t>Nº sesións</t>
  </si>
  <si>
    <t>Total sesións</t>
  </si>
  <si>
    <t>%mulleres
sobre total</t>
  </si>
  <si>
    <t>Bádminton</t>
  </si>
  <si>
    <t>Sala multiusos</t>
  </si>
  <si>
    <t>% uso homes</t>
  </si>
  <si>
    <t>Actividades dirixidas</t>
  </si>
  <si>
    <t>Muro de escalada</t>
  </si>
  <si>
    <t>Fitness</t>
  </si>
  <si>
    <t>1. Actividades nas instalacións</t>
  </si>
  <si>
    <t>Uso libre</t>
  </si>
  <si>
    <t>Ciclo indoor</t>
  </si>
  <si>
    <t>Ioga</t>
  </si>
  <si>
    <t>Pilates</t>
  </si>
  <si>
    <t>Zumba</t>
  </si>
  <si>
    <t>Defensa persoal</t>
  </si>
  <si>
    <t>% ocupación</t>
  </si>
  <si>
    <t>Tenis de mesa (2)</t>
  </si>
  <si>
    <t>Sala de usos múltiples</t>
  </si>
  <si>
    <t>Sala usos múltiples</t>
  </si>
  <si>
    <t>CORE</t>
  </si>
  <si>
    <t>HIIT</t>
  </si>
  <si>
    <t>Tenis infantil</t>
  </si>
  <si>
    <t>Tenis de mesa</t>
  </si>
  <si>
    <t>Campo de fútbol/Rugby</t>
  </si>
  <si>
    <t>Pista polideportiva cuberta</t>
  </si>
  <si>
    <t xml:space="preserve">Pista polideportiva  </t>
  </si>
  <si>
    <t>Campo de herba natural</t>
  </si>
  <si>
    <t>Pista polideportiva</t>
  </si>
  <si>
    <t>Pistas de tenis (5)</t>
  </si>
  <si>
    <t>Sala cardio-fitness</t>
  </si>
  <si>
    <t>Actividades dirixidas na pista polideportiva</t>
  </si>
  <si>
    <t>Actividades deportivas e saudables, curso 2020/2021</t>
  </si>
  <si>
    <t>BTT</t>
  </si>
  <si>
    <t>Adestramento funcional</t>
  </si>
  <si>
    <t>Body Pump</t>
  </si>
  <si>
    <t>Volei praia</t>
  </si>
  <si>
    <t>Descenso de rápidos</t>
  </si>
  <si>
    <t>Kayak + Snorquel + Andaina</t>
  </si>
  <si>
    <t>Flyboard</t>
  </si>
  <si>
    <t>Mergullo</t>
  </si>
  <si>
    <t>Surf</t>
  </si>
  <si>
    <t>Wakeboard</t>
  </si>
  <si>
    <t>Windsurf</t>
  </si>
  <si>
    <t>% Participación activiade</t>
  </si>
  <si>
    <t>4. Exploracampus</t>
  </si>
  <si>
    <t>Orientación</t>
  </si>
  <si>
    <t>Running</t>
  </si>
  <si>
    <t>Roteiros a pé</t>
  </si>
  <si>
    <t>Roteiros BTT</t>
  </si>
  <si>
    <t>Xeocaching</t>
  </si>
  <si>
    <t>5. Servizos de medicina deportiva e valoración funcional</t>
  </si>
  <si>
    <t>Antropometría</t>
  </si>
  <si>
    <t>Consulta médico-deportiva</t>
  </si>
  <si>
    <t>% actividades propias /uso libre</t>
  </si>
  <si>
    <t>% actividades externas</t>
  </si>
  <si>
    <t>Cuestionario de aptitude para o exercicio</t>
  </si>
  <si>
    <t>Idade media</t>
  </si>
  <si>
    <t>Cuestionarios</t>
  </si>
  <si>
    <t>Risco moderado ou alto</t>
  </si>
  <si>
    <t>Risco baixo</t>
  </si>
  <si>
    <t>Sen risco</t>
  </si>
  <si>
    <t>Media idade/total cuestionarios</t>
  </si>
  <si>
    <t>Durante este curso académico, e debido ás medidas sanitarias que se desenvolveron por mor da COVID-19, non se levaron a cabo competicións internas, nin individuais nin por equipos. 
Tampouco se puideron celebrar os campionatos universitarios galegos nin os Xogos Deportivos Universitarios Galaico-Durienses.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</si>
</sst>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806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00CC99"/>
      <name val="Calibri"/>
      <family val="2"/>
    </font>
    <font>
      <sz val="10"/>
      <color rgb="FF00B0F0"/>
      <name val="Calibri"/>
      <family val="2"/>
    </font>
    <font>
      <b/>
      <sz val="10"/>
      <color rgb="FF00CC9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64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4" fillId="0" borderId="1" xfId="2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0" fontId="22" fillId="0" borderId="0" xfId="0" applyNumberFormat="1" applyFont="1" applyBorder="1" applyAlignment="1">
      <alignment horizontal="center" vertical="center"/>
    </xf>
    <xf numFmtId="10" fontId="23" fillId="0" borderId="0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0" fillId="0" borderId="0" xfId="1" applyNumberFormat="1" applyFont="1"/>
    <xf numFmtId="0" fontId="0" fillId="0" borderId="0" xfId="0" applyNumberFormat="1"/>
    <xf numFmtId="0" fontId="2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9" fillId="0" borderId="0" xfId="0" applyFont="1" applyFill="1" applyBorder="1"/>
    <xf numFmtId="0" fontId="19" fillId="0" borderId="6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justify" vertical="center" wrapText="1"/>
    </xf>
    <xf numFmtId="0" fontId="2" fillId="0" borderId="1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0" fontId="2" fillId="0" borderId="0" xfId="2" applyBorder="1"/>
    <xf numFmtId="0" fontId="0" fillId="0" borderId="0" xfId="0" applyBorder="1"/>
    <xf numFmtId="0" fontId="2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2" fillId="0" borderId="0" xfId="2" applyFont="1" applyBorder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2" fillId="0" borderId="2" xfId="0" applyFont="1" applyBorder="1"/>
    <xf numFmtId="0" fontId="33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32" fillId="0" borderId="0" xfId="0" applyFont="1" applyBorder="1"/>
    <xf numFmtId="0" fontId="33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9" fontId="30" fillId="0" borderId="0" xfId="1" applyNumberFormat="1" applyFont="1" applyBorder="1" applyAlignment="1">
      <alignment horizontal="center" vertical="center" wrapText="1"/>
    </xf>
    <xf numFmtId="9" fontId="36" fillId="0" borderId="0" xfId="1" applyNumberFormat="1" applyFont="1" applyBorder="1" applyAlignment="1">
      <alignment horizontal="center" vertical="center" wrapText="1"/>
    </xf>
    <xf numFmtId="9" fontId="11" fillId="0" borderId="0" xfId="1" applyFont="1" applyFill="1" applyBorder="1" applyAlignment="1">
      <alignment horizontal="center" vertical="center" wrapText="1"/>
    </xf>
    <xf numFmtId="9" fontId="19" fillId="0" borderId="0" xfId="1" applyNumberFormat="1" applyFont="1" applyBorder="1" applyAlignment="1">
      <alignment horizontal="center" vertical="center" wrapText="1"/>
    </xf>
    <xf numFmtId="10" fontId="10" fillId="0" borderId="2" xfId="1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0" fontId="32" fillId="0" borderId="2" xfId="1" applyNumberFormat="1" applyFont="1" applyBorder="1"/>
    <xf numFmtId="10" fontId="19" fillId="0" borderId="5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9" fontId="20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28" fillId="0" borderId="5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10" fontId="9" fillId="0" borderId="0" xfId="0" applyNumberFormat="1" applyFont="1" applyFill="1" applyBorder="1" applyAlignment="1">
      <alignment horizontal="center" vertical="center" wrapText="1"/>
    </xf>
    <xf numFmtId="10" fontId="9" fillId="0" borderId="2" xfId="1" applyNumberFormat="1" applyFont="1" applyFill="1" applyBorder="1" applyAlignment="1">
      <alignment horizontal="center" vertical="center" wrapText="1"/>
    </xf>
    <xf numFmtId="10" fontId="11" fillId="0" borderId="2" xfId="1" applyNumberFormat="1" applyFont="1" applyFill="1" applyBorder="1" applyAlignment="1">
      <alignment horizontal="center" vertical="center" wrapText="1"/>
    </xf>
    <xf numFmtId="10" fontId="22" fillId="0" borderId="2" xfId="1" applyNumberFormat="1" applyFont="1" applyBorder="1" applyAlignment="1">
      <alignment horizontal="center" vertical="center"/>
    </xf>
    <xf numFmtId="10" fontId="23" fillId="0" borderId="2" xfId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justify" vertical="center" wrapText="1"/>
    </xf>
    <xf numFmtId="0" fontId="0" fillId="0" borderId="12" xfId="0" applyBorder="1" applyAlignment="1">
      <alignment vertical="center"/>
    </xf>
    <xf numFmtId="0" fontId="5" fillId="0" borderId="0" xfId="0" applyFont="1" applyFill="1"/>
    <xf numFmtId="0" fontId="2" fillId="0" borderId="0" xfId="2" applyFill="1" applyBorder="1"/>
    <xf numFmtId="0" fontId="0" fillId="0" borderId="0" xfId="0" applyFill="1" applyBorder="1"/>
    <xf numFmtId="0" fontId="2" fillId="0" borderId="0" xfId="2" applyFont="1" applyFill="1" applyBorder="1" applyAlignment="1">
      <alignment wrapText="1"/>
    </xf>
    <xf numFmtId="0" fontId="4" fillId="0" borderId="0" xfId="2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9" fontId="26" fillId="0" borderId="2" xfId="1" applyFont="1" applyFill="1" applyBorder="1" applyAlignment="1">
      <alignment horizontal="center" vertical="center" wrapText="1"/>
    </xf>
    <xf numFmtId="9" fontId="26" fillId="0" borderId="0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10" fontId="0" fillId="0" borderId="0" xfId="0" applyNumberFormat="1"/>
    <xf numFmtId="2" fontId="26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40" fillId="0" borderId="6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0" fillId="0" borderId="7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8" fillId="0" borderId="1" xfId="2" applyFont="1" applyBorder="1" applyAlignment="1">
      <alignment vertical="center" wrapText="1"/>
    </xf>
    <xf numFmtId="0" fontId="32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28" fillId="0" borderId="2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8" fillId="0" borderId="1" xfId="2" applyFont="1" applyBorder="1" applyAlignment="1">
      <alignment horizontal="right" vertical="center" wrapText="1"/>
    </xf>
    <xf numFmtId="0" fontId="37" fillId="0" borderId="1" xfId="2" applyFont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3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Uso individual por xénero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Instalacións!$F$29</c:f>
              <c:strCache>
                <c:ptCount val="1"/>
                <c:pt idx="0">
                  <c:v>% uso 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Instalacións!$A$30:$B$39</c:f>
              <c:multiLvlStrCache>
                <c:ptCount val="10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Bicicletas BTT</c:v>
                  </c:pt>
                  <c:pt idx="6">
                    <c:v>Muro de escalada</c:v>
                  </c:pt>
                  <c:pt idx="7">
                    <c:v>Pista de atletismo</c:v>
                  </c:pt>
                  <c:pt idx="8">
                    <c:v>Sala cardio-fitness</c:v>
                  </c:pt>
                  <c:pt idx="9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Instalacións!$F$30:$F$39</c:f>
              <c:numCache>
                <c:formatCode>0.00%</c:formatCode>
                <c:ptCount val="10"/>
                <c:pt idx="0">
                  <c:v>0.68459999999999999</c:v>
                </c:pt>
                <c:pt idx="1">
                  <c:v>0.8286</c:v>
                </c:pt>
                <c:pt idx="2">
                  <c:v>3.6200000000000003E-2</c:v>
                </c:pt>
                <c:pt idx="3">
                  <c:v>0.14249999999999999</c:v>
                </c:pt>
                <c:pt idx="4">
                  <c:v>0.7238</c:v>
                </c:pt>
                <c:pt idx="5">
                  <c:v>0.875</c:v>
                </c:pt>
                <c:pt idx="6">
                  <c:v>0.66849999999999998</c:v>
                </c:pt>
                <c:pt idx="7">
                  <c:v>0.82350000000000001</c:v>
                </c:pt>
                <c:pt idx="8">
                  <c:v>0.78500000000000003</c:v>
                </c:pt>
                <c:pt idx="9">
                  <c:v>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F3A-8C59-92E505C00CAE}"/>
            </c:ext>
          </c:extLst>
        </c:ser>
        <c:ser>
          <c:idx val="1"/>
          <c:order val="1"/>
          <c:tx>
            <c:strRef>
              <c:f>Instalacións!$G$29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Instalacións!$A$30:$B$39</c:f>
              <c:multiLvlStrCache>
                <c:ptCount val="10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Bicicletas BTT</c:v>
                  </c:pt>
                  <c:pt idx="6">
                    <c:v>Muro de escalada</c:v>
                  </c:pt>
                  <c:pt idx="7">
                    <c:v>Pista de atletismo</c:v>
                  </c:pt>
                  <c:pt idx="8">
                    <c:v>Sala cardio-fitness</c:v>
                  </c:pt>
                  <c:pt idx="9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Instalacións!$G$30:$G$39</c:f>
              <c:numCache>
                <c:formatCode>0.00%</c:formatCode>
                <c:ptCount val="10"/>
                <c:pt idx="0">
                  <c:v>0.31540000000000001</c:v>
                </c:pt>
                <c:pt idx="1">
                  <c:v>0.1714</c:v>
                </c:pt>
                <c:pt idx="2">
                  <c:v>0.96379999999999999</c:v>
                </c:pt>
                <c:pt idx="3">
                  <c:v>0.85750000000000004</c:v>
                </c:pt>
                <c:pt idx="4">
                  <c:v>0.2762</c:v>
                </c:pt>
                <c:pt idx="5">
                  <c:v>0.125</c:v>
                </c:pt>
                <c:pt idx="6">
                  <c:v>0.33150000000000002</c:v>
                </c:pt>
                <c:pt idx="7">
                  <c:v>0.17649999999999999</c:v>
                </c:pt>
                <c:pt idx="8">
                  <c:v>0.215</c:v>
                </c:pt>
                <c:pt idx="9">
                  <c:v>0.83699999999999997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F3A-8C59-92E505C0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89136"/>
        <c:axId val="1996391216"/>
      </c:barChart>
      <c:catAx>
        <c:axId val="199638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91216"/>
        <c:crosses val="autoZero"/>
        <c:auto val="1"/>
        <c:lblAlgn val="ctr"/>
        <c:lblOffset val="100"/>
        <c:noMultiLvlLbl val="0"/>
      </c:catAx>
      <c:valAx>
        <c:axId val="19963912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individual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Instalacións!$D$29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Instalacións!$A$30:$B$39</c:f>
              <c:multiLvlStrCache>
                <c:ptCount val="10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Bicicletas BTT</c:v>
                  </c:pt>
                  <c:pt idx="6">
                    <c:v>Muro de escalada</c:v>
                  </c:pt>
                  <c:pt idx="7">
                    <c:v>Pista de atletismo</c:v>
                  </c:pt>
                  <c:pt idx="8">
                    <c:v>Sala cardio-fitness</c:v>
                  </c:pt>
                  <c:pt idx="9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Instalacións!$D$30:$D$39</c:f>
              <c:numCache>
                <c:formatCode>0.00%</c:formatCode>
                <c:ptCount val="10"/>
                <c:pt idx="0">
                  <c:v>0.1285</c:v>
                </c:pt>
                <c:pt idx="1">
                  <c:v>0.67169999999999996</c:v>
                </c:pt>
                <c:pt idx="2">
                  <c:v>0.71640000000000004</c:v>
                </c:pt>
                <c:pt idx="3">
                  <c:v>0.8206</c:v>
                </c:pt>
                <c:pt idx="4">
                  <c:v>0.88839999999999997</c:v>
                </c:pt>
                <c:pt idx="5">
                  <c:v>1</c:v>
                </c:pt>
                <c:pt idx="6">
                  <c:v>0.48099999999999998</c:v>
                </c:pt>
                <c:pt idx="7">
                  <c:v>6.8599999999999994E-2</c:v>
                </c:pt>
                <c:pt idx="8">
                  <c:v>0.78700000000000003</c:v>
                </c:pt>
                <c:pt idx="9">
                  <c:v>0.85319999999999996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CA5-9A2C-F67F205EC31F}"/>
            </c:ext>
          </c:extLst>
        </c:ser>
        <c:ser>
          <c:idx val="1"/>
          <c:order val="1"/>
          <c:tx>
            <c:strRef>
              <c:f>Instalacións!$E$29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Instalacións!$A$30:$B$39</c:f>
              <c:multiLvlStrCache>
                <c:ptCount val="10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Bicicletas BTT</c:v>
                  </c:pt>
                  <c:pt idx="6">
                    <c:v>Muro de escalada</c:v>
                  </c:pt>
                  <c:pt idx="7">
                    <c:v>Pista de atletismo</c:v>
                  </c:pt>
                  <c:pt idx="8">
                    <c:v>Sala cardio-fitness</c:v>
                  </c:pt>
                  <c:pt idx="9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Instalacións!$E$30:$E$39</c:f>
              <c:numCache>
                <c:formatCode>0.00%</c:formatCode>
                <c:ptCount val="10"/>
                <c:pt idx="0">
                  <c:v>0.87150000000000005</c:v>
                </c:pt>
                <c:pt idx="1">
                  <c:v>0.32829999999999998</c:v>
                </c:pt>
                <c:pt idx="2">
                  <c:v>0.28360000000000002</c:v>
                </c:pt>
                <c:pt idx="3">
                  <c:v>0.1794</c:v>
                </c:pt>
                <c:pt idx="4">
                  <c:v>0.1116</c:v>
                </c:pt>
                <c:pt idx="5">
                  <c:v>0</c:v>
                </c:pt>
                <c:pt idx="6">
                  <c:v>0.51900000000000002</c:v>
                </c:pt>
                <c:pt idx="7">
                  <c:v>0.93140000000000001</c:v>
                </c:pt>
                <c:pt idx="8">
                  <c:v>0.21299999999999999</c:v>
                </c:pt>
                <c:pt idx="9">
                  <c:v>0.14680000000000001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CA5-9A2C-F67F205E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5840"/>
        <c:axId val="2064041248"/>
      </c:barChart>
      <c:catAx>
        <c:axId val="20640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41248"/>
        <c:crosses val="autoZero"/>
        <c:auto val="1"/>
        <c:lblAlgn val="ctr"/>
        <c:lblOffset val="100"/>
        <c:noMultiLvlLbl val="0"/>
      </c:catAx>
      <c:valAx>
        <c:axId val="206404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Porcentaxe de ocupación, uso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52840187012026E-2"/>
          <c:y val="0.15799787007454738"/>
          <c:w val="0.89090522976663311"/>
          <c:h val="0.4626597234451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Instalacións!$D$7</c:f>
              <c:strCache>
                <c:ptCount val="1"/>
                <c:pt idx="0">
                  <c:v>% ocupación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37-4C1C-BD21-9B34FBDB915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37-4C1C-BD21-9B34FBDB915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37-4C1C-BD21-9B34FBDB915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37-4C1C-BD21-9B34FBDB915A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37-4C1C-BD21-9B34FBDB915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837-4C1C-BD21-9B34FBDB915A}"/>
              </c:ext>
            </c:extLst>
          </c:dPt>
          <c:cat>
            <c:strRef>
              <c:f>Instalacións!$B$8:$B$23</c:f>
              <c:strCache>
                <c:ptCount val="16"/>
                <c:pt idx="0">
                  <c:v>Campo de fútbol/Rugby</c:v>
                </c:pt>
                <c:pt idx="1">
                  <c:v>Pista de atletismo</c:v>
                </c:pt>
                <c:pt idx="2">
                  <c:v>Pista polideportiva cuberta</c:v>
                </c:pt>
                <c:pt idx="3">
                  <c:v>Pistas de tenis (2)</c:v>
                </c:pt>
                <c:pt idx="4">
                  <c:v>Sala multiusos</c:v>
                </c:pt>
                <c:pt idx="5">
                  <c:v>Tenis de mesa (2)</c:v>
                </c:pt>
                <c:pt idx="6">
                  <c:v>Pista polideportiva  </c:v>
                </c:pt>
                <c:pt idx="7">
                  <c:v>Tenis de mesa (1)</c:v>
                </c:pt>
                <c:pt idx="8">
                  <c:v>Campo de herba sintética</c:v>
                </c:pt>
                <c:pt idx="9">
                  <c:v>Campo de herba natural</c:v>
                </c:pt>
                <c:pt idx="10">
                  <c:v>Muro de escalada</c:v>
                </c:pt>
                <c:pt idx="11">
                  <c:v>Pista de atletismo</c:v>
                </c:pt>
                <c:pt idx="12">
                  <c:v>Pista polideportiva</c:v>
                </c:pt>
                <c:pt idx="13">
                  <c:v>Pistas de tenis (5)</c:v>
                </c:pt>
                <c:pt idx="14">
                  <c:v>Salas multiusos (3)</c:v>
                </c:pt>
                <c:pt idx="15">
                  <c:v>Tenis de mesa (5)</c:v>
                </c:pt>
              </c:strCache>
            </c:strRef>
          </c:cat>
          <c:val>
            <c:numRef>
              <c:f>Instalacións!$D$8:$D$23</c:f>
              <c:numCache>
                <c:formatCode>0.00%</c:formatCode>
                <c:ptCount val="16"/>
                <c:pt idx="0">
                  <c:v>0.26640000000000003</c:v>
                </c:pt>
                <c:pt idx="1">
                  <c:v>0.22259999999999999</c:v>
                </c:pt>
                <c:pt idx="2">
                  <c:v>0.33239999999999997</c:v>
                </c:pt>
                <c:pt idx="3">
                  <c:v>0.37590000000000001</c:v>
                </c:pt>
                <c:pt idx="4">
                  <c:v>0.14360000000000001</c:v>
                </c:pt>
                <c:pt idx="5">
                  <c:v>1.11E-2</c:v>
                </c:pt>
                <c:pt idx="6">
                  <c:v>0.28050000000000003</c:v>
                </c:pt>
                <c:pt idx="7">
                  <c:v>4.0000000000000002E-4</c:v>
                </c:pt>
                <c:pt idx="8">
                  <c:v>0.17100000000000001</c:v>
                </c:pt>
                <c:pt idx="9">
                  <c:v>4.02E-2</c:v>
                </c:pt>
                <c:pt idx="10">
                  <c:v>0.32550000000000001</c:v>
                </c:pt>
                <c:pt idx="11">
                  <c:v>0.46850000000000003</c:v>
                </c:pt>
                <c:pt idx="12">
                  <c:v>0.3755</c:v>
                </c:pt>
                <c:pt idx="13">
                  <c:v>0.2238</c:v>
                </c:pt>
                <c:pt idx="14">
                  <c:v>0.2238</c:v>
                </c:pt>
                <c:pt idx="15">
                  <c:v>0.1678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0-4AD4-9FCA-72D812DF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34176"/>
        <c:axId val="2064034592"/>
      </c:barChart>
      <c:catAx>
        <c:axId val="20640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592"/>
        <c:crosses val="autoZero"/>
        <c:auto val="1"/>
        <c:lblAlgn val="ctr"/>
        <c:lblOffset val="100"/>
        <c:noMultiLvlLbl val="0"/>
      </c:catAx>
      <c:valAx>
        <c:axId val="20640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Actividades propias versus actividades externas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Instalacións!$E$7</c:f>
              <c:strCache>
                <c:ptCount val="1"/>
                <c:pt idx="0">
                  <c:v>% actividades propias /uso libre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Instalacións!$E$8:$E$23</c:f>
              <c:numCache>
                <c:formatCode>0.00%</c:formatCode>
                <c:ptCount val="16"/>
                <c:pt idx="0">
                  <c:v>0</c:v>
                </c:pt>
                <c:pt idx="1">
                  <c:v>0.61780000000000002</c:v>
                </c:pt>
                <c:pt idx="2">
                  <c:v>0.30159999999999998</c:v>
                </c:pt>
                <c:pt idx="3">
                  <c:v>0.42030000000000001</c:v>
                </c:pt>
                <c:pt idx="4">
                  <c:v>0.97330000000000005</c:v>
                </c:pt>
                <c:pt idx="5">
                  <c:v>0.30669999999999997</c:v>
                </c:pt>
                <c:pt idx="6">
                  <c:v>0.29580000000000001</c:v>
                </c:pt>
                <c:pt idx="7">
                  <c:v>1</c:v>
                </c:pt>
                <c:pt idx="8">
                  <c:v>0.3911</c:v>
                </c:pt>
                <c:pt idx="9">
                  <c:v>0</c:v>
                </c:pt>
                <c:pt idx="10">
                  <c:v>0.56679999999999997</c:v>
                </c:pt>
                <c:pt idx="11">
                  <c:v>0.93230000000000002</c:v>
                </c:pt>
                <c:pt idx="12">
                  <c:v>0.70040000000000002</c:v>
                </c:pt>
                <c:pt idx="13">
                  <c:v>0.56169999999999998</c:v>
                </c:pt>
                <c:pt idx="14">
                  <c:v>0.56169999999999998</c:v>
                </c:pt>
                <c:pt idx="15">
                  <c:v>0.82310000000000005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0F1-8CB3-E0F839907B0E}"/>
            </c:ext>
          </c:extLst>
        </c:ser>
        <c:ser>
          <c:idx val="1"/>
          <c:order val="1"/>
          <c:tx>
            <c:strRef>
              <c:f>Instalacións!$F$7</c:f>
              <c:strCache>
                <c:ptCount val="1"/>
                <c:pt idx="0">
                  <c:v>% actividades externas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Instalacións!$F$8:$F$23</c:f>
              <c:numCache>
                <c:formatCode>0.00%</c:formatCode>
                <c:ptCount val="16"/>
                <c:pt idx="0">
                  <c:v>1</c:v>
                </c:pt>
                <c:pt idx="1">
                  <c:v>0.38219999999999998</c:v>
                </c:pt>
                <c:pt idx="2">
                  <c:v>0.69840000000000002</c:v>
                </c:pt>
                <c:pt idx="3">
                  <c:v>0.57969999999999999</c:v>
                </c:pt>
                <c:pt idx="4">
                  <c:v>2.6700000000000002E-2</c:v>
                </c:pt>
                <c:pt idx="5">
                  <c:v>0.69330000000000003</c:v>
                </c:pt>
                <c:pt idx="6">
                  <c:v>0.70420000000000005</c:v>
                </c:pt>
                <c:pt idx="7">
                  <c:v>0</c:v>
                </c:pt>
                <c:pt idx="8">
                  <c:v>0.6089</c:v>
                </c:pt>
                <c:pt idx="9">
                  <c:v>1</c:v>
                </c:pt>
                <c:pt idx="10">
                  <c:v>0.43319999999999997</c:v>
                </c:pt>
                <c:pt idx="11">
                  <c:v>6.7699999999999996E-2</c:v>
                </c:pt>
                <c:pt idx="12">
                  <c:v>0.29959999999999998</c:v>
                </c:pt>
                <c:pt idx="13">
                  <c:v>0.43830000000000002</c:v>
                </c:pt>
                <c:pt idx="14">
                  <c:v>0.43830000000000002</c:v>
                </c:pt>
                <c:pt idx="15">
                  <c:v>0.1769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1-40F1-8CB3-E0F83990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2512"/>
        <c:axId val="2064037920"/>
      </c:barChart>
      <c:catAx>
        <c:axId val="20640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7920"/>
        <c:crosses val="autoZero"/>
        <c:auto val="1"/>
        <c:lblAlgn val="ctr"/>
        <c:lblOffset val="100"/>
        <c:noMultiLvlLbl val="0"/>
      </c:catAx>
      <c:valAx>
        <c:axId val="20640379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19049</xdr:rowOff>
    </xdr:from>
    <xdr:to>
      <xdr:col>2</xdr:col>
      <xdr:colOff>676275</xdr:colOff>
      <xdr:row>0</xdr:row>
      <xdr:rowOff>561974</xdr:rowOff>
    </xdr:to>
    <xdr:pic>
      <xdr:nvPicPr>
        <xdr:cNvPr id="7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49"/>
          <a:ext cx="300037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21</xdr:col>
      <xdr:colOff>79717</xdr:colOff>
      <xdr:row>34</xdr:row>
      <xdr:rowOff>147913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E5A180-329F-4393-9429-1BFC3380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2900" y="2162175"/>
          <a:ext cx="5413717" cy="5377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2</xdr:col>
      <xdr:colOff>295275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667002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0</xdr:row>
      <xdr:rowOff>161925</xdr:rowOff>
    </xdr:from>
    <xdr:to>
      <xdr:col>1</xdr:col>
      <xdr:colOff>2028824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3" y="161925"/>
          <a:ext cx="26289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95249</xdr:colOff>
      <xdr:row>27</xdr:row>
      <xdr:rowOff>123825</xdr:rowOff>
    </xdr:from>
    <xdr:to>
      <xdr:col>18</xdr:col>
      <xdr:colOff>9524</xdr:colOff>
      <xdr:row>43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447676</xdr:colOff>
      <xdr:row>27</xdr:row>
      <xdr:rowOff>66674</xdr:rowOff>
    </xdr:from>
    <xdr:to>
      <xdr:col>29</xdr:col>
      <xdr:colOff>0</xdr:colOff>
      <xdr:row>43</xdr:row>
      <xdr:rowOff>190499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361951</xdr:colOff>
      <xdr:row>1</xdr:row>
      <xdr:rowOff>161926</xdr:rowOff>
    </xdr:from>
    <xdr:to>
      <xdr:col>17</xdr:col>
      <xdr:colOff>752475</xdr:colOff>
      <xdr:row>22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409575</xdr:colOff>
      <xdr:row>5</xdr:row>
      <xdr:rowOff>152400</xdr:rowOff>
    </xdr:from>
    <xdr:to>
      <xdr:col>29</xdr:col>
      <xdr:colOff>9525</xdr:colOff>
      <xdr:row>24</xdr:row>
      <xdr:rowOff>123825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6"/>
  <sheetViews>
    <sheetView tabSelected="1" topLeftCell="A13" workbookViewId="0">
      <selection activeCell="L27" sqref="L27"/>
    </sheetView>
  </sheetViews>
  <sheetFormatPr baseColWidth="10" defaultRowHeight="15" x14ac:dyDescent="0.25"/>
  <cols>
    <col min="1" max="1" width="25.140625" customWidth="1"/>
    <col min="9" max="9" width="13.28515625" customWidth="1"/>
    <col min="11" max="11" width="11.85546875" customWidth="1"/>
    <col min="12" max="12" width="12" customWidth="1"/>
  </cols>
  <sheetData>
    <row r="1" spans="1:21" ht="49.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3"/>
      <c r="N1" s="136" t="s">
        <v>0</v>
      </c>
      <c r="O1" s="136"/>
      <c r="P1" s="136"/>
      <c r="Q1" s="136"/>
      <c r="R1" s="136"/>
      <c r="S1" s="136"/>
      <c r="T1" s="3"/>
      <c r="U1" s="3"/>
    </row>
    <row r="3" spans="1:21" ht="23.25" x14ac:dyDescent="0.35">
      <c r="A3" s="5" t="s">
        <v>69</v>
      </c>
    </row>
    <row r="4" spans="1:21" x14ac:dyDescent="0.25">
      <c r="A4" s="6" t="s">
        <v>1</v>
      </c>
    </row>
    <row r="7" spans="1:21" ht="18.75" x14ac:dyDescent="0.3">
      <c r="A7" s="146" t="s">
        <v>46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</row>
    <row r="8" spans="1:21" ht="18.75" x14ac:dyDescent="0.3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21" ht="18.75" x14ac:dyDescent="0.3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21" x14ac:dyDescent="0.25">
      <c r="A10" s="147" t="s">
        <v>47</v>
      </c>
      <c r="B10" s="124" t="s">
        <v>17</v>
      </c>
      <c r="C10" s="125"/>
      <c r="D10" s="126"/>
      <c r="E10" s="127" t="s">
        <v>18</v>
      </c>
      <c r="F10" s="128"/>
      <c r="G10" s="129"/>
      <c r="H10" s="130" t="s">
        <v>19</v>
      </c>
      <c r="I10" s="131"/>
      <c r="J10" s="132"/>
      <c r="K10" s="117" t="s">
        <v>34</v>
      </c>
      <c r="L10" s="117" t="s">
        <v>33</v>
      </c>
    </row>
    <row r="11" spans="1:21" ht="21" customHeight="1" x14ac:dyDescent="0.25">
      <c r="A11" s="147"/>
      <c r="B11" s="98" t="s">
        <v>23</v>
      </c>
      <c r="C11" s="20" t="s">
        <v>24</v>
      </c>
      <c r="D11" s="20" t="s">
        <v>20</v>
      </c>
      <c r="E11" s="20" t="s">
        <v>23</v>
      </c>
      <c r="F11" s="20" t="s">
        <v>24</v>
      </c>
      <c r="G11" s="20" t="s">
        <v>20</v>
      </c>
      <c r="H11" s="20" t="s">
        <v>23</v>
      </c>
      <c r="I11" s="20" t="s">
        <v>24</v>
      </c>
      <c r="J11" s="36" t="s">
        <v>20</v>
      </c>
      <c r="K11" s="118"/>
      <c r="L11" s="118"/>
    </row>
    <row r="12" spans="1:21" ht="15" customHeight="1" x14ac:dyDescent="0.25">
      <c r="A12" s="21" t="s">
        <v>32</v>
      </c>
      <c r="B12" s="8">
        <v>305</v>
      </c>
      <c r="C12" s="8">
        <v>147</v>
      </c>
      <c r="D12" s="8">
        <f>SUM(B12:C12)</f>
        <v>452</v>
      </c>
      <c r="E12" s="10">
        <v>0</v>
      </c>
      <c r="F12" s="10">
        <v>0</v>
      </c>
      <c r="G12" s="10">
        <f>SUM(E12:F12)</f>
        <v>0</v>
      </c>
      <c r="H12" s="12">
        <v>311</v>
      </c>
      <c r="I12" s="12">
        <v>109</v>
      </c>
      <c r="J12" s="12">
        <f>SUM(H12:I12)</f>
        <v>420</v>
      </c>
      <c r="K12" s="47">
        <f>D12+G12+J12</f>
        <v>872</v>
      </c>
      <c r="L12" s="37">
        <f>K12/K16</f>
        <v>0.38414096916299562</v>
      </c>
    </row>
    <row r="13" spans="1:21" x14ac:dyDescent="0.25">
      <c r="A13" s="21" t="s">
        <v>70</v>
      </c>
      <c r="B13" s="8">
        <v>0</v>
      </c>
      <c r="C13" s="8">
        <v>0</v>
      </c>
      <c r="D13" s="8">
        <f>SUM(B13:C13)</f>
        <v>0</v>
      </c>
      <c r="E13" s="10">
        <v>0</v>
      </c>
      <c r="F13" s="10">
        <v>0</v>
      </c>
      <c r="G13" s="10">
        <f>SUM(E13:F13)</f>
        <v>0</v>
      </c>
      <c r="H13" s="12">
        <v>11</v>
      </c>
      <c r="I13" s="12">
        <v>2</v>
      </c>
      <c r="J13" s="12">
        <f t="shared" ref="J13:J15" si="0">SUM(H13:I13)</f>
        <v>13</v>
      </c>
      <c r="K13" s="47">
        <f t="shared" ref="K13:K16" si="1">D13+G13+J13</f>
        <v>13</v>
      </c>
      <c r="L13" s="37">
        <f>K13/K16</f>
        <v>5.7268722466960352E-3</v>
      </c>
    </row>
    <row r="14" spans="1:21" x14ac:dyDescent="0.25">
      <c r="A14" s="21" t="s">
        <v>45</v>
      </c>
      <c r="B14" s="8">
        <v>386</v>
      </c>
      <c r="C14" s="8">
        <v>161</v>
      </c>
      <c r="D14" s="8">
        <f t="shared" ref="D14:D16" si="2">SUM(B14:C14)</f>
        <v>547</v>
      </c>
      <c r="E14" s="10">
        <v>179</v>
      </c>
      <c r="F14" s="10">
        <v>119</v>
      </c>
      <c r="G14" s="10">
        <f t="shared" ref="G14:G16" si="3">SUM(E14:F14)</f>
        <v>298</v>
      </c>
      <c r="H14" s="12">
        <v>333</v>
      </c>
      <c r="I14" s="12">
        <v>123</v>
      </c>
      <c r="J14" s="12">
        <f t="shared" si="0"/>
        <v>456</v>
      </c>
      <c r="K14" s="47">
        <f t="shared" si="1"/>
        <v>1301</v>
      </c>
      <c r="L14" s="37">
        <f>K14/K16</f>
        <v>0.5731277533039647</v>
      </c>
    </row>
    <row r="15" spans="1:21" x14ac:dyDescent="0.25">
      <c r="A15" s="21" t="s">
        <v>35</v>
      </c>
      <c r="B15" s="8">
        <v>0</v>
      </c>
      <c r="C15" s="8">
        <v>0</v>
      </c>
      <c r="D15" s="8">
        <f t="shared" si="2"/>
        <v>0</v>
      </c>
      <c r="E15" s="10">
        <v>0</v>
      </c>
      <c r="F15" s="10">
        <v>0</v>
      </c>
      <c r="G15" s="10">
        <f t="shared" si="3"/>
        <v>0</v>
      </c>
      <c r="H15" s="12">
        <v>60</v>
      </c>
      <c r="I15" s="12">
        <v>24</v>
      </c>
      <c r="J15" s="12">
        <f t="shared" si="0"/>
        <v>84</v>
      </c>
      <c r="K15" s="47">
        <f t="shared" si="1"/>
        <v>84</v>
      </c>
      <c r="L15" s="37">
        <f>K15/K16</f>
        <v>3.7004405286343613E-2</v>
      </c>
    </row>
    <row r="16" spans="1:21" x14ac:dyDescent="0.25">
      <c r="A16" s="80" t="s">
        <v>20</v>
      </c>
      <c r="B16" s="25">
        <f>SUM(B12:B15)</f>
        <v>691</v>
      </c>
      <c r="C16" s="25">
        <f t="shared" ref="C16:J16" si="4">SUM(C12:C15)</f>
        <v>308</v>
      </c>
      <c r="D16" s="8">
        <f t="shared" si="2"/>
        <v>999</v>
      </c>
      <c r="E16" s="10">
        <f t="shared" si="4"/>
        <v>179</v>
      </c>
      <c r="F16" s="10">
        <f t="shared" si="4"/>
        <v>119</v>
      </c>
      <c r="G16" s="10">
        <f t="shared" si="3"/>
        <v>298</v>
      </c>
      <c r="H16" s="12">
        <f t="shared" si="4"/>
        <v>715</v>
      </c>
      <c r="I16" s="12">
        <f t="shared" si="4"/>
        <v>258</v>
      </c>
      <c r="J16" s="12">
        <f t="shared" si="4"/>
        <v>973</v>
      </c>
      <c r="K16" s="47">
        <f t="shared" si="1"/>
        <v>2270</v>
      </c>
      <c r="L16" s="48"/>
      <c r="M16" s="42"/>
    </row>
    <row r="17" spans="1:13" x14ac:dyDescent="0.25">
      <c r="A17" s="81"/>
      <c r="B17" s="54"/>
      <c r="C17" s="54"/>
      <c r="D17" s="54"/>
      <c r="E17" s="83"/>
      <c r="F17" s="83"/>
      <c r="G17" s="83"/>
      <c r="H17" s="56"/>
      <c r="I17" s="56"/>
      <c r="J17" s="56"/>
      <c r="K17" s="82"/>
      <c r="L17" s="82"/>
      <c r="M17" s="42"/>
    </row>
    <row r="18" spans="1:13" x14ac:dyDescent="0.25">
      <c r="A18" s="81"/>
      <c r="B18" s="54"/>
      <c r="C18" s="54"/>
      <c r="D18" s="54"/>
      <c r="E18" s="83"/>
      <c r="F18" s="83"/>
      <c r="G18" s="83"/>
      <c r="H18" s="56"/>
      <c r="I18" s="56"/>
      <c r="J18" s="56"/>
      <c r="K18" s="82"/>
      <c r="L18" s="82"/>
      <c r="M18" s="42"/>
    </row>
    <row r="19" spans="1:13" x14ac:dyDescent="0.25">
      <c r="A19" s="81"/>
      <c r="B19" s="54"/>
      <c r="C19" s="54"/>
      <c r="D19" s="54"/>
      <c r="E19" s="83"/>
      <c r="F19" s="83"/>
      <c r="G19" s="83"/>
      <c r="H19" s="56"/>
      <c r="I19" s="56"/>
      <c r="J19" s="56"/>
      <c r="K19" s="82"/>
      <c r="L19" s="82"/>
      <c r="M19" s="42"/>
    </row>
    <row r="20" spans="1:13" x14ac:dyDescent="0.25">
      <c r="A20" s="147" t="s">
        <v>43</v>
      </c>
      <c r="B20" s="124" t="s">
        <v>17</v>
      </c>
      <c r="C20" s="125"/>
      <c r="D20" s="126"/>
      <c r="E20" s="127" t="s">
        <v>18</v>
      </c>
      <c r="F20" s="128"/>
      <c r="G20" s="129"/>
      <c r="H20" s="130" t="s">
        <v>19</v>
      </c>
      <c r="I20" s="131"/>
      <c r="J20" s="132"/>
      <c r="K20" s="117" t="s">
        <v>34</v>
      </c>
      <c r="L20" s="117" t="s">
        <v>33</v>
      </c>
      <c r="M20" s="42"/>
    </row>
    <row r="21" spans="1:13" ht="22.5" customHeight="1" x14ac:dyDescent="0.25">
      <c r="A21" s="147"/>
      <c r="B21" s="98" t="s">
        <v>23</v>
      </c>
      <c r="C21" s="76" t="s">
        <v>24</v>
      </c>
      <c r="D21" s="76" t="s">
        <v>20</v>
      </c>
      <c r="E21" s="76" t="s">
        <v>23</v>
      </c>
      <c r="F21" s="76" t="s">
        <v>24</v>
      </c>
      <c r="G21" s="76" t="s">
        <v>20</v>
      </c>
      <c r="H21" s="76" t="s">
        <v>23</v>
      </c>
      <c r="I21" s="76" t="s">
        <v>24</v>
      </c>
      <c r="J21" s="36" t="s">
        <v>20</v>
      </c>
      <c r="K21" s="118"/>
      <c r="L21" s="118"/>
      <c r="M21" s="42"/>
    </row>
    <row r="22" spans="1:13" x14ac:dyDescent="0.25">
      <c r="A22" s="21" t="s">
        <v>71</v>
      </c>
      <c r="B22" s="8">
        <v>0</v>
      </c>
      <c r="C22" s="8">
        <v>5</v>
      </c>
      <c r="D22" s="8">
        <f>SUM(B22:C22)</f>
        <v>5</v>
      </c>
      <c r="E22" s="10">
        <v>0</v>
      </c>
      <c r="F22" s="10">
        <v>1</v>
      </c>
      <c r="G22" s="10">
        <f>SUM(E22:F22)</f>
        <v>1</v>
      </c>
      <c r="H22" s="12">
        <v>5</v>
      </c>
      <c r="I22" s="12">
        <v>9</v>
      </c>
      <c r="J22" s="12">
        <f>SUM(H22:I22)</f>
        <v>14</v>
      </c>
      <c r="K22" s="47">
        <f>D22+G22+J22</f>
        <v>20</v>
      </c>
      <c r="L22" s="37">
        <f>K22/K30</f>
        <v>9.0497737556561084E-2</v>
      </c>
      <c r="M22" s="42"/>
    </row>
    <row r="23" spans="1:13" x14ac:dyDescent="0.25">
      <c r="A23" s="21" t="s">
        <v>72</v>
      </c>
      <c r="B23" s="8">
        <v>2</v>
      </c>
      <c r="C23" s="8">
        <v>14</v>
      </c>
      <c r="D23" s="8">
        <f t="shared" ref="D23:D30" si="5">SUM(B23:C23)</f>
        <v>16</v>
      </c>
      <c r="E23" s="10">
        <v>0</v>
      </c>
      <c r="F23" s="10">
        <v>0</v>
      </c>
      <c r="G23" s="10">
        <f t="shared" ref="G23:G28" si="6">SUM(E23:F23)</f>
        <v>0</v>
      </c>
      <c r="H23" s="12">
        <v>0</v>
      </c>
      <c r="I23" s="12">
        <v>0</v>
      </c>
      <c r="J23" s="12">
        <f t="shared" ref="J23:J29" si="7">SUM(H23:I23)</f>
        <v>0</v>
      </c>
      <c r="K23" s="47">
        <f t="shared" ref="K23:K30" si="8">D23+G23+J23</f>
        <v>16</v>
      </c>
      <c r="L23" s="37">
        <f>K23/K30</f>
        <v>7.2398190045248875E-2</v>
      </c>
      <c r="M23" s="42"/>
    </row>
    <row r="24" spans="1:13" x14ac:dyDescent="0.25">
      <c r="A24" s="21" t="s">
        <v>48</v>
      </c>
      <c r="B24" s="8">
        <v>2</v>
      </c>
      <c r="C24" s="8">
        <v>17</v>
      </c>
      <c r="D24" s="8">
        <f t="shared" si="5"/>
        <v>19</v>
      </c>
      <c r="E24" s="10">
        <v>0</v>
      </c>
      <c r="F24" s="10">
        <v>1</v>
      </c>
      <c r="G24" s="10">
        <f t="shared" si="6"/>
        <v>1</v>
      </c>
      <c r="H24" s="12">
        <v>0</v>
      </c>
      <c r="I24" s="12">
        <v>0</v>
      </c>
      <c r="J24" s="12">
        <f t="shared" si="7"/>
        <v>0</v>
      </c>
      <c r="K24" s="47">
        <f t="shared" si="8"/>
        <v>20</v>
      </c>
      <c r="L24" s="37">
        <f>K24/K30</f>
        <v>9.0497737556561084E-2</v>
      </c>
      <c r="M24" s="42"/>
    </row>
    <row r="25" spans="1:13" x14ac:dyDescent="0.25">
      <c r="A25" s="21" t="s">
        <v>57</v>
      </c>
      <c r="B25" s="8">
        <v>0</v>
      </c>
      <c r="C25" s="8">
        <v>0</v>
      </c>
      <c r="D25" s="8">
        <f t="shared" si="5"/>
        <v>0</v>
      </c>
      <c r="E25" s="10">
        <v>0</v>
      </c>
      <c r="F25" s="10">
        <v>0</v>
      </c>
      <c r="G25" s="10">
        <f t="shared" si="6"/>
        <v>0</v>
      </c>
      <c r="H25" s="12">
        <v>1</v>
      </c>
      <c r="I25" s="12">
        <v>14</v>
      </c>
      <c r="J25" s="12">
        <f t="shared" si="7"/>
        <v>15</v>
      </c>
      <c r="K25" s="47">
        <f t="shared" si="8"/>
        <v>15</v>
      </c>
      <c r="L25" s="37">
        <f>K25/K30</f>
        <v>6.7873303167420809E-2</v>
      </c>
      <c r="M25" s="42"/>
    </row>
    <row r="26" spans="1:13" x14ac:dyDescent="0.25">
      <c r="A26" s="21" t="s">
        <v>58</v>
      </c>
      <c r="B26" s="8">
        <v>0</v>
      </c>
      <c r="C26" s="8">
        <v>0</v>
      </c>
      <c r="D26" s="8">
        <f t="shared" si="5"/>
        <v>0</v>
      </c>
      <c r="E26" s="10">
        <v>9</v>
      </c>
      <c r="F26" s="10">
        <v>23</v>
      </c>
      <c r="G26" s="10">
        <f t="shared" si="6"/>
        <v>32</v>
      </c>
      <c r="H26" s="12">
        <v>0</v>
      </c>
      <c r="I26" s="12">
        <v>0</v>
      </c>
      <c r="J26" s="12">
        <f t="shared" si="7"/>
        <v>0</v>
      </c>
      <c r="K26" s="47">
        <f t="shared" si="8"/>
        <v>32</v>
      </c>
      <c r="L26" s="37">
        <f>K26/K30</f>
        <v>0.14479638009049775</v>
      </c>
      <c r="M26" s="42"/>
    </row>
    <row r="27" spans="1:13" x14ac:dyDescent="0.25">
      <c r="A27" s="21" t="s">
        <v>49</v>
      </c>
      <c r="B27" s="8">
        <v>2</v>
      </c>
      <c r="C27" s="8">
        <v>15</v>
      </c>
      <c r="D27" s="8">
        <f t="shared" si="5"/>
        <v>17</v>
      </c>
      <c r="E27" s="10">
        <v>0</v>
      </c>
      <c r="F27" s="10">
        <v>0</v>
      </c>
      <c r="G27" s="10">
        <f t="shared" si="6"/>
        <v>0</v>
      </c>
      <c r="H27" s="12">
        <v>6</v>
      </c>
      <c r="I27" s="12">
        <v>31</v>
      </c>
      <c r="J27" s="12">
        <f t="shared" si="7"/>
        <v>37</v>
      </c>
      <c r="K27" s="47">
        <f t="shared" si="8"/>
        <v>54</v>
      </c>
      <c r="L27" s="37">
        <f>K27/K30</f>
        <v>0.24434389140271492</v>
      </c>
      <c r="M27" s="42"/>
    </row>
    <row r="28" spans="1:13" x14ac:dyDescent="0.25">
      <c r="A28" s="21" t="s">
        <v>50</v>
      </c>
      <c r="B28" s="8">
        <v>0</v>
      </c>
      <c r="C28" s="8">
        <v>0</v>
      </c>
      <c r="D28" s="8">
        <f t="shared" si="5"/>
        <v>0</v>
      </c>
      <c r="E28" s="10">
        <v>5</v>
      </c>
      <c r="F28" s="10">
        <v>20</v>
      </c>
      <c r="G28" s="10">
        <f t="shared" si="6"/>
        <v>25</v>
      </c>
      <c r="H28" s="12">
        <v>0</v>
      </c>
      <c r="I28" s="12">
        <v>0</v>
      </c>
      <c r="J28" s="12">
        <f t="shared" si="7"/>
        <v>0</v>
      </c>
      <c r="K28" s="47">
        <f t="shared" si="8"/>
        <v>25</v>
      </c>
      <c r="L28" s="37">
        <f>K28/K30</f>
        <v>0.11312217194570136</v>
      </c>
      <c r="M28" s="42"/>
    </row>
    <row r="29" spans="1:13" x14ac:dyDescent="0.25">
      <c r="A29" s="21" t="s">
        <v>51</v>
      </c>
      <c r="B29" s="8">
        <v>3</v>
      </c>
      <c r="C29" s="8">
        <v>36</v>
      </c>
      <c r="D29" s="8">
        <f t="shared" si="5"/>
        <v>39</v>
      </c>
      <c r="E29" s="10">
        <v>0</v>
      </c>
      <c r="F29" s="10">
        <v>0</v>
      </c>
      <c r="G29" s="10">
        <v>0</v>
      </c>
      <c r="H29" s="12">
        <v>0</v>
      </c>
      <c r="I29" s="12">
        <v>0</v>
      </c>
      <c r="J29" s="12">
        <f t="shared" si="7"/>
        <v>0</v>
      </c>
      <c r="K29" s="47">
        <f t="shared" si="8"/>
        <v>39</v>
      </c>
      <c r="L29" s="37">
        <f>K29/K30</f>
        <v>0.17647058823529413</v>
      </c>
      <c r="M29" s="42"/>
    </row>
    <row r="30" spans="1:13" x14ac:dyDescent="0.25">
      <c r="A30" s="80" t="s">
        <v>20</v>
      </c>
      <c r="B30" s="25">
        <f>SUM(B22:B29)</f>
        <v>9</v>
      </c>
      <c r="C30" s="25">
        <f>SUM(C22:C29)</f>
        <v>87</v>
      </c>
      <c r="D30" s="8">
        <f t="shared" si="5"/>
        <v>96</v>
      </c>
      <c r="E30" s="10">
        <f t="shared" ref="E30:J30" si="9">SUM(E22:E29)</f>
        <v>14</v>
      </c>
      <c r="F30" s="10">
        <f t="shared" si="9"/>
        <v>45</v>
      </c>
      <c r="G30" s="10">
        <f t="shared" si="9"/>
        <v>59</v>
      </c>
      <c r="H30" s="12">
        <f t="shared" si="9"/>
        <v>12</v>
      </c>
      <c r="I30" s="12">
        <f t="shared" si="9"/>
        <v>54</v>
      </c>
      <c r="J30" s="12">
        <f t="shared" si="9"/>
        <v>66</v>
      </c>
      <c r="K30" s="47">
        <f t="shared" si="8"/>
        <v>221</v>
      </c>
      <c r="L30" s="37">
        <f>K30/K30</f>
        <v>1</v>
      </c>
      <c r="M30" s="42"/>
    </row>
    <row r="31" spans="1:13" x14ac:dyDescent="0.25">
      <c r="A31" s="81"/>
      <c r="B31" s="54"/>
      <c r="C31" s="54"/>
      <c r="D31" s="54"/>
      <c r="E31" s="83"/>
      <c r="F31" s="83"/>
      <c r="G31" s="83"/>
      <c r="H31" s="56"/>
      <c r="I31" s="56"/>
      <c r="J31" s="56"/>
      <c r="K31" s="82"/>
      <c r="L31" s="82"/>
      <c r="M31" s="42"/>
    </row>
    <row r="32" spans="1:13" ht="15.75" customHeight="1" x14ac:dyDescent="0.25">
      <c r="L32" s="42"/>
    </row>
    <row r="34" spans="1:17" ht="18.75" x14ac:dyDescent="0.25">
      <c r="A34" s="148" t="s">
        <v>29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88"/>
    </row>
    <row r="35" spans="1:17" ht="18.75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6" spans="1:17" ht="18.75" x14ac:dyDescent="0.25">
      <c r="A36" s="87"/>
      <c r="B36" s="124" t="s">
        <v>17</v>
      </c>
      <c r="C36" s="125"/>
      <c r="D36" s="126"/>
      <c r="E36" s="127" t="s">
        <v>18</v>
      </c>
      <c r="F36" s="128"/>
      <c r="G36" s="129"/>
      <c r="H36" s="130" t="s">
        <v>19</v>
      </c>
      <c r="I36" s="131"/>
      <c r="J36" s="132"/>
      <c r="K36" s="117" t="s">
        <v>34</v>
      </c>
      <c r="L36" s="117" t="s">
        <v>33</v>
      </c>
      <c r="M36" s="77"/>
    </row>
    <row r="37" spans="1:17" ht="18.75" x14ac:dyDescent="0.25">
      <c r="A37" s="86"/>
      <c r="B37" s="76" t="s">
        <v>23</v>
      </c>
      <c r="C37" s="76" t="s">
        <v>24</v>
      </c>
      <c r="D37" s="76" t="s">
        <v>20</v>
      </c>
      <c r="E37" s="76" t="s">
        <v>23</v>
      </c>
      <c r="F37" s="76" t="s">
        <v>24</v>
      </c>
      <c r="G37" s="76" t="s">
        <v>20</v>
      </c>
      <c r="H37" s="76" t="s">
        <v>23</v>
      </c>
      <c r="I37" s="76" t="s">
        <v>24</v>
      </c>
      <c r="J37" s="36" t="s">
        <v>20</v>
      </c>
      <c r="K37" s="118"/>
      <c r="L37" s="118"/>
      <c r="M37" s="77"/>
    </row>
    <row r="38" spans="1:17" ht="18.75" x14ac:dyDescent="0.25">
      <c r="A38" s="21" t="s">
        <v>40</v>
      </c>
      <c r="B38" s="8">
        <v>0</v>
      </c>
      <c r="C38" s="8">
        <v>0</v>
      </c>
      <c r="D38" s="8">
        <f>SUM(B38:C38)</f>
        <v>0</v>
      </c>
      <c r="E38" s="10">
        <v>0</v>
      </c>
      <c r="F38" s="10">
        <v>0</v>
      </c>
      <c r="G38" s="10">
        <f>SUM(E38:F38)</f>
        <v>0</v>
      </c>
      <c r="H38" s="12">
        <v>6</v>
      </c>
      <c r="I38" s="12">
        <v>1</v>
      </c>
      <c r="J38" s="12">
        <f>SUM(H38:I38)</f>
        <v>7</v>
      </c>
      <c r="K38" s="47">
        <f>D38+G38+J38</f>
        <v>7</v>
      </c>
      <c r="L38" s="37">
        <f>K38/K46</f>
        <v>4.5161290322580643E-2</v>
      </c>
      <c r="M38" s="77"/>
    </row>
    <row r="39" spans="1:17" ht="18.75" x14ac:dyDescent="0.25">
      <c r="A39" s="21" t="s">
        <v>52</v>
      </c>
      <c r="B39" s="8">
        <v>1</v>
      </c>
      <c r="C39" s="8">
        <v>8</v>
      </c>
      <c r="D39" s="8">
        <f t="shared" ref="D39:D45" si="10">SUM(B39:C39)</f>
        <v>9</v>
      </c>
      <c r="E39" s="10">
        <v>0</v>
      </c>
      <c r="F39" s="10">
        <v>0</v>
      </c>
      <c r="G39" s="10">
        <f t="shared" ref="G39:G45" si="11">SUM(E39:F39)</f>
        <v>0</v>
      </c>
      <c r="H39" s="12">
        <v>0</v>
      </c>
      <c r="I39" s="12">
        <v>0</v>
      </c>
      <c r="J39" s="12">
        <f t="shared" ref="J39:J45" si="12">SUM(H39:I39)</f>
        <v>0</v>
      </c>
      <c r="K39" s="47">
        <f t="shared" ref="K39:K46" si="13">D39+G39+J39</f>
        <v>9</v>
      </c>
      <c r="L39" s="37">
        <f>K39/K46</f>
        <v>5.8064516129032261E-2</v>
      </c>
      <c r="M39" s="77"/>
    </row>
    <row r="40" spans="1:17" ht="18.75" x14ac:dyDescent="0.25">
      <c r="A40" s="21" t="s">
        <v>35</v>
      </c>
      <c r="B40" s="8">
        <v>0</v>
      </c>
      <c r="C40" s="8">
        <v>0</v>
      </c>
      <c r="D40" s="8">
        <f t="shared" si="10"/>
        <v>0</v>
      </c>
      <c r="E40" s="10">
        <v>0</v>
      </c>
      <c r="F40" s="10">
        <v>0</v>
      </c>
      <c r="G40" s="10">
        <f t="shared" si="11"/>
        <v>0</v>
      </c>
      <c r="H40" s="12">
        <v>10</v>
      </c>
      <c r="I40" s="12">
        <v>11</v>
      </c>
      <c r="J40" s="12">
        <f t="shared" si="12"/>
        <v>21</v>
      </c>
      <c r="K40" s="47">
        <f t="shared" si="13"/>
        <v>21</v>
      </c>
      <c r="L40" s="37">
        <f>K40/K46</f>
        <v>0.13548387096774195</v>
      </c>
      <c r="M40" s="77"/>
    </row>
    <row r="41" spans="1:17" ht="18.75" x14ac:dyDescent="0.25">
      <c r="A41" s="21" t="s">
        <v>30</v>
      </c>
      <c r="B41" s="8">
        <v>12</v>
      </c>
      <c r="C41" s="8">
        <v>10</v>
      </c>
      <c r="D41" s="8">
        <f t="shared" si="10"/>
        <v>22</v>
      </c>
      <c r="E41" s="10">
        <v>0</v>
      </c>
      <c r="F41" s="10">
        <v>0</v>
      </c>
      <c r="G41" s="10">
        <f t="shared" si="11"/>
        <v>0</v>
      </c>
      <c r="H41" s="12">
        <v>20</v>
      </c>
      <c r="I41" s="12">
        <v>22</v>
      </c>
      <c r="J41" s="12">
        <f t="shared" si="12"/>
        <v>42</v>
      </c>
      <c r="K41" s="47">
        <f t="shared" si="13"/>
        <v>64</v>
      </c>
      <c r="L41" s="37">
        <f>K41/K46</f>
        <v>0.41290322580645161</v>
      </c>
      <c r="M41" s="77"/>
    </row>
    <row r="42" spans="1:17" ht="18.75" x14ac:dyDescent="0.25">
      <c r="A42" s="21" t="s">
        <v>59</v>
      </c>
      <c r="B42" s="8">
        <v>12</v>
      </c>
      <c r="C42" s="8">
        <v>9</v>
      </c>
      <c r="D42" s="8">
        <f t="shared" si="10"/>
        <v>21</v>
      </c>
      <c r="E42" s="10">
        <v>0</v>
      </c>
      <c r="F42" s="10">
        <v>0</v>
      </c>
      <c r="G42" s="10">
        <f t="shared" si="11"/>
        <v>0</v>
      </c>
      <c r="H42" s="12">
        <v>0</v>
      </c>
      <c r="I42" s="12">
        <v>0</v>
      </c>
      <c r="J42" s="12">
        <f t="shared" si="12"/>
        <v>0</v>
      </c>
      <c r="K42" s="47">
        <f t="shared" si="13"/>
        <v>21</v>
      </c>
      <c r="L42" s="37">
        <f>K42/K46</f>
        <v>0.13548387096774195</v>
      </c>
      <c r="M42" s="77"/>
    </row>
    <row r="43" spans="1:17" ht="18.75" x14ac:dyDescent="0.25">
      <c r="A43" s="21" t="s">
        <v>60</v>
      </c>
      <c r="B43" s="8">
        <v>0</v>
      </c>
      <c r="C43" s="8">
        <v>0</v>
      </c>
      <c r="D43" s="8">
        <f t="shared" si="10"/>
        <v>0</v>
      </c>
      <c r="E43" s="10">
        <v>0</v>
      </c>
      <c r="F43" s="10">
        <v>0</v>
      </c>
      <c r="G43" s="10">
        <f t="shared" si="11"/>
        <v>0</v>
      </c>
      <c r="H43" s="12">
        <v>2</v>
      </c>
      <c r="I43" s="12">
        <v>0</v>
      </c>
      <c r="J43" s="12">
        <f t="shared" si="12"/>
        <v>2</v>
      </c>
      <c r="K43" s="47">
        <f t="shared" si="13"/>
        <v>2</v>
      </c>
      <c r="L43" s="37">
        <f>K43/K46</f>
        <v>1.2903225806451613E-2</v>
      </c>
      <c r="M43" s="77"/>
    </row>
    <row r="44" spans="1:17" ht="18.75" x14ac:dyDescent="0.25">
      <c r="A44" s="21" t="s">
        <v>31</v>
      </c>
      <c r="B44" s="8">
        <v>17</v>
      </c>
      <c r="C44" s="8">
        <v>6</v>
      </c>
      <c r="D44" s="8">
        <f t="shared" si="10"/>
        <v>23</v>
      </c>
      <c r="E44" s="10">
        <v>0</v>
      </c>
      <c r="F44" s="10">
        <v>0</v>
      </c>
      <c r="G44" s="10">
        <f t="shared" si="11"/>
        <v>0</v>
      </c>
      <c r="H44" s="12">
        <v>0</v>
      </c>
      <c r="I44" s="12">
        <v>0</v>
      </c>
      <c r="J44" s="12">
        <f t="shared" si="12"/>
        <v>0</v>
      </c>
      <c r="K44" s="47">
        <f t="shared" si="13"/>
        <v>23</v>
      </c>
      <c r="L44" s="37">
        <f>K44/K46</f>
        <v>0.14838709677419354</v>
      </c>
      <c r="M44" s="77"/>
    </row>
    <row r="45" spans="1:17" ht="18.75" x14ac:dyDescent="0.25">
      <c r="A45" s="21" t="s">
        <v>73</v>
      </c>
      <c r="B45" s="8">
        <v>6</v>
      </c>
      <c r="C45" s="8">
        <v>2</v>
      </c>
      <c r="D45" s="8">
        <f t="shared" si="10"/>
        <v>8</v>
      </c>
      <c r="E45" s="10">
        <v>0</v>
      </c>
      <c r="F45" s="10">
        <v>0</v>
      </c>
      <c r="G45" s="10">
        <f t="shared" si="11"/>
        <v>0</v>
      </c>
      <c r="H45" s="12">
        <v>0</v>
      </c>
      <c r="I45" s="12">
        <v>0</v>
      </c>
      <c r="J45" s="12">
        <f t="shared" si="12"/>
        <v>0</v>
      </c>
      <c r="K45" s="47">
        <f t="shared" si="13"/>
        <v>8</v>
      </c>
      <c r="L45" s="37">
        <f>K45/K46</f>
        <v>5.1612903225806452E-2</v>
      </c>
      <c r="M45" s="77"/>
    </row>
    <row r="46" spans="1:17" ht="18.75" x14ac:dyDescent="0.25">
      <c r="A46" s="80" t="s">
        <v>20</v>
      </c>
      <c r="B46" s="25">
        <f t="shared" ref="B46:J46" si="14">SUM(B38:B45)</f>
        <v>48</v>
      </c>
      <c r="C46" s="25">
        <f t="shared" si="14"/>
        <v>35</v>
      </c>
      <c r="D46" s="25">
        <f t="shared" si="14"/>
        <v>83</v>
      </c>
      <c r="E46" s="10">
        <f t="shared" si="14"/>
        <v>0</v>
      </c>
      <c r="F46" s="10">
        <f t="shared" si="14"/>
        <v>0</v>
      </c>
      <c r="G46" s="10">
        <f t="shared" si="14"/>
        <v>0</v>
      </c>
      <c r="H46" s="12">
        <f t="shared" si="14"/>
        <v>38</v>
      </c>
      <c r="I46" s="12">
        <f t="shared" si="14"/>
        <v>34</v>
      </c>
      <c r="J46" s="12">
        <f t="shared" si="14"/>
        <v>72</v>
      </c>
      <c r="K46" s="47">
        <f t="shared" si="13"/>
        <v>155</v>
      </c>
      <c r="L46" s="84"/>
      <c r="M46" s="77"/>
      <c r="P46" s="99"/>
      <c r="Q46" s="99"/>
    </row>
    <row r="47" spans="1:17" ht="18.75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P47" s="99"/>
      <c r="Q47" s="99"/>
    </row>
    <row r="48" spans="1:17" x14ac:dyDescent="0.25">
      <c r="A48" s="38"/>
      <c r="B48" s="27"/>
      <c r="C48" s="27"/>
      <c r="D48" s="27"/>
      <c r="E48" s="27"/>
      <c r="F48" s="27"/>
      <c r="G48" s="35"/>
      <c r="H48" s="35"/>
      <c r="P48" s="99"/>
      <c r="Q48" s="99"/>
    </row>
    <row r="49" spans="1:17" x14ac:dyDescent="0.25">
      <c r="P49" s="99"/>
      <c r="Q49" s="99"/>
    </row>
    <row r="50" spans="1:17" ht="18.75" x14ac:dyDescent="0.3">
      <c r="A50" s="123" t="s">
        <v>28</v>
      </c>
      <c r="B50" s="123"/>
      <c r="C50" s="123"/>
      <c r="D50" s="123"/>
      <c r="P50" s="99"/>
      <c r="Q50" s="99"/>
    </row>
    <row r="51" spans="1:17" ht="18.75" x14ac:dyDescent="0.3">
      <c r="A51" s="107"/>
      <c r="B51" s="107"/>
      <c r="C51" s="107"/>
      <c r="D51" s="107"/>
      <c r="P51" s="99"/>
      <c r="Q51" s="99"/>
    </row>
    <row r="52" spans="1:17" ht="18.75" x14ac:dyDescent="0.25">
      <c r="A52" s="33"/>
      <c r="B52" s="20" t="s">
        <v>23</v>
      </c>
      <c r="C52" s="20" t="s">
        <v>24</v>
      </c>
      <c r="D52" s="20" t="s">
        <v>20</v>
      </c>
      <c r="P52" s="99"/>
      <c r="Q52" s="99"/>
    </row>
    <row r="53" spans="1:17" x14ac:dyDescent="0.25">
      <c r="A53" s="34" t="s">
        <v>74</v>
      </c>
      <c r="B53" s="32">
        <v>32</v>
      </c>
      <c r="C53" s="32">
        <v>31</v>
      </c>
      <c r="D53" s="32">
        <f>SUM(B53:C53)</f>
        <v>63</v>
      </c>
    </row>
    <row r="54" spans="1:17" x14ac:dyDescent="0.25">
      <c r="A54" s="34" t="s">
        <v>75</v>
      </c>
      <c r="B54" s="32">
        <v>20</v>
      </c>
      <c r="C54" s="32">
        <v>39</v>
      </c>
      <c r="D54" s="32">
        <f t="shared" ref="D54:D59" si="15">SUM(B54:C54)</f>
        <v>59</v>
      </c>
    </row>
    <row r="55" spans="1:17" x14ac:dyDescent="0.25">
      <c r="A55" s="34" t="s">
        <v>76</v>
      </c>
      <c r="B55" s="32">
        <v>4</v>
      </c>
      <c r="C55" s="32">
        <v>16</v>
      </c>
      <c r="D55" s="32">
        <f t="shared" si="15"/>
        <v>20</v>
      </c>
    </row>
    <row r="56" spans="1:17" x14ac:dyDescent="0.25">
      <c r="A56" s="34" t="s">
        <v>77</v>
      </c>
      <c r="B56" s="32">
        <v>17</v>
      </c>
      <c r="C56" s="32">
        <v>22</v>
      </c>
      <c r="D56" s="32">
        <f t="shared" si="15"/>
        <v>39</v>
      </c>
    </row>
    <row r="57" spans="1:17" x14ac:dyDescent="0.25">
      <c r="A57" s="34" t="s">
        <v>78</v>
      </c>
      <c r="B57" s="32">
        <v>38</v>
      </c>
      <c r="C57" s="32">
        <v>55</v>
      </c>
      <c r="D57" s="32">
        <f t="shared" si="15"/>
        <v>93</v>
      </c>
    </row>
    <row r="58" spans="1:17" x14ac:dyDescent="0.25">
      <c r="A58" s="34" t="s">
        <v>79</v>
      </c>
      <c r="B58" s="32">
        <v>15</v>
      </c>
      <c r="C58" s="32">
        <v>19</v>
      </c>
      <c r="D58" s="32">
        <f t="shared" si="15"/>
        <v>34</v>
      </c>
    </row>
    <row r="59" spans="1:17" x14ac:dyDescent="0.25">
      <c r="A59" s="34" t="s">
        <v>80</v>
      </c>
      <c r="B59" s="32">
        <v>17</v>
      </c>
      <c r="C59" s="32">
        <v>21</v>
      </c>
      <c r="D59" s="32">
        <f t="shared" si="15"/>
        <v>38</v>
      </c>
    </row>
    <row r="60" spans="1:17" x14ac:dyDescent="0.25">
      <c r="A60" s="34" t="s">
        <v>20</v>
      </c>
      <c r="B60" s="32">
        <f>SUM(B53:B59)</f>
        <v>143</v>
      </c>
      <c r="C60" s="32">
        <f t="shared" ref="C60:D60" si="16">SUM(C53:C59)</f>
        <v>203</v>
      </c>
      <c r="D60" s="32">
        <f t="shared" si="16"/>
        <v>346</v>
      </c>
    </row>
    <row r="61" spans="1:17" x14ac:dyDescent="0.25">
      <c r="A61" s="34" t="s">
        <v>81</v>
      </c>
      <c r="B61" s="108">
        <f>B60/D60</f>
        <v>0.41329479768786126</v>
      </c>
      <c r="C61" s="108">
        <f>C60/D60</f>
        <v>0.58670520231213874</v>
      </c>
      <c r="D61" s="32"/>
    </row>
    <row r="62" spans="1:17" x14ac:dyDescent="0.25">
      <c r="A62" s="89"/>
      <c r="B62" s="109"/>
      <c r="C62" s="109"/>
      <c r="D62" s="90"/>
    </row>
    <row r="63" spans="1:17" x14ac:dyDescent="0.25">
      <c r="A63" s="89"/>
      <c r="B63" s="109"/>
      <c r="C63" s="109"/>
      <c r="D63" s="90"/>
    </row>
    <row r="64" spans="1:17" x14ac:dyDescent="0.25">
      <c r="A64" s="89"/>
      <c r="B64" s="109"/>
      <c r="C64" s="109"/>
      <c r="D64" s="90"/>
    </row>
    <row r="65" spans="1:23" ht="18.75" x14ac:dyDescent="0.3">
      <c r="A65" s="123" t="s">
        <v>82</v>
      </c>
      <c r="B65" s="123"/>
      <c r="C65" s="123"/>
      <c r="D65" s="123"/>
    </row>
    <row r="66" spans="1:23" ht="18.75" x14ac:dyDescent="0.3">
      <c r="A66" s="110"/>
      <c r="B66" s="110"/>
      <c r="C66" s="110"/>
      <c r="D66" s="110"/>
    </row>
    <row r="67" spans="1:23" ht="15.75" x14ac:dyDescent="0.25">
      <c r="A67" s="87"/>
      <c r="B67" s="124" t="s">
        <v>17</v>
      </c>
      <c r="C67" s="125"/>
      <c r="D67" s="126"/>
      <c r="E67" s="127" t="s">
        <v>18</v>
      </c>
      <c r="F67" s="128"/>
      <c r="G67" s="129"/>
      <c r="H67" s="130" t="s">
        <v>19</v>
      </c>
      <c r="I67" s="131"/>
      <c r="J67" s="132"/>
      <c r="K67" s="117" t="s">
        <v>34</v>
      </c>
      <c r="L67" s="117" t="s">
        <v>33</v>
      </c>
    </row>
    <row r="68" spans="1:23" ht="21.75" customHeight="1" x14ac:dyDescent="0.25">
      <c r="A68" s="86"/>
      <c r="B68" s="106" t="s">
        <v>23</v>
      </c>
      <c r="C68" s="106" t="s">
        <v>24</v>
      </c>
      <c r="D68" s="106" t="s">
        <v>20</v>
      </c>
      <c r="E68" s="106" t="s">
        <v>23</v>
      </c>
      <c r="F68" s="106" t="s">
        <v>24</v>
      </c>
      <c r="G68" s="106" t="s">
        <v>20</v>
      </c>
      <c r="H68" s="106" t="s">
        <v>23</v>
      </c>
      <c r="I68" s="106" t="s">
        <v>24</v>
      </c>
      <c r="J68" s="36" t="s">
        <v>20</v>
      </c>
      <c r="K68" s="118"/>
      <c r="L68" s="118"/>
    </row>
    <row r="69" spans="1:23" x14ac:dyDescent="0.25">
      <c r="A69" s="21" t="s">
        <v>83</v>
      </c>
      <c r="B69" s="8">
        <v>0</v>
      </c>
      <c r="C69" s="8">
        <v>0</v>
      </c>
      <c r="D69" s="8">
        <f>SUM(B69:C69)</f>
        <v>0</v>
      </c>
      <c r="E69" s="10">
        <v>0</v>
      </c>
      <c r="F69" s="10">
        <v>0</v>
      </c>
      <c r="G69" s="10">
        <f>SUM(E69:F69)</f>
        <v>0</v>
      </c>
      <c r="H69" s="12">
        <v>5</v>
      </c>
      <c r="I69" s="12">
        <v>17</v>
      </c>
      <c r="J69" s="12">
        <f>SUM(H69:I69)</f>
        <v>22</v>
      </c>
      <c r="K69" s="47">
        <f>D69+G69+J69</f>
        <v>22</v>
      </c>
      <c r="L69" s="37">
        <f>K69/K74</f>
        <v>0.3728813559322034</v>
      </c>
    </row>
    <row r="70" spans="1:23" x14ac:dyDescent="0.25">
      <c r="A70" s="21" t="s">
        <v>84</v>
      </c>
      <c r="B70" s="8">
        <v>0</v>
      </c>
      <c r="C70" s="8">
        <v>0</v>
      </c>
      <c r="D70" s="8">
        <f t="shared" ref="D70:D73" si="17">SUM(B70:C70)</f>
        <v>0</v>
      </c>
      <c r="E70" s="10">
        <v>3</v>
      </c>
      <c r="F70" s="10">
        <v>1</v>
      </c>
      <c r="G70" s="10">
        <f t="shared" ref="G70:G73" si="18">SUM(E70:F70)</f>
        <v>4</v>
      </c>
      <c r="H70" s="12">
        <v>0</v>
      </c>
      <c r="I70" s="12">
        <v>2</v>
      </c>
      <c r="J70" s="12">
        <f t="shared" ref="J70:J73" si="19">SUM(H70:I70)</f>
        <v>2</v>
      </c>
      <c r="K70" s="47">
        <f t="shared" ref="K70:K74" si="20">D70+G70+J70</f>
        <v>6</v>
      </c>
      <c r="L70" s="37">
        <f>K70/K74</f>
        <v>0.10169491525423729</v>
      </c>
    </row>
    <row r="71" spans="1:23" x14ac:dyDescent="0.25">
      <c r="A71" s="21" t="s">
        <v>85</v>
      </c>
      <c r="B71" s="8">
        <v>0</v>
      </c>
      <c r="C71" s="8">
        <v>0</v>
      </c>
      <c r="D71" s="8">
        <f t="shared" si="17"/>
        <v>0</v>
      </c>
      <c r="E71" s="10">
        <v>2</v>
      </c>
      <c r="F71" s="10">
        <v>1</v>
      </c>
      <c r="G71" s="10">
        <f t="shared" si="18"/>
        <v>3</v>
      </c>
      <c r="H71" s="12">
        <v>6</v>
      </c>
      <c r="I71" s="12">
        <v>11</v>
      </c>
      <c r="J71" s="12">
        <f t="shared" si="19"/>
        <v>17</v>
      </c>
      <c r="K71" s="47">
        <f t="shared" si="20"/>
        <v>20</v>
      </c>
      <c r="L71" s="37">
        <f>K71/K74</f>
        <v>0.33898305084745761</v>
      </c>
    </row>
    <row r="72" spans="1:23" x14ac:dyDescent="0.25">
      <c r="A72" s="21" t="s">
        <v>86</v>
      </c>
      <c r="B72" s="8">
        <v>0</v>
      </c>
      <c r="C72" s="8">
        <v>0</v>
      </c>
      <c r="D72" s="8">
        <f t="shared" si="17"/>
        <v>0</v>
      </c>
      <c r="E72" s="10">
        <v>5</v>
      </c>
      <c r="F72" s="10">
        <v>1</v>
      </c>
      <c r="G72" s="10">
        <f t="shared" si="18"/>
        <v>6</v>
      </c>
      <c r="H72" s="12">
        <v>0</v>
      </c>
      <c r="I72" s="12">
        <v>0</v>
      </c>
      <c r="J72" s="12">
        <f t="shared" si="19"/>
        <v>0</v>
      </c>
      <c r="K72" s="47">
        <f t="shared" si="20"/>
        <v>6</v>
      </c>
      <c r="L72" s="37">
        <f>K72/K74</f>
        <v>0.10169491525423729</v>
      </c>
    </row>
    <row r="73" spans="1:23" x14ac:dyDescent="0.25">
      <c r="A73" s="21" t="s">
        <v>87</v>
      </c>
      <c r="B73" s="8">
        <v>0</v>
      </c>
      <c r="C73" s="8">
        <v>0</v>
      </c>
      <c r="D73" s="8">
        <f t="shared" si="17"/>
        <v>0</v>
      </c>
      <c r="E73" s="10">
        <v>0</v>
      </c>
      <c r="F73" s="10">
        <v>0</v>
      </c>
      <c r="G73" s="10">
        <f t="shared" si="18"/>
        <v>0</v>
      </c>
      <c r="H73" s="12">
        <v>3</v>
      </c>
      <c r="I73" s="12">
        <v>2</v>
      </c>
      <c r="J73" s="12">
        <f t="shared" si="19"/>
        <v>5</v>
      </c>
      <c r="K73" s="47">
        <f t="shared" si="20"/>
        <v>5</v>
      </c>
      <c r="L73" s="37">
        <f>K73/K74</f>
        <v>8.4745762711864403E-2</v>
      </c>
    </row>
    <row r="74" spans="1:23" x14ac:dyDescent="0.25">
      <c r="A74" s="80" t="s">
        <v>20</v>
      </c>
      <c r="B74" s="25">
        <f t="shared" ref="B74:J74" si="21">SUM(B69:B73)</f>
        <v>0</v>
      </c>
      <c r="C74" s="25">
        <f t="shared" si="21"/>
        <v>0</v>
      </c>
      <c r="D74" s="25">
        <f t="shared" si="21"/>
        <v>0</v>
      </c>
      <c r="E74" s="10">
        <f t="shared" si="21"/>
        <v>10</v>
      </c>
      <c r="F74" s="10">
        <f t="shared" si="21"/>
        <v>3</v>
      </c>
      <c r="G74" s="10">
        <f t="shared" si="21"/>
        <v>13</v>
      </c>
      <c r="H74" s="12">
        <f t="shared" si="21"/>
        <v>14</v>
      </c>
      <c r="I74" s="12">
        <f t="shared" si="21"/>
        <v>32</v>
      </c>
      <c r="J74" s="12">
        <f t="shared" si="21"/>
        <v>46</v>
      </c>
      <c r="K74" s="47">
        <f t="shared" si="20"/>
        <v>59</v>
      </c>
      <c r="L74" s="84"/>
    </row>
    <row r="75" spans="1:23" x14ac:dyDescent="0.25">
      <c r="A75" s="89"/>
      <c r="B75" s="90"/>
      <c r="C75" s="90"/>
      <c r="D75" s="90"/>
    </row>
    <row r="76" spans="1:23" x14ac:dyDescent="0.25">
      <c r="R76" s="35"/>
      <c r="S76" s="35"/>
      <c r="T76" s="35"/>
      <c r="U76" s="35"/>
      <c r="V76" s="35"/>
      <c r="W76" s="35"/>
    </row>
    <row r="77" spans="1:23" x14ac:dyDescent="0.25">
      <c r="R77" s="35"/>
      <c r="S77" s="35"/>
      <c r="T77" s="35"/>
      <c r="U77" s="35"/>
      <c r="V77" s="35"/>
      <c r="W77" s="35"/>
    </row>
    <row r="78" spans="1:23" ht="18.75" x14ac:dyDescent="0.3">
      <c r="A78" s="133" t="s">
        <v>88</v>
      </c>
      <c r="B78" s="133"/>
      <c r="C78" s="133"/>
      <c r="D78" s="133"/>
      <c r="E78" s="133"/>
      <c r="F78" s="133"/>
      <c r="G78" s="133"/>
      <c r="H78" s="133"/>
      <c r="I78" s="133"/>
      <c r="J78" s="133"/>
    </row>
    <row r="79" spans="1:23" ht="18.75" x14ac:dyDescent="0.3">
      <c r="A79" s="111"/>
      <c r="B79" s="111"/>
      <c r="C79" s="111"/>
      <c r="D79" s="111"/>
      <c r="E79" s="111"/>
      <c r="F79" s="111"/>
      <c r="G79" s="111"/>
      <c r="H79" s="111"/>
      <c r="I79" s="111"/>
      <c r="J79" s="111"/>
    </row>
    <row r="80" spans="1:23" ht="18.75" x14ac:dyDescent="0.3">
      <c r="A80" s="111"/>
      <c r="B80" s="111"/>
      <c r="C80" s="111"/>
      <c r="D80" s="111"/>
      <c r="E80" s="111"/>
      <c r="F80" s="111"/>
      <c r="G80" s="111"/>
      <c r="H80" s="111"/>
      <c r="I80" s="111"/>
      <c r="J80" s="111"/>
    </row>
    <row r="81" spans="1:24" ht="15.75" x14ac:dyDescent="0.25">
      <c r="A81" s="119" t="s">
        <v>93</v>
      </c>
      <c r="B81" s="120" t="s">
        <v>96</v>
      </c>
      <c r="C81" s="121"/>
      <c r="D81" s="122"/>
      <c r="E81" s="120" t="s">
        <v>97</v>
      </c>
      <c r="F81" s="121"/>
      <c r="G81" s="122"/>
      <c r="H81" s="120" t="s">
        <v>98</v>
      </c>
      <c r="I81" s="121"/>
      <c r="J81" s="122"/>
    </row>
    <row r="82" spans="1:24" ht="38.25" x14ac:dyDescent="0.25">
      <c r="A82" s="119"/>
      <c r="B82" s="98" t="s">
        <v>23</v>
      </c>
      <c r="C82" s="98" t="s">
        <v>24</v>
      </c>
      <c r="D82" s="98" t="s">
        <v>99</v>
      </c>
      <c r="E82" s="106" t="s">
        <v>23</v>
      </c>
      <c r="F82" s="106" t="s">
        <v>24</v>
      </c>
      <c r="G82" s="98" t="s">
        <v>99</v>
      </c>
      <c r="H82" s="106" t="s">
        <v>23</v>
      </c>
      <c r="I82" s="106" t="s">
        <v>24</v>
      </c>
      <c r="J82" s="98" t="s">
        <v>99</v>
      </c>
    </row>
    <row r="83" spans="1:24" x14ac:dyDescent="0.25">
      <c r="A83" s="49" t="s">
        <v>94</v>
      </c>
      <c r="B83" s="113">
        <v>29</v>
      </c>
      <c r="C83" s="113">
        <v>26.1</v>
      </c>
      <c r="D83" s="114">
        <f>AVERAGE(B83:C83)</f>
        <v>27.55</v>
      </c>
      <c r="E83" s="113">
        <v>35.700000000000003</v>
      </c>
      <c r="F83" s="113">
        <v>26.3</v>
      </c>
      <c r="G83" s="114">
        <f>AVERAGE(E83:F83)</f>
        <v>31</v>
      </c>
      <c r="H83" s="113">
        <v>25.8</v>
      </c>
      <c r="I83" s="113">
        <v>25.3</v>
      </c>
      <c r="J83" s="114">
        <f>AVERAGE(H83:I83)</f>
        <v>25.55</v>
      </c>
    </row>
    <row r="84" spans="1:24" x14ac:dyDescent="0.25">
      <c r="A84" s="49" t="s">
        <v>95</v>
      </c>
      <c r="B84" s="115">
        <v>41</v>
      </c>
      <c r="C84" s="115">
        <v>74</v>
      </c>
      <c r="D84" s="116">
        <f>SUM(B84:C84)</f>
        <v>115</v>
      </c>
      <c r="E84" s="115">
        <v>104</v>
      </c>
      <c r="F84" s="115">
        <v>121</v>
      </c>
      <c r="G84" s="116">
        <f>SUM(E84:F84)</f>
        <v>225</v>
      </c>
      <c r="H84" s="115">
        <v>768</v>
      </c>
      <c r="I84" s="115">
        <v>1231</v>
      </c>
      <c r="J84" s="116">
        <f>SUM(H84:I84)</f>
        <v>1999</v>
      </c>
    </row>
    <row r="85" spans="1:24" ht="18.75" x14ac:dyDescent="0.3">
      <c r="A85" s="111"/>
      <c r="B85" s="111"/>
      <c r="C85" s="111"/>
      <c r="D85" s="111"/>
      <c r="E85" s="111"/>
      <c r="F85" s="111"/>
      <c r="G85" s="111"/>
      <c r="H85" s="111"/>
      <c r="I85" s="111"/>
      <c r="J85" s="111"/>
    </row>
    <row r="86" spans="1:24" ht="18.75" x14ac:dyDescent="0.3">
      <c r="A86" s="111"/>
      <c r="B86" s="111"/>
      <c r="C86" s="111"/>
      <c r="D86" s="111"/>
      <c r="E86" s="111"/>
      <c r="F86" s="111"/>
      <c r="G86" s="111"/>
      <c r="H86" s="111"/>
      <c r="I86" s="111"/>
      <c r="J86" s="111"/>
    </row>
    <row r="87" spans="1:24" x14ac:dyDescent="0.25">
      <c r="A87" s="134" t="s">
        <v>16</v>
      </c>
      <c r="B87" s="124" t="s">
        <v>17</v>
      </c>
      <c r="C87" s="125"/>
      <c r="D87" s="126"/>
      <c r="E87" s="127" t="s">
        <v>18</v>
      </c>
      <c r="F87" s="128"/>
      <c r="G87" s="129"/>
      <c r="H87" s="130" t="s">
        <v>19</v>
      </c>
      <c r="I87" s="131"/>
      <c r="J87" s="132"/>
      <c r="K87" s="137" t="s">
        <v>34</v>
      </c>
      <c r="L87" s="100"/>
    </row>
    <row r="88" spans="1:24" x14ac:dyDescent="0.25">
      <c r="A88" s="134"/>
      <c r="B88" s="98" t="s">
        <v>23</v>
      </c>
      <c r="C88" s="20" t="s">
        <v>24</v>
      </c>
      <c r="D88" s="20" t="s">
        <v>20</v>
      </c>
      <c r="E88" s="20" t="s">
        <v>23</v>
      </c>
      <c r="F88" s="20" t="s">
        <v>24</v>
      </c>
      <c r="G88" s="20" t="s">
        <v>20</v>
      </c>
      <c r="H88" s="20" t="s">
        <v>23</v>
      </c>
      <c r="I88" s="20" t="s">
        <v>24</v>
      </c>
      <c r="J88" s="36" t="s">
        <v>20</v>
      </c>
      <c r="K88" s="138"/>
      <c r="L88" s="46" t="s">
        <v>36</v>
      </c>
    </row>
    <row r="89" spans="1:24" x14ac:dyDescent="0.25">
      <c r="A89" s="49" t="s">
        <v>89</v>
      </c>
      <c r="B89" s="8">
        <v>0</v>
      </c>
      <c r="C89" s="8">
        <v>0</v>
      </c>
      <c r="D89" s="8">
        <f>SUM(B89:C89)</f>
        <v>0</v>
      </c>
      <c r="E89" s="10">
        <v>28</v>
      </c>
      <c r="F89" s="10">
        <v>14</v>
      </c>
      <c r="G89" s="10">
        <f>SUM(E89:F89)</f>
        <v>42</v>
      </c>
      <c r="H89" s="12">
        <v>47</v>
      </c>
      <c r="I89" s="12">
        <v>16</v>
      </c>
      <c r="J89" s="50">
        <f>SUM(H89:I89)</f>
        <v>63</v>
      </c>
      <c r="K89" s="51">
        <f>D89+G89+J89</f>
        <v>105</v>
      </c>
      <c r="L89" s="78">
        <v>0.19528619528619529</v>
      </c>
      <c r="S89" s="67"/>
      <c r="T89" s="54"/>
      <c r="U89" s="55"/>
      <c r="V89" s="56"/>
      <c r="W89" s="57"/>
      <c r="X89" s="68"/>
    </row>
    <row r="90" spans="1:24" x14ac:dyDescent="0.25">
      <c r="A90" s="21" t="s">
        <v>21</v>
      </c>
      <c r="B90" s="8">
        <v>0</v>
      </c>
      <c r="C90" s="8">
        <v>0</v>
      </c>
      <c r="D90" s="8">
        <f t="shared" ref="D90:D91" si="22">SUM(B90:C90)</f>
        <v>0</v>
      </c>
      <c r="E90" s="10">
        <v>4</v>
      </c>
      <c r="F90" s="10">
        <v>5</v>
      </c>
      <c r="G90" s="10">
        <f t="shared" ref="G90:G91" si="23">SUM(E90:F90)</f>
        <v>9</v>
      </c>
      <c r="H90" s="12">
        <v>7</v>
      </c>
      <c r="I90" s="12">
        <v>10</v>
      </c>
      <c r="J90" s="50">
        <f t="shared" ref="J90:J92" si="24">SUM(H90:I90)</f>
        <v>17</v>
      </c>
      <c r="K90" s="51">
        <f t="shared" ref="K90:K92" si="25">D90+G90+J90</f>
        <v>26</v>
      </c>
      <c r="L90" s="78">
        <v>0.33333333333333331</v>
      </c>
      <c r="S90" s="67"/>
      <c r="T90" s="58"/>
      <c r="U90" s="58"/>
      <c r="V90" s="58"/>
      <c r="W90" s="63"/>
      <c r="X90" s="69"/>
    </row>
    <row r="91" spans="1:24" x14ac:dyDescent="0.25">
      <c r="A91" s="21" t="s">
        <v>90</v>
      </c>
      <c r="B91" s="8">
        <v>0</v>
      </c>
      <c r="C91" s="8">
        <v>1</v>
      </c>
      <c r="D91" s="8">
        <f t="shared" si="22"/>
        <v>1</v>
      </c>
      <c r="E91" s="10">
        <v>0</v>
      </c>
      <c r="F91" s="10">
        <v>0</v>
      </c>
      <c r="G91" s="10">
        <f t="shared" si="23"/>
        <v>0</v>
      </c>
      <c r="H91" s="12">
        <v>2</v>
      </c>
      <c r="I91" s="12">
        <v>0</v>
      </c>
      <c r="J91" s="50">
        <f t="shared" si="24"/>
        <v>2</v>
      </c>
      <c r="K91" s="51">
        <f t="shared" si="25"/>
        <v>3</v>
      </c>
      <c r="L91" s="78">
        <v>0.328125</v>
      </c>
      <c r="S91" s="64"/>
      <c r="T91" s="27"/>
      <c r="U91" s="28"/>
      <c r="V91" s="18"/>
      <c r="W91" s="63"/>
      <c r="X91" s="65"/>
    </row>
    <row r="92" spans="1:24" x14ac:dyDescent="0.25">
      <c r="A92" s="21" t="s">
        <v>20</v>
      </c>
      <c r="B92" s="8">
        <f>SUM(B89:B91)</f>
        <v>0</v>
      </c>
      <c r="C92" s="8">
        <f>SUM(C89:C91)</f>
        <v>1</v>
      </c>
      <c r="D92" s="8">
        <f>SUM(D89:D91)</f>
        <v>1</v>
      </c>
      <c r="E92" s="10">
        <f>SUM(E89:E91)</f>
        <v>32</v>
      </c>
      <c r="F92" s="10">
        <f>SUM(F89:F91)</f>
        <v>19</v>
      </c>
      <c r="G92" s="10">
        <f>SUM(E92:F92)</f>
        <v>51</v>
      </c>
      <c r="H92" s="50">
        <f>SUM(H89:H91)</f>
        <v>56</v>
      </c>
      <c r="I92" s="50">
        <f>SUM(I89:I91)</f>
        <v>26</v>
      </c>
      <c r="J92" s="50">
        <f t="shared" si="24"/>
        <v>82</v>
      </c>
      <c r="K92" s="51">
        <f t="shared" si="25"/>
        <v>134</v>
      </c>
      <c r="L92" s="78">
        <v>0.23134328358208955</v>
      </c>
      <c r="S92" s="64"/>
      <c r="T92" s="27"/>
      <c r="U92" s="66"/>
      <c r="V92" s="56"/>
      <c r="W92" s="63"/>
      <c r="X92" s="65"/>
    </row>
    <row r="93" spans="1:24" x14ac:dyDescent="0.25">
      <c r="A93" s="26"/>
      <c r="B93" s="27"/>
      <c r="C93" s="27"/>
      <c r="D93" s="27"/>
      <c r="E93" s="28"/>
      <c r="F93" s="28"/>
      <c r="G93" s="28"/>
      <c r="H93" s="18"/>
      <c r="I93" s="18"/>
      <c r="J93" s="18"/>
    </row>
    <row r="94" spans="1:24" ht="15" customHeight="1" x14ac:dyDescent="0.25"/>
    <row r="95" spans="1:24" ht="25.5" customHeight="1" x14ac:dyDescent="0.25">
      <c r="A95" s="139" t="s">
        <v>22</v>
      </c>
      <c r="B95" s="141" t="s">
        <v>37</v>
      </c>
      <c r="C95" s="141"/>
      <c r="D95" s="142" t="s">
        <v>38</v>
      </c>
      <c r="E95" s="144" t="s">
        <v>39</v>
      </c>
    </row>
    <row r="96" spans="1:24" x14ac:dyDescent="0.25">
      <c r="A96" s="140"/>
      <c r="B96" s="53" t="s">
        <v>23</v>
      </c>
      <c r="C96" s="53" t="s">
        <v>24</v>
      </c>
      <c r="D96" s="143"/>
      <c r="E96" s="145"/>
    </row>
    <row r="97" spans="1:18" x14ac:dyDescent="0.25">
      <c r="A97" s="59" t="s">
        <v>3</v>
      </c>
      <c r="B97" s="52">
        <v>14</v>
      </c>
      <c r="C97" s="52">
        <v>13</v>
      </c>
      <c r="D97" s="52">
        <f>SUM(B97:C97)</f>
        <v>27</v>
      </c>
      <c r="E97" s="79">
        <f>C97/D97</f>
        <v>0.48148148148148145</v>
      </c>
    </row>
    <row r="98" spans="1:18" x14ac:dyDescent="0.25">
      <c r="A98" s="60" t="s">
        <v>7</v>
      </c>
      <c r="B98" s="61">
        <v>14</v>
      </c>
      <c r="C98" s="61">
        <v>10</v>
      </c>
      <c r="D98" s="52">
        <f t="shared" ref="D98:D100" si="26">SUM(B98:C98)</f>
        <v>24</v>
      </c>
      <c r="E98" s="79">
        <f t="shared" ref="E98:E100" si="27">C98/D98</f>
        <v>0.41666666666666669</v>
      </c>
    </row>
    <row r="99" spans="1:18" x14ac:dyDescent="0.25">
      <c r="A99" s="62" t="s">
        <v>9</v>
      </c>
      <c r="B99" s="12">
        <v>20</v>
      </c>
      <c r="C99" s="12">
        <v>27</v>
      </c>
      <c r="D99" s="52">
        <f t="shared" si="26"/>
        <v>47</v>
      </c>
      <c r="E99" s="79">
        <f t="shared" si="27"/>
        <v>0.57446808510638303</v>
      </c>
    </row>
    <row r="100" spans="1:18" x14ac:dyDescent="0.25">
      <c r="A100" s="70" t="s">
        <v>20</v>
      </c>
      <c r="B100" s="46">
        <f>SUM(B97:B99)</f>
        <v>48</v>
      </c>
      <c r="C100" s="97">
        <f>SUM(C97:C99)</f>
        <v>50</v>
      </c>
      <c r="D100" s="52">
        <f t="shared" si="26"/>
        <v>98</v>
      </c>
      <c r="E100" s="79">
        <f t="shared" si="27"/>
        <v>0.51020408163265307</v>
      </c>
      <c r="I100" s="71"/>
    </row>
    <row r="101" spans="1:18" x14ac:dyDescent="0.25">
      <c r="I101" s="72"/>
    </row>
    <row r="102" spans="1:18" x14ac:dyDescent="0.25">
      <c r="I102" s="73"/>
    </row>
    <row r="103" spans="1:18" x14ac:dyDescent="0.25">
      <c r="A103" s="29"/>
      <c r="I103" s="74"/>
    </row>
    <row r="105" spans="1:18" x14ac:dyDescent="0.25">
      <c r="A105" s="135"/>
      <c r="B105" s="135"/>
      <c r="C105" s="135"/>
      <c r="D105" s="135"/>
      <c r="E105" s="135"/>
      <c r="I105" s="135"/>
      <c r="J105" s="135"/>
      <c r="K105" s="135"/>
      <c r="L105" s="135"/>
      <c r="M105" s="135"/>
    </row>
    <row r="106" spans="1:18" x14ac:dyDescent="0.25">
      <c r="Q106" s="30"/>
      <c r="R106" s="31"/>
    </row>
  </sheetData>
  <mergeCells count="43">
    <mergeCell ref="A20:A21"/>
    <mergeCell ref="B20:D20"/>
    <mergeCell ref="E20:G20"/>
    <mergeCell ref="H20:J20"/>
    <mergeCell ref="K20:K21"/>
    <mergeCell ref="E36:G36"/>
    <mergeCell ref="H36:J36"/>
    <mergeCell ref="K36:K37"/>
    <mergeCell ref="L36:L37"/>
    <mergeCell ref="A34:L34"/>
    <mergeCell ref="N1:S1"/>
    <mergeCell ref="L10:L11"/>
    <mergeCell ref="K87:K88"/>
    <mergeCell ref="A95:A96"/>
    <mergeCell ref="B95:C95"/>
    <mergeCell ref="D95:D96"/>
    <mergeCell ref="E95:E96"/>
    <mergeCell ref="A7:K7"/>
    <mergeCell ref="A10:A11"/>
    <mergeCell ref="B10:D10"/>
    <mergeCell ref="E10:G10"/>
    <mergeCell ref="H10:J10"/>
    <mergeCell ref="K10:K11"/>
    <mergeCell ref="A50:D50"/>
    <mergeCell ref="L20:L21"/>
    <mergeCell ref="B36:D36"/>
    <mergeCell ref="A87:A88"/>
    <mergeCell ref="B87:D87"/>
    <mergeCell ref="E87:G87"/>
    <mergeCell ref="H87:J87"/>
    <mergeCell ref="A105:E105"/>
    <mergeCell ref="I105:M105"/>
    <mergeCell ref="A65:D65"/>
    <mergeCell ref="B67:D67"/>
    <mergeCell ref="E67:G67"/>
    <mergeCell ref="H67:J67"/>
    <mergeCell ref="K67:K68"/>
    <mergeCell ref="L67:L68"/>
    <mergeCell ref="A81:A82"/>
    <mergeCell ref="B81:D81"/>
    <mergeCell ref="E81:G81"/>
    <mergeCell ref="H81:J81"/>
    <mergeCell ref="A78:J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topLeftCell="A2" workbookViewId="0">
      <selection activeCell="D19" sqref="D19"/>
    </sheetView>
  </sheetViews>
  <sheetFormatPr baseColWidth="10" defaultRowHeight="15" x14ac:dyDescent="0.25"/>
  <cols>
    <col min="1" max="1" width="25.5703125" customWidth="1"/>
    <col min="2" max="2" width="16.140625" customWidth="1"/>
    <col min="6" max="6" width="22.85546875" customWidth="1"/>
    <col min="12" max="12" width="36" customWidth="1"/>
  </cols>
  <sheetData>
    <row r="1" spans="1:15" ht="49.5" customHeight="1" thickBot="1" x14ac:dyDescent="0.3">
      <c r="A1" s="1"/>
      <c r="B1" s="2"/>
      <c r="C1" s="3"/>
      <c r="D1" s="39"/>
      <c r="E1" s="4"/>
      <c r="F1" s="4"/>
      <c r="G1" s="4"/>
      <c r="H1" s="4"/>
      <c r="I1" s="3"/>
      <c r="J1" s="3"/>
      <c r="K1" s="3"/>
      <c r="L1" s="150" t="s">
        <v>0</v>
      </c>
      <c r="M1" s="150"/>
      <c r="N1" s="150"/>
      <c r="O1" s="150"/>
    </row>
    <row r="2" spans="1:15" ht="19.5" customHeight="1" x14ac:dyDescent="0.25">
      <c r="A2" s="40"/>
      <c r="B2" s="41"/>
      <c r="C2" s="42"/>
      <c r="D2" s="43"/>
      <c r="E2" s="44"/>
      <c r="F2" s="44"/>
      <c r="G2" s="44"/>
      <c r="H2" s="44"/>
      <c r="I2" s="45"/>
      <c r="J2" s="45"/>
      <c r="K2" s="45"/>
      <c r="L2" s="45"/>
    </row>
    <row r="3" spans="1:15" ht="19.5" customHeight="1" x14ac:dyDescent="0.35">
      <c r="A3" s="101" t="s">
        <v>69</v>
      </c>
      <c r="B3" s="102"/>
      <c r="C3" s="103"/>
      <c r="D3" s="104"/>
      <c r="E3" s="105"/>
      <c r="F3" s="44"/>
      <c r="G3" s="44"/>
      <c r="H3" s="44"/>
      <c r="I3" s="45"/>
      <c r="J3" s="45"/>
      <c r="K3" s="45"/>
      <c r="L3" s="45"/>
    </row>
    <row r="4" spans="1:15" ht="19.5" customHeight="1" x14ac:dyDescent="0.25">
      <c r="A4" s="6" t="s">
        <v>1</v>
      </c>
      <c r="B4" s="41"/>
      <c r="C4" s="42"/>
      <c r="D4" s="43"/>
      <c r="E4" s="44"/>
      <c r="F4" s="44"/>
      <c r="G4" s="44"/>
      <c r="H4" s="44"/>
      <c r="I4" s="45"/>
      <c r="J4" s="45"/>
      <c r="K4" s="45"/>
      <c r="L4" s="45"/>
    </row>
    <row r="8" spans="1:15" ht="15" customHeight="1" x14ac:dyDescent="0.25">
      <c r="A8" s="149" t="s">
        <v>100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</row>
    <row r="9" spans="1:15" x14ac:dyDescent="0.25">
      <c r="A9" s="149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</row>
    <row r="10" spans="1:15" x14ac:dyDescent="0.25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</row>
    <row r="11" spans="1:15" x14ac:dyDescent="0.25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</row>
    <row r="12" spans="1:15" x14ac:dyDescent="0.25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15" x14ac:dyDescent="0.25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1:15" x14ac:dyDescent="0.25">
      <c r="A14" s="14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</row>
    <row r="15" spans="1:15" x14ac:dyDescent="0.25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5" x14ac:dyDescent="0.25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</row>
  </sheetData>
  <mergeCells count="2">
    <mergeCell ref="A8:L16"/>
    <mergeCell ref="L1:O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workbookViewId="0">
      <selection activeCell="G3" sqref="G3"/>
    </sheetView>
  </sheetViews>
  <sheetFormatPr baseColWidth="10" defaultRowHeight="15" x14ac:dyDescent="0.25"/>
  <cols>
    <col min="2" max="2" width="40.5703125" customWidth="1"/>
  </cols>
  <sheetData>
    <row r="1" spans="1:21" ht="51.7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151" t="s">
        <v>0</v>
      </c>
      <c r="N1" s="151"/>
      <c r="O1" s="151"/>
      <c r="P1" s="151"/>
      <c r="Q1" s="3"/>
      <c r="R1" s="3"/>
      <c r="S1" s="3"/>
      <c r="T1" s="3"/>
      <c r="U1" s="3"/>
    </row>
    <row r="3" spans="1:21" ht="23.25" x14ac:dyDescent="0.35">
      <c r="A3" s="5" t="s">
        <v>69</v>
      </c>
    </row>
    <row r="4" spans="1:21" x14ac:dyDescent="0.25">
      <c r="A4" s="6" t="s">
        <v>1</v>
      </c>
    </row>
    <row r="5" spans="1:21" x14ac:dyDescent="0.25">
      <c r="A5" s="6"/>
    </row>
    <row r="7" spans="1:21" ht="51" x14ac:dyDescent="0.25">
      <c r="A7" s="7" t="s">
        <v>2</v>
      </c>
      <c r="B7" s="7"/>
      <c r="C7" s="14" t="s">
        <v>25</v>
      </c>
      <c r="D7" s="14" t="s">
        <v>53</v>
      </c>
      <c r="E7" s="14" t="s">
        <v>91</v>
      </c>
      <c r="F7" s="14" t="s">
        <v>92</v>
      </c>
    </row>
    <row r="8" spans="1:21" x14ac:dyDescent="0.25">
      <c r="A8" s="154" t="s">
        <v>3</v>
      </c>
      <c r="B8" s="8" t="s">
        <v>61</v>
      </c>
      <c r="C8" s="8">
        <v>3187</v>
      </c>
      <c r="D8" s="92">
        <v>0.26640000000000003</v>
      </c>
      <c r="E8" s="92">
        <v>0</v>
      </c>
      <c r="F8" s="92">
        <v>1</v>
      </c>
      <c r="G8" s="91"/>
    </row>
    <row r="9" spans="1:21" x14ac:dyDescent="0.25">
      <c r="A9" s="155"/>
      <c r="B9" s="8" t="s">
        <v>5</v>
      </c>
      <c r="C9" s="8">
        <v>3261</v>
      </c>
      <c r="D9" s="92">
        <v>0.22259999999999999</v>
      </c>
      <c r="E9" s="92">
        <v>0.61780000000000002</v>
      </c>
      <c r="F9" s="92">
        <v>0.38219999999999998</v>
      </c>
      <c r="G9" s="91"/>
    </row>
    <row r="10" spans="1:21" x14ac:dyDescent="0.25">
      <c r="A10" s="155"/>
      <c r="B10" s="8" t="s">
        <v>62</v>
      </c>
      <c r="C10" s="8">
        <v>3192</v>
      </c>
      <c r="D10" s="92">
        <v>0.33239999999999997</v>
      </c>
      <c r="E10" s="92">
        <v>0.30159999999999998</v>
      </c>
      <c r="F10" s="92">
        <v>0.69840000000000002</v>
      </c>
      <c r="G10" s="91"/>
    </row>
    <row r="11" spans="1:21" x14ac:dyDescent="0.25">
      <c r="A11" s="155"/>
      <c r="B11" s="8" t="s">
        <v>6</v>
      </c>
      <c r="C11" s="8">
        <v>3358</v>
      </c>
      <c r="D11" s="92">
        <v>0.37590000000000001</v>
      </c>
      <c r="E11" s="92">
        <v>0.42030000000000001</v>
      </c>
      <c r="F11" s="92">
        <v>0.57969999999999999</v>
      </c>
      <c r="G11" s="91"/>
    </row>
    <row r="12" spans="1:21" x14ac:dyDescent="0.25">
      <c r="A12" s="155"/>
      <c r="B12" s="15" t="s">
        <v>41</v>
      </c>
      <c r="C12" s="8">
        <v>3129</v>
      </c>
      <c r="D12" s="92">
        <v>0.14360000000000001</v>
      </c>
      <c r="E12" s="92">
        <v>0.97330000000000005</v>
      </c>
      <c r="F12" s="92">
        <v>2.6700000000000002E-2</v>
      </c>
      <c r="G12" s="91"/>
    </row>
    <row r="13" spans="1:21" x14ac:dyDescent="0.25">
      <c r="A13" s="156"/>
      <c r="B13" s="8" t="s">
        <v>54</v>
      </c>
      <c r="C13" s="8">
        <v>3385</v>
      </c>
      <c r="D13" s="92">
        <v>1.11E-2</v>
      </c>
      <c r="E13" s="92">
        <v>0.30669999999999997</v>
      </c>
      <c r="F13" s="92">
        <v>0.69330000000000003</v>
      </c>
      <c r="G13" s="91"/>
    </row>
    <row r="14" spans="1:21" x14ac:dyDescent="0.25">
      <c r="A14" s="160" t="s">
        <v>7</v>
      </c>
      <c r="B14" s="10" t="s">
        <v>63</v>
      </c>
      <c r="C14" s="10">
        <v>2453</v>
      </c>
      <c r="D14" s="75">
        <v>0.28050000000000003</v>
      </c>
      <c r="E14" s="75">
        <v>0.29580000000000001</v>
      </c>
      <c r="F14" s="75">
        <v>0.70420000000000005</v>
      </c>
      <c r="G14" s="91"/>
    </row>
    <row r="15" spans="1:21" x14ac:dyDescent="0.25">
      <c r="A15" s="160"/>
      <c r="B15" s="10" t="s">
        <v>8</v>
      </c>
      <c r="C15" s="10">
        <v>2495</v>
      </c>
      <c r="D15" s="75">
        <v>4.0000000000000002E-4</v>
      </c>
      <c r="E15" s="75">
        <v>1</v>
      </c>
      <c r="F15" s="75">
        <v>0</v>
      </c>
      <c r="G15" s="91"/>
    </row>
    <row r="16" spans="1:21" x14ac:dyDescent="0.25">
      <c r="A16" s="161" t="s">
        <v>9</v>
      </c>
      <c r="B16" s="12" t="s">
        <v>4</v>
      </c>
      <c r="C16" s="12">
        <v>3020</v>
      </c>
      <c r="D16" s="93">
        <v>0.17100000000000001</v>
      </c>
      <c r="E16" s="94">
        <v>0.3911</v>
      </c>
      <c r="F16" s="95">
        <v>0.6089</v>
      </c>
      <c r="G16" s="91"/>
    </row>
    <row r="17" spans="1:8" x14ac:dyDescent="0.25">
      <c r="A17" s="161"/>
      <c r="B17" s="12" t="s">
        <v>64</v>
      </c>
      <c r="C17" s="12">
        <v>3024</v>
      </c>
      <c r="D17" s="93">
        <v>4.02E-2</v>
      </c>
      <c r="E17" s="94">
        <v>0</v>
      </c>
      <c r="F17" s="95">
        <v>1</v>
      </c>
      <c r="G17" s="91"/>
    </row>
    <row r="18" spans="1:8" x14ac:dyDescent="0.25">
      <c r="A18" s="161"/>
      <c r="B18" s="12" t="s">
        <v>44</v>
      </c>
      <c r="C18" s="12">
        <v>3114</v>
      </c>
      <c r="D18" s="93">
        <v>0.32550000000000001</v>
      </c>
      <c r="E18" s="94">
        <v>0.56679999999999997</v>
      </c>
      <c r="F18" s="95">
        <v>0.43319999999999997</v>
      </c>
      <c r="G18" s="91"/>
    </row>
    <row r="19" spans="1:8" x14ac:dyDescent="0.25">
      <c r="A19" s="161"/>
      <c r="B19" s="12" t="s">
        <v>5</v>
      </c>
      <c r="C19" s="12">
        <v>3360</v>
      </c>
      <c r="D19" s="93">
        <v>0.46850000000000003</v>
      </c>
      <c r="E19" s="94">
        <v>0.93230000000000002</v>
      </c>
      <c r="F19" s="95">
        <v>6.7699999999999996E-2</v>
      </c>
      <c r="G19" s="91"/>
    </row>
    <row r="20" spans="1:8" x14ac:dyDescent="0.25">
      <c r="A20" s="161"/>
      <c r="B20" s="12" t="s">
        <v>65</v>
      </c>
      <c r="C20" s="12">
        <v>1936.09</v>
      </c>
      <c r="D20" s="93">
        <v>0.3755</v>
      </c>
      <c r="E20" s="94">
        <v>0.70040000000000002</v>
      </c>
      <c r="F20" s="95">
        <v>0.29959999999999998</v>
      </c>
      <c r="G20" s="91"/>
    </row>
    <row r="21" spans="1:8" x14ac:dyDescent="0.25">
      <c r="A21" s="161"/>
      <c r="B21" s="12" t="s">
        <v>66</v>
      </c>
      <c r="C21" s="12">
        <v>3182.2</v>
      </c>
      <c r="D21" s="93">
        <v>0.2238</v>
      </c>
      <c r="E21" s="94">
        <v>0.56169999999999998</v>
      </c>
      <c r="F21" s="95">
        <v>0.43830000000000002</v>
      </c>
      <c r="G21" s="91"/>
    </row>
    <row r="22" spans="1:8" x14ac:dyDescent="0.25">
      <c r="A22" s="161"/>
      <c r="B22" s="96" t="s">
        <v>26</v>
      </c>
      <c r="C22" s="12">
        <v>3182.2</v>
      </c>
      <c r="D22" s="93">
        <v>0.2238</v>
      </c>
      <c r="E22" s="94">
        <v>0.56169999999999998</v>
      </c>
      <c r="F22" s="95">
        <v>0.43830000000000002</v>
      </c>
      <c r="G22" s="91"/>
    </row>
    <row r="23" spans="1:8" x14ac:dyDescent="0.25">
      <c r="A23" s="161"/>
      <c r="B23" s="12" t="s">
        <v>27</v>
      </c>
      <c r="C23" s="12">
        <v>2917</v>
      </c>
      <c r="D23" s="93">
        <v>0.1678</v>
      </c>
      <c r="E23" s="94">
        <v>0.82310000000000005</v>
      </c>
      <c r="F23" s="95">
        <v>0.1769</v>
      </c>
      <c r="G23" s="91"/>
    </row>
    <row r="24" spans="1:8" x14ac:dyDescent="0.25">
      <c r="A24" s="17"/>
      <c r="B24" s="18"/>
      <c r="C24" s="18"/>
      <c r="D24" s="22"/>
      <c r="E24" s="23"/>
      <c r="F24" s="24"/>
      <c r="G24" s="24"/>
    </row>
    <row r="25" spans="1:8" x14ac:dyDescent="0.25">
      <c r="A25" s="17"/>
      <c r="B25" s="18"/>
      <c r="C25" s="18"/>
      <c r="D25" s="19"/>
      <c r="E25" s="19"/>
    </row>
    <row r="26" spans="1:8" x14ac:dyDescent="0.25">
      <c r="A26" s="17"/>
      <c r="B26" s="18"/>
      <c r="C26" s="18"/>
      <c r="D26" s="19"/>
      <c r="E26" s="19"/>
    </row>
    <row r="29" spans="1:8" ht="25.5" customHeight="1" x14ac:dyDescent="0.25">
      <c r="A29" s="162" t="s">
        <v>10</v>
      </c>
      <c r="B29" s="163"/>
      <c r="C29" s="16" t="s">
        <v>11</v>
      </c>
      <c r="D29" s="16" t="s">
        <v>12</v>
      </c>
      <c r="E29" s="16" t="s">
        <v>13</v>
      </c>
      <c r="F29" s="16" t="s">
        <v>42</v>
      </c>
      <c r="G29" s="16" t="s">
        <v>14</v>
      </c>
    </row>
    <row r="30" spans="1:8" x14ac:dyDescent="0.25">
      <c r="A30" s="154" t="s">
        <v>3</v>
      </c>
      <c r="B30" s="8" t="s">
        <v>5</v>
      </c>
      <c r="C30" s="8">
        <v>4350</v>
      </c>
      <c r="D30" s="9">
        <v>0.1285</v>
      </c>
      <c r="E30" s="9">
        <v>0.87150000000000005</v>
      </c>
      <c r="F30" s="9">
        <v>0.68459999999999999</v>
      </c>
      <c r="G30" s="9">
        <v>0.31540000000000001</v>
      </c>
      <c r="H30" s="112"/>
    </row>
    <row r="31" spans="1:8" x14ac:dyDescent="0.25">
      <c r="A31" s="155"/>
      <c r="B31" s="8" t="s">
        <v>67</v>
      </c>
      <c r="C31" s="8">
        <v>15152</v>
      </c>
      <c r="D31" s="9">
        <v>0.67169999999999996</v>
      </c>
      <c r="E31" s="9">
        <v>0.32829999999999998</v>
      </c>
      <c r="F31" s="9">
        <v>0.8286</v>
      </c>
      <c r="G31" s="9">
        <v>0.1714</v>
      </c>
      <c r="H31" s="112"/>
    </row>
    <row r="32" spans="1:8" x14ac:dyDescent="0.25">
      <c r="A32" s="156"/>
      <c r="B32" s="27" t="s">
        <v>55</v>
      </c>
      <c r="C32" s="8">
        <v>469</v>
      </c>
      <c r="D32" s="9">
        <v>0.71640000000000004</v>
      </c>
      <c r="E32" s="9">
        <v>0.28360000000000002</v>
      </c>
      <c r="F32" s="9">
        <v>3.6200000000000003E-2</v>
      </c>
      <c r="G32" s="9">
        <v>0.96379999999999999</v>
      </c>
      <c r="H32" s="112"/>
    </row>
    <row r="33" spans="1:8" x14ac:dyDescent="0.25">
      <c r="A33" s="152" t="s">
        <v>7</v>
      </c>
      <c r="B33" s="10" t="s">
        <v>68</v>
      </c>
      <c r="C33" s="10">
        <v>379</v>
      </c>
      <c r="D33" s="11">
        <v>0.8206</v>
      </c>
      <c r="E33" s="11">
        <v>0.1794</v>
      </c>
      <c r="F33" s="11">
        <v>0.14249999999999999</v>
      </c>
      <c r="G33" s="11">
        <v>0.85750000000000004</v>
      </c>
      <c r="H33" s="112"/>
    </row>
    <row r="34" spans="1:8" x14ac:dyDescent="0.25">
      <c r="A34" s="153"/>
      <c r="B34" s="10" t="s">
        <v>67</v>
      </c>
      <c r="C34" s="10">
        <v>6865</v>
      </c>
      <c r="D34" s="11">
        <v>0.88839999999999997</v>
      </c>
      <c r="E34" s="11">
        <v>0.1116</v>
      </c>
      <c r="F34" s="11">
        <v>0.7238</v>
      </c>
      <c r="G34" s="11">
        <v>0.2762</v>
      </c>
      <c r="H34" s="112"/>
    </row>
    <row r="35" spans="1:8" x14ac:dyDescent="0.25">
      <c r="A35" s="157" t="s">
        <v>9</v>
      </c>
      <c r="B35" s="12" t="s">
        <v>15</v>
      </c>
      <c r="C35" s="12">
        <v>16</v>
      </c>
      <c r="D35" s="13">
        <v>1</v>
      </c>
      <c r="E35" s="13">
        <v>0</v>
      </c>
      <c r="F35" s="13">
        <v>0.875</v>
      </c>
      <c r="G35" s="13">
        <v>0.125</v>
      </c>
      <c r="H35" s="112"/>
    </row>
    <row r="36" spans="1:8" x14ac:dyDescent="0.25">
      <c r="A36" s="158"/>
      <c r="B36" s="96" t="s">
        <v>44</v>
      </c>
      <c r="C36" s="12">
        <v>368</v>
      </c>
      <c r="D36" s="13">
        <v>0.48099999999999998</v>
      </c>
      <c r="E36" s="13">
        <v>0.51900000000000002</v>
      </c>
      <c r="F36" s="13">
        <v>0.66849999999999998</v>
      </c>
      <c r="G36" s="13">
        <v>0.33150000000000002</v>
      </c>
      <c r="H36" s="112"/>
    </row>
    <row r="37" spans="1:8" x14ac:dyDescent="0.25">
      <c r="A37" s="158"/>
      <c r="B37" s="12" t="s">
        <v>5</v>
      </c>
      <c r="C37" s="12">
        <v>4271</v>
      </c>
      <c r="D37" s="13">
        <v>6.8599999999999994E-2</v>
      </c>
      <c r="E37" s="13">
        <v>0.93140000000000001</v>
      </c>
      <c r="F37" s="13">
        <v>0.82350000000000001</v>
      </c>
      <c r="G37" s="13">
        <v>0.17649999999999999</v>
      </c>
      <c r="H37" s="112"/>
    </row>
    <row r="38" spans="1:8" x14ac:dyDescent="0.25">
      <c r="A38" s="158"/>
      <c r="B38" s="12" t="s">
        <v>67</v>
      </c>
      <c r="C38" s="12">
        <v>9355</v>
      </c>
      <c r="D38" s="13">
        <v>0.78700000000000003</v>
      </c>
      <c r="E38" s="13">
        <v>0.21299999999999999</v>
      </c>
      <c r="F38" s="13">
        <v>0.78500000000000003</v>
      </c>
      <c r="G38" s="13">
        <v>0.215</v>
      </c>
      <c r="H38" s="112"/>
    </row>
    <row r="39" spans="1:8" x14ac:dyDescent="0.25">
      <c r="A39" s="159"/>
      <c r="B39" s="12" t="s">
        <v>56</v>
      </c>
      <c r="C39" s="12">
        <v>681</v>
      </c>
      <c r="D39" s="13">
        <v>0.85319999999999996</v>
      </c>
      <c r="E39" s="13">
        <v>0.14680000000000001</v>
      </c>
      <c r="F39" s="13">
        <v>0.16300000000000001</v>
      </c>
      <c r="G39" s="13">
        <v>0.83699999999999997</v>
      </c>
      <c r="H39" s="112"/>
    </row>
    <row r="40" spans="1:8" x14ac:dyDescent="0.25">
      <c r="D40" s="42"/>
      <c r="E40" s="19"/>
    </row>
  </sheetData>
  <mergeCells count="8">
    <mergeCell ref="M1:P1"/>
    <mergeCell ref="A33:A34"/>
    <mergeCell ref="A30:A32"/>
    <mergeCell ref="A35:A39"/>
    <mergeCell ref="A8:A13"/>
    <mergeCell ref="A14:A15"/>
    <mergeCell ref="A16:A23"/>
    <mergeCell ref="A29:B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estudos06</cp:lastModifiedBy>
  <dcterms:created xsi:type="dcterms:W3CDTF">2018-05-24T11:39:33Z</dcterms:created>
  <dcterms:modified xsi:type="dcterms:W3CDTF">2022-03-10T07:43:12Z</dcterms:modified>
</cp:coreProperties>
</file>