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"/>
    </mc:Choice>
  </mc:AlternateContent>
  <xr:revisionPtr revIDLastSave="0" documentId="13_ncr:1_{C701E0FD-46AE-4A22-AA98-4D8386D0FC09}" xr6:coauthVersionLast="47" xr6:coauthVersionMax="47" xr10:uidLastSave="{00000000-0000-0000-0000-000000000000}"/>
  <bookViews>
    <workbookView xWindow="-120" yWindow="-120" windowWidth="29040" windowHeight="15720" xr2:uid="{13A03DE4-5E1A-4904-AA57-6D5556E5BD13}"/>
  </bookViews>
  <sheets>
    <sheet name="2023_Centros singulares I+D" sheetId="1" r:id="rId1"/>
    <sheet name="2023_Centros singulares_proxect" sheetId="2" r:id="rId2"/>
  </sheets>
  <externalReferences>
    <externalReference r:id="rId3"/>
    <externalReference r:id="rId4"/>
    <externalReference r:id="rId5"/>
    <externalReference r:id="rId6"/>
  </externalReferences>
  <definedNames>
    <definedName name="Interval">'[2]Office Work Schedule'!#REF!</definedName>
    <definedName name="ScheduleStart">'[2]Office Work Schedule'!#REF!</definedName>
    <definedName name="Type">'[3]Maintenance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  <c r="C60" i="2"/>
  <c r="J51" i="2"/>
  <c r="I51" i="2"/>
  <c r="E24" i="2"/>
  <c r="G24" i="2" s="1"/>
  <c r="D24" i="2"/>
  <c r="C24" i="2"/>
  <c r="B24" i="2"/>
  <c r="F24" i="2" s="1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D60" i="1" l="1"/>
  <c r="C60" i="1"/>
  <c r="O42" i="1"/>
  <c r="N42" i="1"/>
  <c r="M42" i="1"/>
  <c r="L42" i="1"/>
  <c r="K42" i="1"/>
  <c r="J42" i="1"/>
  <c r="I42" i="1"/>
  <c r="H42" i="1"/>
  <c r="D38" i="1"/>
  <c r="C38" i="1"/>
  <c r="E21" i="1"/>
  <c r="D21" i="1"/>
  <c r="C21" i="1"/>
  <c r="G21" i="1" s="1"/>
  <c r="B21" i="1"/>
  <c r="F21" i="1" s="1"/>
  <c r="G20" i="1"/>
  <c r="F20" i="1"/>
  <c r="G19" i="1"/>
  <c r="F19" i="1"/>
  <c r="G18" i="1"/>
  <c r="F18" i="1"/>
</calcChain>
</file>

<file path=xl/sharedStrings.xml><?xml version="1.0" encoding="utf-8"?>
<sst xmlns="http://schemas.openxmlformats.org/spreadsheetml/2006/main" count="248" uniqueCount="69">
  <si>
    <t>Unidade de Análises e Programas</t>
  </si>
  <si>
    <t>Actividades de I+D contratadas ao longo do ano_Información xeral</t>
  </si>
  <si>
    <t>Centros singulares de investigación</t>
  </si>
  <si>
    <t>Fonte: Centros singulares; SUXI; PeopleNet</t>
  </si>
  <si>
    <t>Data do informe: abril 2023</t>
  </si>
  <si>
    <t xml:space="preserve">Nota: a asignación dos proxectos captados se fai contando un dos investigadores principais </t>
  </si>
  <si>
    <t>2023_CONTRATACIÓN I+D</t>
  </si>
  <si>
    <t>Actividades totais Uvigo</t>
  </si>
  <si>
    <t>Actividades centros singulares</t>
  </si>
  <si>
    <t>% centros singulares sobre total Uvigo</t>
  </si>
  <si>
    <t>Tipo</t>
  </si>
  <si>
    <t>Nº actividades</t>
  </si>
  <si>
    <t>Importes</t>
  </si>
  <si>
    <t xml:space="preserve">Nº actividades </t>
  </si>
  <si>
    <t xml:space="preserve">Importes </t>
  </si>
  <si>
    <t>% sobre total</t>
  </si>
  <si>
    <t>% importe sobre total</t>
  </si>
  <si>
    <t>Contrato</t>
  </si>
  <si>
    <t>Curso</t>
  </si>
  <si>
    <t>Informe</t>
  </si>
  <si>
    <t>Total</t>
  </si>
  <si>
    <t>Tipo de actividade por centro</t>
  </si>
  <si>
    <t>Centro</t>
  </si>
  <si>
    <t>AtlanTTic</t>
  </si>
  <si>
    <t>CIM</t>
  </si>
  <si>
    <t>CINBIO</t>
  </si>
  <si>
    <t>CINTECX</t>
  </si>
  <si>
    <t>Por categoría e rama coñecemento</t>
  </si>
  <si>
    <t>Ciencias</t>
  </si>
  <si>
    <t>Ciencias da Saúde</t>
  </si>
  <si>
    <t>Ciencias Sociais e Xurídicas</t>
  </si>
  <si>
    <t>Enxeñaría e Arquitectura</t>
  </si>
  <si>
    <t>Categoría IP</t>
  </si>
  <si>
    <t>Homes</t>
  </si>
  <si>
    <t>Mulleres</t>
  </si>
  <si>
    <t>ECOBAS</t>
  </si>
  <si>
    <t>Catedrático/a de Universidade</t>
  </si>
  <si>
    <t>Persoal de programas de investigación</t>
  </si>
  <si>
    <t>Profesor/a Axudante Doutor/a</t>
  </si>
  <si>
    <t>Profesor/a Contratado/a Doutor/a</t>
  </si>
  <si>
    <t>Profesor/a Titular de Universidade</t>
  </si>
  <si>
    <t>Actividades segundo categoría do IP</t>
  </si>
  <si>
    <t>Programa Oportunius</t>
  </si>
  <si>
    <t>Categoría</t>
  </si>
  <si>
    <t>2023_Captación de recursos de investigación</t>
  </si>
  <si>
    <t>Fontes: Centros singulares; OPI; SAID; SUXI; PeopleNet</t>
  </si>
  <si>
    <t>Data do informe: abril 2024</t>
  </si>
  <si>
    <t>2023_CAPTACIÓN DE PROXECTOS</t>
  </si>
  <si>
    <t>Captación total Uvigo</t>
  </si>
  <si>
    <t>Captación Centros Singulares</t>
  </si>
  <si>
    <t>% Centros Singulares sobre total</t>
  </si>
  <si>
    <t>Nº proxectos</t>
  </si>
  <si>
    <t>Proxectos</t>
  </si>
  <si>
    <t>Importe</t>
  </si>
  <si>
    <t>E - CENTRAL DO ESTADO</t>
  </si>
  <si>
    <t>EUROPEOS_HORIZONTE EUROPA</t>
  </si>
  <si>
    <t>EUROPEOS_INTERREXIONAIS</t>
  </si>
  <si>
    <t>EUROPEOS_OUTROS</t>
  </si>
  <si>
    <t>INOU</t>
  </si>
  <si>
    <t>INPO</t>
  </si>
  <si>
    <t>O - OUTROS (convenios, fundacións e outros)</t>
  </si>
  <si>
    <t>X - XUNTA DE GALICIA</t>
  </si>
  <si>
    <t>Recursos captados segundo tipoloxía</t>
  </si>
  <si>
    <t>Recursos captados segundo categoría IP</t>
  </si>
  <si>
    <t>Centro singular</t>
  </si>
  <si>
    <t>Nª proxectos</t>
  </si>
  <si>
    <t>Suma de importe</t>
  </si>
  <si>
    <t>Nº proxectos captados</t>
  </si>
  <si>
    <t>Persoal contratado con cargo a proxectos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</si>
</sst>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23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6"/>
      <color indexed="8"/>
      <name val="Calibri"/>
      <family val="2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 style="thin">
        <color theme="5"/>
      </top>
      <bottom style="double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double">
        <color theme="5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1" fillId="0" borderId="0"/>
    <xf numFmtId="0" fontId="3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1" xfId="4" applyFont="1" applyBorder="1" applyAlignment="1">
      <alignment horizontal="center" vertical="center"/>
    </xf>
    <xf numFmtId="0" fontId="9" fillId="0" borderId="1" xfId="4" applyFont="1" applyBorder="1"/>
    <xf numFmtId="0" fontId="10" fillId="0" borderId="1" xfId="4" applyFont="1" applyBorder="1" applyAlignment="1">
      <alignment vertical="center" wrapText="1"/>
    </xf>
    <xf numFmtId="0" fontId="11" fillId="0" borderId="1" xfId="4" applyFont="1" applyBorder="1"/>
    <xf numFmtId="0" fontId="12" fillId="0" borderId="1" xfId="0" applyFont="1" applyBorder="1"/>
    <xf numFmtId="0" fontId="11" fillId="0" borderId="1" xfId="4" applyFont="1" applyBorder="1" applyAlignment="1">
      <alignment wrapText="1"/>
    </xf>
    <xf numFmtId="0" fontId="13" fillId="0" borderId="1" xfId="4" applyFont="1" applyBorder="1" applyAlignment="1">
      <alignment horizontal="left" wrapText="1"/>
    </xf>
    <xf numFmtId="0" fontId="9" fillId="0" borderId="0" xfId="4" applyFont="1"/>
    <xf numFmtId="0" fontId="10" fillId="0" borderId="0" xfId="4" applyFont="1" applyAlignment="1">
      <alignment vertical="center" wrapText="1"/>
    </xf>
    <xf numFmtId="0" fontId="11" fillId="0" borderId="0" xfId="4" applyFont="1"/>
    <xf numFmtId="0" fontId="12" fillId="0" borderId="0" xfId="0" applyFont="1"/>
    <xf numFmtId="0" fontId="11" fillId="0" borderId="0" xfId="4" applyFont="1" applyAlignment="1">
      <alignment wrapText="1"/>
    </xf>
    <xf numFmtId="0" fontId="13" fillId="0" borderId="0" xfId="4" applyFont="1" applyAlignment="1">
      <alignment horizontal="left" wrapText="1"/>
    </xf>
    <xf numFmtId="0" fontId="14" fillId="0" borderId="0" xfId="4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19" fillId="2" borderId="0" xfId="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12" fillId="0" borderId="0" xfId="0" applyNumberFormat="1" applyFont="1"/>
    <xf numFmtId="10" fontId="12" fillId="0" borderId="0" xfId="1" applyNumberFormat="1" applyFont="1"/>
    <xf numFmtId="165" fontId="12" fillId="0" borderId="0" xfId="1" applyNumberFormat="1" applyFont="1"/>
    <xf numFmtId="0" fontId="20" fillId="0" borderId="2" xfId="0" applyFont="1" applyBorder="1"/>
    <xf numFmtId="164" fontId="20" fillId="0" borderId="2" xfId="0" applyNumberFormat="1" applyFont="1" applyBorder="1"/>
    <xf numFmtId="10" fontId="20" fillId="0" borderId="2" xfId="1" applyNumberFormat="1" applyFont="1" applyBorder="1"/>
    <xf numFmtId="165" fontId="20" fillId="0" borderId="2" xfId="1" applyNumberFormat="1" applyFont="1" applyBorder="1"/>
    <xf numFmtId="0" fontId="19" fillId="2" borderId="0" xfId="2" applyFont="1"/>
    <xf numFmtId="0" fontId="19" fillId="2" borderId="0" xfId="2" applyFont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2" fillId="3" borderId="5" xfId="3" applyFont="1" applyBorder="1"/>
    <xf numFmtId="0" fontId="12" fillId="3" borderId="6" xfId="3" applyFont="1" applyBorder="1"/>
    <xf numFmtId="0" fontId="12" fillId="0" borderId="7" xfId="0" applyFont="1" applyBorder="1"/>
    <xf numFmtId="0" fontId="12" fillId="0" borderId="8" xfId="0" applyFont="1" applyBorder="1"/>
    <xf numFmtId="0" fontId="20" fillId="0" borderId="9" xfId="0" applyFont="1" applyBorder="1"/>
    <xf numFmtId="0" fontId="20" fillId="0" borderId="10" xfId="0" applyFont="1" applyBorder="1"/>
    <xf numFmtId="0" fontId="21" fillId="0" borderId="1" xfId="4" applyFont="1" applyBorder="1" applyAlignment="1">
      <alignment vertical="center" wrapText="1"/>
    </xf>
    <xf numFmtId="0" fontId="4" fillId="0" borderId="1" xfId="4" applyBorder="1"/>
    <xf numFmtId="0" fontId="1" fillId="0" borderId="1" xfId="5" applyBorder="1"/>
    <xf numFmtId="0" fontId="22" fillId="0" borderId="1" xfId="4" applyFont="1" applyBorder="1" applyAlignment="1">
      <alignment horizontal="left" wrapText="1"/>
    </xf>
    <xf numFmtId="0" fontId="21" fillId="0" borderId="0" xfId="4" applyFont="1" applyAlignment="1">
      <alignment vertical="center" wrapText="1"/>
    </xf>
    <xf numFmtId="0" fontId="4" fillId="0" borderId="0" xfId="4"/>
    <xf numFmtId="0" fontId="1" fillId="0" borderId="0" xfId="5"/>
    <xf numFmtId="0" fontId="22" fillId="0" borderId="0" xfId="4" applyFont="1" applyAlignment="1">
      <alignment horizontal="left" wrapText="1"/>
    </xf>
    <xf numFmtId="0" fontId="1" fillId="0" borderId="0" xfId="5" applyAlignment="1">
      <alignment vertical="center"/>
    </xf>
    <xf numFmtId="0" fontId="7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4" borderId="11" xfId="5" applyFont="1" applyFill="1" applyBorder="1" applyAlignment="1">
      <alignment horizontal="center" vertical="center"/>
    </xf>
    <xf numFmtId="0" fontId="17" fillId="4" borderId="0" xfId="5" applyFont="1" applyFill="1" applyAlignment="1">
      <alignment horizontal="center" vertical="center"/>
    </xf>
    <xf numFmtId="0" fontId="12" fillId="0" borderId="0" xfId="5" applyFont="1"/>
    <xf numFmtId="0" fontId="19" fillId="2" borderId="0" xfId="6" applyFont="1" applyAlignment="1">
      <alignment horizontal="center"/>
    </xf>
    <xf numFmtId="0" fontId="12" fillId="0" borderId="0" xfId="5" applyFont="1" applyAlignment="1">
      <alignment horizontal="center" vertical="center"/>
    </xf>
    <xf numFmtId="164" fontId="12" fillId="0" borderId="0" xfId="5" applyNumberFormat="1" applyFont="1"/>
    <xf numFmtId="10" fontId="12" fillId="0" borderId="0" xfId="7" applyNumberFormat="1" applyFont="1"/>
    <xf numFmtId="0" fontId="20" fillId="0" borderId="2" xfId="5" applyFont="1" applyBorder="1"/>
    <xf numFmtId="164" fontId="20" fillId="0" borderId="2" xfId="5" applyNumberFormat="1" applyFont="1" applyBorder="1"/>
    <xf numFmtId="10" fontId="20" fillId="0" borderId="2" xfId="7" applyNumberFormat="1" applyFont="1" applyBorder="1"/>
    <xf numFmtId="0" fontId="2" fillId="2" borderId="0" xfId="6" applyFont="1"/>
    <xf numFmtId="164" fontId="1" fillId="0" borderId="0" xfId="5" applyNumberFormat="1"/>
    <xf numFmtId="0" fontId="2" fillId="2" borderId="2" xfId="6" applyFont="1" applyBorder="1"/>
    <xf numFmtId="164" fontId="2" fillId="2" borderId="2" xfId="6" applyNumberFormat="1" applyFont="1" applyBorder="1"/>
  </cellXfs>
  <cellStyles count="8">
    <cellStyle name="20% - Énfasis2" xfId="3" builtinId="34"/>
    <cellStyle name="Énfasis2" xfId="2" builtinId="33"/>
    <cellStyle name="Énfasis2 2" xfId="6" xr:uid="{70FB378F-CDD3-4769-BD10-7885DA78C063}"/>
    <cellStyle name="Normal" xfId="0" builtinId="0"/>
    <cellStyle name="Normal 2" xfId="5" xr:uid="{EF398A31-F99A-4B2B-A463-3E1C104384F6}"/>
    <cellStyle name="Normal 2 3" xfId="4" xr:uid="{2F4D038C-53E5-472C-AF88-0467805E23D0}"/>
    <cellStyle name="Porcentaje" xfId="1" builtinId="5"/>
    <cellStyle name="Porcentaje 2" xfId="7" xr:uid="{F287F215-C158-425B-AFEC-6A5E6DC7F2C0}"/>
  </cellStyles>
  <dxfs count="32">
    <dxf>
      <numFmt numFmtId="164" formatCode="#,##0.00\ &quot;€&quot;"/>
    </dxf>
    <dxf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'2023_Centros singulares I+D'!$A$18:$A$20</c:f>
              <c:strCache>
                <c:ptCount val="3"/>
                <c:pt idx="0">
                  <c:v>Contrato</c:v>
                </c:pt>
                <c:pt idx="1">
                  <c:v>Curso</c:v>
                </c:pt>
                <c:pt idx="2">
                  <c:v>Informe</c:v>
                </c:pt>
              </c:strCache>
            </c:strRef>
          </c:cat>
          <c:val>
            <c:numRef>
              <c:f>'2023_Centros singulares I+D'!$F$18:$F$20</c:f>
              <c:numCache>
                <c:formatCode>0.00%</c:formatCode>
                <c:ptCount val="3"/>
                <c:pt idx="0">
                  <c:v>0.57317073170731703</c:v>
                </c:pt>
                <c:pt idx="1">
                  <c:v>0.4</c:v>
                </c:pt>
                <c:pt idx="2">
                  <c:v>0.44741873804971322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9-4C2A-AD8F-3BA7BE4CC3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032063"/>
        <c:axId val="6029567"/>
      </c:barChart>
      <c:catAx>
        <c:axId val="603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029567"/>
        <c:crosses val="autoZero"/>
        <c:auto val="1"/>
        <c:lblAlgn val="ctr"/>
        <c:lblOffset val="100"/>
        <c:noMultiLvlLbl val="0"/>
      </c:catAx>
      <c:valAx>
        <c:axId val="602956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03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'2023_Centros singulares_proxect'!$A$16:$A$23</c:f>
              <c:strCache>
                <c:ptCount val="8"/>
                <c:pt idx="0">
                  <c:v>E - CENTRAL DO ESTADO</c:v>
                </c:pt>
                <c:pt idx="1">
                  <c:v>EUROPEOS_HORIZONTE EUROPA</c:v>
                </c:pt>
                <c:pt idx="2">
                  <c:v>EUROPEOS_INTERREXIONAIS</c:v>
                </c:pt>
                <c:pt idx="3">
                  <c:v>EUROPEOS_OUTROS</c:v>
                </c:pt>
                <c:pt idx="4">
                  <c:v>INOU</c:v>
                </c:pt>
                <c:pt idx="5">
                  <c:v>INPO</c:v>
                </c:pt>
                <c:pt idx="6">
                  <c:v>O - OUTROS (convenios, fundacións e outros)</c:v>
                </c:pt>
                <c:pt idx="7">
                  <c:v>X - XUNTA DE GALICIA</c:v>
                </c:pt>
              </c:strCache>
            </c:strRef>
          </c:cat>
          <c:val>
            <c:numRef>
              <c:f>'2023_Centros singulares_proxect'!$G$16:$G$23</c:f>
              <c:numCache>
                <c:formatCode>0.00%</c:formatCode>
                <c:ptCount val="8"/>
                <c:pt idx="0">
                  <c:v>0.79198898622416225</c:v>
                </c:pt>
                <c:pt idx="1">
                  <c:v>0.5050906821665212</c:v>
                </c:pt>
                <c:pt idx="2">
                  <c:v>0.66305987524908561</c:v>
                </c:pt>
                <c:pt idx="3">
                  <c:v>0.38404063003446642</c:v>
                </c:pt>
                <c:pt idx="4">
                  <c:v>0.375</c:v>
                </c:pt>
                <c:pt idx="5">
                  <c:v>0.5</c:v>
                </c:pt>
                <c:pt idx="6">
                  <c:v>0.5039794897306189</c:v>
                </c:pt>
                <c:pt idx="7">
                  <c:v>0.77588329883581353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E-4486-8006-59646F8046A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58817632"/>
        <c:axId val="1458826368"/>
      </c:barChart>
      <c:catAx>
        <c:axId val="145881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58826368"/>
        <c:crossesAt val="0"/>
        <c:auto val="1"/>
        <c:lblAlgn val="ctr"/>
        <c:lblOffset val="100"/>
        <c:noMultiLvlLbl val="0"/>
      </c:catAx>
      <c:valAx>
        <c:axId val="1458826368"/>
        <c:scaling>
          <c:orientation val="minMax"/>
          <c:max val="1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588176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2</xdr:col>
      <xdr:colOff>304800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A890930-B526-4533-9F76-5AF4A3F54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3305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15</xdr:row>
      <xdr:rowOff>57150</xdr:rowOff>
    </xdr:from>
    <xdr:to>
      <xdr:col>14</xdr:col>
      <xdr:colOff>733425</xdr:colOff>
      <xdr:row>29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5C84664-F480-43A3-B192-9BAFCBCDCA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138113</xdr:rowOff>
    </xdr:from>
    <xdr:to>
      <xdr:col>2</xdr:col>
      <xdr:colOff>819150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4D29B61-A523-43BC-B9DD-63D27CA3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38113"/>
          <a:ext cx="3524249" cy="49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11</xdr:row>
      <xdr:rowOff>38100</xdr:rowOff>
    </xdr:from>
    <xdr:to>
      <xdr:col>20</xdr:col>
      <xdr:colOff>133350</xdr:colOff>
      <xdr:row>27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1AF44F-5206-4878-AE49-8F6729835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INVESTIGACI&#211;N\TRABALLO\2023_Actividades%20I+D_TRABALLO.xlsx" TargetMode="External"/><Relationship Id="rId1" Type="http://schemas.openxmlformats.org/officeDocument/2006/relationships/externalLinkPath" Target="/Unidade%20de%20Estudos%20e%20Programas/DATOS/2023/2023_INVESTIGACI&#211;N/TRABALLO/2023_Actividades%20I+D_TRABAL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INVESTIGACI&#211;N\TRABALLO\2023_Proxectos_TRABALLO.xlsx" TargetMode="External"/><Relationship Id="rId1" Type="http://schemas.openxmlformats.org/officeDocument/2006/relationships/externalLinkPath" Target="/Unidade%20de%20Estudos%20e%20Programas/DATOS/2023/2023_INVESTIGACI&#211;N/TRABALLO/2023_Proxectos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uta acceso"/>
      <sheetName val="diferenza importes 2022"/>
      <sheetName val="TRABALLO"/>
      <sheetName val="2023_Centros singulares I+D"/>
      <sheetName val="dinámicas_datos xerais"/>
      <sheetName val="dinámicas centros_G.I."/>
      <sheetName val="táboas e maestros"/>
      <sheetName val="2023_Datos xerais"/>
      <sheetName val="2023_Por centro e G.I."/>
      <sheetName val="Evolución 2015_2023"/>
    </sheetNames>
    <sheetDataSet>
      <sheetData sheetId="0" refreshError="1"/>
      <sheetData sheetId="1" refreshError="1"/>
      <sheetData sheetId="2" refreshError="1"/>
      <sheetData sheetId="3">
        <row r="18">
          <cell r="A18" t="str">
            <v>Contrato</v>
          </cell>
          <cell r="F18">
            <v>0.57317073170731703</v>
          </cell>
        </row>
        <row r="19">
          <cell r="A19" t="str">
            <v>Curso</v>
          </cell>
          <cell r="F19">
            <v>0.4</v>
          </cell>
        </row>
        <row r="20">
          <cell r="A20" t="str">
            <v>Informe</v>
          </cell>
          <cell r="F20">
            <v>0.44741873804971322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dinámicas"/>
      <sheetName val="dinámicas centros singulares"/>
      <sheetName val="2023_Centros singulares_proxect"/>
      <sheetName val="2023_Proxectos"/>
      <sheetName val="2023_Prox. centro e G.I."/>
      <sheetName val="2023_Axudas UVigo"/>
      <sheetName val="NOTAS_CRUE_colaborativos"/>
    </sheetNames>
    <sheetDataSet>
      <sheetData sheetId="0" refreshError="1"/>
      <sheetData sheetId="1" refreshError="1"/>
      <sheetData sheetId="2" refreshError="1"/>
      <sheetData sheetId="3">
        <row r="16">
          <cell r="A16" t="str">
            <v>E - CENTRAL DO ESTADO</v>
          </cell>
          <cell r="G16">
            <v>0.79198898622416225</v>
          </cell>
        </row>
        <row r="17">
          <cell r="A17" t="str">
            <v>EUROPEOS_HORIZONTE EUROPA</v>
          </cell>
          <cell r="G17">
            <v>0.5050906821665212</v>
          </cell>
        </row>
        <row r="18">
          <cell r="A18" t="str">
            <v>EUROPEOS_INTERREXIONAIS</v>
          </cell>
          <cell r="G18">
            <v>0.66305987524908561</v>
          </cell>
        </row>
        <row r="19">
          <cell r="A19" t="str">
            <v>EUROPEOS_OUTROS</v>
          </cell>
          <cell r="G19">
            <v>0.38404063003446642</v>
          </cell>
        </row>
        <row r="20">
          <cell r="A20" t="str">
            <v>INOU</v>
          </cell>
          <cell r="G20">
            <v>0.375</v>
          </cell>
        </row>
        <row r="21">
          <cell r="A21" t="str">
            <v>INPO</v>
          </cell>
          <cell r="G21">
            <v>0.5</v>
          </cell>
        </row>
        <row r="22">
          <cell r="A22" t="str">
            <v>O - OUTROS (convenios, fundacións e outros)</v>
          </cell>
          <cell r="G22">
            <v>0.5039794897306189</v>
          </cell>
        </row>
        <row r="23">
          <cell r="A23" t="str">
            <v>X - XUNTA DE GALICIA</v>
          </cell>
          <cell r="G23">
            <v>0.77588329883581353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F8E697-8609-494F-8398-8FE4AC615766}" name="Tabla114" displayName="Tabla114" ref="A17:G21" totalsRowShown="0" headerRowDxfId="24" dataDxfId="23">
  <autoFilter ref="A17:G21" xr:uid="{03B4E68D-077A-4F62-B773-F56C0FD7B40D}"/>
  <tableColumns count="7">
    <tableColumn id="1" xr3:uid="{3DB5F9A0-71A2-42D9-AEB7-6BB0EB60F22B}" name="Tipo" dataDxfId="31"/>
    <tableColumn id="2" xr3:uid="{03C9AF13-0851-4937-BCE7-FB44EDB6A2E0}" name="Nº actividades" dataDxfId="30"/>
    <tableColumn id="3" xr3:uid="{D6E05061-2396-4585-B9BF-80F2664BCEA8}" name="Importes" dataDxfId="29"/>
    <tableColumn id="4" xr3:uid="{25685ABE-A584-4735-80E1-46AD02BECD48}" name="Nº actividades " dataDxfId="28"/>
    <tableColumn id="5" xr3:uid="{14E018F5-9C9C-41DA-87A2-941EC2913DC2}" name="Importes " dataDxfId="27"/>
    <tableColumn id="6" xr3:uid="{EB8B34EB-9830-48B8-A805-240BCF37C58B}" name="% sobre total" dataDxfId="26" dataCellStyle="Porcentaje">
      <calculatedColumnFormula>D18/B18</calculatedColumnFormula>
    </tableColumn>
    <tableColumn id="7" xr3:uid="{3E4C6507-1ECE-4480-8730-35A88A4C8213}" name="% importe sobre total" dataDxfId="25" dataCellStyle="Porcentaje">
      <calculatedColumnFormula>E18/C18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A74AA1-3970-4F62-AE00-F2F0DE18766B}" name="Tabla14" displayName="Tabla14" ref="A25:D38" totalsRowShown="0" headerRowDxfId="18" dataDxfId="17">
  <autoFilter ref="A25:D38" xr:uid="{47ABDD80-78B3-4F19-8712-3F938BEA763F}"/>
  <tableColumns count="4">
    <tableColumn id="1" xr3:uid="{D6AD2C00-BF57-4B39-8AF4-255B9F6DDADC}" name="Centro" dataDxfId="22"/>
    <tableColumn id="2" xr3:uid="{97EE6560-98A8-4089-91F5-9CEFF08B8BBD}" name="Tipo" dataDxfId="21"/>
    <tableColumn id="3" xr3:uid="{AEE9DA01-95BE-447B-873C-BC4809F79E3E}" name="Nº actividades" dataDxfId="20"/>
    <tableColumn id="4" xr3:uid="{7404026C-30B4-47B6-B04C-798239CBFC92}" name="Importes" dataDxfId="19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E21044-CABD-4B4E-8EDD-E5E81D76405F}" name="Tabla15" displayName="Tabla15" ref="A42:D60" totalsRowShown="0" headerRowDxfId="12" dataDxfId="11">
  <autoFilter ref="A42:D60" xr:uid="{F20705A2-5001-4A1B-8ACD-B3E6FA2A437D}"/>
  <tableColumns count="4">
    <tableColumn id="1" xr3:uid="{0D20387A-1239-4CB5-B0A8-B2731D8788F7}" name="Centro" dataDxfId="16"/>
    <tableColumn id="2" xr3:uid="{653C2A91-E0BD-4F71-B04C-57606E793875}" name="Categoría" dataDxfId="15"/>
    <tableColumn id="3" xr3:uid="{E25405D9-CD8E-45D6-973D-C02071C796DC}" name="Nº actividades" dataDxfId="14"/>
    <tableColumn id="4" xr3:uid="{3B9D09E8-1AA5-45DF-A631-A0C61963B8B0}" name="Importes" dataDxfId="13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64C56EA-2B43-4414-8F02-E95B495CE644}" name="Tabla2" displayName="Tabla2" ref="A15:G24" totalsRowShown="0" headerRowDxfId="10" dataDxfId="9">
  <autoFilter ref="A15:G24" xr:uid="{31334720-15D7-4DEE-B2D1-B2BA48371242}"/>
  <tableColumns count="7">
    <tableColumn id="1" xr3:uid="{FD90BB1F-6EC2-4DAA-BD3F-AC14A02F8239}" name="Tipo" dataDxfId="8"/>
    <tableColumn id="2" xr3:uid="{35AC0334-BE71-43B1-86AE-B43BAE56D397}" name="Nº proxectos" dataDxfId="7"/>
    <tableColumn id="3" xr3:uid="{1E93EBF2-A853-45E9-94A3-5EC10962F704}" name="Importes" dataDxfId="6"/>
    <tableColumn id="4" xr3:uid="{7B8B4C60-15CF-40CC-905F-F375140487EB}" name="Proxectos" dataDxfId="5"/>
    <tableColumn id="5" xr3:uid="{248AF9CC-4A22-4FD4-9036-9BF0F1749ABA}" name="Importe" dataDxfId="4"/>
    <tableColumn id="6" xr3:uid="{D9DEAA5E-E091-477E-A8E1-7716C1F7AD83}" name="% sobre total" dataDxfId="3" dataCellStyle="Porcentaje">
      <calculatedColumnFormula>Tabla2[[#This Row],[Proxectos]]/Tabla2[[#This Row],[Nº proxectos]]</calculatedColumnFormula>
    </tableColumn>
    <tableColumn id="7" xr3:uid="{6A341520-821C-485E-BD4D-CCEA75EE649C}" name="% importe sobre total" dataDxfId="2" dataCellStyle="Porcentaje">
      <calculatedColumnFormula>Tabla2[[#This Row],[Importe]]/Tabla2[[#This Row],[Importes]]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B60CEC-B3FC-482C-A130-30E5AD3E0425}" name="Tabla5" displayName="Tabla5" ref="A30:D60" totalsRowShown="0">
  <autoFilter ref="A30:D60" xr:uid="{34340939-53AC-4A21-ADCE-78B070FD487E}"/>
  <tableColumns count="4">
    <tableColumn id="1" xr3:uid="{F91DE504-18D5-4EEB-BDA1-EE1EC59679E3}" name="Centro singular"/>
    <tableColumn id="2" xr3:uid="{89072B8C-7B2F-49F1-A0D1-9F3F6EE54919}" name="Tipo"/>
    <tableColumn id="3" xr3:uid="{CBE6297B-0073-4F8A-948E-6043A1BA596D}" name="Nª proxectos"/>
    <tableColumn id="4" xr3:uid="{45FA5940-DB45-4686-8EAE-3669B7D795DF}" name="Suma de importe" dataDxfId="1"/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79AC00-2426-41B0-921A-43084C00ABC9}" name="Tabla6" displayName="Tabla6" ref="G30:J51" totalsRowShown="0">
  <autoFilter ref="G30:J51" xr:uid="{2C3FB6C4-0349-4BA2-86E3-E30F0BAC9277}"/>
  <tableColumns count="4">
    <tableColumn id="1" xr3:uid="{0FCBAFCA-78EA-44C6-8572-A2F624B0277F}" name="Centro singular"/>
    <tableColumn id="2" xr3:uid="{7351CE2D-8C84-4125-9BA9-FA302C4FBFA3}" name="Categoría IP"/>
    <tableColumn id="3" xr3:uid="{35A2669D-B2A6-45E0-8C95-93BB2FD55376}" name="Nº proxectos captados"/>
    <tableColumn id="4" xr3:uid="{BDAA83B2-F756-45F0-A129-64754B9C2ECD}" name="Suma de importe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3E97-E0E9-4720-BD83-095162D0E70E}">
  <dimension ref="A1:O60"/>
  <sheetViews>
    <sheetView tabSelected="1" workbookViewId="0">
      <selection activeCell="G7" sqref="G7"/>
    </sheetView>
  </sheetViews>
  <sheetFormatPr baseColWidth="10" defaultRowHeight="15" x14ac:dyDescent="0.25"/>
  <cols>
    <col min="1" max="1" width="17.42578125" style="11" customWidth="1"/>
    <col min="2" max="2" width="27.5703125" style="11" customWidth="1"/>
    <col min="3" max="3" width="22.140625" style="11" customWidth="1"/>
    <col min="4" max="4" width="18.85546875" style="11" bestFit="1" customWidth="1"/>
    <col min="5" max="5" width="14" style="11" bestFit="1" customWidth="1"/>
    <col min="6" max="6" width="18.140625" style="11" customWidth="1"/>
    <col min="7" max="7" width="35.42578125" style="11" bestFit="1" customWidth="1"/>
    <col min="8" max="10" width="11.42578125" style="11"/>
    <col min="11" max="11" width="14.5703125" style="11" customWidth="1"/>
    <col min="12" max="12" width="12.140625" style="11" customWidth="1"/>
    <col min="13" max="16384" width="11.42578125" style="11"/>
  </cols>
  <sheetData>
    <row r="1" spans="1:15" s="8" customFormat="1" ht="53.25" customHeight="1" thickBot="1" x14ac:dyDescent="0.3">
      <c r="A1" s="2"/>
      <c r="B1" s="3"/>
      <c r="C1" s="4"/>
      <c r="D1" s="5"/>
      <c r="E1" s="5"/>
      <c r="F1" s="6"/>
      <c r="G1" s="7"/>
      <c r="H1" s="2"/>
      <c r="I1" s="2"/>
      <c r="J1" s="7"/>
      <c r="K1" s="1" t="s">
        <v>0</v>
      </c>
      <c r="L1" s="2"/>
      <c r="M1" s="2"/>
      <c r="N1" s="2"/>
      <c r="O1" s="2"/>
    </row>
    <row r="2" spans="1:15" s="8" customFormat="1" ht="15" customHeight="1" x14ac:dyDescent="0.25">
      <c r="B2" s="9"/>
      <c r="C2" s="10"/>
      <c r="D2" s="11"/>
      <c r="E2" s="11"/>
      <c r="F2" s="12"/>
      <c r="G2" s="13"/>
      <c r="H2" s="13"/>
      <c r="I2" s="13"/>
      <c r="J2" s="13"/>
      <c r="K2" s="13"/>
    </row>
    <row r="3" spans="1:15" s="8" customFormat="1" ht="15" customHeight="1" x14ac:dyDescent="0.25">
      <c r="A3" s="14" t="s">
        <v>1</v>
      </c>
      <c r="B3" s="9"/>
      <c r="C3" s="10"/>
      <c r="D3" s="11"/>
      <c r="E3" s="11"/>
      <c r="F3" s="12"/>
      <c r="G3" s="13"/>
      <c r="H3" s="13"/>
      <c r="I3" s="13"/>
      <c r="J3" s="13"/>
      <c r="K3" s="13"/>
    </row>
    <row r="4" spans="1:15" s="8" customFormat="1" ht="15" customHeight="1" x14ac:dyDescent="0.25">
      <c r="A4" s="14" t="s">
        <v>2</v>
      </c>
      <c r="B4" s="9"/>
      <c r="C4" s="10"/>
      <c r="D4" s="11"/>
      <c r="E4" s="11"/>
      <c r="F4" s="12"/>
      <c r="G4" s="13"/>
      <c r="H4" s="13"/>
      <c r="I4" s="13"/>
      <c r="J4" s="13"/>
      <c r="K4" s="13"/>
    </row>
    <row r="5" spans="1:15" s="8" customFormat="1" ht="15" customHeight="1" x14ac:dyDescent="0.25">
      <c r="A5" s="15" t="s">
        <v>3</v>
      </c>
      <c r="B5" s="9"/>
      <c r="C5" s="10"/>
      <c r="D5" s="11"/>
      <c r="E5" s="11"/>
      <c r="F5" s="12"/>
      <c r="G5" s="13"/>
      <c r="H5" s="13"/>
      <c r="I5" s="13"/>
      <c r="J5" s="13"/>
      <c r="K5" s="13"/>
    </row>
    <row r="6" spans="1:15" s="8" customFormat="1" ht="15" customHeight="1" x14ac:dyDescent="0.25">
      <c r="A6" s="14" t="s">
        <v>4</v>
      </c>
      <c r="B6" s="9"/>
      <c r="C6" s="10"/>
      <c r="D6" s="11"/>
      <c r="E6" s="11"/>
      <c r="F6" s="12"/>
      <c r="G6" s="13"/>
      <c r="H6" s="13"/>
      <c r="I6" s="13"/>
      <c r="J6" s="13"/>
      <c r="K6" s="13"/>
    </row>
    <row r="7" spans="1:15" s="8" customFormat="1" ht="15" customHeight="1" x14ac:dyDescent="0.25">
      <c r="A7" s="14"/>
      <c r="B7" s="9"/>
      <c r="C7" s="10"/>
      <c r="D7" s="11"/>
      <c r="E7" s="11"/>
      <c r="F7" s="12"/>
      <c r="G7" s="13"/>
      <c r="H7" s="13"/>
      <c r="I7" s="13"/>
      <c r="J7" s="13"/>
      <c r="K7" s="13"/>
    </row>
    <row r="8" spans="1:15" s="8" customFormat="1" ht="15" customHeight="1" x14ac:dyDescent="0.25">
      <c r="A8" s="16" t="s">
        <v>5</v>
      </c>
      <c r="B8" s="9"/>
      <c r="C8" s="10"/>
      <c r="D8" s="11"/>
      <c r="E8" s="11"/>
      <c r="F8" s="12"/>
      <c r="G8" s="13"/>
      <c r="H8" s="13"/>
      <c r="I8" s="13"/>
      <c r="J8" s="13"/>
      <c r="K8" s="13"/>
    </row>
    <row r="11" spans="1:15" s="8" customFormat="1" ht="29.25" customHeight="1" x14ac:dyDescent="0.2">
      <c r="A11" s="17" t="s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s="11" customForma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s="11" customFormat="1" ht="1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11" customFormat="1" ht="15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s="11" customFormat="1" x14ac:dyDescent="0.25">
      <c r="D15" s="19"/>
      <c r="E15" s="19"/>
    </row>
    <row r="16" spans="1:15" s="11" customFormat="1" x14ac:dyDescent="0.25">
      <c r="B16" s="20" t="s">
        <v>7</v>
      </c>
      <c r="C16" s="20"/>
      <c r="D16" s="20" t="s">
        <v>8</v>
      </c>
      <c r="E16" s="20"/>
      <c r="F16" s="20" t="s">
        <v>9</v>
      </c>
      <c r="G16" s="20"/>
    </row>
    <row r="17" spans="1:7" s="11" customFormat="1" x14ac:dyDescent="0.25">
      <c r="A17" s="11" t="s">
        <v>10</v>
      </c>
      <c r="B17" s="21" t="s">
        <v>11</v>
      </c>
      <c r="C17" s="21" t="s">
        <v>12</v>
      </c>
      <c r="D17" s="21" t="s">
        <v>13</v>
      </c>
      <c r="E17" s="21" t="s">
        <v>14</v>
      </c>
      <c r="F17" s="21" t="s">
        <v>15</v>
      </c>
      <c r="G17" s="21" t="s">
        <v>16</v>
      </c>
    </row>
    <row r="18" spans="1:7" s="11" customFormat="1" x14ac:dyDescent="0.25">
      <c r="A18" s="11" t="s">
        <v>17</v>
      </c>
      <c r="B18" s="11">
        <v>82</v>
      </c>
      <c r="C18" s="22">
        <v>5882068.8500000006</v>
      </c>
      <c r="D18" s="11">
        <v>47</v>
      </c>
      <c r="E18" s="22">
        <v>4853411.6800000006</v>
      </c>
      <c r="F18" s="23">
        <f>D18/B18</f>
        <v>0.57317073170731703</v>
      </c>
      <c r="G18" s="24">
        <f>E18/C18</f>
        <v>0.82511983517499976</v>
      </c>
    </row>
    <row r="19" spans="1:7" s="11" customFormat="1" x14ac:dyDescent="0.25">
      <c r="A19" s="11" t="s">
        <v>18</v>
      </c>
      <c r="B19" s="11">
        <v>15</v>
      </c>
      <c r="C19" s="22">
        <v>54792</v>
      </c>
      <c r="D19" s="11">
        <v>6</v>
      </c>
      <c r="E19" s="22">
        <v>14059</v>
      </c>
      <c r="F19" s="23">
        <f t="shared" ref="F19:G21" si="0">D19/B19</f>
        <v>0.4</v>
      </c>
      <c r="G19" s="24">
        <f t="shared" si="0"/>
        <v>0.25658855307344136</v>
      </c>
    </row>
    <row r="20" spans="1:7" s="11" customFormat="1" x14ac:dyDescent="0.25">
      <c r="A20" s="11" t="s">
        <v>19</v>
      </c>
      <c r="B20" s="11">
        <v>523</v>
      </c>
      <c r="C20" s="22">
        <v>1544605.38</v>
      </c>
      <c r="D20" s="11">
        <v>234</v>
      </c>
      <c r="E20" s="22">
        <v>688940.73</v>
      </c>
      <c r="F20" s="23">
        <f t="shared" si="0"/>
        <v>0.44741873804971322</v>
      </c>
      <c r="G20" s="24">
        <f t="shared" si="0"/>
        <v>0.44603025401866725</v>
      </c>
    </row>
    <row r="21" spans="1:7" s="11" customFormat="1" ht="15.75" thickBot="1" x14ac:dyDescent="0.3">
      <c r="A21" s="25" t="s">
        <v>20</v>
      </c>
      <c r="B21" s="25">
        <f>SUM(B18:B20)</f>
        <v>620</v>
      </c>
      <c r="C21" s="26">
        <f t="shared" ref="C21:E21" si="1">SUM(C18:C20)</f>
        <v>7481466.2300000004</v>
      </c>
      <c r="D21" s="25">
        <f t="shared" si="1"/>
        <v>287</v>
      </c>
      <c r="E21" s="26">
        <f t="shared" si="1"/>
        <v>5556411.4100000001</v>
      </c>
      <c r="F21" s="27">
        <f>D21/B21</f>
        <v>0.4629032258064516</v>
      </c>
      <c r="G21" s="28">
        <f t="shared" si="0"/>
        <v>0.74269016783358521</v>
      </c>
    </row>
    <row r="22" spans="1:7" s="11" customFormat="1" ht="15.75" thickTop="1" x14ac:dyDescent="0.25"/>
    <row r="24" spans="1:7" s="11" customFormat="1" x14ac:dyDescent="0.25">
      <c r="A24" s="29" t="s">
        <v>21</v>
      </c>
      <c r="B24" s="29"/>
    </row>
    <row r="25" spans="1:7" s="11" customFormat="1" x14ac:dyDescent="0.25">
      <c r="A25" s="11" t="s">
        <v>22</v>
      </c>
      <c r="B25" s="11" t="s">
        <v>10</v>
      </c>
      <c r="C25" s="11" t="s">
        <v>11</v>
      </c>
      <c r="D25" s="22" t="s">
        <v>12</v>
      </c>
    </row>
    <row r="26" spans="1:7" s="11" customFormat="1" x14ac:dyDescent="0.25">
      <c r="A26" s="11" t="s">
        <v>23</v>
      </c>
      <c r="B26" s="11" t="s">
        <v>17</v>
      </c>
      <c r="C26" s="11">
        <v>19</v>
      </c>
      <c r="D26" s="22">
        <v>3624267</v>
      </c>
    </row>
    <row r="27" spans="1:7" s="11" customFormat="1" x14ac:dyDescent="0.25">
      <c r="A27" s="11" t="s">
        <v>23</v>
      </c>
      <c r="B27" s="11" t="s">
        <v>18</v>
      </c>
      <c r="C27" s="11">
        <v>5</v>
      </c>
      <c r="D27" s="22">
        <v>11899</v>
      </c>
    </row>
    <row r="28" spans="1:7" s="11" customFormat="1" x14ac:dyDescent="0.25">
      <c r="A28" s="11" t="s">
        <v>23</v>
      </c>
      <c r="B28" s="11" t="s">
        <v>19</v>
      </c>
      <c r="C28" s="11">
        <v>109</v>
      </c>
      <c r="D28" s="22">
        <v>249119.26000000004</v>
      </c>
    </row>
    <row r="29" spans="1:7" s="11" customFormat="1" x14ac:dyDescent="0.25">
      <c r="A29" s="11" t="s">
        <v>24</v>
      </c>
      <c r="B29" s="11" t="s">
        <v>17</v>
      </c>
      <c r="C29" s="11">
        <v>6</v>
      </c>
      <c r="D29" s="22">
        <v>264493.51</v>
      </c>
    </row>
    <row r="30" spans="1:7" s="11" customFormat="1" x14ac:dyDescent="0.25">
      <c r="A30" s="11" t="s">
        <v>24</v>
      </c>
      <c r="B30" s="11" t="s">
        <v>19</v>
      </c>
      <c r="C30" s="11">
        <v>5</v>
      </c>
      <c r="D30" s="22">
        <v>63500</v>
      </c>
    </row>
    <row r="31" spans="1:7" s="11" customFormat="1" x14ac:dyDescent="0.25">
      <c r="A31" s="11" t="s">
        <v>25</v>
      </c>
      <c r="B31" s="11" t="s">
        <v>17</v>
      </c>
      <c r="C31" s="11">
        <v>4</v>
      </c>
      <c r="D31" s="22">
        <v>90500</v>
      </c>
    </row>
    <row r="32" spans="1:7" s="11" customFormat="1" x14ac:dyDescent="0.25">
      <c r="A32" s="11" t="s">
        <v>25</v>
      </c>
      <c r="B32" s="11" t="s">
        <v>19</v>
      </c>
      <c r="C32" s="11">
        <v>56</v>
      </c>
      <c r="D32" s="22">
        <v>45646.89</v>
      </c>
    </row>
    <row r="33" spans="1:15" s="11" customFormat="1" x14ac:dyDescent="0.25">
      <c r="A33" s="11" t="s">
        <v>26</v>
      </c>
      <c r="B33" s="11" t="s">
        <v>17</v>
      </c>
      <c r="C33" s="11">
        <v>13</v>
      </c>
      <c r="D33" s="22">
        <v>716467.82000000007</v>
      </c>
    </row>
    <row r="34" spans="1:15" s="11" customFormat="1" x14ac:dyDescent="0.25">
      <c r="A34" s="11" t="s">
        <v>26</v>
      </c>
      <c r="B34" s="11" t="s">
        <v>18</v>
      </c>
      <c r="C34" s="11">
        <v>1</v>
      </c>
      <c r="D34" s="22">
        <v>2160</v>
      </c>
      <c r="G34" s="29" t="s">
        <v>27</v>
      </c>
      <c r="H34" s="30" t="s">
        <v>28</v>
      </c>
      <c r="I34" s="20" t="s">
        <v>29</v>
      </c>
      <c r="J34" s="20"/>
      <c r="K34" s="20" t="s">
        <v>30</v>
      </c>
      <c r="L34" s="20"/>
      <c r="M34" s="20" t="s">
        <v>31</v>
      </c>
      <c r="N34" s="20"/>
      <c r="O34" s="20" t="s">
        <v>20</v>
      </c>
    </row>
    <row r="35" spans="1:15" s="11" customFormat="1" x14ac:dyDescent="0.25">
      <c r="A35" s="11" t="s">
        <v>26</v>
      </c>
      <c r="B35" s="11" t="s">
        <v>19</v>
      </c>
      <c r="C35" s="11">
        <v>59</v>
      </c>
      <c r="D35" s="22">
        <v>304987.90000000002</v>
      </c>
      <c r="G35" s="29" t="s">
        <v>32</v>
      </c>
      <c r="H35" s="29" t="s">
        <v>33</v>
      </c>
      <c r="I35" s="29" t="s">
        <v>33</v>
      </c>
      <c r="J35" s="29" t="s">
        <v>34</v>
      </c>
      <c r="K35" s="29" t="s">
        <v>33</v>
      </c>
      <c r="L35" s="29" t="s">
        <v>34</v>
      </c>
      <c r="M35" s="29" t="s">
        <v>33</v>
      </c>
      <c r="N35" s="29" t="s">
        <v>34</v>
      </c>
      <c r="O35" s="20"/>
    </row>
    <row r="36" spans="1:15" s="11" customFormat="1" x14ac:dyDescent="0.25">
      <c r="A36" s="11" t="s">
        <v>35</v>
      </c>
      <c r="B36" s="11" t="s">
        <v>17</v>
      </c>
      <c r="C36" s="11">
        <v>5</v>
      </c>
      <c r="D36" s="22">
        <v>157683.35</v>
      </c>
      <c r="G36" s="31" t="s">
        <v>36</v>
      </c>
      <c r="H36" s="32">
        <v>5</v>
      </c>
      <c r="I36" s="32">
        <v>1</v>
      </c>
      <c r="J36" s="32">
        <v>1</v>
      </c>
      <c r="K36" s="32">
        <v>4</v>
      </c>
      <c r="L36" s="32"/>
      <c r="M36" s="32">
        <v>19</v>
      </c>
      <c r="N36" s="32">
        <v>3</v>
      </c>
      <c r="O36" s="32">
        <v>33</v>
      </c>
    </row>
    <row r="37" spans="1:15" s="11" customFormat="1" x14ac:dyDescent="0.25">
      <c r="A37" s="11" t="s">
        <v>35</v>
      </c>
      <c r="B37" s="11" t="s">
        <v>19</v>
      </c>
      <c r="C37" s="11">
        <v>5</v>
      </c>
      <c r="D37" s="22">
        <v>25686.68</v>
      </c>
      <c r="G37" s="33" t="s">
        <v>37</v>
      </c>
      <c r="H37" s="34">
        <v>2</v>
      </c>
      <c r="I37" s="34"/>
      <c r="J37" s="34"/>
      <c r="K37" s="34"/>
      <c r="L37" s="34"/>
      <c r="M37" s="34"/>
      <c r="N37" s="34">
        <v>4</v>
      </c>
      <c r="O37" s="34">
        <v>6</v>
      </c>
    </row>
    <row r="38" spans="1:15" s="11" customFormat="1" x14ac:dyDescent="0.25">
      <c r="A38" s="11" t="s">
        <v>20</v>
      </c>
      <c r="C38" s="11">
        <f>SUBTOTAL(109,C26:C37)</f>
        <v>287</v>
      </c>
      <c r="D38" s="22">
        <f>SUBTOTAL(109,D26:D37)</f>
        <v>5556411.4100000001</v>
      </c>
      <c r="G38" s="35" t="s">
        <v>38</v>
      </c>
      <c r="H38" s="36"/>
      <c r="I38" s="36"/>
      <c r="J38" s="36"/>
      <c r="K38" s="36"/>
      <c r="L38" s="36"/>
      <c r="M38" s="36">
        <v>2</v>
      </c>
      <c r="N38" s="36"/>
      <c r="O38" s="36">
        <v>2</v>
      </c>
    </row>
    <row r="39" spans="1:15" s="11" customFormat="1" x14ac:dyDescent="0.25">
      <c r="G39" s="33" t="s">
        <v>39</v>
      </c>
      <c r="H39" s="34"/>
      <c r="I39" s="34"/>
      <c r="J39" s="34"/>
      <c r="K39" s="34"/>
      <c r="L39" s="34"/>
      <c r="M39" s="34">
        <v>3</v>
      </c>
      <c r="N39" s="34">
        <v>1</v>
      </c>
      <c r="O39" s="34">
        <v>4</v>
      </c>
    </row>
    <row r="40" spans="1:15" s="11" customFormat="1" x14ac:dyDescent="0.25">
      <c r="G40" s="35" t="s">
        <v>40</v>
      </c>
      <c r="H40" s="36">
        <v>2</v>
      </c>
      <c r="I40" s="36">
        <v>1</v>
      </c>
      <c r="J40" s="36"/>
      <c r="K40" s="36">
        <v>5</v>
      </c>
      <c r="L40" s="36"/>
      <c r="M40" s="36">
        <v>14</v>
      </c>
      <c r="N40" s="36">
        <v>9</v>
      </c>
      <c r="O40" s="36">
        <v>31</v>
      </c>
    </row>
    <row r="41" spans="1:15" s="11" customFormat="1" x14ac:dyDescent="0.25">
      <c r="A41" s="29" t="s">
        <v>41</v>
      </c>
      <c r="B41" s="29"/>
      <c r="G41" s="33" t="s">
        <v>42</v>
      </c>
      <c r="H41" s="34"/>
      <c r="I41" s="34"/>
      <c r="J41" s="34"/>
      <c r="K41" s="34"/>
      <c r="L41" s="34">
        <v>1</v>
      </c>
      <c r="M41" s="34"/>
      <c r="N41" s="34"/>
      <c r="O41" s="34">
        <v>1</v>
      </c>
    </row>
    <row r="42" spans="1:15" s="11" customFormat="1" ht="15.75" thickBot="1" x14ac:dyDescent="0.3">
      <c r="A42" s="11" t="s">
        <v>22</v>
      </c>
      <c r="B42" s="11" t="s">
        <v>43</v>
      </c>
      <c r="C42" s="11" t="s">
        <v>11</v>
      </c>
      <c r="D42" s="11" t="s">
        <v>12</v>
      </c>
      <c r="G42" s="37" t="s">
        <v>20</v>
      </c>
      <c r="H42" s="38">
        <f>SUM(H36:H41)</f>
        <v>9</v>
      </c>
      <c r="I42" s="38">
        <f t="shared" ref="I42:O42" si="2">SUM(I36:I41)</f>
        <v>2</v>
      </c>
      <c r="J42" s="38">
        <f t="shared" si="2"/>
        <v>1</v>
      </c>
      <c r="K42" s="38">
        <f t="shared" si="2"/>
        <v>9</v>
      </c>
      <c r="L42" s="38">
        <f t="shared" si="2"/>
        <v>1</v>
      </c>
      <c r="M42" s="38">
        <f t="shared" si="2"/>
        <v>38</v>
      </c>
      <c r="N42" s="38">
        <f t="shared" si="2"/>
        <v>17</v>
      </c>
      <c r="O42" s="38">
        <f t="shared" si="2"/>
        <v>77</v>
      </c>
    </row>
    <row r="43" spans="1:15" s="11" customFormat="1" ht="15.75" thickTop="1" x14ac:dyDescent="0.25">
      <c r="A43" s="11" t="s">
        <v>23</v>
      </c>
      <c r="B43" s="11" t="s">
        <v>36</v>
      </c>
      <c r="C43" s="11">
        <v>57</v>
      </c>
      <c r="D43" s="22">
        <v>3535899.46</v>
      </c>
    </row>
    <row r="44" spans="1:15" s="11" customFormat="1" x14ac:dyDescent="0.25">
      <c r="A44" s="11" t="s">
        <v>23</v>
      </c>
      <c r="B44" s="11" t="s">
        <v>38</v>
      </c>
      <c r="C44" s="11">
        <v>8</v>
      </c>
      <c r="D44" s="22">
        <v>38630</v>
      </c>
    </row>
    <row r="45" spans="1:15" s="11" customFormat="1" x14ac:dyDescent="0.25">
      <c r="A45" s="11" t="s">
        <v>23</v>
      </c>
      <c r="B45" s="11" t="s">
        <v>39</v>
      </c>
      <c r="C45" s="11">
        <v>3</v>
      </c>
      <c r="D45" s="22">
        <v>75987</v>
      </c>
    </row>
    <row r="46" spans="1:15" s="11" customFormat="1" x14ac:dyDescent="0.25">
      <c r="A46" s="11" t="s">
        <v>23</v>
      </c>
      <c r="B46" s="11" t="s">
        <v>40</v>
      </c>
      <c r="C46" s="11">
        <v>65</v>
      </c>
      <c r="D46" s="22">
        <v>234768.80000000005</v>
      </c>
    </row>
    <row r="47" spans="1:15" s="11" customFormat="1" x14ac:dyDescent="0.25">
      <c r="A47" s="11" t="s">
        <v>24</v>
      </c>
      <c r="B47" s="11" t="s">
        <v>36</v>
      </c>
      <c r="C47" s="11">
        <v>5</v>
      </c>
      <c r="D47" s="22">
        <v>125850</v>
      </c>
    </row>
    <row r="48" spans="1:15" s="11" customFormat="1" x14ac:dyDescent="0.25">
      <c r="A48" s="11" t="s">
        <v>24</v>
      </c>
      <c r="B48" s="11" t="s">
        <v>37</v>
      </c>
      <c r="C48" s="11">
        <v>2</v>
      </c>
      <c r="D48" s="22">
        <v>68893.510000000009</v>
      </c>
    </row>
    <row r="49" spans="1:4" s="11" customFormat="1" x14ac:dyDescent="0.25">
      <c r="A49" s="11" t="s">
        <v>24</v>
      </c>
      <c r="B49" s="11" t="s">
        <v>40</v>
      </c>
      <c r="C49" s="11">
        <v>3</v>
      </c>
      <c r="D49" s="22">
        <v>83750</v>
      </c>
    </row>
    <row r="50" spans="1:4" s="11" customFormat="1" x14ac:dyDescent="0.25">
      <c r="A50" s="11" t="s">
        <v>24</v>
      </c>
      <c r="B50" s="11" t="s">
        <v>42</v>
      </c>
      <c r="C50" s="11">
        <v>1</v>
      </c>
      <c r="D50" s="22">
        <v>49500</v>
      </c>
    </row>
    <row r="51" spans="1:4" s="11" customFormat="1" x14ac:dyDescent="0.25">
      <c r="A51" s="11" t="s">
        <v>25</v>
      </c>
      <c r="B51" s="11" t="s">
        <v>36</v>
      </c>
      <c r="C51" s="11">
        <v>6</v>
      </c>
      <c r="D51" s="22">
        <v>99500</v>
      </c>
    </row>
    <row r="52" spans="1:4" s="11" customFormat="1" x14ac:dyDescent="0.25">
      <c r="A52" s="11" t="s">
        <v>25</v>
      </c>
      <c r="B52" s="11" t="s">
        <v>37</v>
      </c>
      <c r="C52" s="11">
        <v>5</v>
      </c>
      <c r="D52" s="22">
        <v>1976.8899999999999</v>
      </c>
    </row>
    <row r="53" spans="1:4" s="11" customFormat="1" x14ac:dyDescent="0.25">
      <c r="A53" s="11" t="s">
        <v>25</v>
      </c>
      <c r="B53" s="11" t="s">
        <v>40</v>
      </c>
      <c r="C53" s="11">
        <v>49</v>
      </c>
      <c r="D53" s="22">
        <v>34670</v>
      </c>
    </row>
    <row r="54" spans="1:4" s="11" customFormat="1" x14ac:dyDescent="0.25">
      <c r="A54" s="11" t="s">
        <v>26</v>
      </c>
      <c r="B54" s="11" t="s">
        <v>36</v>
      </c>
      <c r="C54" s="11">
        <v>52</v>
      </c>
      <c r="D54" s="22">
        <v>898137.82</v>
      </c>
    </row>
    <row r="55" spans="1:4" s="11" customFormat="1" x14ac:dyDescent="0.25">
      <c r="A55" s="11" t="s">
        <v>26</v>
      </c>
      <c r="B55" s="11" t="s">
        <v>37</v>
      </c>
      <c r="C55" s="11">
        <v>3</v>
      </c>
      <c r="D55" s="22">
        <v>69750</v>
      </c>
    </row>
    <row r="56" spans="1:4" s="11" customFormat="1" x14ac:dyDescent="0.25">
      <c r="A56" s="11" t="s">
        <v>26</v>
      </c>
      <c r="B56" s="11" t="s">
        <v>39</v>
      </c>
      <c r="C56" s="11">
        <v>2</v>
      </c>
      <c r="D56" s="22">
        <v>3300</v>
      </c>
    </row>
    <row r="57" spans="1:4" s="11" customFormat="1" x14ac:dyDescent="0.25">
      <c r="A57" s="11" t="s">
        <v>26</v>
      </c>
      <c r="B57" s="11" t="s">
        <v>40</v>
      </c>
      <c r="C57" s="11">
        <v>16</v>
      </c>
      <c r="D57" s="22">
        <v>52427.9</v>
      </c>
    </row>
    <row r="58" spans="1:4" s="11" customFormat="1" x14ac:dyDescent="0.25">
      <c r="A58" s="11" t="s">
        <v>35</v>
      </c>
      <c r="B58" s="11" t="s">
        <v>36</v>
      </c>
      <c r="C58" s="11">
        <v>4</v>
      </c>
      <c r="D58" s="22">
        <v>124683.35</v>
      </c>
    </row>
    <row r="59" spans="1:4" s="11" customFormat="1" x14ac:dyDescent="0.25">
      <c r="A59" s="11" t="s">
        <v>35</v>
      </c>
      <c r="B59" s="11" t="s">
        <v>40</v>
      </c>
      <c r="C59" s="11">
        <v>6</v>
      </c>
      <c r="D59" s="22">
        <v>58686.68</v>
      </c>
    </row>
    <row r="60" spans="1:4" s="11" customFormat="1" x14ac:dyDescent="0.25">
      <c r="A60" s="11" t="s">
        <v>20</v>
      </c>
      <c r="C60" s="11">
        <f>SUBTOTAL(109,C43:C59)</f>
        <v>287</v>
      </c>
      <c r="D60" s="22">
        <f>SUBTOTAL(109,D43:D59)</f>
        <v>5556411.4099999992</v>
      </c>
    </row>
  </sheetData>
  <mergeCells count="9">
    <mergeCell ref="A11:O12"/>
    <mergeCell ref="D15:E15"/>
    <mergeCell ref="B16:C16"/>
    <mergeCell ref="D16:E16"/>
    <mergeCell ref="F16:G16"/>
    <mergeCell ref="I34:J34"/>
    <mergeCell ref="K34:L34"/>
    <mergeCell ref="M34:N34"/>
    <mergeCell ref="O34:O35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C381-CB9B-4B34-B463-7D245310E1B2}">
  <dimension ref="A1:S61"/>
  <sheetViews>
    <sheetView workbookViewId="0">
      <selection activeCell="G40" sqref="G40"/>
    </sheetView>
  </sheetViews>
  <sheetFormatPr baseColWidth="10" defaultRowHeight="15.75" x14ac:dyDescent="0.25"/>
  <cols>
    <col min="1" max="1" width="30.5703125" style="45" customWidth="1"/>
    <col min="2" max="2" width="11.42578125" style="45"/>
    <col min="3" max="3" width="15.85546875" style="45" bestFit="1" customWidth="1"/>
    <col min="4" max="4" width="20" style="45" customWidth="1"/>
    <col min="5" max="5" width="15.85546875" style="45" bestFit="1" customWidth="1"/>
    <col min="6" max="6" width="11.42578125" style="45"/>
    <col min="7" max="7" width="42.7109375" style="45" customWidth="1"/>
    <col min="8" max="8" width="18.5703125" style="45" customWidth="1"/>
    <col min="9" max="9" width="27.7109375" style="45" customWidth="1"/>
    <col min="10" max="10" width="20" style="45" customWidth="1"/>
    <col min="11" max="16384" width="11.42578125" style="45"/>
  </cols>
  <sheetData>
    <row r="1" spans="1:19" s="8" customFormat="1" ht="56.25" customHeight="1" thickBot="1" x14ac:dyDescent="0.3">
      <c r="A1" s="2"/>
      <c r="B1" s="39"/>
      <c r="C1" s="40"/>
      <c r="D1" s="40"/>
      <c r="E1" s="41"/>
      <c r="F1" s="41"/>
      <c r="G1" s="42"/>
      <c r="H1" s="2"/>
      <c r="I1" s="2"/>
      <c r="J1" s="1" t="s">
        <v>0</v>
      </c>
      <c r="K1" s="2"/>
      <c r="L1" s="2"/>
      <c r="M1" s="1"/>
      <c r="N1" s="2"/>
    </row>
    <row r="2" spans="1:19" s="8" customFormat="1" ht="17.25" customHeight="1" x14ac:dyDescent="0.25">
      <c r="B2" s="43"/>
      <c r="C2" s="44"/>
      <c r="D2" s="44"/>
      <c r="E2" s="45"/>
      <c r="F2" s="45"/>
      <c r="G2" s="46"/>
      <c r="H2" s="46"/>
      <c r="I2" s="46"/>
    </row>
    <row r="3" spans="1:19" s="8" customFormat="1" ht="15" customHeight="1" x14ac:dyDescent="0.25">
      <c r="A3" s="14" t="s">
        <v>44</v>
      </c>
      <c r="B3" s="43"/>
      <c r="C3" s="44"/>
      <c r="D3" s="44"/>
      <c r="E3" s="45"/>
      <c r="F3" s="45"/>
      <c r="G3" s="46"/>
      <c r="H3" s="46"/>
      <c r="I3" s="46"/>
    </row>
    <row r="4" spans="1:19" s="8" customFormat="1" ht="15" customHeight="1" x14ac:dyDescent="0.25">
      <c r="A4" s="14" t="s">
        <v>2</v>
      </c>
      <c r="B4" s="43"/>
      <c r="C4" s="44"/>
      <c r="D4" s="44"/>
      <c r="E4" s="45"/>
      <c r="F4" s="45"/>
      <c r="G4" s="46"/>
      <c r="H4" s="46"/>
      <c r="I4" s="46"/>
    </row>
    <row r="5" spans="1:19" s="8" customFormat="1" ht="15" customHeight="1" x14ac:dyDescent="0.2">
      <c r="A5" s="47" t="s">
        <v>45</v>
      </c>
      <c r="H5" s="46"/>
      <c r="I5" s="46"/>
    </row>
    <row r="6" spans="1:19" s="8" customFormat="1" ht="15" customHeight="1" x14ac:dyDescent="0.2">
      <c r="A6" s="48" t="s">
        <v>46</v>
      </c>
      <c r="H6" s="46"/>
      <c r="I6" s="46"/>
    </row>
    <row r="7" spans="1:19" s="8" customFormat="1" ht="15" customHeight="1" x14ac:dyDescent="0.2">
      <c r="A7" s="48"/>
      <c r="H7" s="46"/>
      <c r="I7" s="46"/>
    </row>
    <row r="8" spans="1:19" s="8" customFormat="1" ht="15" customHeight="1" x14ac:dyDescent="0.2">
      <c r="A8" s="49" t="s">
        <v>5</v>
      </c>
      <c r="H8" s="46"/>
      <c r="I8" s="46"/>
    </row>
    <row r="11" spans="1:19" ht="23.25" x14ac:dyDescent="0.25">
      <c r="A11" s="50" t="s">
        <v>47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4" spans="1:19" x14ac:dyDescent="0.25">
      <c r="A14" s="52"/>
      <c r="B14" s="53" t="s">
        <v>48</v>
      </c>
      <c r="C14" s="53"/>
      <c r="D14" s="53" t="s">
        <v>49</v>
      </c>
      <c r="E14" s="53"/>
      <c r="F14" s="53" t="s">
        <v>50</v>
      </c>
      <c r="G14" s="53"/>
    </row>
    <row r="15" spans="1:19" x14ac:dyDescent="0.25">
      <c r="A15" s="52" t="s">
        <v>10</v>
      </c>
      <c r="B15" s="54" t="s">
        <v>51</v>
      </c>
      <c r="C15" s="54" t="s">
        <v>12</v>
      </c>
      <c r="D15" s="54" t="s">
        <v>52</v>
      </c>
      <c r="E15" s="54" t="s">
        <v>53</v>
      </c>
      <c r="F15" s="54" t="s">
        <v>15</v>
      </c>
      <c r="G15" s="54" t="s">
        <v>16</v>
      </c>
    </row>
    <row r="16" spans="1:19" x14ac:dyDescent="0.25">
      <c r="A16" s="52" t="s">
        <v>54</v>
      </c>
      <c r="B16" s="52">
        <v>52</v>
      </c>
      <c r="C16" s="55">
        <v>11603650</v>
      </c>
      <c r="D16" s="52">
        <v>30</v>
      </c>
      <c r="E16" s="55">
        <v>9189963</v>
      </c>
      <c r="F16" s="56">
        <f>Tabla2[[#This Row],[Proxectos]]/Tabla2[[#This Row],[Nº proxectos]]</f>
        <v>0.57692307692307687</v>
      </c>
      <c r="G16" s="56">
        <f>Tabla2[[#This Row],[Importe]]/Tabla2[[#This Row],[Importes]]</f>
        <v>0.79198898622416225</v>
      </c>
    </row>
    <row r="17" spans="1:10" x14ac:dyDescent="0.25">
      <c r="A17" s="52" t="s">
        <v>55</v>
      </c>
      <c r="B17" s="52">
        <v>24</v>
      </c>
      <c r="C17" s="55">
        <v>12011209.5</v>
      </c>
      <c r="D17" s="52">
        <v>14</v>
      </c>
      <c r="E17" s="55">
        <v>6066750</v>
      </c>
      <c r="F17" s="56">
        <f>Tabla2[[#This Row],[Proxectos]]/Tabla2[[#This Row],[Nº proxectos]]</f>
        <v>0.58333333333333337</v>
      </c>
      <c r="G17" s="56">
        <f>Tabla2[[#This Row],[Importe]]/Tabla2[[#This Row],[Importes]]</f>
        <v>0.5050906821665212</v>
      </c>
    </row>
    <row r="18" spans="1:10" x14ac:dyDescent="0.25">
      <c r="A18" s="52" t="s">
        <v>56</v>
      </c>
      <c r="B18" s="52">
        <v>12</v>
      </c>
      <c r="C18" s="55">
        <v>2087154.2399999998</v>
      </c>
      <c r="D18" s="52">
        <v>7</v>
      </c>
      <c r="E18" s="55">
        <v>1383908.23</v>
      </c>
      <c r="F18" s="56">
        <f>Tabla2[[#This Row],[Proxectos]]/Tabla2[[#This Row],[Nº proxectos]]</f>
        <v>0.58333333333333337</v>
      </c>
      <c r="G18" s="56">
        <f>Tabla2[[#This Row],[Importe]]/Tabla2[[#This Row],[Importes]]</f>
        <v>0.66305987524908561</v>
      </c>
    </row>
    <row r="19" spans="1:10" x14ac:dyDescent="0.25">
      <c r="A19" s="52" t="s">
        <v>57</v>
      </c>
      <c r="B19" s="52">
        <v>7</v>
      </c>
      <c r="C19" s="55">
        <v>897029.02</v>
      </c>
      <c r="D19" s="52">
        <v>5</v>
      </c>
      <c r="E19" s="55">
        <v>344495.58999999997</v>
      </c>
      <c r="F19" s="56">
        <f>Tabla2[[#This Row],[Proxectos]]/Tabla2[[#This Row],[Nº proxectos]]</f>
        <v>0.7142857142857143</v>
      </c>
      <c r="G19" s="56">
        <f>Tabla2[[#This Row],[Importe]]/Tabla2[[#This Row],[Importes]]</f>
        <v>0.38404063003446642</v>
      </c>
    </row>
    <row r="20" spans="1:10" x14ac:dyDescent="0.25">
      <c r="A20" s="52" t="s">
        <v>58</v>
      </c>
      <c r="B20" s="52">
        <v>8</v>
      </c>
      <c r="C20" s="55">
        <v>59000</v>
      </c>
      <c r="D20" s="52">
        <v>3</v>
      </c>
      <c r="E20" s="55">
        <v>22125</v>
      </c>
      <c r="F20" s="56">
        <f>Tabla2[[#This Row],[Proxectos]]/Tabla2[[#This Row],[Nº proxectos]]</f>
        <v>0.375</v>
      </c>
      <c r="G20" s="56">
        <f>Tabla2[[#This Row],[Importe]]/Tabla2[[#This Row],[Importes]]</f>
        <v>0.375</v>
      </c>
    </row>
    <row r="21" spans="1:10" x14ac:dyDescent="0.25">
      <c r="A21" s="52" t="s">
        <v>59</v>
      </c>
      <c r="B21" s="52">
        <v>8</v>
      </c>
      <c r="C21" s="55">
        <v>63200</v>
      </c>
      <c r="D21" s="52">
        <v>4</v>
      </c>
      <c r="E21" s="55">
        <v>31600</v>
      </c>
      <c r="F21" s="56">
        <f>Tabla2[[#This Row],[Proxectos]]/Tabla2[[#This Row],[Nº proxectos]]</f>
        <v>0.5</v>
      </c>
      <c r="G21" s="56">
        <f>Tabla2[[#This Row],[Importe]]/Tabla2[[#This Row],[Importes]]</f>
        <v>0.5</v>
      </c>
    </row>
    <row r="22" spans="1:10" x14ac:dyDescent="0.25">
      <c r="A22" s="52" t="s">
        <v>60</v>
      </c>
      <c r="B22" s="52">
        <v>13</v>
      </c>
      <c r="C22" s="55">
        <v>489596.69</v>
      </c>
      <c r="D22" s="52">
        <v>6</v>
      </c>
      <c r="E22" s="55">
        <v>246746.69</v>
      </c>
      <c r="F22" s="56">
        <f>Tabla2[[#This Row],[Proxectos]]/Tabla2[[#This Row],[Nº proxectos]]</f>
        <v>0.46153846153846156</v>
      </c>
      <c r="G22" s="56">
        <f>Tabla2[[#This Row],[Importe]]/Tabla2[[#This Row],[Importes]]</f>
        <v>0.5039794897306189</v>
      </c>
    </row>
    <row r="23" spans="1:10" x14ac:dyDescent="0.25">
      <c r="A23" s="52" t="s">
        <v>61</v>
      </c>
      <c r="B23" s="52">
        <v>33</v>
      </c>
      <c r="C23" s="55">
        <v>4651059</v>
      </c>
      <c r="D23" s="52">
        <v>23</v>
      </c>
      <c r="E23" s="55">
        <v>3608679</v>
      </c>
      <c r="F23" s="56">
        <f>Tabla2[[#This Row],[Proxectos]]/Tabla2[[#This Row],[Nº proxectos]]</f>
        <v>0.69696969696969702</v>
      </c>
      <c r="G23" s="56">
        <f>Tabla2[[#This Row],[Importe]]/Tabla2[[#This Row],[Importes]]</f>
        <v>0.77588329883581353</v>
      </c>
    </row>
    <row r="24" spans="1:10" ht="16.5" thickBot="1" x14ac:dyDescent="0.3">
      <c r="A24" s="57" t="s">
        <v>20</v>
      </c>
      <c r="B24" s="57">
        <f>SUBTOTAL(109,B16:B23)</f>
        <v>157</v>
      </c>
      <c r="C24" s="58">
        <f>SUBTOTAL(109,C16:C23)</f>
        <v>31861898.449999999</v>
      </c>
      <c r="D24" s="57">
        <f>SUBTOTAL(109,D16:D23)</f>
        <v>92</v>
      </c>
      <c r="E24" s="58">
        <f>SUBTOTAL(109,E16:E23)</f>
        <v>20894267.510000002</v>
      </c>
      <c r="F24" s="59">
        <f>Tabla2[[#This Row],[Proxectos]]/Tabla2[[#This Row],[Nº proxectos]]</f>
        <v>0.5859872611464968</v>
      </c>
      <c r="G24" s="59">
        <f>Tabla2[[#This Row],[Importe]]/Tabla2[[#This Row],[Importes]]</f>
        <v>0.65577597464221415</v>
      </c>
    </row>
    <row r="25" spans="1:10" ht="16.5" thickTop="1" x14ac:dyDescent="0.25"/>
    <row r="29" spans="1:10" x14ac:dyDescent="0.25">
      <c r="A29" s="60" t="s">
        <v>62</v>
      </c>
      <c r="G29" s="60" t="s">
        <v>63</v>
      </c>
    </row>
    <row r="30" spans="1:10" x14ac:dyDescent="0.25">
      <c r="A30" s="45" t="s">
        <v>64</v>
      </c>
      <c r="B30" s="45" t="s">
        <v>10</v>
      </c>
      <c r="C30" s="45" t="s">
        <v>65</v>
      </c>
      <c r="D30" s="45" t="s">
        <v>66</v>
      </c>
      <c r="G30" s="45" t="s">
        <v>64</v>
      </c>
      <c r="H30" s="45" t="s">
        <v>32</v>
      </c>
      <c r="I30" s="45" t="s">
        <v>67</v>
      </c>
      <c r="J30" s="45" t="s">
        <v>66</v>
      </c>
    </row>
    <row r="31" spans="1:10" x14ac:dyDescent="0.25">
      <c r="A31" s="45" t="s">
        <v>23</v>
      </c>
      <c r="B31" s="45" t="s">
        <v>54</v>
      </c>
      <c r="C31" s="45">
        <v>7</v>
      </c>
      <c r="D31" s="61">
        <v>5465976</v>
      </c>
      <c r="G31" s="45" t="s">
        <v>23</v>
      </c>
      <c r="H31" s="45" t="s">
        <v>36</v>
      </c>
      <c r="I31" s="45">
        <v>11</v>
      </c>
      <c r="J31" s="61">
        <v>6832770.2999999998</v>
      </c>
    </row>
    <row r="32" spans="1:10" x14ac:dyDescent="0.25">
      <c r="A32" s="45" t="s">
        <v>23</v>
      </c>
      <c r="B32" s="45" t="s">
        <v>55</v>
      </c>
      <c r="C32" s="45">
        <v>3</v>
      </c>
      <c r="D32" s="61">
        <v>1052142.5</v>
      </c>
      <c r="G32" s="45" t="s">
        <v>23</v>
      </c>
      <c r="H32" s="45" t="s">
        <v>38</v>
      </c>
      <c r="I32" s="45">
        <v>2</v>
      </c>
      <c r="J32" s="61">
        <v>163516</v>
      </c>
    </row>
    <row r="33" spans="1:10" x14ac:dyDescent="0.25">
      <c r="A33" s="45" t="s">
        <v>23</v>
      </c>
      <c r="B33" s="45" t="s">
        <v>57</v>
      </c>
      <c r="C33" s="45">
        <v>2</v>
      </c>
      <c r="D33" s="61">
        <v>271122.8</v>
      </c>
      <c r="G33" s="45" t="s">
        <v>23</v>
      </c>
      <c r="H33" s="45" t="s">
        <v>39</v>
      </c>
      <c r="I33" s="45">
        <v>1</v>
      </c>
      <c r="J33" s="61">
        <v>41250</v>
      </c>
    </row>
    <row r="34" spans="1:10" x14ac:dyDescent="0.25">
      <c r="A34" s="45" t="s">
        <v>23</v>
      </c>
      <c r="B34" s="45" t="s">
        <v>58</v>
      </c>
      <c r="C34" s="45">
        <v>1</v>
      </c>
      <c r="D34" s="61">
        <v>7375</v>
      </c>
      <c r="G34" s="45" t="s">
        <v>23</v>
      </c>
      <c r="H34" s="45" t="s">
        <v>40</v>
      </c>
      <c r="I34" s="45">
        <v>4</v>
      </c>
      <c r="J34" s="61">
        <v>806080</v>
      </c>
    </row>
    <row r="35" spans="1:10" x14ac:dyDescent="0.25">
      <c r="A35" s="45" t="s">
        <v>23</v>
      </c>
      <c r="B35" s="45" t="s">
        <v>61</v>
      </c>
      <c r="C35" s="45">
        <v>5</v>
      </c>
      <c r="D35" s="61">
        <v>1047000</v>
      </c>
      <c r="G35" s="45" t="s">
        <v>24</v>
      </c>
      <c r="H35" s="45" t="s">
        <v>36</v>
      </c>
      <c r="I35" s="45">
        <v>14</v>
      </c>
      <c r="J35" s="61">
        <v>1941284.55</v>
      </c>
    </row>
    <row r="36" spans="1:10" x14ac:dyDescent="0.25">
      <c r="A36" s="45" t="s">
        <v>24</v>
      </c>
      <c r="B36" s="45" t="s">
        <v>54</v>
      </c>
      <c r="C36" s="45">
        <v>8</v>
      </c>
      <c r="D36" s="61">
        <v>1333572</v>
      </c>
      <c r="G36" s="45" t="s">
        <v>24</v>
      </c>
      <c r="H36" s="45" t="s">
        <v>37</v>
      </c>
      <c r="I36" s="45">
        <v>6</v>
      </c>
      <c r="J36" s="61">
        <v>457597</v>
      </c>
    </row>
    <row r="37" spans="1:10" x14ac:dyDescent="0.25">
      <c r="A37" s="45" t="s">
        <v>24</v>
      </c>
      <c r="B37" s="45" t="s">
        <v>55</v>
      </c>
      <c r="C37" s="45">
        <v>2</v>
      </c>
      <c r="D37" s="61">
        <v>513307.5</v>
      </c>
      <c r="G37" s="45" t="s">
        <v>24</v>
      </c>
      <c r="H37" s="45" t="s">
        <v>40</v>
      </c>
      <c r="I37" s="45">
        <v>1</v>
      </c>
      <c r="J37" s="61">
        <v>455620</v>
      </c>
    </row>
    <row r="38" spans="1:10" x14ac:dyDescent="0.25">
      <c r="A38" s="45" t="s">
        <v>24</v>
      </c>
      <c r="B38" s="45" t="s">
        <v>56</v>
      </c>
      <c r="C38" s="45">
        <v>3</v>
      </c>
      <c r="D38" s="61">
        <v>672466.76</v>
      </c>
      <c r="G38" s="45" t="s">
        <v>24</v>
      </c>
      <c r="H38" s="45" t="s">
        <v>42</v>
      </c>
      <c r="I38" s="45">
        <v>3</v>
      </c>
      <c r="J38" s="61">
        <v>662618.5</v>
      </c>
    </row>
    <row r="39" spans="1:10" x14ac:dyDescent="0.25">
      <c r="A39" s="45" t="s">
        <v>24</v>
      </c>
      <c r="B39" s="45" t="s">
        <v>57</v>
      </c>
      <c r="C39" s="45">
        <v>2</v>
      </c>
      <c r="D39" s="61">
        <v>73372.789999999994</v>
      </c>
      <c r="G39" s="45" t="s">
        <v>25</v>
      </c>
      <c r="H39" s="45" t="s">
        <v>36</v>
      </c>
      <c r="I39" s="45">
        <v>12</v>
      </c>
      <c r="J39" s="61">
        <v>2573674.69</v>
      </c>
    </row>
    <row r="40" spans="1:10" x14ac:dyDescent="0.25">
      <c r="A40" s="45" t="s">
        <v>24</v>
      </c>
      <c r="B40" s="45" t="s">
        <v>58</v>
      </c>
      <c r="C40" s="45">
        <v>1</v>
      </c>
      <c r="D40" s="61">
        <v>7375</v>
      </c>
      <c r="G40" s="45" t="s">
        <v>25</v>
      </c>
      <c r="H40" s="45" t="s">
        <v>68</v>
      </c>
      <c r="I40" s="45">
        <v>1</v>
      </c>
      <c r="J40" s="61">
        <v>340585</v>
      </c>
    </row>
    <row r="41" spans="1:10" x14ac:dyDescent="0.25">
      <c r="A41" s="45" t="s">
        <v>24</v>
      </c>
      <c r="B41" s="45" t="s">
        <v>59</v>
      </c>
      <c r="C41" s="45">
        <v>1</v>
      </c>
      <c r="D41" s="61">
        <v>7900</v>
      </c>
      <c r="G41" s="45" t="s">
        <v>25</v>
      </c>
      <c r="H41" s="45" t="s">
        <v>37</v>
      </c>
      <c r="I41" s="45">
        <v>5</v>
      </c>
      <c r="J41" s="61">
        <v>471650</v>
      </c>
    </row>
    <row r="42" spans="1:10" x14ac:dyDescent="0.25">
      <c r="A42" s="45" t="s">
        <v>24</v>
      </c>
      <c r="B42" s="45" t="s">
        <v>60</v>
      </c>
      <c r="C42" s="45">
        <v>2</v>
      </c>
      <c r="D42" s="61">
        <v>35000</v>
      </c>
      <c r="G42" s="45" t="s">
        <v>25</v>
      </c>
      <c r="H42" s="45" t="s">
        <v>38</v>
      </c>
      <c r="I42" s="45">
        <v>1</v>
      </c>
      <c r="J42" s="61">
        <v>7375</v>
      </c>
    </row>
    <row r="43" spans="1:10" x14ac:dyDescent="0.25">
      <c r="A43" s="45" t="s">
        <v>24</v>
      </c>
      <c r="B43" s="45" t="s">
        <v>61</v>
      </c>
      <c r="C43" s="45">
        <v>5</v>
      </c>
      <c r="D43" s="61">
        <v>874126</v>
      </c>
      <c r="G43" s="45" t="s">
        <v>25</v>
      </c>
      <c r="H43" s="45" t="s">
        <v>40</v>
      </c>
      <c r="I43" s="45">
        <v>3</v>
      </c>
      <c r="J43" s="61">
        <v>588750</v>
      </c>
    </row>
    <row r="44" spans="1:10" x14ac:dyDescent="0.25">
      <c r="A44" s="45" t="s">
        <v>25</v>
      </c>
      <c r="B44" s="45" t="s">
        <v>54</v>
      </c>
      <c r="C44" s="45">
        <v>4</v>
      </c>
      <c r="D44" s="61">
        <v>818750</v>
      </c>
      <c r="G44" s="45" t="s">
        <v>26</v>
      </c>
      <c r="H44" s="45" t="s">
        <v>36</v>
      </c>
      <c r="I44" s="45">
        <v>9</v>
      </c>
      <c r="J44" s="61">
        <v>2107384.4500000002</v>
      </c>
    </row>
    <row r="45" spans="1:10" x14ac:dyDescent="0.25">
      <c r="A45" s="45" t="s">
        <v>25</v>
      </c>
      <c r="B45" s="45" t="s">
        <v>55</v>
      </c>
      <c r="C45" s="45">
        <v>5</v>
      </c>
      <c r="D45" s="61">
        <v>2033710</v>
      </c>
      <c r="G45" s="45" t="s">
        <v>26</v>
      </c>
      <c r="H45" s="45" t="s">
        <v>37</v>
      </c>
      <c r="I45" s="45">
        <v>5</v>
      </c>
      <c r="J45" s="61">
        <v>339550</v>
      </c>
    </row>
    <row r="46" spans="1:10" x14ac:dyDescent="0.25">
      <c r="A46" s="45" t="s">
        <v>25</v>
      </c>
      <c r="B46" s="45" t="s">
        <v>58</v>
      </c>
      <c r="C46" s="45">
        <v>1</v>
      </c>
      <c r="D46" s="61">
        <v>7375</v>
      </c>
      <c r="G46" s="45" t="s">
        <v>26</v>
      </c>
      <c r="H46" s="45" t="s">
        <v>39</v>
      </c>
      <c r="I46" s="45">
        <v>2</v>
      </c>
      <c r="J46" s="61">
        <v>490940</v>
      </c>
    </row>
    <row r="47" spans="1:10" x14ac:dyDescent="0.25">
      <c r="A47" s="45" t="s">
        <v>25</v>
      </c>
      <c r="B47" s="45" t="s">
        <v>59</v>
      </c>
      <c r="C47" s="45">
        <v>1</v>
      </c>
      <c r="D47" s="61">
        <v>7900</v>
      </c>
      <c r="G47" s="45" t="s">
        <v>26</v>
      </c>
      <c r="H47" s="45" t="s">
        <v>40</v>
      </c>
      <c r="I47" s="45">
        <v>3</v>
      </c>
      <c r="J47" s="61">
        <v>296451.33999999997</v>
      </c>
    </row>
    <row r="48" spans="1:10" x14ac:dyDescent="0.25">
      <c r="A48" s="45" t="s">
        <v>25</v>
      </c>
      <c r="B48" s="45" t="s">
        <v>60</v>
      </c>
      <c r="C48" s="45">
        <v>4</v>
      </c>
      <c r="D48" s="61">
        <v>211746.69</v>
      </c>
      <c r="G48" s="45" t="s">
        <v>35</v>
      </c>
      <c r="H48" s="45" t="s">
        <v>36</v>
      </c>
      <c r="I48" s="45">
        <v>3</v>
      </c>
      <c r="J48" s="61">
        <v>272750</v>
      </c>
    </row>
    <row r="49" spans="1:10" x14ac:dyDescent="0.25">
      <c r="A49" s="45" t="s">
        <v>25</v>
      </c>
      <c r="B49" s="45" t="s">
        <v>61</v>
      </c>
      <c r="C49" s="45">
        <v>7</v>
      </c>
      <c r="D49" s="61">
        <v>902553</v>
      </c>
      <c r="G49" s="45" t="s">
        <v>35</v>
      </c>
      <c r="H49" s="45" t="s">
        <v>40</v>
      </c>
      <c r="I49" s="45">
        <v>3</v>
      </c>
      <c r="J49" s="61">
        <v>1635183.18</v>
      </c>
    </row>
    <row r="50" spans="1:10" x14ac:dyDescent="0.25">
      <c r="A50" s="45" t="s">
        <v>26</v>
      </c>
      <c r="B50" s="45" t="s">
        <v>54</v>
      </c>
      <c r="C50" s="45">
        <v>7</v>
      </c>
      <c r="D50" s="61">
        <v>1220290</v>
      </c>
      <c r="G50" s="45" t="s">
        <v>35</v>
      </c>
      <c r="H50" s="45" t="s">
        <v>42</v>
      </c>
      <c r="I50" s="45">
        <v>3</v>
      </c>
      <c r="J50" s="61">
        <v>409237.5</v>
      </c>
    </row>
    <row r="51" spans="1:10" ht="16.5" thickBot="1" x14ac:dyDescent="0.3">
      <c r="A51" s="45" t="s">
        <v>26</v>
      </c>
      <c r="B51" s="45" t="s">
        <v>55</v>
      </c>
      <c r="C51" s="45">
        <v>1</v>
      </c>
      <c r="D51" s="61">
        <v>783750</v>
      </c>
      <c r="G51" s="62" t="s">
        <v>20</v>
      </c>
      <c r="H51" s="62"/>
      <c r="I51" s="62">
        <f>SUBTOTAL(109,I31:I50)</f>
        <v>92</v>
      </c>
      <c r="J51" s="63">
        <f>SUBTOTAL(109,J31:J50)</f>
        <v>20894267.509999998</v>
      </c>
    </row>
    <row r="52" spans="1:10" ht="16.5" thickTop="1" x14ac:dyDescent="0.25">
      <c r="A52" s="45" t="s">
        <v>26</v>
      </c>
      <c r="B52" s="45" t="s">
        <v>56</v>
      </c>
      <c r="C52" s="45">
        <v>3</v>
      </c>
      <c r="D52" s="61">
        <v>519485.79000000004</v>
      </c>
    </row>
    <row r="53" spans="1:10" x14ac:dyDescent="0.25">
      <c r="A53" s="45" t="s">
        <v>26</v>
      </c>
      <c r="B53" s="45" t="s">
        <v>57</v>
      </c>
      <c r="C53" s="45">
        <v>1</v>
      </c>
      <c r="D53" s="61">
        <v>0</v>
      </c>
    </row>
    <row r="54" spans="1:10" x14ac:dyDescent="0.25">
      <c r="A54" s="45" t="s">
        <v>26</v>
      </c>
      <c r="B54" s="45" t="s">
        <v>59</v>
      </c>
      <c r="C54" s="45">
        <v>2</v>
      </c>
      <c r="D54" s="61">
        <v>15800</v>
      </c>
    </row>
    <row r="55" spans="1:10" x14ac:dyDescent="0.25">
      <c r="A55" s="45" t="s">
        <v>26</v>
      </c>
      <c r="B55" s="45" t="s">
        <v>61</v>
      </c>
      <c r="C55" s="45">
        <v>5</v>
      </c>
      <c r="D55" s="61">
        <v>695000</v>
      </c>
    </row>
    <row r="56" spans="1:10" x14ac:dyDescent="0.25">
      <c r="A56" s="45" t="s">
        <v>35</v>
      </c>
      <c r="B56" s="45" t="s">
        <v>54</v>
      </c>
      <c r="C56" s="45">
        <v>4</v>
      </c>
      <c r="D56" s="61">
        <v>351375</v>
      </c>
    </row>
    <row r="57" spans="1:10" x14ac:dyDescent="0.25">
      <c r="A57" s="45" t="s">
        <v>35</v>
      </c>
      <c r="B57" s="45" t="s">
        <v>55</v>
      </c>
      <c r="C57" s="45">
        <v>3</v>
      </c>
      <c r="D57" s="61">
        <v>1683840</v>
      </c>
    </row>
    <row r="58" spans="1:10" x14ac:dyDescent="0.25">
      <c r="A58" s="45" t="s">
        <v>35</v>
      </c>
      <c r="B58" s="45" t="s">
        <v>56</v>
      </c>
      <c r="C58" s="45">
        <v>1</v>
      </c>
      <c r="D58" s="61">
        <v>191955.68</v>
      </c>
    </row>
    <row r="59" spans="1:10" x14ac:dyDescent="0.25">
      <c r="A59" s="45" t="s">
        <v>35</v>
      </c>
      <c r="B59" s="45" t="s">
        <v>61</v>
      </c>
      <c r="C59" s="45">
        <v>1</v>
      </c>
      <c r="D59" s="61">
        <v>90000</v>
      </c>
    </row>
    <row r="60" spans="1:10" ht="16.5" thickBot="1" x14ac:dyDescent="0.3">
      <c r="A60" s="62" t="s">
        <v>20</v>
      </c>
      <c r="B60" s="62"/>
      <c r="C60" s="62">
        <f>SUBTOTAL(109,C31:C59)</f>
        <v>92</v>
      </c>
      <c r="D60" s="63">
        <f>SUBTOTAL(109,D31:D59)</f>
        <v>20894267.509999998</v>
      </c>
    </row>
    <row r="61" spans="1:10" ht="16.5" thickTop="1" x14ac:dyDescent="0.25"/>
  </sheetData>
  <mergeCells count="4">
    <mergeCell ref="A11:S11"/>
    <mergeCell ref="B14:C14"/>
    <mergeCell ref="D14:E14"/>
    <mergeCell ref="F14:G14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2023_Centros singulares I+D</vt:lpstr>
      <vt:lpstr>2023_Centros singulares_proxect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2024-04-16T08:05:22Z</dcterms:created>
  <dcterms:modified xsi:type="dcterms:W3CDTF">2024-04-16T08:18:27Z</dcterms:modified>
</cp:coreProperties>
</file>