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\\ficherosadm.uvigo.es\COMPARTIDO\SSCC\UAP\PUBLICACIÓNS PORTAL E UVIGO EN CIFRAS\UVIGO DAT\UVIGODAT_Actividades culturais, deportivas e de divulgación\"/>
    </mc:Choice>
  </mc:AlternateContent>
  <xr:revisionPtr revIDLastSave="0" documentId="13_ncr:1_{910EE2A6-BB70-45E8-8D8B-7EE0AB0964F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ctividades" sheetId="3" r:id="rId1"/>
    <sheet name="Competicións" sheetId="6" r:id="rId2"/>
    <sheet name="Instalacións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5" i="6" l="1"/>
  <c r="L15" i="6"/>
  <c r="K15" i="6"/>
  <c r="J15" i="6"/>
  <c r="D17" i="6"/>
  <c r="C17" i="6"/>
  <c r="B17" i="6"/>
  <c r="D97" i="3"/>
  <c r="D79" i="3"/>
  <c r="D80" i="3"/>
  <c r="D81" i="3"/>
  <c r="D82" i="3"/>
  <c r="D83" i="3"/>
  <c r="D84" i="3"/>
  <c r="D85" i="3"/>
  <c r="D86" i="3"/>
  <c r="D87" i="3"/>
  <c r="C88" i="3"/>
  <c r="B88" i="3"/>
  <c r="D78" i="3"/>
  <c r="D60" i="3"/>
  <c r="D61" i="3"/>
  <c r="D62" i="3"/>
  <c r="D63" i="3"/>
  <c r="D64" i="3"/>
  <c r="D65" i="3"/>
  <c r="D59" i="3"/>
  <c r="J50" i="3"/>
  <c r="J49" i="3"/>
  <c r="G50" i="3"/>
  <c r="G49" i="3"/>
  <c r="D42" i="3"/>
  <c r="D43" i="3"/>
  <c r="D40" i="3"/>
  <c r="D50" i="3"/>
  <c r="D49" i="3"/>
  <c r="C31" i="3"/>
  <c r="D29" i="3"/>
  <c r="J40" i="3"/>
  <c r="J41" i="3"/>
  <c r="J42" i="3"/>
  <c r="J43" i="3"/>
  <c r="J44" i="3"/>
  <c r="J45" i="3"/>
  <c r="J46" i="3"/>
  <c r="J47" i="3"/>
  <c r="J48" i="3"/>
  <c r="J51" i="3"/>
  <c r="G40" i="3"/>
  <c r="G41" i="3"/>
  <c r="G42" i="3"/>
  <c r="G43" i="3"/>
  <c r="G44" i="3"/>
  <c r="G45" i="3"/>
  <c r="G46" i="3"/>
  <c r="G47" i="3"/>
  <c r="G48" i="3"/>
  <c r="G51" i="3"/>
  <c r="E52" i="3"/>
  <c r="D48" i="3"/>
  <c r="H31" i="3"/>
  <c r="J29" i="3"/>
  <c r="J28" i="3"/>
  <c r="G30" i="3"/>
  <c r="G22" i="3"/>
  <c r="G29" i="3"/>
  <c r="G28" i="3"/>
  <c r="D22" i="3"/>
  <c r="D28" i="3"/>
  <c r="J13" i="3"/>
  <c r="J14" i="3"/>
  <c r="J15" i="3"/>
  <c r="J12" i="3"/>
  <c r="G13" i="3"/>
  <c r="G14" i="3"/>
  <c r="G15" i="3"/>
  <c r="F31" i="3"/>
  <c r="I31" i="3"/>
  <c r="E31" i="3"/>
  <c r="B31" i="3"/>
  <c r="J22" i="3"/>
  <c r="M24" i="6"/>
  <c r="G24" i="6"/>
  <c r="D88" i="3" l="1"/>
  <c r="K50" i="3"/>
  <c r="K49" i="3"/>
  <c r="K43" i="3"/>
  <c r="K40" i="3"/>
  <c r="K48" i="3"/>
  <c r="K42" i="3"/>
  <c r="K28" i="3"/>
  <c r="K29" i="3"/>
  <c r="K22" i="3"/>
  <c r="J30" i="3" l="1"/>
  <c r="D13" i="3"/>
  <c r="J98" i="3"/>
  <c r="G98" i="3"/>
  <c r="D98" i="3"/>
  <c r="J97" i="3"/>
  <c r="G97" i="3"/>
  <c r="C66" i="3"/>
  <c r="B66" i="3"/>
  <c r="J39" i="3"/>
  <c r="G39" i="3"/>
  <c r="D41" i="3"/>
  <c r="K41" i="3" s="1"/>
  <c r="D44" i="3"/>
  <c r="K44" i="3" s="1"/>
  <c r="D45" i="3"/>
  <c r="K45" i="3" s="1"/>
  <c r="D46" i="3"/>
  <c r="K46" i="3" s="1"/>
  <c r="D47" i="3"/>
  <c r="K47" i="3" s="1"/>
  <c r="D51" i="3"/>
  <c r="K51" i="3" s="1"/>
  <c r="D39" i="3"/>
  <c r="J24" i="3"/>
  <c r="J25" i="3"/>
  <c r="J26" i="3"/>
  <c r="J27" i="3"/>
  <c r="J23" i="3"/>
  <c r="G24" i="3"/>
  <c r="G25" i="3"/>
  <c r="G26" i="3"/>
  <c r="G27" i="3"/>
  <c r="G23" i="3"/>
  <c r="D24" i="3"/>
  <c r="D25" i="3"/>
  <c r="D27" i="3"/>
  <c r="D30" i="3"/>
  <c r="D23" i="3"/>
  <c r="G12" i="3"/>
  <c r="D14" i="3"/>
  <c r="D15" i="3"/>
  <c r="D12" i="3"/>
  <c r="D66" i="3" l="1"/>
  <c r="D31" i="3"/>
  <c r="J31" i="3"/>
  <c r="G31" i="3"/>
  <c r="D16" i="3"/>
  <c r="G16" i="3"/>
  <c r="J103" i="3"/>
  <c r="G103" i="3"/>
  <c r="D103" i="3"/>
  <c r="K103" i="3" l="1"/>
  <c r="L103" i="3" s="1"/>
  <c r="H52" i="3"/>
  <c r="C52" i="3"/>
  <c r="F52" i="3"/>
  <c r="I52" i="3"/>
  <c r="B52" i="3"/>
  <c r="K24" i="3"/>
  <c r="K25" i="3"/>
  <c r="K26" i="3"/>
  <c r="K27" i="3"/>
  <c r="K30" i="3"/>
  <c r="K23" i="3"/>
  <c r="K13" i="3"/>
  <c r="K14" i="3"/>
  <c r="K15" i="3"/>
  <c r="K12" i="3"/>
  <c r="C16" i="3"/>
  <c r="E16" i="3"/>
  <c r="F16" i="3"/>
  <c r="H16" i="3"/>
  <c r="I16" i="3"/>
  <c r="J16" i="3"/>
  <c r="B16" i="3"/>
  <c r="K31" i="3" l="1"/>
  <c r="L25" i="3" s="1"/>
  <c r="J52" i="3"/>
  <c r="G52" i="3"/>
  <c r="K39" i="3"/>
  <c r="D52" i="3"/>
  <c r="L30" i="3" l="1"/>
  <c r="L24" i="3"/>
  <c r="L23" i="3"/>
  <c r="L26" i="3"/>
  <c r="L29" i="3"/>
  <c r="L22" i="3"/>
  <c r="L28" i="3"/>
  <c r="L27" i="3"/>
  <c r="K16" i="3"/>
  <c r="K52" i="3"/>
  <c r="L49" i="3" l="1"/>
  <c r="L50" i="3"/>
  <c r="L12" i="3"/>
  <c r="L14" i="3"/>
  <c r="L15" i="3"/>
  <c r="L13" i="3"/>
  <c r="L42" i="3"/>
  <c r="L40" i="3"/>
  <c r="L43" i="3"/>
  <c r="L48" i="3"/>
  <c r="L46" i="3"/>
  <c r="L45" i="3"/>
  <c r="L51" i="3"/>
  <c r="L41" i="3"/>
  <c r="L47" i="3"/>
  <c r="L44" i="3"/>
  <c r="L39" i="3"/>
</calcChain>
</file>

<file path=xl/sharedStrings.xml><?xml version="1.0" encoding="utf-8"?>
<sst xmlns="http://schemas.openxmlformats.org/spreadsheetml/2006/main" count="289" uniqueCount="170">
  <si>
    <t>Unidade de Análises e Programas</t>
  </si>
  <si>
    <t xml:space="preserve">Fonte: Área de benestar, saúde e deporte </t>
  </si>
  <si>
    <t>Ocupación das instalacións de uso colectivo</t>
  </si>
  <si>
    <t>Ourense</t>
  </si>
  <si>
    <t>Campo de herba sintética</t>
  </si>
  <si>
    <t>Pista de atletismo</t>
  </si>
  <si>
    <t>Pistas de tenis (2)</t>
  </si>
  <si>
    <t>Pontevedra</t>
  </si>
  <si>
    <t>Vigo</t>
  </si>
  <si>
    <t>Usos das instalacións de uso individual</t>
  </si>
  <si>
    <t>Total usos</t>
  </si>
  <si>
    <t>% uso com. univ.</t>
  </si>
  <si>
    <t>% uso externo</t>
  </si>
  <si>
    <t>% uso mulleres</t>
  </si>
  <si>
    <t>Bicicletas BTT</t>
  </si>
  <si>
    <t>Medicina deportiva</t>
  </si>
  <si>
    <t>OURENSE</t>
  </si>
  <si>
    <t>PONTEVEDRA</t>
  </si>
  <si>
    <t>VIGO</t>
  </si>
  <si>
    <t>Total</t>
  </si>
  <si>
    <t>Homes</t>
  </si>
  <si>
    <t>Mulleres</t>
  </si>
  <si>
    <t>Horas de apertura</t>
  </si>
  <si>
    <t>Salas multiusos (3)</t>
  </si>
  <si>
    <t>Tenis de mesa (5)</t>
  </si>
  <si>
    <t>3. Actividades na natureza</t>
  </si>
  <si>
    <t>2. Escolas e cursos de iniciación deportiva</t>
  </si>
  <si>
    <t>Tenis</t>
  </si>
  <si>
    <t>Voleibol</t>
  </si>
  <si>
    <t>Atletismo</t>
  </si>
  <si>
    <t>% participación actividade</t>
  </si>
  <si>
    <t>Participación
total</t>
  </si>
  <si>
    <t>Escalada</t>
  </si>
  <si>
    <t>% mulleres</t>
  </si>
  <si>
    <t>Bádminton</t>
  </si>
  <si>
    <t>Sala multiusos</t>
  </si>
  <si>
    <t>% uso homes</t>
  </si>
  <si>
    <t>Actividades dirixidas</t>
  </si>
  <si>
    <t>Muro de escalada</t>
  </si>
  <si>
    <t>Fitness</t>
  </si>
  <si>
    <t>1. Actividades nas instalacións</t>
  </si>
  <si>
    <t>Uso libre</t>
  </si>
  <si>
    <t>Ioga</t>
  </si>
  <si>
    <t>Pilates</t>
  </si>
  <si>
    <t>% ocupación</t>
  </si>
  <si>
    <t>Tenis de mesa (2)</t>
  </si>
  <si>
    <t>Sala de usos múltiples</t>
  </si>
  <si>
    <t>Sala usos múltiples</t>
  </si>
  <si>
    <t>CORE</t>
  </si>
  <si>
    <t>HIIT</t>
  </si>
  <si>
    <t>Tenis infantil</t>
  </si>
  <si>
    <t>Tenis de mesa</t>
  </si>
  <si>
    <t>Campo de fútbol/Rugby</t>
  </si>
  <si>
    <t>Pista polideportiva cuberta</t>
  </si>
  <si>
    <t xml:space="preserve">Pista polideportiva  </t>
  </si>
  <si>
    <t>Campo de herba natural</t>
  </si>
  <si>
    <t>Pista polideportiva</t>
  </si>
  <si>
    <t>Pistas de tenis (5)</t>
  </si>
  <si>
    <t>Sala cardio-fitness</t>
  </si>
  <si>
    <t>Actividades dirixidas na pista polideportiva</t>
  </si>
  <si>
    <t>BTT</t>
  </si>
  <si>
    <t>Body Pump</t>
  </si>
  <si>
    <t>Flyboard</t>
  </si>
  <si>
    <t>Mergullo</t>
  </si>
  <si>
    <t>Surf</t>
  </si>
  <si>
    <t>Wakeboard</t>
  </si>
  <si>
    <t>Windsurf</t>
  </si>
  <si>
    <t>4. Exploracampus</t>
  </si>
  <si>
    <t>Antropometría</t>
  </si>
  <si>
    <t>% actividades propias /uso libre</t>
  </si>
  <si>
    <t>% actividades externas</t>
  </si>
  <si>
    <t>Cuestionario de aptitude para o exercicio</t>
  </si>
  <si>
    <t>Idade media</t>
  </si>
  <si>
    <t>Risco moderado ou alto</t>
  </si>
  <si>
    <t>Risco baixo</t>
  </si>
  <si>
    <t>Sen risco</t>
  </si>
  <si>
    <t>Nº persoas</t>
  </si>
  <si>
    <t>Media idade/total persoas</t>
  </si>
  <si>
    <t>Escolas deportivas na pista polideportiva</t>
  </si>
  <si>
    <t>Competicións universitarias</t>
  </si>
  <si>
    <t>Ligas universitarias internas</t>
  </si>
  <si>
    <t>Modalidades</t>
  </si>
  <si>
    <t>Fútbol sala masculino</t>
  </si>
  <si>
    <t>Fútbol 7 mixto</t>
  </si>
  <si>
    <t>Modalidade</t>
  </si>
  <si>
    <t>Natación</t>
  </si>
  <si>
    <t>Totais</t>
  </si>
  <si>
    <t>Campionatos galegos</t>
  </si>
  <si>
    <t>Posto da UVIGO</t>
  </si>
  <si>
    <t>Orientación</t>
  </si>
  <si>
    <t>Baloncesto Feminino</t>
  </si>
  <si>
    <t>Baloncesto Masculino</t>
  </si>
  <si>
    <t>2º</t>
  </si>
  <si>
    <t>Balonmán Feminino</t>
  </si>
  <si>
    <t>1º</t>
  </si>
  <si>
    <t>Balonmán Masculino</t>
  </si>
  <si>
    <t>Fútbol Sala Feminino</t>
  </si>
  <si>
    <t>Fútbol Sala Masculino</t>
  </si>
  <si>
    <t>Voleibol Feminino</t>
  </si>
  <si>
    <t>Voleibol Masculino</t>
  </si>
  <si>
    <t>Campionatos nacionais</t>
  </si>
  <si>
    <t>Taekwondo</t>
  </si>
  <si>
    <t>Vela</t>
  </si>
  <si>
    <t>3º</t>
  </si>
  <si>
    <t>Competición</t>
  </si>
  <si>
    <t>Participación total Uvigo</t>
  </si>
  <si>
    <t>Medallas individuais</t>
  </si>
  <si>
    <t>Medallas por equipos</t>
  </si>
  <si>
    <t>Prata</t>
  </si>
  <si>
    <t>Metal</t>
  </si>
  <si>
    <t>6. Evolución da participación das mulleres nos diferentes programas deportivos</t>
  </si>
  <si>
    <t>Adestramento funcional</t>
  </si>
  <si>
    <t>Ciclo indoor</t>
  </si>
  <si>
    <t>Jiu Jitsu</t>
  </si>
  <si>
    <t>Baloncesto</t>
  </si>
  <si>
    <t>Rugby</t>
  </si>
  <si>
    <t>Xadrez</t>
  </si>
  <si>
    <t>Caiac-mergullo-andaina</t>
  </si>
  <si>
    <t>Descenso de rápidos</t>
  </si>
  <si>
    <t>s.d.</t>
  </si>
  <si>
    <t>Fase de campus</t>
  </si>
  <si>
    <t>Nº equipos</t>
  </si>
  <si>
    <t>Final intercampus</t>
  </si>
  <si>
    <t>Escolas deportivas en herba sintética</t>
  </si>
  <si>
    <t>Fútbol Masculino</t>
  </si>
  <si>
    <t>Rugby Feminino</t>
  </si>
  <si>
    <t>Rugby Masculino</t>
  </si>
  <si>
    <t>3 equipos</t>
  </si>
  <si>
    <t>Bronce</t>
  </si>
  <si>
    <t>Fútbol sala mixto</t>
  </si>
  <si>
    <t>Fútbol 11 masculino</t>
  </si>
  <si>
    <t>Actividades deportivas e saudables, curso 2024/2025</t>
  </si>
  <si>
    <t>Data de publicación: xullo 2026</t>
  </si>
  <si>
    <t>Adestramento personalizado</t>
  </si>
  <si>
    <t>Educación postural</t>
  </si>
  <si>
    <t>Escalada deportiva</t>
  </si>
  <si>
    <t>Escalada en bloque</t>
  </si>
  <si>
    <t>Pickleball</t>
  </si>
  <si>
    <t>Volei Praia</t>
  </si>
  <si>
    <t>Andaina do solpor no Monte Galiñeiro</t>
  </si>
  <si>
    <t>Nº participantes</t>
  </si>
  <si>
    <t>5. Rutas culturais</t>
  </si>
  <si>
    <t>6. Servizos de medicina deportiva e valoración funcional</t>
  </si>
  <si>
    <t>Ruta 1: Praias de Portugal</t>
  </si>
  <si>
    <t>Ruta 2: Cultura e Natureza. Montederramo-Macizo Central (Ourense)</t>
  </si>
  <si>
    <t>Ruta 3: Mosteiro de Carboeiro-Fervenza do Toxa</t>
  </si>
  <si>
    <t>Ruta 4: Nogueira de Ramuin-Rubeira Sacra</t>
  </si>
  <si>
    <t>Ruta 5: Covelo-Aserradeiro Os Carranos</t>
  </si>
  <si>
    <t>Ruta 6: Bosques Máxicos (Castro Caldelas-Ourense)</t>
  </si>
  <si>
    <t>Ruta 7: Devesa de Rogueira (Folgoso do Courel-Lugo)</t>
  </si>
  <si>
    <t>Ruta 8: Santa Comba (Bande-Ourense)</t>
  </si>
  <si>
    <t>Ruta 9: Fragas do Eume (Pontedeume-A Coruña)</t>
  </si>
  <si>
    <t>Ruta 10: Camiño dos Faros. De Arou a Cabo Vilán (Camariñas-A Coruña)</t>
  </si>
  <si>
    <t>Voleibol mixto</t>
  </si>
  <si>
    <t>Fútbol 7 Feminino</t>
  </si>
  <si>
    <t>Posto da UVIgo</t>
  </si>
  <si>
    <t>Halterofilia feminina</t>
  </si>
  <si>
    <t>Halterofilia masculina</t>
  </si>
  <si>
    <t>Badminton feminino</t>
  </si>
  <si>
    <t>Loitas femininas</t>
  </si>
  <si>
    <t>Loitas masculinas</t>
  </si>
  <si>
    <t>Medalla</t>
  </si>
  <si>
    <t>Ouro</t>
  </si>
  <si>
    <t>Taekwondo feminino (-67)</t>
  </si>
  <si>
    <t>Taekwondo feminino (-46)</t>
  </si>
  <si>
    <t>Taekwondo feminino (-62)</t>
  </si>
  <si>
    <t>Taekwondo feminino (+73)</t>
  </si>
  <si>
    <t>Taekwondo masculino</t>
  </si>
  <si>
    <t>Natación feminina</t>
  </si>
  <si>
    <t>Tenis de mesa (1)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</si>
</sst>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Arial"/>
      <family val="2"/>
    </font>
    <font>
      <sz val="12"/>
      <name val="Arial"/>
      <family val="2"/>
    </font>
    <font>
      <b/>
      <sz val="18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4"/>
      <color rgb="FF000000"/>
      <name val="Calibri"/>
      <family val="2"/>
    </font>
    <font>
      <sz val="10"/>
      <color rgb="FF000000"/>
      <name val="Calibri"/>
      <family val="2"/>
    </font>
    <font>
      <sz val="10"/>
      <color rgb="FF00B050"/>
      <name val="Calibri"/>
      <family val="2"/>
    </font>
    <font>
      <sz val="10"/>
      <color rgb="FFC00000"/>
      <name val="Calibri"/>
      <family val="2"/>
    </font>
    <font>
      <sz val="10"/>
      <color rgb="FF0070C0"/>
      <name val="Calibri"/>
      <family val="2"/>
    </font>
    <font>
      <b/>
      <sz val="14"/>
      <color theme="1"/>
      <name val="Calibri"/>
      <family val="2"/>
      <scheme val="minor"/>
    </font>
    <font>
      <b/>
      <sz val="10"/>
      <color rgb="FF000000"/>
      <name val="Calibri"/>
      <family val="2"/>
    </font>
    <font>
      <b/>
      <sz val="14"/>
      <color theme="7" tint="-0.499984740745262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color rgb="FF00B050"/>
      <name val="Calibri"/>
      <family val="2"/>
    </font>
    <font>
      <b/>
      <sz val="10"/>
      <color rgb="FFC00000"/>
      <name val="Calibri"/>
      <family val="2"/>
    </font>
    <font>
      <b/>
      <sz val="10"/>
      <color rgb="FF0070C0"/>
      <name val="Calibri"/>
      <family val="2"/>
    </font>
    <font>
      <b/>
      <sz val="10"/>
      <name val="Calibri"/>
      <family val="2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sz val="10"/>
      <color theme="4" tint="-0.249977111117893"/>
      <name val="Calibri"/>
      <family val="2"/>
      <scheme val="minor"/>
    </font>
    <font>
      <sz val="10"/>
      <color theme="4" tint="-0.249977111117893"/>
      <name val="Calibri"/>
      <family val="2"/>
    </font>
    <font>
      <b/>
      <sz val="11"/>
      <color theme="1"/>
      <name val="Calibri"/>
      <family val="2"/>
    </font>
    <font>
      <b/>
      <sz val="11"/>
      <color theme="1"/>
      <name val="Calibri"/>
      <family val="2"/>
      <scheme val="minor"/>
    </font>
    <font>
      <sz val="10"/>
      <name val="Calibri"/>
      <family val="2"/>
    </font>
    <font>
      <b/>
      <sz val="14"/>
      <color rgb="FF806000"/>
      <name val="Calibri"/>
      <family val="2"/>
    </font>
    <font>
      <b/>
      <sz val="12"/>
      <color rgb="FF000000"/>
      <name val="Calibri"/>
      <family val="2"/>
    </font>
    <font>
      <sz val="11"/>
      <color theme="1"/>
      <name val="Calibri"/>
      <family val="2"/>
    </font>
    <font>
      <b/>
      <sz val="10"/>
      <color rgb="FFFF0000"/>
      <name val="Calibri"/>
      <family val="2"/>
    </font>
    <font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4"/>
      <name val="Calibri"/>
      <family val="2"/>
      <scheme val="minor"/>
    </font>
    <font>
      <b/>
      <sz val="14"/>
      <name val="Calibri"/>
      <family val="2"/>
      <scheme val="minor"/>
    </font>
    <font>
      <sz val="11"/>
      <color rgb="FF000000"/>
      <name val="Times New Roman"/>
      <family val="1"/>
    </font>
    <font>
      <b/>
      <sz val="12"/>
      <name val="Calibri"/>
      <family val="2"/>
      <scheme val="minor"/>
    </font>
    <font>
      <sz val="10"/>
      <color rgb="FFFF0000"/>
      <name val="Calibri"/>
      <family val="2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2" fillId="0" borderId="0"/>
  </cellStyleXfs>
  <cellXfs count="172">
    <xf numFmtId="0" fontId="0" fillId="0" borderId="0" xfId="0"/>
    <xf numFmtId="0" fontId="3" fillId="0" borderId="1" xfId="2" applyFont="1" applyBorder="1" applyAlignment="1">
      <alignment vertical="center" wrapText="1"/>
    </xf>
    <xf numFmtId="0" fontId="2" fillId="0" borderId="1" xfId="2" applyBorder="1"/>
    <xf numFmtId="0" fontId="0" fillId="0" borderId="1" xfId="0" applyBorder="1"/>
    <xf numFmtId="0" fontId="4" fillId="0" borderId="1" xfId="2" applyFont="1" applyBorder="1" applyAlignment="1">
      <alignment horizontal="left" wrapText="1"/>
    </xf>
    <xf numFmtId="0" fontId="5" fillId="0" borderId="0" xfId="0" applyFont="1"/>
    <xf numFmtId="0" fontId="6" fillId="0" borderId="0" xfId="0" applyFont="1"/>
    <xf numFmtId="0" fontId="7" fillId="0" borderId="2" xfId="0" applyFont="1" applyBorder="1" applyAlignment="1">
      <alignment vertical="center"/>
    </xf>
    <xf numFmtId="0" fontId="9" fillId="0" borderId="2" xfId="0" applyFont="1" applyBorder="1" applyAlignment="1">
      <alignment horizontal="center" vertical="center" wrapText="1"/>
    </xf>
    <xf numFmtId="10" fontId="9" fillId="0" borderId="2" xfId="0" applyNumberFormat="1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10" fontId="10" fillId="0" borderId="2" xfId="0" applyNumberFormat="1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10" fontId="11" fillId="0" borderId="2" xfId="0" applyNumberFormat="1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13" fillId="2" borderId="2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10" fontId="11" fillId="0" borderId="0" xfId="0" applyNumberFormat="1" applyFont="1" applyAlignment="1">
      <alignment horizontal="center" vertical="center" wrapText="1"/>
    </xf>
    <xf numFmtId="0" fontId="19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 wrapText="1"/>
    </xf>
    <xf numFmtId="1" fontId="11" fillId="0" borderId="0" xfId="0" applyNumberFormat="1" applyFont="1" applyAlignment="1">
      <alignment horizontal="center" vertical="center" wrapText="1"/>
    </xf>
    <xf numFmtId="10" fontId="22" fillId="0" borderId="0" xfId="0" applyNumberFormat="1" applyFont="1" applyAlignment="1">
      <alignment horizontal="center" vertical="center"/>
    </xf>
    <xf numFmtId="10" fontId="23" fillId="0" borderId="0" xfId="0" applyNumberFormat="1" applyFont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8" fillId="0" borderId="0" xfId="0" applyFont="1" applyAlignment="1">
      <alignment horizontal="left" vertical="center" wrapText="1"/>
    </xf>
    <xf numFmtId="0" fontId="9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24" fillId="0" borderId="0" xfId="0" applyFont="1" applyAlignment="1">
      <alignment horizontal="left" vertical="center" wrapText="1"/>
    </xf>
    <xf numFmtId="0" fontId="0" fillId="0" borderId="0" xfId="1" applyNumberFormat="1" applyFont="1"/>
    <xf numFmtId="0" fontId="26" fillId="0" borderId="2" xfId="0" applyFont="1" applyBorder="1" applyAlignment="1">
      <alignment horizontal="center" vertical="center" wrapText="1"/>
    </xf>
    <xf numFmtId="0" fontId="7" fillId="0" borderId="5" xfId="0" applyFont="1" applyBorder="1" applyAlignment="1">
      <alignment vertical="center" wrapText="1"/>
    </xf>
    <xf numFmtId="0" fontId="29" fillId="0" borderId="0" xfId="0" applyFont="1"/>
    <xf numFmtId="0" fontId="19" fillId="0" borderId="6" xfId="0" applyFont="1" applyBorder="1" applyAlignment="1">
      <alignment horizontal="center" vertical="center" wrapText="1"/>
    </xf>
    <xf numFmtId="9" fontId="20" fillId="0" borderId="2" xfId="0" applyNumberFormat="1" applyFont="1" applyBorder="1" applyAlignment="1">
      <alignment horizontal="center" vertical="center" wrapText="1"/>
    </xf>
    <xf numFmtId="0" fontId="19" fillId="0" borderId="0" xfId="0" applyFont="1" applyAlignment="1">
      <alignment horizontal="justify" vertical="center" wrapText="1"/>
    </xf>
    <xf numFmtId="0" fontId="2" fillId="0" borderId="1" xfId="2" applyBorder="1" applyAlignment="1">
      <alignment wrapText="1"/>
    </xf>
    <xf numFmtId="0" fontId="3" fillId="0" borderId="0" xfId="2" applyFont="1" applyAlignment="1">
      <alignment vertical="center" wrapText="1"/>
    </xf>
    <xf numFmtId="0" fontId="2" fillId="0" borderId="0" xfId="2"/>
    <xf numFmtId="0" fontId="2" fillId="0" borderId="0" xfId="2" applyAlignment="1">
      <alignment wrapText="1"/>
    </xf>
    <xf numFmtId="0" fontId="4" fillId="0" borderId="0" xfId="2" applyFont="1" applyAlignment="1">
      <alignment horizontal="left" wrapText="1"/>
    </xf>
    <xf numFmtId="0" fontId="2" fillId="0" borderId="0" xfId="2" applyAlignment="1">
      <alignment horizontal="right" vertical="center" wrapText="1"/>
    </xf>
    <xf numFmtId="1" fontId="20" fillId="0" borderId="2" xfId="0" applyNumberFormat="1" applyFont="1" applyBorder="1" applyAlignment="1">
      <alignment horizontal="center" vertical="center" wrapText="1"/>
    </xf>
    <xf numFmtId="1" fontId="20" fillId="0" borderId="11" xfId="0" applyNumberFormat="1" applyFont="1" applyBorder="1" applyAlignment="1">
      <alignment horizontal="center" vertical="center" wrapText="1"/>
    </xf>
    <xf numFmtId="0" fontId="31" fillId="0" borderId="2" xfId="0" applyFont="1" applyBorder="1" applyAlignment="1">
      <alignment horizontal="left" vertical="center" wrapText="1"/>
    </xf>
    <xf numFmtId="0" fontId="11" fillId="0" borderId="6" xfId="0" applyFont="1" applyBorder="1" applyAlignment="1">
      <alignment horizontal="center" vertical="center" wrapText="1"/>
    </xf>
    <xf numFmtId="0" fontId="32" fillId="0" borderId="2" xfId="0" applyFont="1" applyBorder="1"/>
    <xf numFmtId="0" fontId="16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32" fillId="0" borderId="0" xfId="0" applyFont="1" applyAlignment="1">
      <alignment horizontal="center" vertical="center" wrapText="1"/>
    </xf>
    <xf numFmtId="9" fontId="19" fillId="0" borderId="0" xfId="1" applyFont="1" applyBorder="1" applyAlignment="1">
      <alignment horizontal="center" vertical="center" wrapText="1"/>
    </xf>
    <xf numFmtId="10" fontId="10" fillId="0" borderId="2" xfId="1" applyNumberFormat="1" applyFont="1" applyFill="1" applyBorder="1" applyAlignment="1">
      <alignment horizontal="center" vertical="center" wrapText="1"/>
    </xf>
    <xf numFmtId="0" fontId="27" fillId="0" borderId="0" xfId="0" applyFont="1" applyAlignment="1">
      <alignment horizontal="center" vertical="center"/>
    </xf>
    <xf numFmtId="10" fontId="32" fillId="0" borderId="2" xfId="1" applyNumberFormat="1" applyFont="1" applyBorder="1"/>
    <xf numFmtId="0" fontId="13" fillId="0" borderId="2" xfId="0" applyFont="1" applyBorder="1" applyAlignment="1">
      <alignment horizontal="left" vertical="center" wrapText="1"/>
    </xf>
    <xf numFmtId="0" fontId="13" fillId="0" borderId="0" xfId="0" applyFont="1" applyAlignment="1">
      <alignment horizontal="left" vertical="center" wrapText="1"/>
    </xf>
    <xf numFmtId="1" fontId="20" fillId="0" borderId="0" xfId="0" applyNumberFormat="1" applyFont="1" applyAlignment="1">
      <alignment horizontal="center" vertical="center" wrapText="1"/>
    </xf>
    <xf numFmtId="0" fontId="30" fillId="0" borderId="0" xfId="0" applyFont="1" applyAlignment="1">
      <alignment horizontal="center" vertical="center" wrapText="1"/>
    </xf>
    <xf numFmtId="9" fontId="20" fillId="0" borderId="0" xfId="0" applyNumberFormat="1" applyFont="1" applyAlignment="1">
      <alignment horizontal="center" vertical="center" wrapText="1"/>
    </xf>
    <xf numFmtId="0" fontId="14" fillId="0" borderId="0" xfId="0" applyFont="1" applyAlignment="1">
      <alignment horizontal="center"/>
    </xf>
    <xf numFmtId="0" fontId="28" fillId="0" borderId="5" xfId="0" applyFont="1" applyBorder="1" applyAlignment="1">
      <alignment vertical="center" wrapText="1"/>
    </xf>
    <xf numFmtId="0" fontId="28" fillId="0" borderId="0" xfId="0" applyFont="1" applyAlignment="1">
      <alignment vertical="center" wrapText="1"/>
    </xf>
    <xf numFmtId="0" fontId="27" fillId="0" borderId="0" xfId="0" applyFont="1" applyAlignment="1">
      <alignment vertical="center"/>
    </xf>
    <xf numFmtId="0" fontId="26" fillId="0" borderId="0" xfId="0" applyFont="1" applyAlignment="1">
      <alignment horizontal="center" vertical="center" wrapText="1"/>
    </xf>
    <xf numFmtId="10" fontId="9" fillId="0" borderId="0" xfId="0" applyNumberFormat="1" applyFont="1" applyAlignment="1">
      <alignment horizontal="center" vertical="center" wrapText="1"/>
    </xf>
    <xf numFmtId="10" fontId="9" fillId="0" borderId="2" xfId="1" applyNumberFormat="1" applyFont="1" applyFill="1" applyBorder="1" applyAlignment="1">
      <alignment horizontal="center" vertical="center" wrapText="1"/>
    </xf>
    <xf numFmtId="10" fontId="11" fillId="0" borderId="2" xfId="1" applyNumberFormat="1" applyFont="1" applyFill="1" applyBorder="1" applyAlignment="1">
      <alignment horizontal="center" vertical="center" wrapText="1"/>
    </xf>
    <xf numFmtId="10" fontId="22" fillId="0" borderId="2" xfId="1" applyNumberFormat="1" applyFont="1" applyBorder="1" applyAlignment="1">
      <alignment horizontal="center" vertical="center"/>
    </xf>
    <xf numFmtId="0" fontId="19" fillId="0" borderId="7" xfId="0" applyFont="1" applyBorder="1" applyAlignment="1">
      <alignment horizontal="center" vertical="center" wrapText="1"/>
    </xf>
    <xf numFmtId="0" fontId="35" fillId="0" borderId="0" xfId="0" applyFont="1" applyAlignment="1">
      <alignment horizontal="justify" vertical="center" wrapText="1"/>
    </xf>
    <xf numFmtId="0" fontId="0" fillId="0" borderId="12" xfId="0" applyBorder="1" applyAlignment="1">
      <alignment vertical="center"/>
    </xf>
    <xf numFmtId="0" fontId="27" fillId="0" borderId="0" xfId="0" applyFont="1" applyAlignment="1">
      <alignment horizontal="center"/>
    </xf>
    <xf numFmtId="9" fontId="26" fillId="0" borderId="0" xfId="1" applyFont="1" applyFill="1" applyBorder="1" applyAlignment="1">
      <alignment horizontal="center" vertical="center" wrapText="1"/>
    </xf>
    <xf numFmtId="0" fontId="27" fillId="0" borderId="0" xfId="0" applyFont="1" applyAlignment="1">
      <alignment horizontal="left"/>
    </xf>
    <xf numFmtId="0" fontId="14" fillId="0" borderId="0" xfId="0" applyFont="1" applyAlignment="1">
      <alignment horizontal="left"/>
    </xf>
    <xf numFmtId="10" fontId="0" fillId="0" borderId="0" xfId="0" applyNumberFormat="1"/>
    <xf numFmtId="2" fontId="26" fillId="0" borderId="2" xfId="0" applyNumberFormat="1" applyFont="1" applyBorder="1" applyAlignment="1">
      <alignment horizontal="center" vertical="center" wrapText="1"/>
    </xf>
    <xf numFmtId="2" fontId="19" fillId="0" borderId="2" xfId="0" applyNumberFormat="1" applyFont="1" applyBorder="1" applyAlignment="1">
      <alignment horizontal="center" vertical="center" wrapText="1"/>
    </xf>
    <xf numFmtId="1" fontId="26" fillId="0" borderId="2" xfId="0" applyNumberFormat="1" applyFont="1" applyBorder="1" applyAlignment="1">
      <alignment horizontal="center" vertical="center" wrapText="1"/>
    </xf>
    <xf numFmtId="1" fontId="19" fillId="0" borderId="2" xfId="0" applyNumberFormat="1" applyFont="1" applyBorder="1" applyAlignment="1">
      <alignment horizontal="center" vertical="center" wrapText="1"/>
    </xf>
    <xf numFmtId="0" fontId="0" fillId="0" borderId="2" xfId="0" applyBorder="1"/>
    <xf numFmtId="10" fontId="37" fillId="0" borderId="2" xfId="1" applyNumberFormat="1" applyFont="1" applyFill="1" applyBorder="1" applyAlignment="1">
      <alignment horizontal="center" vertical="center" wrapText="1"/>
    </xf>
    <xf numFmtId="10" fontId="37" fillId="0" borderId="2" xfId="0" applyNumberFormat="1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8" fillId="0" borderId="0" xfId="0" applyFont="1" applyAlignment="1">
      <alignment horizontal="justify" vertical="center" wrapText="1"/>
    </xf>
    <xf numFmtId="0" fontId="17" fillId="0" borderId="0" xfId="0" applyFont="1" applyAlignment="1">
      <alignment horizontal="justify" vertical="center" wrapText="1"/>
    </xf>
    <xf numFmtId="0" fontId="21" fillId="0" borderId="2" xfId="0" applyFont="1" applyBorder="1" applyAlignment="1">
      <alignment horizontal="justify" vertical="center" wrapText="1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justify" vertical="center" wrapText="1"/>
    </xf>
    <xf numFmtId="0" fontId="8" fillId="0" borderId="2" xfId="0" applyFont="1" applyBorder="1" applyAlignment="1">
      <alignment horizontal="justify" vertical="center" wrapText="1"/>
    </xf>
    <xf numFmtId="0" fontId="39" fillId="0" borderId="2" xfId="0" applyFont="1" applyBorder="1" applyAlignment="1">
      <alignment horizontal="center" vertical="center"/>
    </xf>
    <xf numFmtId="0" fontId="13" fillId="0" borderId="0" xfId="0" applyFont="1" applyAlignment="1">
      <alignment vertical="center" wrapText="1"/>
    </xf>
    <xf numFmtId="0" fontId="13" fillId="0" borderId="5" xfId="0" applyFont="1" applyBorder="1" applyAlignment="1">
      <alignment horizontal="justify" vertical="center" wrapText="1"/>
    </xf>
    <xf numFmtId="0" fontId="13" fillId="0" borderId="0" xfId="0" applyFont="1" applyAlignment="1">
      <alignment horizontal="justify" vertical="center" wrapText="1"/>
    </xf>
    <xf numFmtId="0" fontId="40" fillId="0" borderId="0" xfId="0" applyFont="1"/>
    <xf numFmtId="0" fontId="39" fillId="0" borderId="0" xfId="0" applyFont="1"/>
    <xf numFmtId="0" fontId="39" fillId="0" borderId="2" xfId="0" applyFont="1" applyBorder="1"/>
    <xf numFmtId="0" fontId="8" fillId="0" borderId="0" xfId="0" applyFont="1" applyAlignment="1">
      <alignment vertical="center" wrapText="1"/>
    </xf>
    <xf numFmtId="0" fontId="32" fillId="0" borderId="2" xfId="0" applyFont="1" applyBorder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34" fillId="0" borderId="0" xfId="2" applyFont="1" applyAlignment="1">
      <alignment vertical="center" wrapText="1"/>
    </xf>
    <xf numFmtId="9" fontId="20" fillId="0" borderId="11" xfId="0" applyNumberFormat="1" applyFont="1" applyBorder="1" applyAlignment="1">
      <alignment horizontal="center" vertical="center" wrapText="1"/>
    </xf>
    <xf numFmtId="0" fontId="38" fillId="0" borderId="0" xfId="0" applyFont="1" applyAlignment="1">
      <alignment horizontal="center"/>
    </xf>
    <xf numFmtId="0" fontId="38" fillId="0" borderId="0" xfId="0" applyFont="1" applyAlignment="1">
      <alignment horizontal="center" vertical="center"/>
    </xf>
    <xf numFmtId="0" fontId="39" fillId="0" borderId="2" xfId="0" applyFont="1" applyBorder="1" applyAlignment="1">
      <alignment horizontal="left"/>
    </xf>
    <xf numFmtId="0" fontId="39" fillId="0" borderId="2" xfId="0" applyFont="1" applyBorder="1" applyAlignment="1">
      <alignment horizontal="center"/>
    </xf>
    <xf numFmtId="0" fontId="39" fillId="0" borderId="2" xfId="0" applyFont="1" applyBorder="1" applyAlignment="1">
      <alignment horizontal="left" vertical="center"/>
    </xf>
    <xf numFmtId="0" fontId="9" fillId="0" borderId="2" xfId="0" applyFont="1" applyBorder="1" applyAlignment="1">
      <alignment horizontal="left" vertical="center" wrapText="1"/>
    </xf>
    <xf numFmtId="0" fontId="9" fillId="0" borderId="4" xfId="0" applyFont="1" applyBorder="1" applyAlignment="1">
      <alignment horizontal="left" vertical="center" wrapText="1"/>
    </xf>
    <xf numFmtId="0" fontId="10" fillId="0" borderId="2" xfId="0" applyFont="1" applyBorder="1" applyAlignment="1">
      <alignment horizontal="left" vertical="center" wrapText="1"/>
    </xf>
    <xf numFmtId="0" fontId="11" fillId="0" borderId="2" xfId="0" applyFont="1" applyBorder="1" applyAlignment="1">
      <alignment horizontal="left" vertical="center" wrapText="1"/>
    </xf>
    <xf numFmtId="0" fontId="11" fillId="0" borderId="4" xfId="0" applyFont="1" applyBorder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27" fillId="0" borderId="13" xfId="0" applyFont="1" applyBorder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8" fillId="0" borderId="2" xfId="0" applyFont="1" applyBorder="1" applyAlignment="1">
      <alignment horizontal="left" vertical="center"/>
    </xf>
    <xf numFmtId="0" fontId="38" fillId="0" borderId="2" xfId="0" applyFont="1" applyBorder="1" applyAlignment="1">
      <alignment horizontal="center"/>
    </xf>
    <xf numFmtId="0" fontId="39" fillId="0" borderId="2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 wrapText="1"/>
    </xf>
    <xf numFmtId="0" fontId="38" fillId="0" borderId="2" xfId="0" applyFont="1" applyBorder="1" applyAlignment="1">
      <alignment horizontal="center" vertical="center"/>
    </xf>
    <xf numFmtId="0" fontId="34" fillId="0" borderId="1" xfId="2" applyFont="1" applyBorder="1" applyAlignment="1">
      <alignment horizontal="right" vertical="center" wrapText="1"/>
    </xf>
    <xf numFmtId="0" fontId="14" fillId="0" borderId="13" xfId="0" applyFont="1" applyBorder="1" applyAlignment="1">
      <alignment horizontal="center"/>
    </xf>
    <xf numFmtId="0" fontId="34" fillId="0" borderId="1" xfId="2" applyFont="1" applyBorder="1" applyAlignment="1">
      <alignment horizontal="center" vertical="center" wrapText="1"/>
    </xf>
    <xf numFmtId="0" fontId="27" fillId="0" borderId="0" xfId="0" applyFont="1" applyAlignment="1">
      <alignment horizontal="left"/>
    </xf>
    <xf numFmtId="0" fontId="20" fillId="0" borderId="2" xfId="0" applyFont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 wrapText="1"/>
    </xf>
    <xf numFmtId="0" fontId="14" fillId="0" borderId="0" xfId="0" applyFont="1" applyAlignment="1">
      <alignment horizontal="left"/>
    </xf>
    <xf numFmtId="0" fontId="28" fillId="0" borderId="2" xfId="0" applyFont="1" applyBorder="1" applyAlignment="1">
      <alignment horizontal="center" vertical="center" wrapText="1"/>
    </xf>
    <xf numFmtId="0" fontId="16" fillId="0" borderId="9" xfId="0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  <xf numFmtId="0" fontId="16" fillId="0" borderId="8" xfId="0" applyFont="1" applyBorder="1" applyAlignment="1">
      <alignment horizontal="center" vertical="center" wrapText="1"/>
    </xf>
    <xf numFmtId="0" fontId="17" fillId="0" borderId="9" xfId="0" applyFont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center" wrapText="1"/>
    </xf>
    <xf numFmtId="0" fontId="17" fillId="0" borderId="8" xfId="0" applyFont="1" applyBorder="1" applyAlignment="1">
      <alignment horizontal="center" vertical="center" wrapText="1"/>
    </xf>
    <xf numFmtId="0" fontId="18" fillId="0" borderId="9" xfId="0" applyFont="1" applyBorder="1" applyAlignment="1">
      <alignment horizontal="center" vertical="center" wrapText="1"/>
    </xf>
    <xf numFmtId="0" fontId="18" fillId="0" borderId="5" xfId="0" applyFont="1" applyBorder="1" applyAlignment="1">
      <alignment horizontal="center" vertical="center" wrapText="1"/>
    </xf>
    <xf numFmtId="0" fontId="18" fillId="0" borderId="8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left" vertical="center" wrapText="1"/>
    </xf>
    <xf numFmtId="0" fontId="36" fillId="0" borderId="6" xfId="0" applyFont="1" applyBorder="1" applyAlignment="1">
      <alignment horizontal="center" vertical="center"/>
    </xf>
    <xf numFmtId="0" fontId="36" fillId="0" borderId="10" xfId="0" applyFont="1" applyBorder="1" applyAlignment="1">
      <alignment horizontal="center" vertical="center"/>
    </xf>
    <xf numFmtId="0" fontId="36" fillId="0" borderId="7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 wrapText="1"/>
    </xf>
    <xf numFmtId="0" fontId="25" fillId="0" borderId="0" xfId="0" applyFont="1" applyAlignment="1">
      <alignment horizontal="center"/>
    </xf>
    <xf numFmtId="0" fontId="32" fillId="0" borderId="2" xfId="0" applyFont="1" applyBorder="1" applyAlignment="1">
      <alignment horizontal="center" wrapText="1"/>
    </xf>
    <xf numFmtId="0" fontId="32" fillId="0" borderId="2" xfId="0" applyFont="1" applyBorder="1" applyAlignment="1">
      <alignment horizontal="center"/>
    </xf>
    <xf numFmtId="0" fontId="27" fillId="0" borderId="0" xfId="0" applyFont="1" applyAlignment="1">
      <alignment horizontal="left" vertical="center"/>
    </xf>
    <xf numFmtId="0" fontId="11" fillId="0" borderId="0" xfId="0" applyFont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0" fontId="33" fillId="0" borderId="1" xfId="2" applyFont="1" applyBorder="1" applyAlignment="1">
      <alignment horizontal="right" vertical="center" wrapText="1"/>
    </xf>
    <xf numFmtId="0" fontId="10" fillId="0" borderId="2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2" fillId="2" borderId="6" xfId="0" applyFont="1" applyFill="1" applyBorder="1" applyAlignment="1">
      <alignment horizontal="center" vertical="center" wrapText="1"/>
    </xf>
    <xf numFmtId="0" fontId="12" fillId="2" borderId="7" xfId="0" applyFont="1" applyFill="1" applyBorder="1" applyAlignment="1">
      <alignment horizontal="center" vertical="center" wrapText="1"/>
    </xf>
    <xf numFmtId="0" fontId="39" fillId="0" borderId="0" xfId="0" applyFont="1" applyBorder="1" applyAlignment="1">
      <alignment horizontal="left"/>
    </xf>
    <xf numFmtId="0" fontId="39" fillId="0" borderId="0" xfId="0" applyFont="1" applyBorder="1" applyAlignment="1">
      <alignment horizontal="center"/>
    </xf>
    <xf numFmtId="0" fontId="13" fillId="0" borderId="0" xfId="0" applyFont="1" applyBorder="1" applyAlignment="1">
      <alignment horizontal="center" vertical="center" wrapText="1"/>
    </xf>
    <xf numFmtId="0" fontId="32" fillId="0" borderId="0" xfId="0" applyFont="1" applyBorder="1" applyAlignment="1">
      <alignment horizontal="center" vertical="center"/>
    </xf>
    <xf numFmtId="0" fontId="39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39" fillId="0" borderId="2" xfId="0" applyFont="1" applyFill="1" applyBorder="1"/>
    <xf numFmtId="0" fontId="39" fillId="0" borderId="2" xfId="0" applyFont="1" applyFill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</cellXfs>
  <cellStyles count="3">
    <cellStyle name="Normal" xfId="0" builtinId="0"/>
    <cellStyle name="Normal 2 3" xfId="2" xr:uid="{00000000-0005-0000-0000-000001000000}"/>
    <cellStyle name="Porcentaje" xfId="1" builtinId="5"/>
  </cellStyles>
  <dxfs count="0"/>
  <tableStyles count="0" defaultTableStyle="TableStyleMedium2" defaultPivotStyle="PivotStyleLight16"/>
  <colors>
    <mruColors>
      <color rgb="FF00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Uso individual por sexo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bar"/>
        <c:grouping val="stacked"/>
        <c:varyColors val="0"/>
        <c:ser>
          <c:idx val="0"/>
          <c:order val="0"/>
          <c:tx>
            <c:strRef>
              <c:f>Instalacións!$F$29</c:f>
              <c:strCache>
                <c:ptCount val="1"/>
                <c:pt idx="0">
                  <c:v>% uso homes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multiLvlStrRef>
              <c:f>Instalacións!$A$30:$B$41</c:f>
              <c:multiLvlStrCache>
                <c:ptCount val="12"/>
                <c:lvl>
                  <c:pt idx="0">
                    <c:v>Pista de atletismo</c:v>
                  </c:pt>
                  <c:pt idx="1">
                    <c:v>Sala cardio-fitness</c:v>
                  </c:pt>
                  <c:pt idx="2">
                    <c:v>Sala de usos múltiples</c:v>
                  </c:pt>
                  <c:pt idx="3">
                    <c:v>Actividades dirixidas na pista polideportiva</c:v>
                  </c:pt>
                  <c:pt idx="4">
                    <c:v>Sala cardio-fitness</c:v>
                  </c:pt>
                  <c:pt idx="5">
                    <c:v>Escolas deportivas en herba sintética</c:v>
                  </c:pt>
                  <c:pt idx="6">
                    <c:v>Escolas deportivas na pista polideportiva</c:v>
                  </c:pt>
                  <c:pt idx="7">
                    <c:v>Bicicletas BTT</c:v>
                  </c:pt>
                  <c:pt idx="8">
                    <c:v>Muro de escalada</c:v>
                  </c:pt>
                  <c:pt idx="9">
                    <c:v>Pista de atletismo</c:v>
                  </c:pt>
                  <c:pt idx="10">
                    <c:v>Sala cardio-fitness</c:v>
                  </c:pt>
                  <c:pt idx="11">
                    <c:v>Sala usos múltiples</c:v>
                  </c:pt>
                </c:lvl>
                <c:lvl>
                  <c:pt idx="0">
                    <c:v>Ourense</c:v>
                  </c:pt>
                  <c:pt idx="3">
                    <c:v>Pontevedra</c:v>
                  </c:pt>
                  <c:pt idx="5">
                    <c:v>Vigo</c:v>
                  </c:pt>
                </c:lvl>
              </c:multiLvlStrCache>
            </c:multiLvlStrRef>
          </c:cat>
          <c:val>
            <c:numRef>
              <c:f>Instalacións!$F$30:$F$41</c:f>
              <c:numCache>
                <c:formatCode>0.00%</c:formatCode>
                <c:ptCount val="12"/>
                <c:pt idx="0">
                  <c:v>0.66459999999999997</c:v>
                </c:pt>
                <c:pt idx="1">
                  <c:v>0.77500000000000002</c:v>
                </c:pt>
                <c:pt idx="2">
                  <c:v>0.13900000000000001</c:v>
                </c:pt>
                <c:pt idx="3">
                  <c:v>0.30959999999999999</c:v>
                </c:pt>
                <c:pt idx="4">
                  <c:v>0.59509999999999996</c:v>
                </c:pt>
                <c:pt idx="5">
                  <c:v>0.625</c:v>
                </c:pt>
                <c:pt idx="6">
                  <c:v>0.7833</c:v>
                </c:pt>
                <c:pt idx="7">
                  <c:v>0.66669999999999996</c:v>
                </c:pt>
                <c:pt idx="8">
                  <c:v>0.438</c:v>
                </c:pt>
                <c:pt idx="9">
                  <c:v>0.70320000000000005</c:v>
                </c:pt>
                <c:pt idx="10">
                  <c:v>0.74019999999999997</c:v>
                </c:pt>
                <c:pt idx="11">
                  <c:v>0.28060000000000002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7BB-4F3A-8C59-92E505C00CAE}"/>
            </c:ext>
          </c:extLst>
        </c:ser>
        <c:ser>
          <c:idx val="1"/>
          <c:order val="1"/>
          <c:tx>
            <c:strRef>
              <c:f>Instalacións!$G$29</c:f>
              <c:strCache>
                <c:ptCount val="1"/>
                <c:pt idx="0">
                  <c:v>% uso mulleres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multiLvlStrRef>
              <c:f>Instalacións!$A$30:$B$41</c:f>
              <c:multiLvlStrCache>
                <c:ptCount val="12"/>
                <c:lvl>
                  <c:pt idx="0">
                    <c:v>Pista de atletismo</c:v>
                  </c:pt>
                  <c:pt idx="1">
                    <c:v>Sala cardio-fitness</c:v>
                  </c:pt>
                  <c:pt idx="2">
                    <c:v>Sala de usos múltiples</c:v>
                  </c:pt>
                  <c:pt idx="3">
                    <c:v>Actividades dirixidas na pista polideportiva</c:v>
                  </c:pt>
                  <c:pt idx="4">
                    <c:v>Sala cardio-fitness</c:v>
                  </c:pt>
                  <c:pt idx="5">
                    <c:v>Escolas deportivas en herba sintética</c:v>
                  </c:pt>
                  <c:pt idx="6">
                    <c:v>Escolas deportivas na pista polideportiva</c:v>
                  </c:pt>
                  <c:pt idx="7">
                    <c:v>Bicicletas BTT</c:v>
                  </c:pt>
                  <c:pt idx="8">
                    <c:v>Muro de escalada</c:v>
                  </c:pt>
                  <c:pt idx="9">
                    <c:v>Pista de atletismo</c:v>
                  </c:pt>
                  <c:pt idx="10">
                    <c:v>Sala cardio-fitness</c:v>
                  </c:pt>
                  <c:pt idx="11">
                    <c:v>Sala usos múltiples</c:v>
                  </c:pt>
                </c:lvl>
                <c:lvl>
                  <c:pt idx="0">
                    <c:v>Ourense</c:v>
                  </c:pt>
                  <c:pt idx="3">
                    <c:v>Pontevedra</c:v>
                  </c:pt>
                  <c:pt idx="5">
                    <c:v>Vigo</c:v>
                  </c:pt>
                </c:lvl>
              </c:multiLvlStrCache>
            </c:multiLvlStrRef>
          </c:cat>
          <c:val>
            <c:numRef>
              <c:f>Instalacións!$G$30:$G$41</c:f>
              <c:numCache>
                <c:formatCode>0.00%</c:formatCode>
                <c:ptCount val="12"/>
                <c:pt idx="0">
                  <c:v>0.33539999999999998</c:v>
                </c:pt>
                <c:pt idx="1">
                  <c:v>0.22500000000000001</c:v>
                </c:pt>
                <c:pt idx="2">
                  <c:v>0.86099999999999999</c:v>
                </c:pt>
                <c:pt idx="3">
                  <c:v>0.69040000000000001</c:v>
                </c:pt>
                <c:pt idx="4">
                  <c:v>0.40489999999999998</c:v>
                </c:pt>
                <c:pt idx="5">
                  <c:v>0.375</c:v>
                </c:pt>
                <c:pt idx="6">
                  <c:v>0.2167</c:v>
                </c:pt>
                <c:pt idx="7">
                  <c:v>0.33329999999999999</c:v>
                </c:pt>
                <c:pt idx="8">
                  <c:v>0.56200000000000006</c:v>
                </c:pt>
                <c:pt idx="9">
                  <c:v>0.29680000000000001</c:v>
                </c:pt>
                <c:pt idx="10">
                  <c:v>0.25979999999999998</c:v>
                </c:pt>
                <c:pt idx="11">
                  <c:v>0.71940000000000004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7BB-4F3A-8C59-92E505C00C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996389136"/>
        <c:axId val="1996391216"/>
      </c:barChart>
      <c:catAx>
        <c:axId val="199638913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996391216"/>
        <c:crosses val="autoZero"/>
        <c:auto val="1"/>
        <c:lblAlgn val="ctr"/>
        <c:lblOffset val="100"/>
        <c:noMultiLvlLbl val="0"/>
      </c:catAx>
      <c:valAx>
        <c:axId val="1996391216"/>
        <c:scaling>
          <c:orientation val="minMax"/>
          <c:max val="1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9963891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Tipo de usuarios/as, uso individual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bar"/>
        <c:grouping val="stacked"/>
        <c:varyColors val="0"/>
        <c:ser>
          <c:idx val="0"/>
          <c:order val="0"/>
          <c:tx>
            <c:strRef>
              <c:f>Instalacións!$D$29</c:f>
              <c:strCache>
                <c:ptCount val="1"/>
                <c:pt idx="0">
                  <c:v>% uso com. univ.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multiLvlStrRef>
              <c:f>Instalacións!$A$30:$B$41</c:f>
              <c:multiLvlStrCache>
                <c:ptCount val="12"/>
                <c:lvl>
                  <c:pt idx="0">
                    <c:v>Pista de atletismo</c:v>
                  </c:pt>
                  <c:pt idx="1">
                    <c:v>Sala cardio-fitness</c:v>
                  </c:pt>
                  <c:pt idx="2">
                    <c:v>Sala de usos múltiples</c:v>
                  </c:pt>
                  <c:pt idx="3">
                    <c:v>Actividades dirixidas na pista polideportiva</c:v>
                  </c:pt>
                  <c:pt idx="4">
                    <c:v>Sala cardio-fitness</c:v>
                  </c:pt>
                  <c:pt idx="5">
                    <c:v>Escolas deportivas en herba sintética</c:v>
                  </c:pt>
                  <c:pt idx="6">
                    <c:v>Escolas deportivas na pista polideportiva</c:v>
                  </c:pt>
                  <c:pt idx="7">
                    <c:v>Bicicletas BTT</c:v>
                  </c:pt>
                  <c:pt idx="8">
                    <c:v>Muro de escalada</c:v>
                  </c:pt>
                  <c:pt idx="9">
                    <c:v>Pista de atletismo</c:v>
                  </c:pt>
                  <c:pt idx="10">
                    <c:v>Sala cardio-fitness</c:v>
                  </c:pt>
                  <c:pt idx="11">
                    <c:v>Sala usos múltiples</c:v>
                  </c:pt>
                </c:lvl>
                <c:lvl>
                  <c:pt idx="0">
                    <c:v>Ourense</c:v>
                  </c:pt>
                  <c:pt idx="3">
                    <c:v>Pontevedra</c:v>
                  </c:pt>
                  <c:pt idx="5">
                    <c:v>Vigo</c:v>
                  </c:pt>
                </c:lvl>
              </c:multiLvlStrCache>
            </c:multiLvlStrRef>
          </c:cat>
          <c:val>
            <c:numRef>
              <c:f>Instalacións!$D$30:$D$41</c:f>
              <c:numCache>
                <c:formatCode>0.00%</c:formatCode>
                <c:ptCount val="12"/>
                <c:pt idx="0">
                  <c:v>0.3765</c:v>
                </c:pt>
                <c:pt idx="1">
                  <c:v>0.86080000000000001</c:v>
                </c:pt>
                <c:pt idx="2">
                  <c:v>0.91210000000000002</c:v>
                </c:pt>
                <c:pt idx="3">
                  <c:v>0.82320000000000004</c:v>
                </c:pt>
                <c:pt idx="4">
                  <c:v>0.89380000000000004</c:v>
                </c:pt>
                <c:pt idx="5">
                  <c:v>0.75</c:v>
                </c:pt>
                <c:pt idx="6">
                  <c:v>0.97609999999999997</c:v>
                </c:pt>
                <c:pt idx="7">
                  <c:v>0.71430000000000005</c:v>
                </c:pt>
                <c:pt idx="8">
                  <c:v>0.88470000000000004</c:v>
                </c:pt>
                <c:pt idx="9">
                  <c:v>0.2462</c:v>
                </c:pt>
                <c:pt idx="10">
                  <c:v>0.88080000000000003</c:v>
                </c:pt>
                <c:pt idx="11">
                  <c:v>0.98089999999999999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DDF-4CA5-9A2C-F67F205EC31F}"/>
            </c:ext>
          </c:extLst>
        </c:ser>
        <c:ser>
          <c:idx val="1"/>
          <c:order val="1"/>
          <c:tx>
            <c:strRef>
              <c:f>Instalacións!$E$29</c:f>
              <c:strCache>
                <c:ptCount val="1"/>
                <c:pt idx="0">
                  <c:v>% uso externo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multiLvlStrRef>
              <c:f>Instalacións!$A$30:$B$41</c:f>
              <c:multiLvlStrCache>
                <c:ptCount val="12"/>
                <c:lvl>
                  <c:pt idx="0">
                    <c:v>Pista de atletismo</c:v>
                  </c:pt>
                  <c:pt idx="1">
                    <c:v>Sala cardio-fitness</c:v>
                  </c:pt>
                  <c:pt idx="2">
                    <c:v>Sala de usos múltiples</c:v>
                  </c:pt>
                  <c:pt idx="3">
                    <c:v>Actividades dirixidas na pista polideportiva</c:v>
                  </c:pt>
                  <c:pt idx="4">
                    <c:v>Sala cardio-fitness</c:v>
                  </c:pt>
                  <c:pt idx="5">
                    <c:v>Escolas deportivas en herba sintética</c:v>
                  </c:pt>
                  <c:pt idx="6">
                    <c:v>Escolas deportivas na pista polideportiva</c:v>
                  </c:pt>
                  <c:pt idx="7">
                    <c:v>Bicicletas BTT</c:v>
                  </c:pt>
                  <c:pt idx="8">
                    <c:v>Muro de escalada</c:v>
                  </c:pt>
                  <c:pt idx="9">
                    <c:v>Pista de atletismo</c:v>
                  </c:pt>
                  <c:pt idx="10">
                    <c:v>Sala cardio-fitness</c:v>
                  </c:pt>
                  <c:pt idx="11">
                    <c:v>Sala usos múltiples</c:v>
                  </c:pt>
                </c:lvl>
                <c:lvl>
                  <c:pt idx="0">
                    <c:v>Ourense</c:v>
                  </c:pt>
                  <c:pt idx="3">
                    <c:v>Pontevedra</c:v>
                  </c:pt>
                  <c:pt idx="5">
                    <c:v>Vigo</c:v>
                  </c:pt>
                </c:lvl>
              </c:multiLvlStrCache>
            </c:multiLvlStrRef>
          </c:cat>
          <c:val>
            <c:numRef>
              <c:f>Instalacións!$E$30:$E$41</c:f>
              <c:numCache>
                <c:formatCode>0.00%</c:formatCode>
                <c:ptCount val="12"/>
                <c:pt idx="0">
                  <c:v>0.62350000000000005</c:v>
                </c:pt>
                <c:pt idx="1">
                  <c:v>0.13919999999999999</c:v>
                </c:pt>
                <c:pt idx="2">
                  <c:v>8.7900000000000006E-2</c:v>
                </c:pt>
                <c:pt idx="3">
                  <c:v>0.17680000000000001</c:v>
                </c:pt>
                <c:pt idx="4">
                  <c:v>0.1062</c:v>
                </c:pt>
                <c:pt idx="5">
                  <c:v>0.25</c:v>
                </c:pt>
                <c:pt idx="6">
                  <c:v>2.3900000000000001E-2</c:v>
                </c:pt>
                <c:pt idx="7">
                  <c:v>0.28570000000000001</c:v>
                </c:pt>
                <c:pt idx="8">
                  <c:v>0.1153</c:v>
                </c:pt>
                <c:pt idx="9">
                  <c:v>0.75380000000000003</c:v>
                </c:pt>
                <c:pt idx="10">
                  <c:v>0.1192</c:v>
                </c:pt>
                <c:pt idx="11">
                  <c:v>1.9099999999999999E-2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DDF-4CA5-9A2C-F67F205EC3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064035840"/>
        <c:axId val="2064041248"/>
      </c:barChart>
      <c:catAx>
        <c:axId val="206403584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064041248"/>
        <c:crosses val="autoZero"/>
        <c:auto val="1"/>
        <c:lblAlgn val="ctr"/>
        <c:lblOffset val="100"/>
        <c:noMultiLvlLbl val="0"/>
      </c:catAx>
      <c:valAx>
        <c:axId val="2064041248"/>
        <c:scaling>
          <c:orientation val="minMax"/>
          <c:max val="1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0640358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Porcentaxe de ocupación, uso colectivo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0552840187012026E-2"/>
          <c:y val="0.15799787007454738"/>
          <c:w val="0.89090522976663311"/>
          <c:h val="0.4626597234451124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Instalacións!$D$7</c:f>
              <c:strCache>
                <c:ptCount val="1"/>
                <c:pt idx="0">
                  <c:v>% ocupación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E837-4C1C-BD21-9B34FBDB915A}"/>
              </c:ext>
            </c:extLst>
          </c:dPt>
          <c:dPt>
            <c:idx val="1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E837-4C1C-BD21-9B34FBDB915A}"/>
              </c:ext>
            </c:extLst>
          </c:dPt>
          <c:dPt>
            <c:idx val="2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E837-4C1C-BD21-9B34FBDB915A}"/>
              </c:ext>
            </c:extLst>
          </c:dPt>
          <c:dPt>
            <c:idx val="3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4-E837-4C1C-BD21-9B34FBDB915A}"/>
              </c:ext>
            </c:extLst>
          </c:dPt>
          <c:dPt>
            <c:idx val="4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C-5176-444B-B82F-17A27483DD39}"/>
              </c:ext>
            </c:extLst>
          </c:dPt>
          <c:dPt>
            <c:idx val="5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E-E837-4C1C-BD21-9B34FBDB915A}"/>
              </c:ext>
            </c:extLst>
          </c:dPt>
          <c:dPt>
            <c:idx val="6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1-E837-4C1C-BD21-9B34FBDB915A}"/>
              </c:ext>
            </c:extLst>
          </c:dPt>
          <c:dPt>
            <c:idx val="7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5176-444B-B82F-17A27483DD39}"/>
              </c:ext>
            </c:extLst>
          </c:dPt>
          <c:cat>
            <c:strRef>
              <c:f>Instalacións!$B$8:$B$23</c:f>
              <c:strCache>
                <c:ptCount val="16"/>
                <c:pt idx="0">
                  <c:v>Campo de fútbol/Rugby</c:v>
                </c:pt>
                <c:pt idx="1">
                  <c:v>Pista de atletismo</c:v>
                </c:pt>
                <c:pt idx="2">
                  <c:v>Pista polideportiva cuberta</c:v>
                </c:pt>
                <c:pt idx="3">
                  <c:v>Pistas de tenis (2)</c:v>
                </c:pt>
                <c:pt idx="4">
                  <c:v>Sala multiusos</c:v>
                </c:pt>
                <c:pt idx="5">
                  <c:v>Tenis de mesa (2)</c:v>
                </c:pt>
                <c:pt idx="6">
                  <c:v>Pista polideportiva  </c:v>
                </c:pt>
                <c:pt idx="7">
                  <c:v>Tenis de mesa (1)</c:v>
                </c:pt>
                <c:pt idx="8">
                  <c:v>Campo de herba sintética</c:v>
                </c:pt>
                <c:pt idx="9">
                  <c:v>Campo de herba natural</c:v>
                </c:pt>
                <c:pt idx="10">
                  <c:v>Muro de escalada</c:v>
                </c:pt>
                <c:pt idx="11">
                  <c:v>Pista de atletismo</c:v>
                </c:pt>
                <c:pt idx="12">
                  <c:v>Pista polideportiva</c:v>
                </c:pt>
                <c:pt idx="13">
                  <c:v>Pistas de tenis (5)</c:v>
                </c:pt>
                <c:pt idx="14">
                  <c:v>Salas multiusos (3)</c:v>
                </c:pt>
                <c:pt idx="15">
                  <c:v>Tenis de mesa (5)</c:v>
                </c:pt>
              </c:strCache>
            </c:strRef>
          </c:cat>
          <c:val>
            <c:numRef>
              <c:f>Instalacións!$D$8:$D$23</c:f>
              <c:numCache>
                <c:formatCode>0.00%</c:formatCode>
                <c:ptCount val="16"/>
                <c:pt idx="0">
                  <c:v>0.28360000000000002</c:v>
                </c:pt>
                <c:pt idx="1">
                  <c:v>0.1956</c:v>
                </c:pt>
                <c:pt idx="2">
                  <c:v>0.495</c:v>
                </c:pt>
                <c:pt idx="3">
                  <c:v>0.34010000000000001</c:v>
                </c:pt>
                <c:pt idx="4">
                  <c:v>0.28420000000000001</c:v>
                </c:pt>
                <c:pt idx="5">
                  <c:v>6.4899999999999999E-2</c:v>
                </c:pt>
                <c:pt idx="6">
                  <c:v>0.40870000000000001</c:v>
                </c:pt>
                <c:pt idx="7">
                  <c:v>1.6799999999999999E-2</c:v>
                </c:pt>
                <c:pt idx="8">
                  <c:v>0.3256</c:v>
                </c:pt>
                <c:pt idx="9">
                  <c:v>0.03</c:v>
                </c:pt>
                <c:pt idx="10">
                  <c:v>0.26650000000000001</c:v>
                </c:pt>
                <c:pt idx="11">
                  <c:v>0.34710000000000002</c:v>
                </c:pt>
                <c:pt idx="12">
                  <c:v>0.54759999999999998</c:v>
                </c:pt>
                <c:pt idx="13">
                  <c:v>0.20849999999999999</c:v>
                </c:pt>
                <c:pt idx="14">
                  <c:v>0.14399999999999999</c:v>
                </c:pt>
                <c:pt idx="15">
                  <c:v>0.1119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910-4AD4-9FCA-72D812DF38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064034176"/>
        <c:axId val="2064034592"/>
      </c:barChart>
      <c:catAx>
        <c:axId val="20640341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064034592"/>
        <c:crosses val="autoZero"/>
        <c:auto val="1"/>
        <c:lblAlgn val="ctr"/>
        <c:lblOffset val="100"/>
        <c:noMultiLvlLbl val="0"/>
      </c:catAx>
      <c:valAx>
        <c:axId val="20640345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06403417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Actividades propias versus actividades externas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bar"/>
        <c:grouping val="stacked"/>
        <c:varyColors val="0"/>
        <c:ser>
          <c:idx val="0"/>
          <c:order val="0"/>
          <c:tx>
            <c:strRef>
              <c:f>Instalacións!$E$7</c:f>
              <c:strCache>
                <c:ptCount val="1"/>
                <c:pt idx="0">
                  <c:v>% actividades propias /uso libre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val>
            <c:numRef>
              <c:f>Instalacións!$E$8:$E$23</c:f>
              <c:numCache>
                <c:formatCode>0.00%</c:formatCode>
                <c:ptCount val="16"/>
                <c:pt idx="0">
                  <c:v>0.1835</c:v>
                </c:pt>
                <c:pt idx="1">
                  <c:v>0.77329999999999999</c:v>
                </c:pt>
                <c:pt idx="2">
                  <c:v>0.3705</c:v>
                </c:pt>
                <c:pt idx="3">
                  <c:v>0.43059999999999998</c:v>
                </c:pt>
                <c:pt idx="4">
                  <c:v>0.98129999999999995</c:v>
                </c:pt>
                <c:pt idx="5">
                  <c:v>0.59079999999999999</c:v>
                </c:pt>
                <c:pt idx="6">
                  <c:v>0.3604</c:v>
                </c:pt>
                <c:pt idx="7">
                  <c:v>0.69569999999999999</c:v>
                </c:pt>
                <c:pt idx="8">
                  <c:v>0.35599999999999998</c:v>
                </c:pt>
                <c:pt idx="9">
                  <c:v>9.4100000000000003E-2</c:v>
                </c:pt>
                <c:pt idx="10">
                  <c:v>0.30170000000000002</c:v>
                </c:pt>
                <c:pt idx="11">
                  <c:v>0.88160000000000005</c:v>
                </c:pt>
                <c:pt idx="12">
                  <c:v>0.33410000000000001</c:v>
                </c:pt>
                <c:pt idx="13">
                  <c:v>0.60160000000000002</c:v>
                </c:pt>
                <c:pt idx="14">
                  <c:v>0.99009999999999998</c:v>
                </c:pt>
                <c:pt idx="15">
                  <c:v>0.81630000000000003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541-40F1-8CB3-E0F839907B0E}"/>
            </c:ext>
          </c:extLst>
        </c:ser>
        <c:ser>
          <c:idx val="1"/>
          <c:order val="1"/>
          <c:tx>
            <c:strRef>
              <c:f>Instalacións!$F$7</c:f>
              <c:strCache>
                <c:ptCount val="1"/>
                <c:pt idx="0">
                  <c:v>% actividades externas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val>
            <c:numRef>
              <c:f>Instalacións!$F$8:$F$23</c:f>
              <c:numCache>
                <c:formatCode>0.00%</c:formatCode>
                <c:ptCount val="16"/>
                <c:pt idx="0">
                  <c:v>0.8165</c:v>
                </c:pt>
                <c:pt idx="1">
                  <c:v>0.2268</c:v>
                </c:pt>
                <c:pt idx="2">
                  <c:v>0.62949999999999995</c:v>
                </c:pt>
                <c:pt idx="3">
                  <c:v>0.56940000000000002</c:v>
                </c:pt>
                <c:pt idx="4">
                  <c:v>1.8700000000000001E-2</c:v>
                </c:pt>
                <c:pt idx="5">
                  <c:v>0.40920000000000001</c:v>
                </c:pt>
                <c:pt idx="6">
                  <c:v>0.63959999999999995</c:v>
                </c:pt>
                <c:pt idx="7">
                  <c:v>0.30430000000000001</c:v>
                </c:pt>
                <c:pt idx="8">
                  <c:v>0.64400000000000002</c:v>
                </c:pt>
                <c:pt idx="9">
                  <c:v>0.90590000000000004</c:v>
                </c:pt>
                <c:pt idx="10">
                  <c:v>0.69830000000000003</c:v>
                </c:pt>
                <c:pt idx="11">
                  <c:v>0.11840000000000001</c:v>
                </c:pt>
                <c:pt idx="12">
                  <c:v>0.66590000000000005</c:v>
                </c:pt>
                <c:pt idx="13">
                  <c:v>0.39839999999999998</c:v>
                </c:pt>
                <c:pt idx="14">
                  <c:v>9.9000000000000008E-3</c:v>
                </c:pt>
                <c:pt idx="15">
                  <c:v>0.1837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541-40F1-8CB3-E0F839907B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064032512"/>
        <c:axId val="2064037920"/>
      </c:barChart>
      <c:catAx>
        <c:axId val="2064032512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064037920"/>
        <c:crosses val="autoZero"/>
        <c:auto val="1"/>
        <c:lblAlgn val="ctr"/>
        <c:lblOffset val="100"/>
        <c:noMultiLvlLbl val="0"/>
      </c:catAx>
      <c:valAx>
        <c:axId val="2064037920"/>
        <c:scaling>
          <c:orientation val="minMax"/>
          <c:max val="1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06403251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2" Type="http://schemas.openxmlformats.org/officeDocument/2006/relationships/chart" Target="../charts/chart1.xml"/><Relationship Id="rId1" Type="http://schemas.openxmlformats.org/officeDocument/2006/relationships/image" Target="../media/image1.jpeg"/><Relationship Id="rId5" Type="http://schemas.openxmlformats.org/officeDocument/2006/relationships/chart" Target="../charts/chart4.xml"/><Relationship Id="rId4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123825</xdr:colOff>
      <xdr:row>0</xdr:row>
      <xdr:rowOff>114300</xdr:rowOff>
    </xdr:from>
    <xdr:to>
      <xdr:col>0</xdr:col>
      <xdr:colOff>2914650</xdr:colOff>
      <xdr:row>0</xdr:row>
      <xdr:rowOff>542926</xdr:rowOff>
    </xdr:to>
    <xdr:pic>
      <xdr:nvPicPr>
        <xdr:cNvPr id="7" name="_x0037__x0020_Imagen" descr="Descripción: logotipo.jpg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114300"/>
          <a:ext cx="2790825" cy="4286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108</xdr:row>
      <xdr:rowOff>0</xdr:rowOff>
    </xdr:from>
    <xdr:to>
      <xdr:col>8</xdr:col>
      <xdr:colOff>257175</xdr:colOff>
      <xdr:row>133</xdr:row>
      <xdr:rowOff>23275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8DFA7EB1-5991-6AA8-7AA6-FD1FC5FCA5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876675" y="23221950"/>
          <a:ext cx="7105650" cy="478577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95248</xdr:colOff>
      <xdr:row>0</xdr:row>
      <xdr:rowOff>95249</xdr:rowOff>
    </xdr:from>
    <xdr:to>
      <xdr:col>0</xdr:col>
      <xdr:colOff>2638425</xdr:colOff>
      <xdr:row>0</xdr:row>
      <xdr:rowOff>542925</xdr:rowOff>
    </xdr:to>
    <xdr:pic>
      <xdr:nvPicPr>
        <xdr:cNvPr id="2" name="_x0037__x0020_Imagen" descr="Descripción: logotipo.jpg">
          <a:extLst>
            <a:ext uri="{FF2B5EF4-FFF2-40B4-BE49-F238E27FC236}">
              <a16:creationId xmlns:a16="http://schemas.microsoft.com/office/drawing/2014/main" id="{00D282A4-C434-4201-9AC8-9096D6DA77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48" y="95249"/>
          <a:ext cx="2543177" cy="4476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161923</xdr:colOff>
      <xdr:row>0</xdr:row>
      <xdr:rowOff>161925</xdr:rowOff>
    </xdr:from>
    <xdr:to>
      <xdr:col>1</xdr:col>
      <xdr:colOff>2028824</xdr:colOff>
      <xdr:row>0</xdr:row>
      <xdr:rowOff>600075</xdr:rowOff>
    </xdr:to>
    <xdr:pic>
      <xdr:nvPicPr>
        <xdr:cNvPr id="2" name="_x0037__x0020_Imagen" descr="Descripción: logotipo.jp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3" y="161925"/>
          <a:ext cx="2628901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95249</xdr:colOff>
      <xdr:row>27</xdr:row>
      <xdr:rowOff>123825</xdr:rowOff>
    </xdr:from>
    <xdr:to>
      <xdr:col>18</xdr:col>
      <xdr:colOff>9524</xdr:colOff>
      <xdr:row>45</xdr:row>
      <xdr:rowOff>180975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18</xdr:col>
      <xdr:colOff>447676</xdr:colOff>
      <xdr:row>27</xdr:row>
      <xdr:rowOff>66674</xdr:rowOff>
    </xdr:from>
    <xdr:to>
      <xdr:col>29</xdr:col>
      <xdr:colOff>0</xdr:colOff>
      <xdr:row>45</xdr:row>
      <xdr:rowOff>190499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7</xdr:col>
      <xdr:colOff>361951</xdr:colOff>
      <xdr:row>1</xdr:row>
      <xdr:rowOff>161926</xdr:rowOff>
    </xdr:from>
    <xdr:to>
      <xdr:col>17</xdr:col>
      <xdr:colOff>752475</xdr:colOff>
      <xdr:row>22</xdr:row>
      <xdr:rowOff>180976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409575</xdr:colOff>
      <xdr:row>5</xdr:row>
      <xdr:rowOff>152400</xdr:rowOff>
    </xdr:from>
    <xdr:to>
      <xdr:col>29</xdr:col>
      <xdr:colOff>9525</xdr:colOff>
      <xdr:row>24</xdr:row>
      <xdr:rowOff>123825</xdr:rowOff>
    </xdr:to>
    <xdr:graphicFrame macro="">
      <xdr:nvGraphicFramePr>
        <xdr:cNvPr id="9" name="Gráfico 8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08"/>
  <sheetViews>
    <sheetView tabSelected="1" workbookViewId="0">
      <selection activeCell="D4" sqref="D4"/>
    </sheetView>
  </sheetViews>
  <sheetFormatPr baseColWidth="10" defaultRowHeight="15" x14ac:dyDescent="0.25"/>
  <cols>
    <col min="1" max="1" width="58.140625" customWidth="1"/>
    <col min="2" max="2" width="14.42578125" bestFit="1" customWidth="1"/>
    <col min="3" max="3" width="21" bestFit="1" customWidth="1"/>
    <col min="4" max="6" width="14.42578125" bestFit="1" customWidth="1"/>
    <col min="7" max="7" width="12.5703125" customWidth="1"/>
    <col min="9" max="9" width="13.28515625" customWidth="1"/>
    <col min="11" max="11" width="11.85546875" customWidth="1"/>
    <col min="12" max="12" width="12" customWidth="1"/>
  </cols>
  <sheetData>
    <row r="1" spans="1:17" ht="49.5" customHeight="1" thickBot="1" x14ac:dyDescent="0.3">
      <c r="A1" s="1"/>
      <c r="B1" s="2"/>
      <c r="C1" s="3"/>
      <c r="D1" s="4"/>
      <c r="E1" s="4"/>
      <c r="F1" s="3"/>
      <c r="G1" s="3"/>
      <c r="H1" s="3"/>
      <c r="I1" s="3"/>
      <c r="J1" s="126" t="s">
        <v>0</v>
      </c>
      <c r="K1" s="126"/>
      <c r="L1" s="126"/>
      <c r="M1" s="126"/>
      <c r="O1" s="104"/>
      <c r="P1" s="104"/>
      <c r="Q1" s="104"/>
    </row>
    <row r="3" spans="1:17" ht="23.25" x14ac:dyDescent="0.35">
      <c r="A3" s="5" t="s">
        <v>131</v>
      </c>
    </row>
    <row r="4" spans="1:17" x14ac:dyDescent="0.25">
      <c r="A4" s="6" t="s">
        <v>1</v>
      </c>
    </row>
    <row r="5" spans="1:17" x14ac:dyDescent="0.25">
      <c r="A5" s="6" t="s">
        <v>132</v>
      </c>
    </row>
    <row r="7" spans="1:17" ht="18.75" x14ac:dyDescent="0.3">
      <c r="A7" s="130" t="s">
        <v>40</v>
      </c>
      <c r="B7" s="130"/>
      <c r="C7" s="130"/>
      <c r="D7" s="130"/>
      <c r="E7" s="130"/>
      <c r="F7" s="130"/>
      <c r="G7" s="130"/>
      <c r="H7" s="130"/>
      <c r="I7" s="130"/>
      <c r="J7" s="130"/>
      <c r="K7" s="130"/>
    </row>
    <row r="8" spans="1:17" ht="18.75" x14ac:dyDescent="0.3">
      <c r="A8" s="62"/>
      <c r="B8" s="62"/>
      <c r="C8" s="62"/>
      <c r="D8" s="62"/>
      <c r="E8" s="62"/>
      <c r="F8" s="62"/>
      <c r="G8" s="62"/>
      <c r="H8" s="62"/>
      <c r="I8" s="62"/>
      <c r="J8" s="62"/>
      <c r="K8" s="62"/>
    </row>
    <row r="9" spans="1:17" ht="18.75" x14ac:dyDescent="0.3">
      <c r="A9" s="62"/>
      <c r="B9" s="62"/>
      <c r="C9" s="62"/>
      <c r="D9" s="62"/>
      <c r="E9" s="62"/>
      <c r="F9" s="62"/>
      <c r="G9" s="62"/>
      <c r="H9" s="62"/>
      <c r="I9" s="62"/>
      <c r="J9" s="62"/>
      <c r="K9" s="62"/>
    </row>
    <row r="10" spans="1:17" x14ac:dyDescent="0.25">
      <c r="A10" s="131" t="s">
        <v>41</v>
      </c>
      <c r="B10" s="132" t="s">
        <v>16</v>
      </c>
      <c r="C10" s="133"/>
      <c r="D10" s="134"/>
      <c r="E10" s="135" t="s">
        <v>17</v>
      </c>
      <c r="F10" s="136"/>
      <c r="G10" s="137"/>
      <c r="H10" s="138" t="s">
        <v>18</v>
      </c>
      <c r="I10" s="139"/>
      <c r="J10" s="140"/>
      <c r="K10" s="128" t="s">
        <v>31</v>
      </c>
      <c r="L10" s="128" t="s">
        <v>30</v>
      </c>
    </row>
    <row r="11" spans="1:17" ht="21" customHeight="1" x14ac:dyDescent="0.25">
      <c r="A11" s="131"/>
      <c r="B11" s="71" t="s">
        <v>20</v>
      </c>
      <c r="C11" s="19" t="s">
        <v>21</v>
      </c>
      <c r="D11" s="19" t="s">
        <v>19</v>
      </c>
      <c r="E11" s="19" t="s">
        <v>20</v>
      </c>
      <c r="F11" s="19" t="s">
        <v>21</v>
      </c>
      <c r="G11" s="19" t="s">
        <v>19</v>
      </c>
      <c r="H11" s="19" t="s">
        <v>20</v>
      </c>
      <c r="I11" s="19" t="s">
        <v>21</v>
      </c>
      <c r="J11" s="33" t="s">
        <v>19</v>
      </c>
      <c r="K11" s="129"/>
      <c r="L11" s="129"/>
    </row>
    <row r="12" spans="1:17" ht="15" customHeight="1" x14ac:dyDescent="0.25">
      <c r="A12" s="20" t="s">
        <v>29</v>
      </c>
      <c r="B12" s="8">
        <v>637</v>
      </c>
      <c r="C12" s="8">
        <v>238</v>
      </c>
      <c r="D12" s="8">
        <f>SUM(B12:C12)</f>
        <v>875</v>
      </c>
      <c r="E12" s="10">
        <v>0</v>
      </c>
      <c r="F12" s="10">
        <v>0</v>
      </c>
      <c r="G12" s="10">
        <f>SUM(E12:F12)</f>
        <v>0</v>
      </c>
      <c r="H12" s="12">
        <v>365</v>
      </c>
      <c r="I12" s="12">
        <v>149</v>
      </c>
      <c r="J12" s="12">
        <f>H12+I12</f>
        <v>514</v>
      </c>
      <c r="K12" s="42">
        <f>D12+G12+J12</f>
        <v>1389</v>
      </c>
      <c r="L12" s="34">
        <f>K12/$K$16</f>
        <v>0.37940453428025128</v>
      </c>
    </row>
    <row r="13" spans="1:17" x14ac:dyDescent="0.25">
      <c r="A13" s="20" t="s">
        <v>60</v>
      </c>
      <c r="B13" s="8">
        <v>0</v>
      </c>
      <c r="C13" s="8">
        <v>0</v>
      </c>
      <c r="D13" s="8">
        <f>SUM(B13:C13)</f>
        <v>0</v>
      </c>
      <c r="E13" s="10">
        <v>0</v>
      </c>
      <c r="F13" s="10">
        <v>0</v>
      </c>
      <c r="G13" s="10">
        <f t="shared" ref="G13:G15" si="0">SUM(E13:F13)</f>
        <v>0</v>
      </c>
      <c r="H13" s="12">
        <v>14</v>
      </c>
      <c r="I13" s="12">
        <v>7</v>
      </c>
      <c r="J13" s="12">
        <f t="shared" ref="J13:J15" si="1">H13+I13</f>
        <v>21</v>
      </c>
      <c r="K13" s="42">
        <f t="shared" ref="K13:K16" si="2">D13+G13+J13</f>
        <v>21</v>
      </c>
      <c r="L13" s="34">
        <f t="shared" ref="L13:L15" si="3">K13/$K$16</f>
        <v>5.7361376673040155E-3</v>
      </c>
    </row>
    <row r="14" spans="1:17" x14ac:dyDescent="0.25">
      <c r="A14" s="20" t="s">
        <v>39</v>
      </c>
      <c r="B14" s="8">
        <v>469</v>
      </c>
      <c r="C14" s="8">
        <v>203</v>
      </c>
      <c r="D14" s="8">
        <f t="shared" ref="D14:D15" si="4">SUM(B14:C14)</f>
        <v>672</v>
      </c>
      <c r="E14" s="10">
        <v>318</v>
      </c>
      <c r="F14" s="10">
        <v>270</v>
      </c>
      <c r="G14" s="10">
        <f t="shared" si="0"/>
        <v>588</v>
      </c>
      <c r="H14" s="12">
        <v>653</v>
      </c>
      <c r="I14" s="12">
        <v>291</v>
      </c>
      <c r="J14" s="12">
        <f t="shared" si="1"/>
        <v>944</v>
      </c>
      <c r="K14" s="42">
        <f t="shared" si="2"/>
        <v>2204</v>
      </c>
      <c r="L14" s="34">
        <f t="shared" si="3"/>
        <v>0.60202130565419287</v>
      </c>
    </row>
    <row r="15" spans="1:17" x14ac:dyDescent="0.25">
      <c r="A15" s="20" t="s">
        <v>32</v>
      </c>
      <c r="B15" s="8">
        <v>0</v>
      </c>
      <c r="C15" s="8">
        <v>0</v>
      </c>
      <c r="D15" s="8">
        <f t="shared" si="4"/>
        <v>0</v>
      </c>
      <c r="E15" s="10">
        <v>0</v>
      </c>
      <c r="F15" s="10">
        <v>0</v>
      </c>
      <c r="G15" s="10">
        <f t="shared" si="0"/>
        <v>0</v>
      </c>
      <c r="H15" s="12">
        <v>23</v>
      </c>
      <c r="I15" s="12">
        <v>24</v>
      </c>
      <c r="J15" s="12">
        <f t="shared" si="1"/>
        <v>47</v>
      </c>
      <c r="K15" s="42">
        <f t="shared" si="2"/>
        <v>47</v>
      </c>
      <c r="L15" s="34">
        <f t="shared" si="3"/>
        <v>1.2838022398251844E-2</v>
      </c>
    </row>
    <row r="16" spans="1:17" x14ac:dyDescent="0.25">
      <c r="A16" s="57" t="s">
        <v>19</v>
      </c>
      <c r="B16" s="24">
        <f>SUM(B12:B15)</f>
        <v>1106</v>
      </c>
      <c r="C16" s="24">
        <f t="shared" ref="C16:J16" si="5">SUM(C12:C15)</f>
        <v>441</v>
      </c>
      <c r="D16" s="8">
        <f>SUM(D12:D15)</f>
        <v>1547</v>
      </c>
      <c r="E16" s="10">
        <f t="shared" si="5"/>
        <v>318</v>
      </c>
      <c r="F16" s="10">
        <f t="shared" si="5"/>
        <v>270</v>
      </c>
      <c r="G16" s="10">
        <f>SUM(G12:G15)</f>
        <v>588</v>
      </c>
      <c r="H16" s="12">
        <f t="shared" si="5"/>
        <v>1055</v>
      </c>
      <c r="I16" s="12">
        <f t="shared" si="5"/>
        <v>471</v>
      </c>
      <c r="J16" s="12">
        <f t="shared" si="5"/>
        <v>1526</v>
      </c>
      <c r="K16" s="42">
        <f t="shared" si="2"/>
        <v>3661</v>
      </c>
      <c r="L16" s="43"/>
    </row>
    <row r="17" spans="1:12" x14ac:dyDescent="0.25">
      <c r="A17" s="58"/>
      <c r="B17" s="47"/>
      <c r="C17" s="47"/>
      <c r="D17" s="47"/>
      <c r="E17" s="60"/>
      <c r="F17" s="60"/>
      <c r="G17" s="60"/>
      <c r="H17" s="49"/>
      <c r="I17" s="49"/>
      <c r="J17" s="49"/>
      <c r="K17" s="59"/>
      <c r="L17" s="59"/>
    </row>
    <row r="18" spans="1:12" x14ac:dyDescent="0.25">
      <c r="A18" s="58"/>
      <c r="B18" s="47"/>
      <c r="C18" s="47"/>
      <c r="D18" s="47"/>
      <c r="E18" s="60"/>
      <c r="F18" s="60"/>
      <c r="G18" s="60"/>
      <c r="H18" s="49"/>
      <c r="I18" s="49"/>
      <c r="J18" s="49"/>
      <c r="K18" s="59"/>
      <c r="L18" s="59"/>
    </row>
    <row r="19" spans="1:12" x14ac:dyDescent="0.25">
      <c r="A19" s="58"/>
      <c r="B19" s="47"/>
      <c r="C19" s="47"/>
      <c r="D19" s="47"/>
      <c r="E19" s="60"/>
      <c r="F19" s="60"/>
      <c r="G19" s="60"/>
      <c r="H19" s="49"/>
      <c r="I19" s="49"/>
      <c r="J19" s="49"/>
      <c r="K19" s="59"/>
      <c r="L19" s="59"/>
    </row>
    <row r="20" spans="1:12" x14ac:dyDescent="0.25">
      <c r="A20" s="131" t="s">
        <v>37</v>
      </c>
      <c r="B20" s="132" t="s">
        <v>16</v>
      </c>
      <c r="C20" s="133"/>
      <c r="D20" s="134"/>
      <c r="E20" s="135" t="s">
        <v>17</v>
      </c>
      <c r="F20" s="136"/>
      <c r="G20" s="137"/>
      <c r="H20" s="138" t="s">
        <v>18</v>
      </c>
      <c r="I20" s="139"/>
      <c r="J20" s="140"/>
      <c r="K20" s="128" t="s">
        <v>31</v>
      </c>
      <c r="L20" s="128" t="s">
        <v>30</v>
      </c>
    </row>
    <row r="21" spans="1:12" ht="22.5" customHeight="1" x14ac:dyDescent="0.25">
      <c r="A21" s="131"/>
      <c r="B21" s="71" t="s">
        <v>20</v>
      </c>
      <c r="C21" s="19" t="s">
        <v>21</v>
      </c>
      <c r="D21" s="19" t="s">
        <v>19</v>
      </c>
      <c r="E21" s="19" t="s">
        <v>20</v>
      </c>
      <c r="F21" s="19" t="s">
        <v>21</v>
      </c>
      <c r="G21" s="19" t="s">
        <v>19</v>
      </c>
      <c r="H21" s="19" t="s">
        <v>20</v>
      </c>
      <c r="I21" s="19" t="s">
        <v>21</v>
      </c>
      <c r="J21" s="33" t="s">
        <v>19</v>
      </c>
      <c r="K21" s="129"/>
      <c r="L21" s="129"/>
    </row>
    <row r="22" spans="1:12" ht="15" customHeight="1" x14ac:dyDescent="0.25">
      <c r="A22" s="20" t="s">
        <v>111</v>
      </c>
      <c r="B22" s="8">
        <v>6</v>
      </c>
      <c r="C22" s="8">
        <v>24</v>
      </c>
      <c r="D22" s="8">
        <f>B22+C22</f>
        <v>30</v>
      </c>
      <c r="E22" s="10">
        <v>0</v>
      </c>
      <c r="F22" s="10">
        <v>0</v>
      </c>
      <c r="G22" s="10">
        <f>E22+F22</f>
        <v>0</v>
      </c>
      <c r="H22" s="12">
        <v>11</v>
      </c>
      <c r="I22" s="12">
        <v>51</v>
      </c>
      <c r="J22" s="12">
        <f>SUM(H22:I22)</f>
        <v>62</v>
      </c>
      <c r="K22" s="42">
        <f>D22+G22+J22</f>
        <v>92</v>
      </c>
      <c r="L22" s="34">
        <f t="shared" ref="L22:L30" si="6">K22/$K$31</f>
        <v>0.14330218068535824</v>
      </c>
    </row>
    <row r="23" spans="1:12" x14ac:dyDescent="0.25">
      <c r="A23" s="20" t="s">
        <v>133</v>
      </c>
      <c r="B23" s="8">
        <v>2</v>
      </c>
      <c r="C23" s="8">
        <v>14</v>
      </c>
      <c r="D23" s="8">
        <f>SUM(B23:C23)</f>
        <v>16</v>
      </c>
      <c r="E23" s="10">
        <v>0</v>
      </c>
      <c r="F23" s="10">
        <v>0</v>
      </c>
      <c r="G23" s="10">
        <f>SUM(E23:F23)</f>
        <v>0</v>
      </c>
      <c r="H23" s="12">
        <v>0</v>
      </c>
      <c r="I23" s="12">
        <v>0</v>
      </c>
      <c r="J23" s="12">
        <f>SUM(H23:I23)</f>
        <v>0</v>
      </c>
      <c r="K23" s="42">
        <f>D23+G23+J23</f>
        <v>16</v>
      </c>
      <c r="L23" s="34">
        <f t="shared" si="6"/>
        <v>2.4922118380062305E-2</v>
      </c>
    </row>
    <row r="24" spans="1:12" x14ac:dyDescent="0.25">
      <c r="A24" s="20" t="s">
        <v>61</v>
      </c>
      <c r="B24" s="8">
        <v>4</v>
      </c>
      <c r="C24" s="8">
        <v>30</v>
      </c>
      <c r="D24" s="8">
        <f t="shared" ref="D24:D30" si="7">SUM(B24:C24)</f>
        <v>34</v>
      </c>
      <c r="E24" s="10">
        <v>0</v>
      </c>
      <c r="F24" s="10">
        <v>0</v>
      </c>
      <c r="G24" s="10">
        <f t="shared" ref="G24:G30" si="8">SUM(E24:F24)</f>
        <v>0</v>
      </c>
      <c r="H24" s="12">
        <v>0</v>
      </c>
      <c r="I24" s="12">
        <v>0</v>
      </c>
      <c r="J24" s="12">
        <f t="shared" ref="J24:J30" si="9">SUM(H24:I24)</f>
        <v>0</v>
      </c>
      <c r="K24" s="42">
        <f t="shared" ref="K24:K31" si="10">D24+G24+J24</f>
        <v>34</v>
      </c>
      <c r="L24" s="34">
        <f t="shared" si="6"/>
        <v>5.2959501557632398E-2</v>
      </c>
    </row>
    <row r="25" spans="1:12" x14ac:dyDescent="0.25">
      <c r="A25" s="20" t="s">
        <v>112</v>
      </c>
      <c r="B25" s="8">
        <v>0</v>
      </c>
      <c r="C25" s="8">
        <v>0</v>
      </c>
      <c r="D25" s="8">
        <f t="shared" si="7"/>
        <v>0</v>
      </c>
      <c r="E25" s="10">
        <v>0</v>
      </c>
      <c r="F25" s="10">
        <v>0</v>
      </c>
      <c r="G25" s="10">
        <f t="shared" si="8"/>
        <v>0</v>
      </c>
      <c r="H25" s="12">
        <v>0</v>
      </c>
      <c r="I25" s="12">
        <v>0</v>
      </c>
      <c r="J25" s="12">
        <f t="shared" si="9"/>
        <v>0</v>
      </c>
      <c r="K25" s="42">
        <f t="shared" si="10"/>
        <v>0</v>
      </c>
      <c r="L25" s="34">
        <f t="shared" si="6"/>
        <v>0</v>
      </c>
    </row>
    <row r="26" spans="1:12" x14ac:dyDescent="0.25">
      <c r="A26" s="20" t="s">
        <v>48</v>
      </c>
      <c r="B26" s="8">
        <v>0</v>
      </c>
      <c r="C26" s="8">
        <v>0</v>
      </c>
      <c r="D26" s="8"/>
      <c r="E26" s="10">
        <v>0</v>
      </c>
      <c r="F26" s="10">
        <v>0</v>
      </c>
      <c r="G26" s="10">
        <f t="shared" si="8"/>
        <v>0</v>
      </c>
      <c r="H26" s="12">
        <v>6</v>
      </c>
      <c r="I26" s="12">
        <v>63</v>
      </c>
      <c r="J26" s="12">
        <f t="shared" si="9"/>
        <v>69</v>
      </c>
      <c r="K26" s="42">
        <f t="shared" si="10"/>
        <v>69</v>
      </c>
      <c r="L26" s="34">
        <f t="shared" si="6"/>
        <v>0.10747663551401869</v>
      </c>
    </row>
    <row r="27" spans="1:12" x14ac:dyDescent="0.25">
      <c r="A27" s="20" t="s">
        <v>134</v>
      </c>
      <c r="B27" s="8">
        <v>4</v>
      </c>
      <c r="C27" s="8">
        <v>25</v>
      </c>
      <c r="D27" s="8">
        <f t="shared" si="7"/>
        <v>29</v>
      </c>
      <c r="E27" s="10">
        <v>0</v>
      </c>
      <c r="F27" s="10">
        <v>0</v>
      </c>
      <c r="G27" s="10">
        <f t="shared" si="8"/>
        <v>0</v>
      </c>
      <c r="H27" s="12">
        <v>0</v>
      </c>
      <c r="I27" s="12">
        <v>0</v>
      </c>
      <c r="J27" s="12">
        <f t="shared" si="9"/>
        <v>0</v>
      </c>
      <c r="K27" s="42">
        <f t="shared" si="10"/>
        <v>29</v>
      </c>
      <c r="L27" s="34">
        <f t="shared" si="6"/>
        <v>4.5171339563862926E-2</v>
      </c>
    </row>
    <row r="28" spans="1:12" x14ac:dyDescent="0.25">
      <c r="A28" s="20" t="s">
        <v>49</v>
      </c>
      <c r="B28" s="8">
        <v>0</v>
      </c>
      <c r="C28" s="8">
        <v>0</v>
      </c>
      <c r="D28" s="8">
        <f t="shared" si="7"/>
        <v>0</v>
      </c>
      <c r="E28" s="10">
        <v>29</v>
      </c>
      <c r="F28" s="10">
        <v>96</v>
      </c>
      <c r="G28" s="10">
        <f t="shared" si="8"/>
        <v>125</v>
      </c>
      <c r="H28" s="12">
        <v>22</v>
      </c>
      <c r="I28" s="12">
        <v>30</v>
      </c>
      <c r="J28" s="12">
        <f t="shared" si="9"/>
        <v>52</v>
      </c>
      <c r="K28" s="42">
        <f t="shared" si="10"/>
        <v>177</v>
      </c>
      <c r="L28" s="34">
        <f t="shared" si="6"/>
        <v>0.27570093457943923</v>
      </c>
    </row>
    <row r="29" spans="1:12" x14ac:dyDescent="0.25">
      <c r="A29" s="20" t="s">
        <v>42</v>
      </c>
      <c r="B29" s="8">
        <v>3</v>
      </c>
      <c r="C29" s="8">
        <v>39</v>
      </c>
      <c r="D29" s="8">
        <f t="shared" si="7"/>
        <v>42</v>
      </c>
      <c r="E29" s="10">
        <v>0</v>
      </c>
      <c r="F29" s="10">
        <v>0</v>
      </c>
      <c r="G29" s="10">
        <f t="shared" si="8"/>
        <v>0</v>
      </c>
      <c r="H29" s="12">
        <v>12</v>
      </c>
      <c r="I29" s="12">
        <v>55</v>
      </c>
      <c r="J29" s="12">
        <f t="shared" si="9"/>
        <v>67</v>
      </c>
      <c r="K29" s="42">
        <f t="shared" si="10"/>
        <v>109</v>
      </c>
      <c r="L29" s="34">
        <f t="shared" si="6"/>
        <v>0.16978193146417445</v>
      </c>
    </row>
    <row r="30" spans="1:12" x14ac:dyDescent="0.25">
      <c r="A30" s="20" t="s">
        <v>43</v>
      </c>
      <c r="B30" s="8">
        <v>0</v>
      </c>
      <c r="C30" s="8">
        <v>0</v>
      </c>
      <c r="D30" s="8">
        <f t="shared" si="7"/>
        <v>0</v>
      </c>
      <c r="E30" s="10">
        <v>16</v>
      </c>
      <c r="F30" s="10">
        <v>100</v>
      </c>
      <c r="G30" s="10">
        <f t="shared" si="8"/>
        <v>116</v>
      </c>
      <c r="H30" s="12">
        <v>0</v>
      </c>
      <c r="I30" s="12">
        <v>0</v>
      </c>
      <c r="J30" s="12">
        <f t="shared" si="9"/>
        <v>0</v>
      </c>
      <c r="K30" s="42">
        <f t="shared" si="10"/>
        <v>116</v>
      </c>
      <c r="L30" s="34">
        <f t="shared" si="6"/>
        <v>0.18068535825545171</v>
      </c>
    </row>
    <row r="31" spans="1:12" x14ac:dyDescent="0.25">
      <c r="A31" s="57" t="s">
        <v>19</v>
      </c>
      <c r="B31" s="24">
        <f t="shared" ref="B31:J31" si="11">SUM(B22:B30)</f>
        <v>19</v>
      </c>
      <c r="C31" s="24">
        <f t="shared" si="11"/>
        <v>132</v>
      </c>
      <c r="D31" s="24">
        <f t="shared" si="11"/>
        <v>151</v>
      </c>
      <c r="E31" s="10">
        <f t="shared" si="11"/>
        <v>45</v>
      </c>
      <c r="F31" s="10">
        <f t="shared" si="11"/>
        <v>196</v>
      </c>
      <c r="G31" s="10">
        <f t="shared" si="11"/>
        <v>241</v>
      </c>
      <c r="H31" s="12">
        <f t="shared" si="11"/>
        <v>51</v>
      </c>
      <c r="I31" s="12">
        <f t="shared" si="11"/>
        <v>199</v>
      </c>
      <c r="J31" s="12">
        <f t="shared" si="11"/>
        <v>250</v>
      </c>
      <c r="K31" s="42">
        <f t="shared" si="10"/>
        <v>642</v>
      </c>
      <c r="L31" s="105"/>
    </row>
    <row r="32" spans="1:12" x14ac:dyDescent="0.25">
      <c r="A32" s="58"/>
      <c r="B32" s="47"/>
      <c r="C32" s="47"/>
      <c r="D32" s="47"/>
      <c r="E32" s="60"/>
      <c r="F32" s="60"/>
      <c r="G32" s="60"/>
      <c r="H32" s="49"/>
      <c r="I32" s="49"/>
      <c r="J32" s="49"/>
      <c r="K32" s="59"/>
      <c r="L32" s="59"/>
    </row>
    <row r="33" spans="1:13" ht="15.75" customHeight="1" x14ac:dyDescent="0.25"/>
    <row r="35" spans="1:13" ht="18.75" x14ac:dyDescent="0.25">
      <c r="A35" s="149" t="s">
        <v>26</v>
      </c>
      <c r="B35" s="149"/>
      <c r="C35" s="149"/>
      <c r="D35" s="149"/>
      <c r="E35" s="149"/>
      <c r="F35" s="149"/>
      <c r="G35" s="149"/>
      <c r="H35" s="149"/>
      <c r="I35" s="149"/>
      <c r="J35" s="149"/>
      <c r="K35" s="149"/>
      <c r="L35" s="149"/>
      <c r="M35" s="65"/>
    </row>
    <row r="36" spans="1:13" ht="18.75" x14ac:dyDescent="0.25">
      <c r="A36" s="55"/>
      <c r="B36" s="55"/>
      <c r="C36" s="55"/>
      <c r="D36" s="55"/>
      <c r="E36" s="55"/>
      <c r="F36" s="55"/>
      <c r="G36" s="55"/>
      <c r="H36" s="55"/>
      <c r="I36" s="55"/>
      <c r="J36" s="55"/>
      <c r="K36" s="55"/>
      <c r="L36" s="55"/>
      <c r="M36" s="55"/>
    </row>
    <row r="37" spans="1:13" ht="18.75" x14ac:dyDescent="0.25">
      <c r="A37" s="64"/>
      <c r="B37" s="132" t="s">
        <v>16</v>
      </c>
      <c r="C37" s="133"/>
      <c r="D37" s="134"/>
      <c r="E37" s="135" t="s">
        <v>17</v>
      </c>
      <c r="F37" s="136"/>
      <c r="G37" s="137"/>
      <c r="H37" s="138" t="s">
        <v>18</v>
      </c>
      <c r="I37" s="139"/>
      <c r="J37" s="140"/>
      <c r="K37" s="128" t="s">
        <v>31</v>
      </c>
      <c r="L37" s="128" t="s">
        <v>30</v>
      </c>
      <c r="M37" s="55"/>
    </row>
    <row r="38" spans="1:13" ht="18.75" x14ac:dyDescent="0.25">
      <c r="A38" s="63"/>
      <c r="B38" s="19" t="s">
        <v>20</v>
      </c>
      <c r="C38" s="19" t="s">
        <v>21</v>
      </c>
      <c r="D38" s="19" t="s">
        <v>19</v>
      </c>
      <c r="E38" s="19" t="s">
        <v>20</v>
      </c>
      <c r="F38" s="19" t="s">
        <v>21</v>
      </c>
      <c r="G38" s="19" t="s">
        <v>19</v>
      </c>
      <c r="H38" s="19" t="s">
        <v>20</v>
      </c>
      <c r="I38" s="19" t="s">
        <v>21</v>
      </c>
      <c r="J38" s="33" t="s">
        <v>19</v>
      </c>
      <c r="K38" s="129"/>
      <c r="L38" s="129"/>
      <c r="M38" s="55"/>
    </row>
    <row r="39" spans="1:13" ht="18.75" x14ac:dyDescent="0.25">
      <c r="A39" s="20" t="s">
        <v>34</v>
      </c>
      <c r="B39" s="8">
        <v>0</v>
      </c>
      <c r="C39" s="8">
        <v>0</v>
      </c>
      <c r="D39" s="8">
        <f>SUM(B39:C39)</f>
        <v>0</v>
      </c>
      <c r="E39" s="10">
        <v>14</v>
      </c>
      <c r="F39" s="10">
        <v>27</v>
      </c>
      <c r="G39" s="10">
        <f>SUM(E39:F39)</f>
        <v>41</v>
      </c>
      <c r="H39" s="12">
        <v>12</v>
      </c>
      <c r="I39" s="12">
        <v>6</v>
      </c>
      <c r="J39" s="12">
        <f>SUM(H39:I39)</f>
        <v>18</v>
      </c>
      <c r="K39" s="42">
        <f>D39+G39+J39</f>
        <v>59</v>
      </c>
      <c r="L39" s="34">
        <f t="shared" ref="L39:L48" si="12">K39/$K$52</f>
        <v>0.10369068541300527</v>
      </c>
      <c r="M39" s="55"/>
    </row>
    <row r="40" spans="1:13" ht="18.75" x14ac:dyDescent="0.25">
      <c r="A40" s="20" t="s">
        <v>114</v>
      </c>
      <c r="B40" s="8">
        <v>0</v>
      </c>
      <c r="C40" s="8">
        <v>0</v>
      </c>
      <c r="D40" s="8">
        <f>SUM(B40:C40)</f>
        <v>0</v>
      </c>
      <c r="E40" s="10">
        <v>34</v>
      </c>
      <c r="F40" s="10">
        <v>22</v>
      </c>
      <c r="G40" s="10">
        <f t="shared" ref="G40:G51" si="13">SUM(E40:F40)</f>
        <v>56</v>
      </c>
      <c r="H40" s="12">
        <v>0</v>
      </c>
      <c r="I40" s="12">
        <v>0</v>
      </c>
      <c r="J40" s="12">
        <f t="shared" ref="J40:J51" si="14">SUM(H40:I40)</f>
        <v>0</v>
      </c>
      <c r="K40" s="42">
        <f t="shared" ref="K40:K51" si="15">D40+G40+J40</f>
        <v>56</v>
      </c>
      <c r="L40" s="34">
        <f t="shared" si="12"/>
        <v>9.8418277680140595E-2</v>
      </c>
      <c r="M40" s="55"/>
    </row>
    <row r="41" spans="1:13" ht="18.75" x14ac:dyDescent="0.25">
      <c r="A41" s="20" t="s">
        <v>135</v>
      </c>
      <c r="B41" s="8">
        <v>0</v>
      </c>
      <c r="C41" s="8">
        <v>0</v>
      </c>
      <c r="D41" s="8">
        <f t="shared" ref="D41:D51" si="16">SUM(B41:C41)</f>
        <v>0</v>
      </c>
      <c r="E41" s="10">
        <v>0</v>
      </c>
      <c r="F41" s="10">
        <v>0</v>
      </c>
      <c r="G41" s="10">
        <f t="shared" si="13"/>
        <v>0</v>
      </c>
      <c r="H41" s="12">
        <v>5</v>
      </c>
      <c r="I41" s="12">
        <v>6</v>
      </c>
      <c r="J41" s="12">
        <f t="shared" si="14"/>
        <v>11</v>
      </c>
      <c r="K41" s="42">
        <f t="shared" si="15"/>
        <v>11</v>
      </c>
      <c r="L41" s="34">
        <f t="shared" si="12"/>
        <v>1.9332161687170474E-2</v>
      </c>
      <c r="M41" s="55"/>
    </row>
    <row r="42" spans="1:13" ht="18.75" x14ac:dyDescent="0.25">
      <c r="A42" s="20" t="s">
        <v>136</v>
      </c>
      <c r="B42" s="8">
        <v>0</v>
      </c>
      <c r="C42" s="8">
        <v>0</v>
      </c>
      <c r="D42" s="8">
        <f t="shared" si="16"/>
        <v>0</v>
      </c>
      <c r="E42" s="10">
        <v>0</v>
      </c>
      <c r="F42" s="10">
        <v>0</v>
      </c>
      <c r="G42" s="10">
        <f t="shared" si="13"/>
        <v>0</v>
      </c>
      <c r="H42" s="12">
        <v>37</v>
      </c>
      <c r="I42" s="12">
        <v>28</v>
      </c>
      <c r="J42" s="12">
        <f t="shared" si="14"/>
        <v>65</v>
      </c>
      <c r="K42" s="42">
        <f t="shared" si="15"/>
        <v>65</v>
      </c>
      <c r="L42" s="34">
        <f t="shared" si="12"/>
        <v>0.11423550087873462</v>
      </c>
      <c r="M42" s="55"/>
    </row>
    <row r="43" spans="1:13" ht="18.75" x14ac:dyDescent="0.25">
      <c r="A43" s="20" t="s">
        <v>113</v>
      </c>
      <c r="B43" s="8">
        <v>0</v>
      </c>
      <c r="C43" s="8">
        <v>0</v>
      </c>
      <c r="D43" s="8">
        <f t="shared" si="16"/>
        <v>0</v>
      </c>
      <c r="E43" s="10">
        <v>0</v>
      </c>
      <c r="F43" s="10">
        <v>0</v>
      </c>
      <c r="G43" s="10">
        <f t="shared" si="13"/>
        <v>0</v>
      </c>
      <c r="H43" s="12">
        <v>45</v>
      </c>
      <c r="I43" s="12">
        <v>14</v>
      </c>
      <c r="J43" s="12">
        <f t="shared" si="14"/>
        <v>59</v>
      </c>
      <c r="K43" s="42">
        <f t="shared" si="15"/>
        <v>59</v>
      </c>
      <c r="L43" s="34">
        <f t="shared" si="12"/>
        <v>0.10369068541300527</v>
      </c>
      <c r="M43" s="55"/>
    </row>
    <row r="44" spans="1:13" ht="18.75" x14ac:dyDescent="0.25">
      <c r="A44" s="20" t="s">
        <v>137</v>
      </c>
      <c r="B44" s="8">
        <v>0</v>
      </c>
      <c r="C44" s="8">
        <v>0</v>
      </c>
      <c r="D44" s="8">
        <f t="shared" si="16"/>
        <v>0</v>
      </c>
      <c r="E44" s="10">
        <v>0</v>
      </c>
      <c r="F44" s="10">
        <v>0</v>
      </c>
      <c r="G44" s="10">
        <f t="shared" si="13"/>
        <v>0</v>
      </c>
      <c r="H44" s="12">
        <v>10</v>
      </c>
      <c r="I44" s="12">
        <v>14</v>
      </c>
      <c r="J44" s="12">
        <f t="shared" si="14"/>
        <v>24</v>
      </c>
      <c r="K44" s="42">
        <f t="shared" si="15"/>
        <v>24</v>
      </c>
      <c r="L44" s="34">
        <f t="shared" si="12"/>
        <v>4.21792618629174E-2</v>
      </c>
      <c r="M44" s="55"/>
    </row>
    <row r="45" spans="1:13" ht="18.75" x14ac:dyDescent="0.25">
      <c r="A45" s="20" t="s">
        <v>115</v>
      </c>
      <c r="B45" s="8">
        <v>0</v>
      </c>
      <c r="C45" s="8">
        <v>0</v>
      </c>
      <c r="D45" s="8">
        <f t="shared" si="16"/>
        <v>0</v>
      </c>
      <c r="E45" s="10">
        <v>0</v>
      </c>
      <c r="F45" s="10">
        <v>0</v>
      </c>
      <c r="G45" s="10">
        <f t="shared" si="13"/>
        <v>0</v>
      </c>
      <c r="H45" s="12">
        <v>12</v>
      </c>
      <c r="I45" s="12">
        <v>3</v>
      </c>
      <c r="J45" s="12">
        <f t="shared" si="14"/>
        <v>15</v>
      </c>
      <c r="K45" s="42">
        <f t="shared" si="15"/>
        <v>15</v>
      </c>
      <c r="L45" s="34">
        <f t="shared" si="12"/>
        <v>2.6362038664323375E-2</v>
      </c>
      <c r="M45" s="55"/>
    </row>
    <row r="46" spans="1:13" ht="18.75" x14ac:dyDescent="0.25">
      <c r="A46" s="20" t="s">
        <v>27</v>
      </c>
      <c r="B46" s="8">
        <v>27</v>
      </c>
      <c r="C46" s="8">
        <v>16</v>
      </c>
      <c r="D46" s="8">
        <f t="shared" si="16"/>
        <v>43</v>
      </c>
      <c r="E46" s="10">
        <v>0</v>
      </c>
      <c r="F46" s="10">
        <v>0</v>
      </c>
      <c r="G46" s="10">
        <f t="shared" si="13"/>
        <v>0</v>
      </c>
      <c r="H46" s="12">
        <v>29</v>
      </c>
      <c r="I46" s="12">
        <v>21</v>
      </c>
      <c r="J46" s="12">
        <f t="shared" si="14"/>
        <v>50</v>
      </c>
      <c r="K46" s="42">
        <f t="shared" si="15"/>
        <v>93</v>
      </c>
      <c r="L46" s="34">
        <f t="shared" si="12"/>
        <v>0.16344463971880491</v>
      </c>
      <c r="M46" s="55"/>
    </row>
    <row r="47" spans="1:13" ht="18.75" x14ac:dyDescent="0.25">
      <c r="A47" s="20" t="s">
        <v>50</v>
      </c>
      <c r="B47" s="8">
        <v>12</v>
      </c>
      <c r="C47" s="8">
        <v>12</v>
      </c>
      <c r="D47" s="8">
        <f t="shared" si="16"/>
        <v>24</v>
      </c>
      <c r="E47" s="10">
        <v>0</v>
      </c>
      <c r="F47" s="10">
        <v>0</v>
      </c>
      <c r="G47" s="10">
        <f t="shared" si="13"/>
        <v>0</v>
      </c>
      <c r="H47" s="12">
        <v>0</v>
      </c>
      <c r="I47" s="12">
        <v>0</v>
      </c>
      <c r="J47" s="12">
        <f t="shared" si="14"/>
        <v>0</v>
      </c>
      <c r="K47" s="42">
        <f t="shared" si="15"/>
        <v>24</v>
      </c>
      <c r="L47" s="34">
        <f t="shared" si="12"/>
        <v>4.21792618629174E-2</v>
      </c>
      <c r="M47" s="55"/>
    </row>
    <row r="48" spans="1:13" ht="18.75" x14ac:dyDescent="0.25">
      <c r="A48" s="20" t="s">
        <v>51</v>
      </c>
      <c r="B48" s="8">
        <v>0</v>
      </c>
      <c r="C48" s="8">
        <v>0</v>
      </c>
      <c r="D48" s="8">
        <f t="shared" si="16"/>
        <v>0</v>
      </c>
      <c r="E48" s="10">
        <v>0</v>
      </c>
      <c r="F48" s="10">
        <v>0</v>
      </c>
      <c r="G48" s="10">
        <f t="shared" si="13"/>
        <v>0</v>
      </c>
      <c r="H48" s="12">
        <v>7</v>
      </c>
      <c r="I48" s="12">
        <v>1</v>
      </c>
      <c r="J48" s="12">
        <f t="shared" si="14"/>
        <v>8</v>
      </c>
      <c r="K48" s="42">
        <f t="shared" si="15"/>
        <v>8</v>
      </c>
      <c r="L48" s="34">
        <f t="shared" si="12"/>
        <v>1.4059753954305799E-2</v>
      </c>
      <c r="M48" s="55"/>
    </row>
    <row r="49" spans="1:17" ht="18.75" x14ac:dyDescent="0.25">
      <c r="A49" s="20" t="s">
        <v>28</v>
      </c>
      <c r="B49" s="8">
        <v>23</v>
      </c>
      <c r="C49" s="8">
        <v>17</v>
      </c>
      <c r="D49" s="8">
        <f t="shared" si="16"/>
        <v>40</v>
      </c>
      <c r="E49" s="10">
        <v>26</v>
      </c>
      <c r="F49" s="10">
        <v>27</v>
      </c>
      <c r="G49" s="10">
        <f t="shared" si="13"/>
        <v>53</v>
      </c>
      <c r="H49" s="12">
        <v>30</v>
      </c>
      <c r="I49" s="12">
        <v>22</v>
      </c>
      <c r="J49" s="12">
        <f t="shared" si="14"/>
        <v>52</v>
      </c>
      <c r="K49" s="42">
        <f t="shared" si="15"/>
        <v>145</v>
      </c>
      <c r="L49" s="34">
        <f t="shared" ref="L49:L50" si="17">K49/$K$52</f>
        <v>0.25483304042179261</v>
      </c>
      <c r="M49" s="55"/>
    </row>
    <row r="50" spans="1:17" ht="18.75" x14ac:dyDescent="0.25">
      <c r="A50" s="20" t="s">
        <v>138</v>
      </c>
      <c r="B50" s="8">
        <v>6</v>
      </c>
      <c r="C50" s="8">
        <v>2</v>
      </c>
      <c r="D50" s="8">
        <f t="shared" si="16"/>
        <v>8</v>
      </c>
      <c r="E50" s="10">
        <v>0</v>
      </c>
      <c r="F50" s="10">
        <v>0</v>
      </c>
      <c r="G50" s="10">
        <f t="shared" si="13"/>
        <v>0</v>
      </c>
      <c r="H50" s="12">
        <v>0</v>
      </c>
      <c r="I50" s="12">
        <v>0</v>
      </c>
      <c r="J50" s="12">
        <f t="shared" si="14"/>
        <v>0</v>
      </c>
      <c r="K50" s="42">
        <f t="shared" si="15"/>
        <v>8</v>
      </c>
      <c r="L50" s="34">
        <f t="shared" si="17"/>
        <v>1.4059753954305799E-2</v>
      </c>
      <c r="M50" s="55"/>
    </row>
    <row r="51" spans="1:17" ht="18.75" x14ac:dyDescent="0.25">
      <c r="A51" s="20" t="s">
        <v>116</v>
      </c>
      <c r="B51" s="8">
        <v>1</v>
      </c>
      <c r="C51" s="8">
        <v>1</v>
      </c>
      <c r="D51" s="8">
        <f t="shared" si="16"/>
        <v>2</v>
      </c>
      <c r="E51" s="10">
        <v>0</v>
      </c>
      <c r="F51" s="10">
        <v>0</v>
      </c>
      <c r="G51" s="10">
        <f t="shared" si="13"/>
        <v>0</v>
      </c>
      <c r="H51" s="12">
        <v>0</v>
      </c>
      <c r="I51" s="12">
        <v>0</v>
      </c>
      <c r="J51" s="12">
        <f t="shared" si="14"/>
        <v>0</v>
      </c>
      <c r="K51" s="42">
        <f t="shared" si="15"/>
        <v>2</v>
      </c>
      <c r="L51" s="34">
        <f>K51/$K$52</f>
        <v>3.5149384885764497E-3</v>
      </c>
      <c r="M51" s="55"/>
    </row>
    <row r="52" spans="1:17" ht="18.75" x14ac:dyDescent="0.25">
      <c r="A52" s="57" t="s">
        <v>19</v>
      </c>
      <c r="B52" s="24">
        <f t="shared" ref="B52:J52" si="18">SUM(B39:B51)</f>
        <v>69</v>
      </c>
      <c r="C52" s="24">
        <f t="shared" si="18"/>
        <v>48</v>
      </c>
      <c r="D52" s="24">
        <f t="shared" si="18"/>
        <v>117</v>
      </c>
      <c r="E52" s="10">
        <f>SUM(E39:E51)</f>
        <v>74</v>
      </c>
      <c r="F52" s="10">
        <f t="shared" si="18"/>
        <v>76</v>
      </c>
      <c r="G52" s="10">
        <f t="shared" si="18"/>
        <v>150</v>
      </c>
      <c r="H52" s="12">
        <f t="shared" si="18"/>
        <v>187</v>
      </c>
      <c r="I52" s="12">
        <f t="shared" si="18"/>
        <v>115</v>
      </c>
      <c r="J52" s="12">
        <f t="shared" si="18"/>
        <v>302</v>
      </c>
      <c r="K52" s="42">
        <f t="shared" ref="K52" si="19">D52+G52+J52</f>
        <v>569</v>
      </c>
      <c r="L52" s="61"/>
      <c r="M52" s="55"/>
      <c r="P52" s="72"/>
      <c r="Q52" s="72"/>
    </row>
    <row r="53" spans="1:17" ht="18.75" x14ac:dyDescent="0.25">
      <c r="A53" s="55"/>
      <c r="B53" s="55"/>
      <c r="C53" s="55"/>
      <c r="D53" s="55"/>
      <c r="E53" s="55"/>
      <c r="F53" s="55"/>
      <c r="G53" s="55"/>
      <c r="H53" s="55"/>
      <c r="I53" s="55"/>
      <c r="J53" s="55"/>
      <c r="K53" s="55"/>
      <c r="L53" s="55"/>
      <c r="M53" s="55"/>
      <c r="P53" s="72"/>
      <c r="Q53" s="72"/>
    </row>
    <row r="54" spans="1:17" x14ac:dyDescent="0.25">
      <c r="A54" s="35"/>
      <c r="B54" s="26"/>
      <c r="C54" s="26"/>
      <c r="D54" s="26"/>
      <c r="E54" s="26"/>
      <c r="F54" s="26"/>
      <c r="G54" s="32"/>
      <c r="H54" s="32"/>
      <c r="P54" s="72"/>
      <c r="Q54" s="72"/>
    </row>
    <row r="55" spans="1:17" x14ac:dyDescent="0.25">
      <c r="P55" s="72"/>
      <c r="Q55" s="72"/>
    </row>
    <row r="56" spans="1:17" ht="18.75" x14ac:dyDescent="0.3">
      <c r="A56" s="127" t="s">
        <v>25</v>
      </c>
      <c r="B56" s="127"/>
      <c r="C56" s="127"/>
      <c r="D56" s="127"/>
      <c r="P56" s="72"/>
      <c r="Q56" s="72"/>
    </row>
    <row r="57" spans="1:17" ht="18.75" x14ac:dyDescent="0.3">
      <c r="A57" s="74"/>
      <c r="B57" s="117"/>
      <c r="C57" s="117"/>
      <c r="D57" s="117"/>
      <c r="E57" s="55"/>
      <c r="P57" s="72"/>
      <c r="Q57" s="72"/>
    </row>
    <row r="58" spans="1:17" ht="18.75" x14ac:dyDescent="0.25">
      <c r="A58" s="31"/>
      <c r="B58" s="19" t="s">
        <v>20</v>
      </c>
      <c r="C58" s="19" t="s">
        <v>21</v>
      </c>
      <c r="D58" s="19" t="s">
        <v>19</v>
      </c>
      <c r="E58" s="118"/>
      <c r="P58" s="72"/>
      <c r="Q58" s="72"/>
    </row>
    <row r="59" spans="1:17" x14ac:dyDescent="0.25">
      <c r="A59" s="20" t="s">
        <v>117</v>
      </c>
      <c r="B59" s="30">
        <v>7</v>
      </c>
      <c r="C59" s="30">
        <v>14</v>
      </c>
      <c r="D59" s="83">
        <f>SUM(B59:C59)</f>
        <v>21</v>
      </c>
      <c r="E59" s="66"/>
    </row>
    <row r="60" spans="1:17" x14ac:dyDescent="0.25">
      <c r="A60" s="20" t="s">
        <v>118</v>
      </c>
      <c r="B60" s="30">
        <v>19</v>
      </c>
      <c r="C60" s="30">
        <v>20</v>
      </c>
      <c r="D60" s="83">
        <f t="shared" ref="D60:D66" si="20">SUM(B60:C60)</f>
        <v>39</v>
      </c>
      <c r="E60" s="66"/>
    </row>
    <row r="61" spans="1:17" x14ac:dyDescent="0.25">
      <c r="A61" s="20" t="s">
        <v>62</v>
      </c>
      <c r="B61" s="30">
        <v>12</v>
      </c>
      <c r="C61" s="30">
        <v>10</v>
      </c>
      <c r="D61" s="83">
        <f t="shared" si="20"/>
        <v>22</v>
      </c>
      <c r="E61" s="66"/>
    </row>
    <row r="62" spans="1:17" x14ac:dyDescent="0.25">
      <c r="A62" s="20" t="s">
        <v>63</v>
      </c>
      <c r="B62" s="30">
        <v>6</v>
      </c>
      <c r="C62" s="30">
        <v>10</v>
      </c>
      <c r="D62" s="83">
        <f t="shared" si="20"/>
        <v>16</v>
      </c>
      <c r="E62" s="66"/>
    </row>
    <row r="63" spans="1:17" x14ac:dyDescent="0.25">
      <c r="A63" s="20" t="s">
        <v>64</v>
      </c>
      <c r="B63" s="30">
        <v>28</v>
      </c>
      <c r="C63" s="30">
        <v>43</v>
      </c>
      <c r="D63" s="83">
        <f t="shared" si="20"/>
        <v>71</v>
      </c>
      <c r="E63" s="66"/>
    </row>
    <row r="64" spans="1:17" x14ac:dyDescent="0.25">
      <c r="A64" s="20" t="s">
        <v>65</v>
      </c>
      <c r="B64" s="30">
        <v>20</v>
      </c>
      <c r="C64" s="30">
        <v>10</v>
      </c>
      <c r="D64" s="83">
        <f t="shared" si="20"/>
        <v>30</v>
      </c>
      <c r="E64" s="66"/>
    </row>
    <row r="65" spans="1:23" x14ac:dyDescent="0.25">
      <c r="A65" s="20" t="s">
        <v>66</v>
      </c>
      <c r="B65" s="30">
        <v>9</v>
      </c>
      <c r="C65" s="30">
        <v>12</v>
      </c>
      <c r="D65" s="83">
        <f t="shared" si="20"/>
        <v>21</v>
      </c>
      <c r="E65" s="66"/>
    </row>
    <row r="66" spans="1:23" x14ac:dyDescent="0.25">
      <c r="A66" s="20" t="s">
        <v>19</v>
      </c>
      <c r="B66" s="30">
        <f>SUM(B59:B65)</f>
        <v>101</v>
      </c>
      <c r="C66" s="30">
        <f>SUM(C59:C65)</f>
        <v>119</v>
      </c>
      <c r="D66" s="83">
        <f t="shared" si="20"/>
        <v>220</v>
      </c>
      <c r="E66" s="66"/>
    </row>
    <row r="67" spans="1:23" x14ac:dyDescent="0.25">
      <c r="A67" s="25"/>
      <c r="B67" s="75"/>
      <c r="C67" s="75"/>
      <c r="D67" s="66"/>
    </row>
    <row r="68" spans="1:23" x14ac:dyDescent="0.25">
      <c r="A68" s="25"/>
      <c r="B68" s="75"/>
      <c r="C68" s="75"/>
      <c r="D68" s="66"/>
    </row>
    <row r="69" spans="1:23" x14ac:dyDescent="0.25">
      <c r="A69" s="25"/>
      <c r="B69" s="75"/>
      <c r="C69" s="75"/>
      <c r="D69" s="66"/>
    </row>
    <row r="70" spans="1:23" ht="18.75" x14ac:dyDescent="0.3">
      <c r="A70" s="127" t="s">
        <v>67</v>
      </c>
      <c r="B70" s="127"/>
      <c r="C70" s="127"/>
      <c r="D70" s="127"/>
    </row>
    <row r="71" spans="1:23" ht="18.75" x14ac:dyDescent="0.3">
      <c r="A71" s="76"/>
      <c r="B71" s="118" t="s">
        <v>140</v>
      </c>
      <c r="C71" s="76"/>
      <c r="D71" s="76"/>
    </row>
    <row r="72" spans="1:23" x14ac:dyDescent="0.25">
      <c r="A72" s="99" t="s">
        <v>139</v>
      </c>
      <c r="B72">
        <v>31</v>
      </c>
      <c r="R72" s="32"/>
      <c r="S72" s="32"/>
      <c r="T72" s="32"/>
      <c r="U72" s="32"/>
      <c r="V72" s="32"/>
      <c r="W72" s="32"/>
    </row>
    <row r="73" spans="1:23" x14ac:dyDescent="0.25">
      <c r="A73" s="99"/>
      <c r="R73" s="32"/>
      <c r="S73" s="32"/>
      <c r="T73" s="32"/>
      <c r="U73" s="32"/>
      <c r="V73" s="32"/>
      <c r="W73" s="32"/>
    </row>
    <row r="74" spans="1:23" x14ac:dyDescent="0.25">
      <c r="A74" s="99"/>
      <c r="R74" s="32"/>
      <c r="S74" s="32"/>
      <c r="T74" s="32"/>
      <c r="U74" s="32"/>
      <c r="V74" s="32"/>
      <c r="W74" s="32"/>
    </row>
    <row r="75" spans="1:23" ht="18.75" x14ac:dyDescent="0.3">
      <c r="A75" s="130" t="s">
        <v>141</v>
      </c>
      <c r="B75" s="130"/>
      <c r="C75" s="130"/>
      <c r="D75" s="130"/>
      <c r="E75" s="130"/>
      <c r="F75" s="130"/>
      <c r="G75" s="130"/>
      <c r="H75" s="130"/>
      <c r="I75" s="130"/>
      <c r="J75" s="130"/>
      <c r="R75" s="32"/>
      <c r="S75" s="32"/>
      <c r="T75" s="32"/>
      <c r="U75" s="32"/>
      <c r="V75" s="32"/>
      <c r="W75" s="32"/>
    </row>
    <row r="76" spans="1:23" ht="15" customHeight="1" x14ac:dyDescent="0.3">
      <c r="A76" s="77"/>
      <c r="B76" s="77"/>
      <c r="C76" s="77"/>
      <c r="D76" s="77"/>
      <c r="E76" s="77"/>
      <c r="F76" s="77"/>
      <c r="G76" s="77"/>
      <c r="H76" s="77"/>
      <c r="I76" s="77"/>
      <c r="J76" s="77"/>
      <c r="R76" s="32"/>
      <c r="S76" s="32"/>
      <c r="T76" s="32"/>
      <c r="U76" s="32"/>
      <c r="V76" s="32"/>
      <c r="W76" s="32"/>
    </row>
    <row r="77" spans="1:23" ht="15" customHeight="1" x14ac:dyDescent="0.3">
      <c r="A77" s="31"/>
      <c r="B77" s="19" t="s">
        <v>20</v>
      </c>
      <c r="C77" s="19" t="s">
        <v>21</v>
      </c>
      <c r="D77" s="19" t="s">
        <v>19</v>
      </c>
      <c r="E77" s="77"/>
      <c r="F77" s="77"/>
      <c r="G77" s="77"/>
      <c r="H77" s="77"/>
      <c r="I77" s="77"/>
      <c r="J77" s="77"/>
      <c r="R77" s="32"/>
      <c r="S77" s="32"/>
      <c r="T77" s="32"/>
      <c r="U77" s="32"/>
      <c r="V77" s="32"/>
      <c r="W77" s="32"/>
    </row>
    <row r="78" spans="1:23" ht="15" customHeight="1" x14ac:dyDescent="0.3">
      <c r="A78" s="119" t="s">
        <v>143</v>
      </c>
      <c r="B78" s="30">
        <v>34</v>
      </c>
      <c r="C78" s="30">
        <v>60</v>
      </c>
      <c r="D78" s="83">
        <f>SUM(B78:C78)</f>
        <v>94</v>
      </c>
      <c r="E78" s="77"/>
      <c r="F78" s="77"/>
      <c r="G78" s="77"/>
      <c r="H78" s="77"/>
      <c r="I78" s="77"/>
      <c r="J78" s="77"/>
      <c r="R78" s="32"/>
      <c r="S78" s="32"/>
      <c r="T78" s="32"/>
      <c r="U78" s="32"/>
      <c r="V78" s="32"/>
      <c r="W78" s="32"/>
    </row>
    <row r="79" spans="1:23" ht="15" customHeight="1" x14ac:dyDescent="0.3">
      <c r="A79" s="119" t="s">
        <v>144</v>
      </c>
      <c r="B79" s="30">
        <v>29</v>
      </c>
      <c r="C79" s="30">
        <v>63</v>
      </c>
      <c r="D79" s="83">
        <f t="shared" ref="D79:D88" si="21">SUM(B79:C79)</f>
        <v>92</v>
      </c>
      <c r="E79" s="77"/>
      <c r="F79" s="77"/>
      <c r="G79" s="77"/>
      <c r="H79" s="77"/>
      <c r="I79" s="77"/>
      <c r="J79" s="77"/>
      <c r="R79" s="32"/>
      <c r="S79" s="32"/>
      <c r="T79" s="32"/>
      <c r="U79" s="32"/>
      <c r="V79" s="32"/>
      <c r="W79" s="32"/>
    </row>
    <row r="80" spans="1:23" ht="15" customHeight="1" x14ac:dyDescent="0.3">
      <c r="A80" s="119" t="s">
        <v>145</v>
      </c>
      <c r="B80" s="30">
        <v>25</v>
      </c>
      <c r="C80" s="30">
        <v>51</v>
      </c>
      <c r="D80" s="83">
        <f t="shared" si="21"/>
        <v>76</v>
      </c>
      <c r="E80" s="77"/>
      <c r="F80" s="77"/>
      <c r="G80" s="77"/>
      <c r="H80" s="77"/>
      <c r="I80" s="77"/>
      <c r="J80" s="77"/>
      <c r="R80" s="32"/>
      <c r="S80" s="32"/>
      <c r="T80" s="32"/>
      <c r="U80" s="32"/>
      <c r="V80" s="32"/>
      <c r="W80" s="32"/>
    </row>
    <row r="81" spans="1:23" ht="15" customHeight="1" x14ac:dyDescent="0.3">
      <c r="A81" s="119" t="s">
        <v>146</v>
      </c>
      <c r="B81" s="30">
        <v>33</v>
      </c>
      <c r="C81" s="30">
        <v>53</v>
      </c>
      <c r="D81" s="83">
        <f t="shared" si="21"/>
        <v>86</v>
      </c>
      <c r="E81" s="77"/>
      <c r="F81" s="77"/>
      <c r="G81" s="77"/>
      <c r="H81" s="77"/>
      <c r="I81" s="77"/>
      <c r="J81" s="77"/>
      <c r="R81" s="32"/>
      <c r="S81" s="32"/>
      <c r="T81" s="32"/>
      <c r="U81" s="32"/>
      <c r="V81" s="32"/>
      <c r="W81" s="32"/>
    </row>
    <row r="82" spans="1:23" ht="15" customHeight="1" x14ac:dyDescent="0.3">
      <c r="A82" s="119" t="s">
        <v>147</v>
      </c>
      <c r="B82" s="30">
        <v>32</v>
      </c>
      <c r="C82" s="30">
        <v>51</v>
      </c>
      <c r="D82" s="83">
        <f t="shared" si="21"/>
        <v>83</v>
      </c>
      <c r="E82" s="77"/>
      <c r="F82" s="77"/>
      <c r="G82" s="77"/>
      <c r="H82" s="77"/>
      <c r="I82" s="77"/>
      <c r="J82" s="77"/>
      <c r="R82" s="32"/>
      <c r="S82" s="32"/>
      <c r="T82" s="32"/>
      <c r="U82" s="32"/>
      <c r="V82" s="32"/>
      <c r="W82" s="32"/>
    </row>
    <row r="83" spans="1:23" ht="15" customHeight="1" x14ac:dyDescent="0.3">
      <c r="A83" s="119" t="s">
        <v>148</v>
      </c>
      <c r="B83" s="30">
        <v>40</v>
      </c>
      <c r="C83" s="30">
        <v>59</v>
      </c>
      <c r="D83" s="83">
        <f t="shared" si="21"/>
        <v>99</v>
      </c>
      <c r="E83" s="77"/>
      <c r="F83" s="77"/>
      <c r="G83" s="77"/>
      <c r="H83" s="77"/>
      <c r="I83" s="77"/>
      <c r="J83" s="77"/>
      <c r="R83" s="32"/>
      <c r="S83" s="32"/>
      <c r="T83" s="32"/>
      <c r="U83" s="32"/>
      <c r="V83" s="32"/>
      <c r="W83" s="32"/>
    </row>
    <row r="84" spans="1:23" ht="15" customHeight="1" x14ac:dyDescent="0.3">
      <c r="A84" s="119" t="s">
        <v>149</v>
      </c>
      <c r="B84" s="30">
        <v>34</v>
      </c>
      <c r="C84" s="30">
        <v>47</v>
      </c>
      <c r="D84" s="83">
        <f t="shared" si="21"/>
        <v>81</v>
      </c>
      <c r="E84" s="77"/>
      <c r="F84" s="77"/>
      <c r="G84" s="77"/>
      <c r="H84" s="77"/>
      <c r="I84" s="77"/>
      <c r="J84" s="77"/>
      <c r="R84" s="32"/>
      <c r="S84" s="32"/>
      <c r="T84" s="32"/>
      <c r="U84" s="32"/>
      <c r="V84" s="32"/>
      <c r="W84" s="32"/>
    </row>
    <row r="85" spans="1:23" ht="15" customHeight="1" x14ac:dyDescent="0.3">
      <c r="A85" s="119" t="s">
        <v>150</v>
      </c>
      <c r="B85" s="30">
        <v>26</v>
      </c>
      <c r="C85" s="30">
        <v>56</v>
      </c>
      <c r="D85" s="83">
        <f t="shared" si="21"/>
        <v>82</v>
      </c>
      <c r="E85" s="77"/>
      <c r="F85" s="77"/>
      <c r="G85" s="77"/>
      <c r="H85" s="77"/>
      <c r="I85" s="77"/>
      <c r="J85" s="77"/>
      <c r="R85" s="32"/>
      <c r="S85" s="32"/>
      <c r="T85" s="32"/>
      <c r="U85" s="32"/>
      <c r="V85" s="32"/>
      <c r="W85" s="32"/>
    </row>
    <row r="86" spans="1:23" ht="15" customHeight="1" x14ac:dyDescent="0.3">
      <c r="A86" s="119" t="s">
        <v>151</v>
      </c>
      <c r="B86" s="30">
        <v>37</v>
      </c>
      <c r="C86" s="30">
        <v>73</v>
      </c>
      <c r="D86" s="83">
        <f t="shared" si="21"/>
        <v>110</v>
      </c>
      <c r="E86" s="77"/>
      <c r="F86" s="77"/>
      <c r="G86" s="77"/>
      <c r="H86" s="77"/>
      <c r="I86" s="77"/>
      <c r="J86" s="77"/>
      <c r="R86" s="32"/>
      <c r="S86" s="32"/>
      <c r="T86" s="32"/>
      <c r="U86" s="32"/>
      <c r="V86" s="32"/>
      <c r="W86" s="32"/>
    </row>
    <row r="87" spans="1:23" ht="15" customHeight="1" x14ac:dyDescent="0.3">
      <c r="A87" s="119" t="s">
        <v>152</v>
      </c>
      <c r="B87" s="30">
        <v>43</v>
      </c>
      <c r="C87" s="30">
        <v>102</v>
      </c>
      <c r="D87" s="83">
        <f t="shared" si="21"/>
        <v>145</v>
      </c>
      <c r="E87" s="77"/>
      <c r="F87" s="77"/>
      <c r="G87" s="77"/>
      <c r="H87" s="77"/>
      <c r="I87" s="77"/>
      <c r="J87" s="77"/>
      <c r="R87" s="32"/>
      <c r="S87" s="32"/>
      <c r="T87" s="32"/>
      <c r="U87" s="32"/>
      <c r="V87" s="32"/>
      <c r="W87" s="32"/>
    </row>
    <row r="88" spans="1:23" ht="15" customHeight="1" x14ac:dyDescent="0.3">
      <c r="A88" s="119" t="s">
        <v>19</v>
      </c>
      <c r="B88" s="30">
        <f>SUM(B78:B87)</f>
        <v>333</v>
      </c>
      <c r="C88" s="30">
        <f>SUM(C78:C87)</f>
        <v>615</v>
      </c>
      <c r="D88" s="83">
        <f t="shared" si="21"/>
        <v>948</v>
      </c>
      <c r="E88" s="77"/>
      <c r="F88" s="77"/>
      <c r="G88" s="77"/>
      <c r="H88" s="77"/>
      <c r="I88" s="77"/>
      <c r="J88" s="77"/>
      <c r="R88" s="32"/>
      <c r="S88" s="32"/>
      <c r="T88" s="32"/>
      <c r="U88" s="32"/>
      <c r="V88" s="32"/>
      <c r="W88" s="32"/>
    </row>
    <row r="89" spans="1:23" ht="15" customHeight="1" x14ac:dyDescent="0.3">
      <c r="A89" s="77"/>
      <c r="B89" s="77"/>
      <c r="C89" s="77"/>
      <c r="D89" s="77"/>
      <c r="E89" s="77"/>
      <c r="F89" s="77"/>
      <c r="G89" s="77"/>
      <c r="H89" s="77"/>
      <c r="I89" s="77"/>
      <c r="J89" s="77"/>
      <c r="R89" s="32"/>
      <c r="S89" s="32"/>
      <c r="T89" s="32"/>
      <c r="U89" s="32"/>
      <c r="V89" s="32"/>
      <c r="W89" s="32"/>
    </row>
    <row r="90" spans="1:23" x14ac:dyDescent="0.25">
      <c r="A90" s="99"/>
      <c r="R90" s="32"/>
      <c r="S90" s="32"/>
      <c r="T90" s="32"/>
      <c r="U90" s="32"/>
      <c r="V90" s="32"/>
      <c r="W90" s="32"/>
    </row>
    <row r="91" spans="1:23" x14ac:dyDescent="0.25">
      <c r="R91" s="32"/>
      <c r="S91" s="32"/>
      <c r="T91" s="32"/>
      <c r="U91" s="32"/>
      <c r="V91" s="32"/>
      <c r="W91" s="32"/>
    </row>
    <row r="92" spans="1:23" ht="18.75" x14ac:dyDescent="0.3">
      <c r="A92" s="130" t="s">
        <v>142</v>
      </c>
      <c r="B92" s="130"/>
      <c r="C92" s="130"/>
      <c r="D92" s="130"/>
      <c r="E92" s="130"/>
      <c r="F92" s="130"/>
      <c r="G92" s="130"/>
      <c r="H92" s="130"/>
      <c r="I92" s="130"/>
      <c r="J92" s="130"/>
    </row>
    <row r="93" spans="1:23" ht="18.75" x14ac:dyDescent="0.3">
      <c r="A93" s="77"/>
      <c r="B93" s="77"/>
      <c r="C93" s="77"/>
      <c r="D93" s="77"/>
      <c r="E93" s="77"/>
      <c r="F93" s="77"/>
      <c r="G93" s="77"/>
      <c r="H93" s="77"/>
      <c r="I93" s="77"/>
      <c r="J93" s="77"/>
    </row>
    <row r="94" spans="1:23" ht="18.75" x14ac:dyDescent="0.3">
      <c r="A94" s="77"/>
      <c r="B94" s="77"/>
      <c r="C94" s="77"/>
      <c r="D94" s="77"/>
      <c r="E94" s="77"/>
      <c r="F94" s="77"/>
      <c r="G94" s="77"/>
      <c r="H94" s="77"/>
      <c r="I94" s="77"/>
      <c r="J94" s="77"/>
    </row>
    <row r="95" spans="1:23" ht="15.75" x14ac:dyDescent="0.25">
      <c r="A95" s="141" t="s">
        <v>71</v>
      </c>
      <c r="B95" s="142" t="s">
        <v>73</v>
      </c>
      <c r="C95" s="143"/>
      <c r="D95" s="144"/>
      <c r="E95" s="142" t="s">
        <v>74</v>
      </c>
      <c r="F95" s="143"/>
      <c r="G95" s="144"/>
      <c r="H95" s="142" t="s">
        <v>75</v>
      </c>
      <c r="I95" s="143"/>
      <c r="J95" s="144"/>
    </row>
    <row r="96" spans="1:23" ht="38.25" x14ac:dyDescent="0.25">
      <c r="A96" s="141"/>
      <c r="B96" s="71" t="s">
        <v>20</v>
      </c>
      <c r="C96" s="71" t="s">
        <v>21</v>
      </c>
      <c r="D96" s="71" t="s">
        <v>77</v>
      </c>
      <c r="E96" s="19" t="s">
        <v>20</v>
      </c>
      <c r="F96" s="19" t="s">
        <v>21</v>
      </c>
      <c r="G96" s="71" t="s">
        <v>77</v>
      </c>
      <c r="H96" s="19" t="s">
        <v>20</v>
      </c>
      <c r="I96" s="19" t="s">
        <v>21</v>
      </c>
      <c r="J96" s="71" t="s">
        <v>77</v>
      </c>
    </row>
    <row r="97" spans="1:24" x14ac:dyDescent="0.25">
      <c r="A97" s="44" t="s">
        <v>72</v>
      </c>
      <c r="B97" s="79">
        <v>32.4</v>
      </c>
      <c r="C97" s="79">
        <v>26.8</v>
      </c>
      <c r="D97" s="80">
        <f>AVERAGE(B97:C97)</f>
        <v>29.6</v>
      </c>
      <c r="E97" s="79">
        <v>37.1</v>
      </c>
      <c r="F97" s="79">
        <v>32.6</v>
      </c>
      <c r="G97" s="80">
        <f>AVERAGE(E97:F97)</f>
        <v>34.85</v>
      </c>
      <c r="H97" s="79">
        <v>26.5</v>
      </c>
      <c r="I97" s="79">
        <v>28.4</v>
      </c>
      <c r="J97" s="80">
        <f>AVERAGE(H97:I97)</f>
        <v>27.45</v>
      </c>
    </row>
    <row r="98" spans="1:24" x14ac:dyDescent="0.25">
      <c r="A98" s="44" t="s">
        <v>76</v>
      </c>
      <c r="B98" s="81">
        <v>75</v>
      </c>
      <c r="C98" s="81">
        <v>115</v>
      </c>
      <c r="D98" s="82">
        <f>SUM(B98:C98)</f>
        <v>190</v>
      </c>
      <c r="E98" s="81">
        <v>110</v>
      </c>
      <c r="F98" s="81">
        <v>165</v>
      </c>
      <c r="G98" s="82">
        <f>SUM(E98:F98)</f>
        <v>275</v>
      </c>
      <c r="H98" s="81">
        <v>1148</v>
      </c>
      <c r="I98" s="81">
        <v>871</v>
      </c>
      <c r="J98" s="82">
        <f>SUM(H98:I98)</f>
        <v>2019</v>
      </c>
    </row>
    <row r="99" spans="1:24" ht="18.75" x14ac:dyDescent="0.3">
      <c r="A99" s="77"/>
      <c r="B99" s="77"/>
      <c r="C99" s="77"/>
      <c r="D99" s="77"/>
      <c r="E99" s="77"/>
      <c r="F99" s="77"/>
      <c r="G99" s="77"/>
      <c r="H99" s="77"/>
      <c r="I99" s="77"/>
      <c r="J99" s="77"/>
    </row>
    <row r="100" spans="1:24" ht="18.75" x14ac:dyDescent="0.3">
      <c r="A100" s="77"/>
      <c r="B100" s="77"/>
      <c r="C100" s="77"/>
      <c r="D100" s="77"/>
      <c r="E100" s="77"/>
      <c r="F100" s="77"/>
      <c r="G100" s="77"/>
      <c r="H100" s="77"/>
      <c r="I100" s="77"/>
      <c r="J100" s="77"/>
    </row>
    <row r="101" spans="1:24" x14ac:dyDescent="0.25">
      <c r="A101" s="145" t="s">
        <v>15</v>
      </c>
      <c r="B101" s="132" t="s">
        <v>16</v>
      </c>
      <c r="C101" s="133"/>
      <c r="D101" s="134"/>
      <c r="E101" s="135" t="s">
        <v>17</v>
      </c>
      <c r="F101" s="136"/>
      <c r="G101" s="137"/>
      <c r="H101" s="138" t="s">
        <v>18</v>
      </c>
      <c r="I101" s="139"/>
      <c r="J101" s="140"/>
      <c r="K101" s="147" t="s">
        <v>31</v>
      </c>
      <c r="L101" s="73"/>
    </row>
    <row r="102" spans="1:24" x14ac:dyDescent="0.25">
      <c r="A102" s="145"/>
      <c r="B102" s="71" t="s">
        <v>20</v>
      </c>
      <c r="C102" s="19" t="s">
        <v>21</v>
      </c>
      <c r="D102" s="19" t="s">
        <v>19</v>
      </c>
      <c r="E102" s="19" t="s">
        <v>20</v>
      </c>
      <c r="F102" s="19" t="s">
        <v>21</v>
      </c>
      <c r="G102" s="19" t="s">
        <v>19</v>
      </c>
      <c r="H102" s="19" t="s">
        <v>20</v>
      </c>
      <c r="I102" s="19" t="s">
        <v>21</v>
      </c>
      <c r="J102" s="33" t="s">
        <v>19</v>
      </c>
      <c r="K102" s="148"/>
      <c r="L102" s="19" t="s">
        <v>33</v>
      </c>
    </row>
    <row r="103" spans="1:24" x14ac:dyDescent="0.25">
      <c r="A103" s="44" t="s">
        <v>68</v>
      </c>
      <c r="B103" s="8">
        <v>4</v>
      </c>
      <c r="C103" s="8">
        <v>4</v>
      </c>
      <c r="D103" s="8">
        <f>SUM(B103:C103)</f>
        <v>8</v>
      </c>
      <c r="E103" s="10">
        <v>13</v>
      </c>
      <c r="F103" s="10">
        <v>12</v>
      </c>
      <c r="G103" s="10">
        <f>SUM(E103:F103)</f>
        <v>25</v>
      </c>
      <c r="H103" s="12">
        <v>55</v>
      </c>
      <c r="I103" s="12">
        <v>24</v>
      </c>
      <c r="J103" s="45">
        <f>SUM(H103:I103)</f>
        <v>79</v>
      </c>
      <c r="K103" s="46">
        <f>D103+G103+J103</f>
        <v>112</v>
      </c>
      <c r="L103" s="56">
        <f>(F103+I103)/K103</f>
        <v>0.32142857142857145</v>
      </c>
      <c r="S103" s="51"/>
      <c r="T103" s="47"/>
      <c r="U103" s="48"/>
      <c r="V103" s="49"/>
      <c r="W103" s="50"/>
      <c r="X103" s="52"/>
    </row>
    <row r="104" spans="1:24" x14ac:dyDescent="0.25">
      <c r="A104" s="25"/>
      <c r="B104" s="26"/>
      <c r="C104" s="26"/>
      <c r="D104" s="26"/>
      <c r="E104" s="27"/>
      <c r="F104" s="27"/>
      <c r="G104" s="27"/>
      <c r="H104" s="17"/>
      <c r="I104" s="17"/>
      <c r="J104" s="17"/>
    </row>
    <row r="105" spans="1:24" x14ac:dyDescent="0.25">
      <c r="A105" s="28"/>
      <c r="I105" s="53"/>
    </row>
    <row r="106" spans="1:24" ht="18.75" x14ac:dyDescent="0.3">
      <c r="A106" s="130" t="s">
        <v>110</v>
      </c>
      <c r="B106" s="130"/>
      <c r="C106" s="130"/>
      <c r="D106" s="130"/>
      <c r="E106" s="130"/>
      <c r="F106" s="130"/>
      <c r="G106" s="130"/>
      <c r="H106" s="130"/>
      <c r="I106" s="130"/>
      <c r="J106" s="130"/>
    </row>
    <row r="107" spans="1:24" x14ac:dyDescent="0.25">
      <c r="A107" s="146"/>
      <c r="B107" s="146"/>
      <c r="C107" s="146"/>
      <c r="D107" s="146"/>
      <c r="E107" s="146"/>
      <c r="I107" s="146"/>
      <c r="J107" s="146"/>
      <c r="K107" s="146"/>
      <c r="L107" s="146"/>
      <c r="M107" s="146"/>
    </row>
    <row r="108" spans="1:24" x14ac:dyDescent="0.25">
      <c r="G108" s="103"/>
      <c r="Q108" s="29"/>
    </row>
  </sheetData>
  <mergeCells count="36">
    <mergeCell ref="A75:J75"/>
    <mergeCell ref="A56:D56"/>
    <mergeCell ref="L20:L21"/>
    <mergeCell ref="B37:D37"/>
    <mergeCell ref="E37:G37"/>
    <mergeCell ref="H37:J37"/>
    <mergeCell ref="K37:K38"/>
    <mergeCell ref="L37:L38"/>
    <mergeCell ref="A35:L35"/>
    <mergeCell ref="A20:A21"/>
    <mergeCell ref="B20:D20"/>
    <mergeCell ref="E20:G20"/>
    <mergeCell ref="H20:J20"/>
    <mergeCell ref="K20:K21"/>
    <mergeCell ref="A101:A102"/>
    <mergeCell ref="B101:D101"/>
    <mergeCell ref="E101:G101"/>
    <mergeCell ref="H101:J101"/>
    <mergeCell ref="A107:E107"/>
    <mergeCell ref="I107:M107"/>
    <mergeCell ref="K101:K102"/>
    <mergeCell ref="A106:J106"/>
    <mergeCell ref="A95:A96"/>
    <mergeCell ref="B95:D95"/>
    <mergeCell ref="E95:G95"/>
    <mergeCell ref="H95:J95"/>
    <mergeCell ref="A92:J92"/>
    <mergeCell ref="J1:M1"/>
    <mergeCell ref="A70:D70"/>
    <mergeCell ref="L10:L11"/>
    <mergeCell ref="A7:K7"/>
    <mergeCell ref="A10:A11"/>
    <mergeCell ref="B10:D10"/>
    <mergeCell ref="E10:G10"/>
    <mergeCell ref="H10:J10"/>
    <mergeCell ref="K10:K11"/>
  </mergeCells>
  <phoneticPr fontId="41" type="noConversion"/>
  <pageMargins left="0.7" right="0.7" top="0.75" bottom="0.75" header="0.3" footer="0.3"/>
  <pageSetup paperSize="9" orientation="portrait" r:id="rId1"/>
  <ignoredErrors>
    <ignoredError sqref="J30" formulaRange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C96E70-34D7-493A-9C86-48925185B7D9}">
  <dimension ref="A1:O42"/>
  <sheetViews>
    <sheetView workbookViewId="0">
      <selection activeCell="G14" sqref="G13:G14"/>
    </sheetView>
  </sheetViews>
  <sheetFormatPr baseColWidth="10" defaultRowHeight="15" x14ac:dyDescent="0.25"/>
  <cols>
    <col min="1" max="1" width="37.7109375" customWidth="1"/>
    <col min="2" max="2" width="16.140625" customWidth="1"/>
    <col min="6" max="6" width="22.85546875" customWidth="1"/>
    <col min="9" max="9" width="18.7109375" bestFit="1" customWidth="1"/>
    <col min="10" max="10" width="21.7109375" bestFit="1" customWidth="1"/>
    <col min="11" max="11" width="12.7109375" bestFit="1" customWidth="1"/>
  </cols>
  <sheetData>
    <row r="1" spans="1:13" ht="49.5" customHeight="1" thickBot="1" x14ac:dyDescent="0.3">
      <c r="A1" s="1"/>
      <c r="B1" s="2"/>
      <c r="C1" s="3"/>
      <c r="D1" s="36"/>
      <c r="E1" s="4"/>
      <c r="F1" s="4"/>
      <c r="G1" s="4"/>
      <c r="H1" s="4"/>
      <c r="I1" s="4"/>
      <c r="J1" s="124" t="s">
        <v>0</v>
      </c>
      <c r="K1" s="124"/>
      <c r="L1" s="124"/>
      <c r="M1" s="124"/>
    </row>
    <row r="2" spans="1:13" ht="19.5" customHeight="1" x14ac:dyDescent="0.25">
      <c r="A2" s="37"/>
      <c r="B2" s="38"/>
      <c r="D2" s="39"/>
      <c r="E2" s="40"/>
      <c r="F2" s="40"/>
      <c r="G2" s="40"/>
      <c r="H2" s="40"/>
      <c r="I2" s="40"/>
      <c r="J2" s="41"/>
    </row>
    <row r="3" spans="1:13" ht="19.5" customHeight="1" x14ac:dyDescent="0.35">
      <c r="A3" s="5" t="s">
        <v>131</v>
      </c>
      <c r="B3" s="38"/>
      <c r="D3" s="39"/>
      <c r="E3" s="40"/>
      <c r="F3" s="40"/>
      <c r="G3" s="40"/>
      <c r="H3" s="40"/>
      <c r="I3" s="40"/>
      <c r="J3" s="41"/>
    </row>
    <row r="4" spans="1:13" ht="19.5" customHeight="1" x14ac:dyDescent="0.25">
      <c r="A4" s="6" t="s">
        <v>1</v>
      </c>
      <c r="B4" s="38"/>
      <c r="D4" s="39"/>
      <c r="E4" s="40"/>
      <c r="F4" s="40"/>
      <c r="G4" s="40"/>
      <c r="H4" s="40"/>
      <c r="I4" s="40"/>
      <c r="J4" s="41"/>
    </row>
    <row r="5" spans="1:13" ht="15" customHeight="1" x14ac:dyDescent="0.25">
      <c r="A5" s="6" t="s">
        <v>132</v>
      </c>
      <c r="B5" s="38"/>
      <c r="D5" s="39"/>
      <c r="E5" s="40"/>
      <c r="F5" s="40"/>
      <c r="G5" s="40"/>
      <c r="H5" s="40"/>
      <c r="I5" s="40"/>
      <c r="J5" s="41"/>
    </row>
    <row r="6" spans="1:13" ht="18.75" x14ac:dyDescent="0.3">
      <c r="A6" s="125" t="s">
        <v>79</v>
      </c>
      <c r="B6" s="125"/>
      <c r="C6" s="125"/>
      <c r="D6" s="125"/>
      <c r="E6" s="125"/>
      <c r="F6" s="125"/>
      <c r="G6" s="125"/>
      <c r="H6" s="125"/>
      <c r="I6" s="125"/>
      <c r="J6" s="125"/>
      <c r="K6" s="125"/>
      <c r="L6" s="125"/>
      <c r="M6" s="125"/>
    </row>
    <row r="7" spans="1:13" ht="15.75" x14ac:dyDescent="0.25">
      <c r="A7" s="120" t="s">
        <v>80</v>
      </c>
      <c r="B7" s="120"/>
      <c r="C7" s="120"/>
      <c r="D7" s="120"/>
      <c r="E7" s="120"/>
      <c r="F7" s="120"/>
      <c r="G7" s="120"/>
      <c r="H7" s="120"/>
      <c r="I7" s="120"/>
      <c r="J7" s="120"/>
      <c r="K7" s="120"/>
      <c r="L7" s="120"/>
      <c r="M7" s="120"/>
    </row>
    <row r="8" spans="1:13" ht="15.75" x14ac:dyDescent="0.25">
      <c r="A8" s="106"/>
      <c r="B8" s="106"/>
      <c r="C8" s="106"/>
      <c r="D8" s="106"/>
      <c r="E8" s="106"/>
      <c r="F8" s="106"/>
      <c r="G8" s="106"/>
      <c r="H8" s="106"/>
      <c r="I8" s="106"/>
      <c r="J8" s="106"/>
      <c r="K8" s="106"/>
      <c r="L8" s="106"/>
      <c r="M8" s="106"/>
    </row>
    <row r="9" spans="1:13" ht="15.75" x14ac:dyDescent="0.25">
      <c r="A9" s="106"/>
      <c r="B9" s="106"/>
      <c r="C9" s="106"/>
      <c r="D9" s="106"/>
      <c r="E9" s="106"/>
      <c r="F9" s="106"/>
      <c r="G9" s="106"/>
      <c r="H9" s="106"/>
      <c r="I9" s="106"/>
      <c r="J9" s="106"/>
      <c r="K9" s="106"/>
      <c r="L9" s="106"/>
      <c r="M9" s="106"/>
    </row>
    <row r="10" spans="1:13" ht="15.75" x14ac:dyDescent="0.25">
      <c r="A10" s="107" t="s">
        <v>120</v>
      </c>
      <c r="B10" s="106"/>
      <c r="C10" s="106"/>
      <c r="D10" s="106"/>
      <c r="E10" s="106"/>
      <c r="I10" s="107" t="s">
        <v>122</v>
      </c>
      <c r="J10" s="106"/>
      <c r="K10" s="106"/>
      <c r="L10" s="106"/>
      <c r="M10" s="106"/>
    </row>
    <row r="11" spans="1:13" ht="15.75" x14ac:dyDescent="0.25">
      <c r="A11" s="86" t="s">
        <v>81</v>
      </c>
      <c r="B11" s="86" t="s">
        <v>121</v>
      </c>
      <c r="C11" s="86" t="s">
        <v>20</v>
      </c>
      <c r="D11" s="86" t="s">
        <v>21</v>
      </c>
      <c r="E11" s="106"/>
      <c r="I11" s="86" t="s">
        <v>81</v>
      </c>
      <c r="J11" s="86" t="s">
        <v>121</v>
      </c>
      <c r="K11" s="86" t="s">
        <v>20</v>
      </c>
      <c r="L11" s="86" t="s">
        <v>21</v>
      </c>
      <c r="M11" s="106"/>
    </row>
    <row r="12" spans="1:13" ht="15.75" x14ac:dyDescent="0.25">
      <c r="A12" s="108" t="s">
        <v>83</v>
      </c>
      <c r="B12" s="109">
        <v>51</v>
      </c>
      <c r="C12" s="109">
        <v>638</v>
      </c>
      <c r="D12" s="109">
        <v>69</v>
      </c>
      <c r="E12" s="106"/>
      <c r="I12" s="108" t="s">
        <v>82</v>
      </c>
      <c r="J12" s="109">
        <v>3</v>
      </c>
      <c r="K12" s="109">
        <v>32</v>
      </c>
      <c r="L12" s="109">
        <v>0</v>
      </c>
      <c r="M12" s="106"/>
    </row>
    <row r="13" spans="1:13" ht="15.75" x14ac:dyDescent="0.25">
      <c r="A13" s="108" t="s">
        <v>82</v>
      </c>
      <c r="B13" s="109">
        <v>6</v>
      </c>
      <c r="C13" s="109">
        <v>72</v>
      </c>
      <c r="D13" s="109">
        <v>0</v>
      </c>
      <c r="E13" s="106"/>
      <c r="I13" s="108" t="s">
        <v>130</v>
      </c>
      <c r="J13" s="109">
        <v>4</v>
      </c>
      <c r="K13" s="109">
        <v>51</v>
      </c>
      <c r="L13" s="109">
        <v>0</v>
      </c>
    </row>
    <row r="14" spans="1:13" ht="15.75" x14ac:dyDescent="0.25">
      <c r="A14" s="108" t="s">
        <v>129</v>
      </c>
      <c r="B14" s="109">
        <v>21</v>
      </c>
      <c r="C14" s="109">
        <v>169</v>
      </c>
      <c r="D14" s="109">
        <v>50</v>
      </c>
      <c r="E14" s="106"/>
      <c r="I14" s="108" t="s">
        <v>153</v>
      </c>
      <c r="J14" s="109">
        <v>3</v>
      </c>
      <c r="K14" s="109">
        <v>18</v>
      </c>
      <c r="L14" s="109">
        <v>12</v>
      </c>
    </row>
    <row r="15" spans="1:13" ht="15.75" x14ac:dyDescent="0.25">
      <c r="A15" s="108" t="s">
        <v>27</v>
      </c>
      <c r="B15" s="109">
        <v>16</v>
      </c>
      <c r="C15" s="109">
        <v>16</v>
      </c>
      <c r="D15" s="109">
        <v>0</v>
      </c>
      <c r="E15" s="106"/>
      <c r="I15" s="108" t="s">
        <v>19</v>
      </c>
      <c r="J15" s="109">
        <f>SUM(J12:J14)</f>
        <v>10</v>
      </c>
      <c r="K15" s="109">
        <f>SUM(K12:K14)</f>
        <v>101</v>
      </c>
      <c r="L15" s="109">
        <f>SUM(L12:L14)</f>
        <v>12</v>
      </c>
    </row>
    <row r="16" spans="1:13" ht="15.75" x14ac:dyDescent="0.25">
      <c r="A16" s="108" t="s">
        <v>153</v>
      </c>
      <c r="B16" s="109">
        <v>6</v>
      </c>
      <c r="C16" s="109">
        <v>38</v>
      </c>
      <c r="D16" s="109">
        <v>30</v>
      </c>
      <c r="E16" s="106"/>
      <c r="F16" s="161"/>
      <c r="G16" s="162"/>
      <c r="H16" s="162"/>
      <c r="I16" s="162"/>
    </row>
    <row r="17" spans="1:15" ht="15.75" x14ac:dyDescent="0.25">
      <c r="A17" s="110" t="s">
        <v>19</v>
      </c>
      <c r="B17" s="109">
        <f>SUM(B12:B16)</f>
        <v>100</v>
      </c>
      <c r="C17" s="109">
        <f>SUM(C12:C16)</f>
        <v>933</v>
      </c>
      <c r="D17" s="109">
        <f>SUM(D12:D16)</f>
        <v>149</v>
      </c>
      <c r="E17" s="106"/>
      <c r="F17" s="106"/>
      <c r="G17" s="106"/>
      <c r="H17" s="106"/>
      <c r="I17" s="106"/>
    </row>
    <row r="18" spans="1:15" ht="15.75" x14ac:dyDescent="0.25">
      <c r="A18" s="106"/>
      <c r="B18" s="106"/>
      <c r="C18" s="106"/>
      <c r="D18" s="106"/>
      <c r="E18" s="106"/>
      <c r="F18" s="106"/>
      <c r="G18" s="106"/>
      <c r="H18" s="106"/>
      <c r="I18" s="106"/>
      <c r="J18" s="106"/>
      <c r="K18" s="106"/>
      <c r="L18" s="106"/>
      <c r="M18" s="106"/>
    </row>
    <row r="19" spans="1:15" x14ac:dyDescent="0.25">
      <c r="F19" s="89"/>
      <c r="G19" s="48"/>
      <c r="H19" s="48"/>
      <c r="I19" s="48"/>
      <c r="J19" s="88"/>
      <c r="K19" s="49"/>
      <c r="L19" s="49"/>
      <c r="M19" s="49"/>
    </row>
    <row r="20" spans="1:15" x14ac:dyDescent="0.25">
      <c r="F20" s="89"/>
      <c r="G20" s="48"/>
      <c r="H20" s="48"/>
      <c r="I20" s="48"/>
      <c r="J20" s="88"/>
      <c r="K20" s="49"/>
      <c r="L20" s="49"/>
      <c r="M20" s="49"/>
    </row>
    <row r="22" spans="1:15" ht="15.75" x14ac:dyDescent="0.25">
      <c r="A22" s="120" t="s">
        <v>87</v>
      </c>
      <c r="B22" s="120"/>
      <c r="C22" s="120"/>
      <c r="D22" s="120"/>
      <c r="E22" s="120"/>
      <c r="F22" s="120"/>
      <c r="G22" s="120"/>
      <c r="H22" s="120"/>
      <c r="I22" s="106"/>
      <c r="J22" s="123" t="s">
        <v>100</v>
      </c>
      <c r="K22" s="123"/>
      <c r="L22" s="123"/>
      <c r="M22" s="123"/>
    </row>
    <row r="23" spans="1:15" ht="25.5" x14ac:dyDescent="0.25">
      <c r="A23" s="96" t="s">
        <v>84</v>
      </c>
      <c r="B23" s="96" t="s">
        <v>88</v>
      </c>
      <c r="C23" s="87"/>
      <c r="D23" s="86" t="s">
        <v>104</v>
      </c>
      <c r="E23" s="86" t="s">
        <v>20</v>
      </c>
      <c r="F23" s="86" t="s">
        <v>21</v>
      </c>
      <c r="G23" s="86" t="s">
        <v>86</v>
      </c>
      <c r="H23" s="86" t="s">
        <v>155</v>
      </c>
      <c r="I23" s="87"/>
      <c r="J23" s="122" t="s">
        <v>105</v>
      </c>
      <c r="K23" s="86" t="s">
        <v>20</v>
      </c>
      <c r="L23" s="86" t="s">
        <v>21</v>
      </c>
      <c r="M23" s="86" t="s">
        <v>19</v>
      </c>
    </row>
    <row r="24" spans="1:15" ht="15" customHeight="1" x14ac:dyDescent="0.25">
      <c r="A24" s="90" t="s">
        <v>90</v>
      </c>
      <c r="B24" s="14" t="s">
        <v>92</v>
      </c>
      <c r="C24" s="91"/>
      <c r="D24" s="20" t="s">
        <v>85</v>
      </c>
      <c r="E24" s="14">
        <v>15</v>
      </c>
      <c r="F24" s="14">
        <v>12</v>
      </c>
      <c r="G24" s="86">
        <f>SUM(E24:F24)</f>
        <v>27</v>
      </c>
      <c r="H24" s="14" t="s">
        <v>94</v>
      </c>
      <c r="I24" s="91"/>
      <c r="J24" s="122"/>
      <c r="K24" s="94">
        <v>33</v>
      </c>
      <c r="L24" s="94">
        <v>29</v>
      </c>
      <c r="M24" s="14">
        <f>SUM(K24:L24)</f>
        <v>62</v>
      </c>
    </row>
    <row r="25" spans="1:15" ht="15" customHeight="1" x14ac:dyDescent="0.25">
      <c r="A25" s="90" t="s">
        <v>91</v>
      </c>
      <c r="B25" s="14" t="s">
        <v>103</v>
      </c>
      <c r="C25" s="91"/>
      <c r="D25" s="20" t="s">
        <v>89</v>
      </c>
      <c r="E25" s="14">
        <v>4</v>
      </c>
      <c r="F25" s="14">
        <v>3</v>
      </c>
      <c r="G25" s="86">
        <f>SUM(E25:F25)</f>
        <v>7</v>
      </c>
      <c r="H25" s="14" t="s">
        <v>103</v>
      </c>
      <c r="I25" s="91"/>
      <c r="K25" s="99"/>
      <c r="L25" s="99"/>
      <c r="M25" s="99"/>
    </row>
    <row r="26" spans="1:15" ht="15" customHeight="1" x14ac:dyDescent="0.25">
      <c r="A26" s="90" t="s">
        <v>93</v>
      </c>
      <c r="B26" s="14" t="s">
        <v>94</v>
      </c>
      <c r="C26" s="91"/>
      <c r="D26" s="20" t="s">
        <v>102</v>
      </c>
      <c r="E26" s="121" t="s">
        <v>127</v>
      </c>
      <c r="F26" s="121"/>
      <c r="G26" s="83"/>
      <c r="H26" s="14" t="s">
        <v>119</v>
      </c>
      <c r="I26" s="91"/>
      <c r="J26" s="99"/>
      <c r="K26" s="99"/>
      <c r="L26" s="99"/>
      <c r="M26" s="99"/>
    </row>
    <row r="27" spans="1:15" ht="15" customHeight="1" x14ac:dyDescent="0.25">
      <c r="A27" s="90" t="s">
        <v>95</v>
      </c>
      <c r="B27" s="14" t="s">
        <v>92</v>
      </c>
      <c r="C27" s="91"/>
      <c r="D27" s="98"/>
      <c r="J27" s="46" t="s">
        <v>106</v>
      </c>
      <c r="K27" s="102" t="s">
        <v>161</v>
      </c>
      <c r="L27" s="164"/>
      <c r="M27" s="164"/>
    </row>
    <row r="28" spans="1:15" ht="15" customHeight="1" x14ac:dyDescent="0.25">
      <c r="A28" s="90" t="s">
        <v>154</v>
      </c>
      <c r="B28" s="14" t="s">
        <v>94</v>
      </c>
      <c r="C28" s="91"/>
      <c r="D28" s="92"/>
      <c r="J28" s="100" t="s">
        <v>156</v>
      </c>
      <c r="K28" s="94" t="s">
        <v>128</v>
      </c>
      <c r="L28" s="165"/>
      <c r="M28" s="165"/>
    </row>
    <row r="29" spans="1:15" ht="15" customHeight="1" x14ac:dyDescent="0.25">
      <c r="A29" s="90" t="s">
        <v>124</v>
      </c>
      <c r="B29" s="14" t="s">
        <v>92</v>
      </c>
      <c r="C29" s="91"/>
      <c r="D29" s="92"/>
      <c r="J29" s="100" t="s">
        <v>157</v>
      </c>
      <c r="K29" s="94" t="s">
        <v>162</v>
      </c>
      <c r="L29" s="165"/>
      <c r="M29" s="165"/>
    </row>
    <row r="30" spans="1:15" ht="15" customHeight="1" x14ac:dyDescent="0.25">
      <c r="A30" s="90" t="s">
        <v>96</v>
      </c>
      <c r="B30" s="14" t="s">
        <v>92</v>
      </c>
      <c r="C30" s="91"/>
      <c r="D30" s="92"/>
      <c r="J30" s="100" t="s">
        <v>158</v>
      </c>
      <c r="K30" s="14" t="s">
        <v>108</v>
      </c>
      <c r="L30" s="163"/>
      <c r="M30" s="165"/>
      <c r="N30" s="95"/>
      <c r="O30" s="87"/>
    </row>
    <row r="31" spans="1:15" ht="15" customHeight="1" x14ac:dyDescent="0.25">
      <c r="A31" s="90" t="s">
        <v>97</v>
      </c>
      <c r="B31" s="14" t="s">
        <v>103</v>
      </c>
      <c r="C31" s="91"/>
      <c r="D31" s="92"/>
      <c r="J31" s="100" t="s">
        <v>159</v>
      </c>
      <c r="K31" s="14" t="s">
        <v>128</v>
      </c>
      <c r="L31" s="166"/>
      <c r="M31" s="165"/>
      <c r="N31" s="101"/>
      <c r="O31" s="91"/>
    </row>
    <row r="32" spans="1:15" ht="15" customHeight="1" x14ac:dyDescent="0.25">
      <c r="A32" s="90" t="s">
        <v>125</v>
      </c>
      <c r="B32" s="14" t="s">
        <v>92</v>
      </c>
      <c r="C32" s="91"/>
      <c r="D32" s="92"/>
      <c r="J32" s="100" t="s">
        <v>160</v>
      </c>
      <c r="K32" s="94" t="s">
        <v>128</v>
      </c>
      <c r="L32" s="167"/>
      <c r="M32" s="165"/>
    </row>
    <row r="33" spans="1:13" ht="15" customHeight="1" x14ac:dyDescent="0.25">
      <c r="A33" s="90" t="s">
        <v>126</v>
      </c>
      <c r="B33" s="14" t="s">
        <v>94</v>
      </c>
      <c r="C33" s="91"/>
      <c r="D33" s="92"/>
      <c r="J33" s="100" t="s">
        <v>163</v>
      </c>
      <c r="K33" s="94" t="s">
        <v>128</v>
      </c>
      <c r="L33" s="167"/>
      <c r="M33" s="165"/>
    </row>
    <row r="34" spans="1:13" ht="15" customHeight="1" x14ac:dyDescent="0.25">
      <c r="A34" s="90" t="s">
        <v>98</v>
      </c>
      <c r="B34" s="14" t="s">
        <v>103</v>
      </c>
      <c r="C34" s="91"/>
      <c r="D34" s="92"/>
      <c r="J34" s="100" t="s">
        <v>164</v>
      </c>
      <c r="K34" s="94" t="s">
        <v>128</v>
      </c>
      <c r="L34" s="167"/>
      <c r="M34" s="165"/>
    </row>
    <row r="35" spans="1:13" ht="15" customHeight="1" x14ac:dyDescent="0.25">
      <c r="A35" s="93" t="s">
        <v>99</v>
      </c>
      <c r="B35" s="14" t="s">
        <v>92</v>
      </c>
      <c r="C35" s="91"/>
      <c r="D35" s="92"/>
      <c r="J35" s="100" t="s">
        <v>165</v>
      </c>
      <c r="K35" s="94" t="s">
        <v>108</v>
      </c>
      <c r="L35" s="167"/>
      <c r="M35" s="165"/>
    </row>
    <row r="36" spans="1:13" x14ac:dyDescent="0.25">
      <c r="A36" s="97"/>
      <c r="B36" s="87"/>
      <c r="C36" s="87"/>
      <c r="D36" s="92"/>
      <c r="J36" s="100" t="s">
        <v>166</v>
      </c>
      <c r="K36" s="94" t="s">
        <v>162</v>
      </c>
      <c r="L36" s="167"/>
      <c r="M36" s="165"/>
    </row>
    <row r="37" spans="1:13" x14ac:dyDescent="0.25">
      <c r="J37" s="168" t="s">
        <v>167</v>
      </c>
      <c r="K37" s="169" t="s">
        <v>162</v>
      </c>
    </row>
    <row r="38" spans="1:13" x14ac:dyDescent="0.25">
      <c r="J38" s="168" t="s">
        <v>168</v>
      </c>
      <c r="K38" s="169" t="s">
        <v>128</v>
      </c>
    </row>
    <row r="41" spans="1:13" x14ac:dyDescent="0.25">
      <c r="J41" s="102" t="s">
        <v>107</v>
      </c>
      <c r="K41" s="102" t="s">
        <v>109</v>
      </c>
    </row>
    <row r="42" spans="1:13" x14ac:dyDescent="0.25">
      <c r="J42" s="100" t="s">
        <v>101</v>
      </c>
      <c r="K42" s="94" t="s">
        <v>128</v>
      </c>
    </row>
  </sheetData>
  <mergeCells count="7">
    <mergeCell ref="A22:H22"/>
    <mergeCell ref="E26:F26"/>
    <mergeCell ref="J23:J24"/>
    <mergeCell ref="J22:M22"/>
    <mergeCell ref="J1:M1"/>
    <mergeCell ref="A6:M6"/>
    <mergeCell ref="A7:M7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U42"/>
  <sheetViews>
    <sheetView workbookViewId="0">
      <selection activeCell="H48" sqref="H48"/>
    </sheetView>
  </sheetViews>
  <sheetFormatPr baseColWidth="10" defaultRowHeight="15" x14ac:dyDescent="0.25"/>
  <cols>
    <col min="2" max="2" width="40.5703125" customWidth="1"/>
  </cols>
  <sheetData>
    <row r="1" spans="1:21" ht="51.75" customHeight="1" thickBot="1" x14ac:dyDescent="0.3">
      <c r="A1" s="1"/>
      <c r="B1" s="2"/>
      <c r="C1" s="3"/>
      <c r="D1" s="4"/>
      <c r="E1" s="4"/>
      <c r="F1" s="3"/>
      <c r="G1" s="3"/>
      <c r="H1" s="3"/>
      <c r="I1" s="3"/>
      <c r="J1" s="3"/>
      <c r="K1" s="3"/>
      <c r="L1" s="3"/>
      <c r="M1" s="152" t="s">
        <v>0</v>
      </c>
      <c r="N1" s="152"/>
      <c r="O1" s="152"/>
      <c r="P1" s="152"/>
      <c r="Q1" s="3"/>
      <c r="R1" s="3"/>
      <c r="S1" s="3"/>
      <c r="T1" s="3"/>
      <c r="U1" s="3"/>
    </row>
    <row r="3" spans="1:21" ht="23.25" x14ac:dyDescent="0.35">
      <c r="A3" s="5" t="s">
        <v>131</v>
      </c>
    </row>
    <row r="4" spans="1:21" x14ac:dyDescent="0.25">
      <c r="A4" s="6" t="s">
        <v>1</v>
      </c>
    </row>
    <row r="5" spans="1:21" x14ac:dyDescent="0.25">
      <c r="A5" s="6" t="s">
        <v>132</v>
      </c>
    </row>
    <row r="7" spans="1:21" ht="51" x14ac:dyDescent="0.25">
      <c r="A7" s="7" t="s">
        <v>2</v>
      </c>
      <c r="B7" s="7"/>
      <c r="C7" s="14" t="s">
        <v>22</v>
      </c>
      <c r="D7" s="14" t="s">
        <v>44</v>
      </c>
      <c r="E7" s="14" t="s">
        <v>69</v>
      </c>
      <c r="F7" s="14" t="s">
        <v>70</v>
      </c>
    </row>
    <row r="8" spans="1:21" x14ac:dyDescent="0.25">
      <c r="A8" s="155" t="s">
        <v>3</v>
      </c>
      <c r="B8" s="111" t="s">
        <v>52</v>
      </c>
      <c r="C8" s="8">
        <v>3507</v>
      </c>
      <c r="D8" s="68">
        <v>0.28360000000000002</v>
      </c>
      <c r="E8" s="68">
        <v>0.1835</v>
      </c>
      <c r="F8" s="68">
        <v>0.8165</v>
      </c>
      <c r="G8" s="67"/>
    </row>
    <row r="9" spans="1:21" x14ac:dyDescent="0.25">
      <c r="A9" s="156"/>
      <c r="B9" s="111" t="s">
        <v>5</v>
      </c>
      <c r="C9" s="8">
        <v>3575.7</v>
      </c>
      <c r="D9" s="68">
        <v>0.1956</v>
      </c>
      <c r="E9" s="68">
        <v>0.77329999999999999</v>
      </c>
      <c r="F9" s="68">
        <v>0.2268</v>
      </c>
      <c r="G9" s="67"/>
    </row>
    <row r="10" spans="1:21" x14ac:dyDescent="0.25">
      <c r="A10" s="156"/>
      <c r="B10" s="111" t="s">
        <v>53</v>
      </c>
      <c r="C10" s="8">
        <v>3547</v>
      </c>
      <c r="D10" s="68">
        <v>0.495</v>
      </c>
      <c r="E10" s="68">
        <v>0.3705</v>
      </c>
      <c r="F10" s="68">
        <v>0.62949999999999995</v>
      </c>
      <c r="G10" s="67"/>
    </row>
    <row r="11" spans="1:21" x14ac:dyDescent="0.25">
      <c r="A11" s="156"/>
      <c r="B11" s="111" t="s">
        <v>6</v>
      </c>
      <c r="C11" s="8">
        <v>3484</v>
      </c>
      <c r="D11" s="68">
        <v>0.34010000000000001</v>
      </c>
      <c r="E11" s="68">
        <v>0.43059999999999998</v>
      </c>
      <c r="F11" s="68">
        <v>0.56940000000000002</v>
      </c>
      <c r="G11" s="67"/>
    </row>
    <row r="12" spans="1:21" x14ac:dyDescent="0.25">
      <c r="A12" s="156"/>
      <c r="B12" s="112" t="s">
        <v>35</v>
      </c>
      <c r="C12" s="8">
        <v>3715</v>
      </c>
      <c r="D12" s="68">
        <v>0.28420000000000001</v>
      </c>
      <c r="E12" s="68">
        <v>0.98129999999999995</v>
      </c>
      <c r="F12" s="68">
        <v>1.8700000000000001E-2</v>
      </c>
      <c r="G12" s="67"/>
    </row>
    <row r="13" spans="1:21" x14ac:dyDescent="0.25">
      <c r="A13" s="157"/>
      <c r="B13" s="111" t="s">
        <v>45</v>
      </c>
      <c r="C13" s="8">
        <v>3521</v>
      </c>
      <c r="D13" s="68">
        <v>6.4899999999999999E-2</v>
      </c>
      <c r="E13" s="68">
        <v>0.59079999999999999</v>
      </c>
      <c r="F13" s="68">
        <v>0.40920000000000001</v>
      </c>
      <c r="G13" s="67"/>
    </row>
    <row r="14" spans="1:21" x14ac:dyDescent="0.25">
      <c r="A14" s="170" t="s">
        <v>7</v>
      </c>
      <c r="B14" s="113" t="s">
        <v>54</v>
      </c>
      <c r="C14" s="10">
        <v>4326.5</v>
      </c>
      <c r="D14" s="54">
        <v>0.40870000000000001</v>
      </c>
      <c r="E14" s="54">
        <v>0.3604</v>
      </c>
      <c r="F14" s="84">
        <v>0.63959999999999995</v>
      </c>
      <c r="G14" s="67"/>
    </row>
    <row r="15" spans="1:21" x14ac:dyDescent="0.25">
      <c r="A15" s="171"/>
      <c r="B15" s="113" t="s">
        <v>169</v>
      </c>
      <c r="C15" s="10">
        <v>2737</v>
      </c>
      <c r="D15" s="54">
        <v>1.6799999999999999E-2</v>
      </c>
      <c r="E15" s="54">
        <v>0.69569999999999999</v>
      </c>
      <c r="F15" s="84">
        <v>0.30430000000000001</v>
      </c>
      <c r="G15" s="67"/>
    </row>
    <row r="16" spans="1:21" x14ac:dyDescent="0.25">
      <c r="A16" s="158" t="s">
        <v>8</v>
      </c>
      <c r="B16" s="114" t="s">
        <v>4</v>
      </c>
      <c r="C16" s="12">
        <v>3333</v>
      </c>
      <c r="D16" s="69">
        <v>0.3256</v>
      </c>
      <c r="E16" s="70">
        <v>0.35599999999999998</v>
      </c>
      <c r="F16" s="70">
        <v>0.64400000000000002</v>
      </c>
      <c r="G16" s="67"/>
    </row>
    <row r="17" spans="1:8" x14ac:dyDescent="0.25">
      <c r="A17" s="158"/>
      <c r="B17" s="114" t="s">
        <v>55</v>
      </c>
      <c r="C17" s="12">
        <v>3544</v>
      </c>
      <c r="D17" s="69">
        <v>0.03</v>
      </c>
      <c r="E17" s="70">
        <v>9.4100000000000003E-2</v>
      </c>
      <c r="F17" s="70">
        <v>0.90590000000000004</v>
      </c>
      <c r="G17" s="67"/>
    </row>
    <row r="18" spans="1:8" x14ac:dyDescent="0.25">
      <c r="A18" s="158"/>
      <c r="B18" s="114" t="s">
        <v>38</v>
      </c>
      <c r="C18" s="12">
        <v>3321</v>
      </c>
      <c r="D18" s="69">
        <v>0.26650000000000001</v>
      </c>
      <c r="E18" s="70">
        <v>0.30170000000000002</v>
      </c>
      <c r="F18" s="70">
        <v>0.69830000000000003</v>
      </c>
      <c r="G18" s="67"/>
    </row>
    <row r="19" spans="1:8" x14ac:dyDescent="0.25">
      <c r="A19" s="158"/>
      <c r="B19" s="114" t="s">
        <v>5</v>
      </c>
      <c r="C19" s="12">
        <v>3233</v>
      </c>
      <c r="D19" s="69">
        <v>0.34710000000000002</v>
      </c>
      <c r="E19" s="70">
        <v>0.88160000000000005</v>
      </c>
      <c r="F19" s="70">
        <v>0.11840000000000001</v>
      </c>
      <c r="G19" s="67"/>
    </row>
    <row r="20" spans="1:8" x14ac:dyDescent="0.25">
      <c r="A20" s="158"/>
      <c r="B20" s="114" t="s">
        <v>56</v>
      </c>
      <c r="C20" s="12">
        <v>3227.33</v>
      </c>
      <c r="D20" s="69">
        <v>0.54759999999999998</v>
      </c>
      <c r="E20" s="70">
        <v>0.33410000000000001</v>
      </c>
      <c r="F20" s="70">
        <v>0.66590000000000005</v>
      </c>
      <c r="G20" s="67"/>
    </row>
    <row r="21" spans="1:8" x14ac:dyDescent="0.25">
      <c r="A21" s="158"/>
      <c r="B21" s="114" t="s">
        <v>57</v>
      </c>
      <c r="C21" s="12">
        <v>3456.6</v>
      </c>
      <c r="D21" s="69">
        <v>0.20849999999999999</v>
      </c>
      <c r="E21" s="70">
        <v>0.60160000000000002</v>
      </c>
      <c r="F21" s="70">
        <v>0.39839999999999998</v>
      </c>
      <c r="G21" s="67"/>
    </row>
    <row r="22" spans="1:8" x14ac:dyDescent="0.25">
      <c r="A22" s="158"/>
      <c r="B22" s="115" t="s">
        <v>23</v>
      </c>
      <c r="C22" s="12">
        <v>3520</v>
      </c>
      <c r="D22" s="69">
        <v>0.14399999999999999</v>
      </c>
      <c r="E22" s="70">
        <v>0.99009999999999998</v>
      </c>
      <c r="F22" s="70">
        <v>9.9000000000000008E-3</v>
      </c>
      <c r="G22" s="67"/>
    </row>
    <row r="23" spans="1:8" x14ac:dyDescent="0.25">
      <c r="A23" s="158"/>
      <c r="B23" s="114" t="s">
        <v>24</v>
      </c>
      <c r="C23" s="12">
        <v>2520</v>
      </c>
      <c r="D23" s="69">
        <v>0.1119</v>
      </c>
      <c r="E23" s="70">
        <v>0.81630000000000003</v>
      </c>
      <c r="F23" s="70">
        <v>0.1837</v>
      </c>
      <c r="G23" s="67"/>
    </row>
    <row r="24" spans="1:8" x14ac:dyDescent="0.25">
      <c r="A24" s="16"/>
      <c r="B24" s="17"/>
      <c r="C24" s="17"/>
      <c r="D24" s="21"/>
      <c r="E24" s="22"/>
      <c r="F24" s="23"/>
      <c r="G24" s="23"/>
    </row>
    <row r="25" spans="1:8" x14ac:dyDescent="0.25">
      <c r="A25" s="16"/>
      <c r="B25" s="17"/>
      <c r="C25" s="17"/>
      <c r="D25" s="18"/>
      <c r="E25" s="18"/>
    </row>
    <row r="26" spans="1:8" x14ac:dyDescent="0.25">
      <c r="A26" s="16"/>
      <c r="B26" s="17"/>
      <c r="C26" s="17"/>
      <c r="D26" s="18"/>
      <c r="E26" s="18"/>
    </row>
    <row r="29" spans="1:8" ht="25.5" customHeight="1" x14ac:dyDescent="0.25">
      <c r="A29" s="159" t="s">
        <v>9</v>
      </c>
      <c r="B29" s="160"/>
      <c r="C29" s="15" t="s">
        <v>10</v>
      </c>
      <c r="D29" s="15" t="s">
        <v>11</v>
      </c>
      <c r="E29" s="15" t="s">
        <v>12</v>
      </c>
      <c r="F29" s="15" t="s">
        <v>36</v>
      </c>
      <c r="G29" s="15" t="s">
        <v>13</v>
      </c>
    </row>
    <row r="30" spans="1:8" x14ac:dyDescent="0.25">
      <c r="A30" s="155" t="s">
        <v>3</v>
      </c>
      <c r="B30" s="111" t="s">
        <v>5</v>
      </c>
      <c r="C30" s="8">
        <v>7182</v>
      </c>
      <c r="D30" s="9">
        <v>0.3765</v>
      </c>
      <c r="E30" s="9">
        <v>0.62350000000000005</v>
      </c>
      <c r="F30" s="9">
        <v>0.66459999999999997</v>
      </c>
      <c r="G30" s="9">
        <v>0.33539999999999998</v>
      </c>
      <c r="H30" s="78"/>
    </row>
    <row r="31" spans="1:8" x14ac:dyDescent="0.25">
      <c r="A31" s="156"/>
      <c r="B31" s="111" t="s">
        <v>58</v>
      </c>
      <c r="C31" s="8">
        <v>19778</v>
      </c>
      <c r="D31" s="9">
        <v>0.86080000000000001</v>
      </c>
      <c r="E31" s="9">
        <v>0.13919999999999999</v>
      </c>
      <c r="F31" s="9">
        <v>0.77500000000000002</v>
      </c>
      <c r="G31" s="9">
        <v>0.22500000000000001</v>
      </c>
      <c r="H31" s="78"/>
    </row>
    <row r="32" spans="1:8" x14ac:dyDescent="0.25">
      <c r="A32" s="157"/>
      <c r="B32" s="116" t="s">
        <v>46</v>
      </c>
      <c r="C32" s="8">
        <v>2309</v>
      </c>
      <c r="D32" s="9">
        <v>0.91210000000000002</v>
      </c>
      <c r="E32" s="9">
        <v>8.7900000000000006E-2</v>
      </c>
      <c r="F32" s="9">
        <v>0.13900000000000001</v>
      </c>
      <c r="G32" s="9">
        <v>0.86099999999999999</v>
      </c>
      <c r="H32" s="78"/>
    </row>
    <row r="33" spans="1:8" x14ac:dyDescent="0.25">
      <c r="A33" s="153" t="s">
        <v>7</v>
      </c>
      <c r="B33" s="113" t="s">
        <v>59</v>
      </c>
      <c r="C33" s="10">
        <v>4247</v>
      </c>
      <c r="D33" s="11">
        <v>0.82320000000000004</v>
      </c>
      <c r="E33" s="85">
        <v>0.17680000000000001</v>
      </c>
      <c r="F33" s="11">
        <v>0.30959999999999999</v>
      </c>
      <c r="G33" s="85">
        <v>0.69040000000000001</v>
      </c>
      <c r="H33" s="78"/>
    </row>
    <row r="34" spans="1:8" x14ac:dyDescent="0.25">
      <c r="A34" s="154"/>
      <c r="B34" s="113" t="s">
        <v>58</v>
      </c>
      <c r="C34" s="10">
        <v>14245</v>
      </c>
      <c r="D34" s="11">
        <v>0.89380000000000004</v>
      </c>
      <c r="E34" s="85">
        <v>0.1062</v>
      </c>
      <c r="F34" s="11">
        <v>0.59509999999999996</v>
      </c>
      <c r="G34" s="85">
        <v>0.40489999999999998</v>
      </c>
      <c r="H34" s="78"/>
    </row>
    <row r="35" spans="1:8" x14ac:dyDescent="0.25">
      <c r="A35" s="150" t="s">
        <v>8</v>
      </c>
      <c r="B35" s="114" t="s">
        <v>123</v>
      </c>
      <c r="C35" s="12">
        <v>24</v>
      </c>
      <c r="D35" s="13">
        <v>0.75</v>
      </c>
      <c r="E35" s="13">
        <v>0.25</v>
      </c>
      <c r="F35" s="13">
        <v>0.625</v>
      </c>
      <c r="G35" s="13">
        <v>0.375</v>
      </c>
      <c r="H35" s="78"/>
    </row>
    <row r="36" spans="1:8" x14ac:dyDescent="0.25">
      <c r="A36" s="150"/>
      <c r="B36" s="114" t="s">
        <v>78</v>
      </c>
      <c r="C36" s="12">
        <v>503</v>
      </c>
      <c r="D36" s="13">
        <v>0.97609999999999997</v>
      </c>
      <c r="E36" s="13">
        <v>2.3900000000000001E-2</v>
      </c>
      <c r="F36" s="13">
        <v>0.7833</v>
      </c>
      <c r="G36" s="13">
        <v>0.2167</v>
      </c>
      <c r="H36" s="78"/>
    </row>
    <row r="37" spans="1:8" x14ac:dyDescent="0.25">
      <c r="A37" s="150"/>
      <c r="B37" s="114" t="s">
        <v>14</v>
      </c>
      <c r="C37" s="12">
        <v>21</v>
      </c>
      <c r="D37" s="13">
        <v>0.71430000000000005</v>
      </c>
      <c r="E37" s="13">
        <v>0.28570000000000001</v>
      </c>
      <c r="F37" s="13">
        <v>0.66669999999999996</v>
      </c>
      <c r="G37" s="13">
        <v>0.33329999999999999</v>
      </c>
      <c r="H37" s="78"/>
    </row>
    <row r="38" spans="1:8" x14ac:dyDescent="0.25">
      <c r="A38" s="150"/>
      <c r="B38" s="115" t="s">
        <v>38</v>
      </c>
      <c r="C38" s="12">
        <v>694</v>
      </c>
      <c r="D38" s="13">
        <v>0.88470000000000004</v>
      </c>
      <c r="E38" s="13">
        <v>0.1153</v>
      </c>
      <c r="F38" s="13">
        <v>0.438</v>
      </c>
      <c r="G38" s="13">
        <v>0.56200000000000006</v>
      </c>
      <c r="H38" s="78"/>
    </row>
    <row r="39" spans="1:8" x14ac:dyDescent="0.25">
      <c r="A39" s="150"/>
      <c r="B39" s="114" t="s">
        <v>5</v>
      </c>
      <c r="C39" s="12">
        <v>4606</v>
      </c>
      <c r="D39" s="13">
        <v>0.2462</v>
      </c>
      <c r="E39" s="13">
        <v>0.75380000000000003</v>
      </c>
      <c r="F39" s="13">
        <v>0.70320000000000005</v>
      </c>
      <c r="G39" s="13">
        <v>0.29680000000000001</v>
      </c>
      <c r="H39" s="78"/>
    </row>
    <row r="40" spans="1:8" x14ac:dyDescent="0.25">
      <c r="A40" s="150"/>
      <c r="B40" s="114" t="s">
        <v>58</v>
      </c>
      <c r="C40" s="12">
        <v>25503</v>
      </c>
      <c r="D40" s="13">
        <v>0.88080000000000003</v>
      </c>
      <c r="E40" s="13">
        <v>0.1192</v>
      </c>
      <c r="F40" s="13">
        <v>0.74019999999999997</v>
      </c>
      <c r="G40" s="13">
        <v>0.25979999999999998</v>
      </c>
      <c r="H40" s="78"/>
    </row>
    <row r="41" spans="1:8" x14ac:dyDescent="0.25">
      <c r="A41" s="151"/>
      <c r="B41" s="114" t="s">
        <v>47</v>
      </c>
      <c r="C41" s="12">
        <v>3410</v>
      </c>
      <c r="D41" s="13">
        <v>0.98089999999999999</v>
      </c>
      <c r="E41" s="13">
        <v>1.9099999999999999E-2</v>
      </c>
      <c r="F41" s="13">
        <v>0.28060000000000002</v>
      </c>
      <c r="G41" s="13">
        <v>0.71940000000000004</v>
      </c>
      <c r="H41" s="78"/>
    </row>
    <row r="42" spans="1:8" x14ac:dyDescent="0.25">
      <c r="E42" s="18"/>
    </row>
  </sheetData>
  <mergeCells count="8">
    <mergeCell ref="A35:A41"/>
    <mergeCell ref="M1:P1"/>
    <mergeCell ref="A33:A34"/>
    <mergeCell ref="A30:A32"/>
    <mergeCell ref="A8:A13"/>
    <mergeCell ref="A16:A23"/>
    <mergeCell ref="A29:B29"/>
    <mergeCell ref="A14:A15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Actividades</vt:lpstr>
      <vt:lpstr>Competicións</vt:lpstr>
      <vt:lpstr>Instalacións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estudos03</dc:creator>
  <cp:lastModifiedBy>Mónica Zas Varela</cp:lastModifiedBy>
  <dcterms:created xsi:type="dcterms:W3CDTF">2018-05-24T11:39:33Z</dcterms:created>
  <dcterms:modified xsi:type="dcterms:W3CDTF">2026-07-13T08:28:18Z</dcterms:modified>
</cp:coreProperties>
</file>