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cheros.rectorado.uvigo.es\comun\Unidade de Estudos e Programas\PUBLICACIÓNS PORTAL E UVIGO EN CIFRAS\UVIGO DAT\UVIGODAT_Indicadores investigación\"/>
    </mc:Choice>
  </mc:AlternateContent>
  <xr:revisionPtr revIDLastSave="0" documentId="13_ncr:1_{83B56719-0D18-4F6A-800E-AAA2F09120B1}" xr6:coauthVersionLast="47" xr6:coauthVersionMax="47" xr10:uidLastSave="{00000000-0000-0000-0000-000000000000}"/>
  <bookViews>
    <workbookView xWindow="-120" yWindow="-120" windowWidth="29040" windowHeight="15720" xr2:uid="{3DBE4410-5514-41BD-AECE-702AD9AC176C}"/>
  </bookViews>
  <sheets>
    <sheet name="2022_Centros singulares I+D" sheetId="1" r:id="rId1"/>
    <sheet name="2022_Centros singulares_proxect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6" i="2" l="1"/>
  <c r="J67" i="2"/>
  <c r="J68" i="2"/>
  <c r="J69" i="2"/>
  <c r="J70" i="2"/>
  <c r="J71" i="2"/>
  <c r="J65" i="2"/>
  <c r="C72" i="2"/>
  <c r="D72" i="2"/>
  <c r="E72" i="2"/>
  <c r="F72" i="2"/>
  <c r="G72" i="2"/>
  <c r="H72" i="2"/>
  <c r="I72" i="2"/>
  <c r="B72" i="2"/>
  <c r="I57" i="2"/>
  <c r="H57" i="2"/>
  <c r="D56" i="2"/>
  <c r="C56" i="2"/>
  <c r="G17" i="2"/>
  <c r="G18" i="2"/>
  <c r="G19" i="2"/>
  <c r="G20" i="2"/>
  <c r="G21" i="2"/>
  <c r="G22" i="2"/>
  <c r="G23" i="2"/>
  <c r="F17" i="2"/>
  <c r="F18" i="2"/>
  <c r="F19" i="2"/>
  <c r="F20" i="2"/>
  <c r="F21" i="2"/>
  <c r="F22" i="2"/>
  <c r="E23" i="2"/>
  <c r="D23" i="2"/>
  <c r="C23" i="2"/>
  <c r="B23" i="2"/>
  <c r="D61" i="1"/>
  <c r="C61" i="1"/>
  <c r="D37" i="1"/>
  <c r="C37" i="1"/>
  <c r="G17" i="1"/>
  <c r="G18" i="1"/>
  <c r="G16" i="1"/>
  <c r="F17" i="1"/>
  <c r="F18" i="1"/>
  <c r="F16" i="1"/>
  <c r="C19" i="1"/>
  <c r="D19" i="1"/>
  <c r="E19" i="1"/>
  <c r="B19" i="1"/>
  <c r="J72" i="2" l="1"/>
  <c r="F23" i="2"/>
  <c r="G19" i="1"/>
  <c r="F19" i="1"/>
</calcChain>
</file>

<file path=xl/sharedStrings.xml><?xml version="1.0" encoding="utf-8"?>
<sst xmlns="http://schemas.openxmlformats.org/spreadsheetml/2006/main" count="261" uniqueCount="71">
  <si>
    <t>Unidade de Análises e Programas</t>
  </si>
  <si>
    <t>Actividades de I+D contratadas ao longo do ano_Información xeral</t>
  </si>
  <si>
    <t>Centros singulares de investigación</t>
  </si>
  <si>
    <t xml:space="preserve">Nota: a asignación dos proxectos captados se fai contando un dos investigadores principais </t>
  </si>
  <si>
    <t>Data do informe: abril 2023</t>
  </si>
  <si>
    <t>Contrato</t>
  </si>
  <si>
    <t>Curso</t>
  </si>
  <si>
    <t>Informe</t>
  </si>
  <si>
    <t>% sobre total</t>
  </si>
  <si>
    <t>% importe sobre total</t>
  </si>
  <si>
    <t>Total</t>
  </si>
  <si>
    <t>Nº actividades</t>
  </si>
  <si>
    <t>Importes</t>
  </si>
  <si>
    <t>Tipo</t>
  </si>
  <si>
    <t>Actividades totais Uvigo</t>
  </si>
  <si>
    <t>Actividades centros singulares</t>
  </si>
  <si>
    <t>% centros singulares sobre total Uvigo</t>
  </si>
  <si>
    <t>AtlanTTic</t>
  </si>
  <si>
    <t>CIM</t>
  </si>
  <si>
    <t>CINBIO</t>
  </si>
  <si>
    <t>CINTECX</t>
  </si>
  <si>
    <t>ECOBAS</t>
  </si>
  <si>
    <t>Tipo de actividade por centro</t>
  </si>
  <si>
    <t>Centro</t>
  </si>
  <si>
    <t>Axudante doutor/a</t>
  </si>
  <si>
    <t>Catedrático/a de Universidade</t>
  </si>
  <si>
    <t>Profesor/a contratado/a doutor/a</t>
  </si>
  <si>
    <t>Profesor/a titular de Universidade</t>
  </si>
  <si>
    <t>Persoal de programas de investigación</t>
  </si>
  <si>
    <t>Profesor/a emérito/a</t>
  </si>
  <si>
    <t>Categoría</t>
  </si>
  <si>
    <t>Actividades segundo categoría do IP</t>
  </si>
  <si>
    <t>Ciencias</t>
  </si>
  <si>
    <t>Ciencias da Saúde</t>
  </si>
  <si>
    <t>Ciencias Sociais e Xurídicas</t>
  </si>
  <si>
    <t>Enxeñaría e Arquitectura</t>
  </si>
  <si>
    <t>Homes</t>
  </si>
  <si>
    <t>Mulleres</t>
  </si>
  <si>
    <t>Categoría IP</t>
  </si>
  <si>
    <t>Por categoría e rama coñecemento</t>
  </si>
  <si>
    <t>2022_Captación de recursos de investigación</t>
  </si>
  <si>
    <t>Fonte: SUXI; SAID; OPI</t>
  </si>
  <si>
    <t>Fonte: SUXI</t>
  </si>
  <si>
    <t>2022_CONTRATACIÓN I+D</t>
  </si>
  <si>
    <t>2022_CAPTACIÓN DE PROXECTOS</t>
  </si>
  <si>
    <t>E - CENTRAL DO ESTADO</t>
  </si>
  <si>
    <t>X - XUNTA DE GALICIA</t>
  </si>
  <si>
    <t>O - OUTROS (fundacións, convenios e outros)</t>
  </si>
  <si>
    <t>Europeos</t>
  </si>
  <si>
    <t>Interrrexionais</t>
  </si>
  <si>
    <t>INOU</t>
  </si>
  <si>
    <t>Nº proxectos</t>
  </si>
  <si>
    <t xml:space="preserve">Importes </t>
  </si>
  <si>
    <t xml:space="preserve">Nº actividades </t>
  </si>
  <si>
    <t>EUROPEOS_HORIZONTE EUROPA</t>
  </si>
  <si>
    <t>EUROPEOS_OUTROS</t>
  </si>
  <si>
    <t>O - OUTROS (convenios, fundacións e outros)</t>
  </si>
  <si>
    <t>EUROPEOS_INTERREXIONAIS</t>
  </si>
  <si>
    <t>Centro singular</t>
  </si>
  <si>
    <t>Suma de importes</t>
  </si>
  <si>
    <t>Programa Oportunius Xunta de Galicia</t>
  </si>
  <si>
    <t>Persoal contratado con cargo a proxectos</t>
  </si>
  <si>
    <t>Nº proxectos captados</t>
  </si>
  <si>
    <t>Recursos captados segundo categoría IP</t>
  </si>
  <si>
    <t>Recursos captados segundo tipoloxía</t>
  </si>
  <si>
    <t>Por categoría e rama de 
coñecemento do IP</t>
  </si>
  <si>
    <t>Captación total Uvigo</t>
  </si>
  <si>
    <t>Captación Centros Singulares</t>
  </si>
  <si>
    <t>% Centros Singulares sobre total</t>
  </si>
  <si>
    <t>Proxectos</t>
  </si>
  <si>
    <t>Importe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</si>
</sst>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0.0%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color indexed="8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sz val="16"/>
      <color indexed="8"/>
      <name val="Calibri"/>
      <family val="2"/>
    </font>
    <font>
      <sz val="11"/>
      <color indexed="8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"/>
      <color indexed="8"/>
      <name val="Calibri"/>
      <family val="2"/>
    </font>
    <font>
      <sz val="11"/>
      <name val="Arial"/>
      <family val="2"/>
    </font>
    <font>
      <sz val="12"/>
      <name val="Arial"/>
      <family val="2"/>
    </font>
    <font>
      <sz val="11"/>
      <color indexed="8"/>
      <name val="Calibri"/>
      <family val="2"/>
    </font>
    <font>
      <b/>
      <sz val="1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theme="5"/>
      </left>
      <right style="thin">
        <color theme="5"/>
      </right>
      <top style="thin">
        <color theme="5"/>
      </top>
      <bottom style="thin">
        <color theme="5"/>
      </bottom>
      <diagonal/>
    </border>
    <border>
      <left style="thin">
        <color theme="5"/>
      </left>
      <right/>
      <top style="thin">
        <color theme="5"/>
      </top>
      <bottom/>
      <diagonal/>
    </border>
    <border>
      <left/>
      <right/>
      <top style="thin">
        <color theme="5"/>
      </top>
      <bottom/>
      <diagonal/>
    </border>
    <border>
      <left/>
      <right style="thin">
        <color theme="5"/>
      </right>
      <top style="thin">
        <color theme="5"/>
      </top>
      <bottom/>
      <diagonal/>
    </border>
    <border>
      <left style="thin">
        <color theme="5"/>
      </left>
      <right/>
      <top/>
      <bottom/>
      <diagonal/>
    </border>
    <border>
      <left/>
      <right style="thin">
        <color theme="5"/>
      </right>
      <top/>
      <bottom/>
      <diagonal/>
    </border>
    <border>
      <left style="thin">
        <color theme="5"/>
      </left>
      <right/>
      <top style="thin">
        <color theme="5"/>
      </top>
      <bottom style="thin">
        <color theme="5"/>
      </bottom>
      <diagonal/>
    </border>
    <border>
      <left/>
      <right/>
      <top style="thin">
        <color theme="5"/>
      </top>
      <bottom style="thin">
        <color theme="5"/>
      </bottom>
      <diagonal/>
    </border>
    <border>
      <left/>
      <right style="thin">
        <color theme="5"/>
      </right>
      <top style="thin">
        <color theme="5"/>
      </top>
      <bottom style="thin">
        <color theme="5"/>
      </bottom>
      <diagonal/>
    </border>
    <border>
      <left style="thin">
        <color theme="5"/>
      </left>
      <right style="thin">
        <color theme="5"/>
      </right>
      <top style="thin">
        <color theme="5"/>
      </top>
      <bottom/>
      <diagonal/>
    </border>
    <border>
      <left style="thin">
        <color theme="5"/>
      </left>
      <right style="thin">
        <color theme="5"/>
      </right>
      <top/>
      <bottom/>
      <diagonal/>
    </border>
    <border>
      <left style="thin">
        <color theme="5"/>
      </left>
      <right style="thin">
        <color theme="5"/>
      </right>
      <top style="thin">
        <color theme="5"/>
      </top>
      <bottom style="double">
        <color theme="5"/>
      </bottom>
      <diagonal/>
    </border>
    <border>
      <left style="thin">
        <color theme="5"/>
      </left>
      <right/>
      <top style="thin">
        <color theme="5"/>
      </top>
      <bottom style="double">
        <color theme="5"/>
      </bottom>
      <diagonal/>
    </border>
    <border>
      <left/>
      <right/>
      <top style="thin">
        <color theme="5"/>
      </top>
      <bottom style="double">
        <color theme="5"/>
      </bottom>
      <diagonal/>
    </border>
    <border>
      <left/>
      <right style="thin">
        <color theme="5"/>
      </right>
      <top style="thin">
        <color theme="5"/>
      </top>
      <bottom style="double">
        <color theme="5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/>
      </left>
      <right style="thin">
        <color theme="5"/>
      </right>
      <top style="thin">
        <color indexed="64"/>
      </top>
      <bottom style="double">
        <color indexed="64"/>
      </bottom>
      <diagonal/>
    </border>
    <border>
      <left style="thin">
        <color theme="5"/>
      </left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theme="5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4" fillId="2" borderId="0" applyNumberFormat="0" applyBorder="0" applyAlignment="0" applyProtection="0"/>
    <xf numFmtId="0" fontId="1" fillId="3" borderId="0" applyNumberFormat="0" applyBorder="0" applyAlignment="0" applyProtection="0"/>
    <xf numFmtId="0" fontId="5" fillId="0" borderId="0"/>
  </cellStyleXfs>
  <cellXfs count="66">
    <xf numFmtId="0" fontId="0" fillId="0" borderId="0" xfId="0"/>
    <xf numFmtId="0" fontId="6" fillId="0" borderId="1" xfId="4" applyFont="1" applyBorder="1"/>
    <xf numFmtId="0" fontId="7" fillId="0" borderId="1" xfId="4" applyFont="1" applyBorder="1" applyAlignment="1">
      <alignment vertical="center" wrapText="1"/>
    </xf>
    <xf numFmtId="0" fontId="8" fillId="0" borderId="1" xfId="4" applyFont="1" applyBorder="1"/>
    <xf numFmtId="0" fontId="1" fillId="0" borderId="1" xfId="0" applyFont="1" applyBorder="1"/>
    <xf numFmtId="0" fontId="8" fillId="0" borderId="1" xfId="4" applyFont="1" applyBorder="1" applyAlignment="1">
      <alignment wrapText="1"/>
    </xf>
    <xf numFmtId="0" fontId="9" fillId="0" borderId="1" xfId="4" applyFont="1" applyBorder="1" applyAlignment="1">
      <alignment horizontal="left" wrapText="1"/>
    </xf>
    <xf numFmtId="0" fontId="10" fillId="0" borderId="1" xfId="4" applyFont="1" applyBorder="1" applyAlignment="1">
      <alignment horizontal="center" vertical="center"/>
    </xf>
    <xf numFmtId="0" fontId="6" fillId="0" borderId="0" xfId="4" applyFont="1"/>
    <xf numFmtId="0" fontId="7" fillId="0" borderId="0" xfId="4" applyFont="1" applyAlignment="1">
      <alignment vertical="center" wrapText="1"/>
    </xf>
    <xf numFmtId="0" fontId="8" fillId="0" borderId="0" xfId="4" applyFont="1"/>
    <xf numFmtId="0" fontId="1" fillId="0" borderId="0" xfId="0" applyFont="1"/>
    <xf numFmtId="0" fontId="8" fillId="0" borderId="0" xfId="4" applyFont="1" applyAlignment="1">
      <alignment wrapText="1"/>
    </xf>
    <xf numFmtId="0" fontId="9" fillId="0" borderId="0" xfId="4" applyFont="1" applyAlignment="1">
      <alignment horizontal="left" wrapText="1"/>
    </xf>
    <xf numFmtId="0" fontId="11" fillId="0" borderId="0" xfId="4" applyFont="1"/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164" fontId="0" fillId="0" borderId="0" xfId="0" applyNumberFormat="1"/>
    <xf numFmtId="165" fontId="0" fillId="0" borderId="0" xfId="1" applyNumberFormat="1" applyFont="1"/>
    <xf numFmtId="10" fontId="0" fillId="0" borderId="0" xfId="1" applyNumberFormat="1" applyFont="1"/>
    <xf numFmtId="0" fontId="2" fillId="2" borderId="0" xfId="2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" xfId="0" applyFont="1" applyBorder="1"/>
    <xf numFmtId="164" fontId="3" fillId="0" borderId="2" xfId="0" applyNumberFormat="1" applyFont="1" applyBorder="1"/>
    <xf numFmtId="10" fontId="3" fillId="0" borderId="2" xfId="1" applyNumberFormat="1" applyFont="1" applyBorder="1"/>
    <xf numFmtId="165" fontId="3" fillId="0" borderId="2" xfId="1" applyNumberFormat="1" applyFont="1" applyBorder="1"/>
    <xf numFmtId="0" fontId="2" fillId="2" borderId="0" xfId="2" applyFont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12" xfId="0" applyBorder="1"/>
    <xf numFmtId="0" fontId="0" fillId="0" borderId="13" xfId="0" applyBorder="1"/>
    <xf numFmtId="0" fontId="1" fillId="3" borderId="9" xfId="3" applyBorder="1"/>
    <xf numFmtId="0" fontId="1" fillId="3" borderId="3" xfId="3" applyBorder="1"/>
    <xf numFmtId="0" fontId="1" fillId="3" borderId="10" xfId="3" applyBorder="1"/>
    <xf numFmtId="0" fontId="1" fillId="3" borderId="11" xfId="3" applyBorder="1"/>
    <xf numFmtId="0" fontId="3" fillId="0" borderId="15" xfId="0" applyFont="1" applyBorder="1"/>
    <xf numFmtId="0" fontId="3" fillId="0" borderId="14" xfId="0" applyFont="1" applyBorder="1"/>
    <xf numFmtId="0" fontId="3" fillId="0" borderId="16" xfId="0" applyFont="1" applyBorder="1"/>
    <xf numFmtId="0" fontId="3" fillId="0" borderId="17" xfId="0" applyFont="1" applyBorder="1"/>
    <xf numFmtId="0" fontId="14" fillId="0" borderId="1" xfId="4" applyFont="1" applyBorder="1"/>
    <xf numFmtId="0" fontId="15" fillId="0" borderId="1" xfId="4" applyFont="1" applyBorder="1" applyAlignment="1">
      <alignment vertical="center" wrapText="1"/>
    </xf>
    <xf numFmtId="0" fontId="5" fillId="0" borderId="1" xfId="4" applyBorder="1"/>
    <xf numFmtId="0" fontId="0" fillId="0" borderId="1" xfId="0" applyBorder="1"/>
    <xf numFmtId="0" fontId="16" fillId="0" borderId="1" xfId="4" applyFont="1" applyBorder="1" applyAlignment="1">
      <alignment horizontal="left" wrapText="1"/>
    </xf>
    <xf numFmtId="0" fontId="14" fillId="0" borderId="0" xfId="4" applyFont="1"/>
    <xf numFmtId="0" fontId="15" fillId="0" borderId="0" xfId="4" applyFont="1" applyAlignment="1">
      <alignment vertical="center" wrapText="1"/>
    </xf>
    <xf numFmtId="0" fontId="5" fillId="0" borderId="0" xfId="4"/>
    <xf numFmtId="0" fontId="16" fillId="0" borderId="0" xfId="4" applyFont="1" applyAlignment="1">
      <alignment horizontal="left" wrapText="1"/>
    </xf>
    <xf numFmtId="0" fontId="17" fillId="0" borderId="0" xfId="4" applyFont="1"/>
    <xf numFmtId="0" fontId="0" fillId="0" borderId="0" xfId="0" applyAlignment="1">
      <alignment vertical="center"/>
    </xf>
    <xf numFmtId="0" fontId="18" fillId="0" borderId="0" xfId="0" applyFont="1" applyAlignment="1">
      <alignment horizontal="center" vertical="center"/>
    </xf>
    <xf numFmtId="0" fontId="3" fillId="3" borderId="21" xfId="3" applyFont="1" applyBorder="1"/>
    <xf numFmtId="0" fontId="3" fillId="3" borderId="20" xfId="3" applyFont="1" applyBorder="1"/>
    <xf numFmtId="0" fontId="18" fillId="4" borderId="18" xfId="0" applyFont="1" applyFill="1" applyBorder="1" applyAlignment="1">
      <alignment horizontal="center" vertical="center"/>
    </xf>
    <xf numFmtId="0" fontId="18" fillId="4" borderId="19" xfId="0" applyFont="1" applyFill="1" applyBorder="1" applyAlignment="1">
      <alignment horizontal="center" vertical="center"/>
    </xf>
    <xf numFmtId="0" fontId="2" fillId="2" borderId="0" xfId="2" applyFont="1" applyAlignment="1">
      <alignment horizontal="center" vertical="center"/>
    </xf>
    <xf numFmtId="0" fontId="4" fillId="0" borderId="0" xfId="2" applyFill="1" applyAlignment="1">
      <alignment horizontal="center" vertical="center"/>
    </xf>
    <xf numFmtId="0" fontId="2" fillId="2" borderId="0" xfId="2" applyFont="1" applyAlignment="1">
      <alignment horizontal="left" vertical="center" wrapText="1"/>
    </xf>
    <xf numFmtId="0" fontId="2" fillId="2" borderId="22" xfId="2" applyFont="1" applyBorder="1" applyAlignment="1">
      <alignment horizontal="left" vertical="center"/>
    </xf>
    <xf numFmtId="0" fontId="18" fillId="4" borderId="23" xfId="0" applyFont="1" applyFill="1" applyBorder="1" applyAlignment="1">
      <alignment horizontal="center" vertical="center"/>
    </xf>
    <xf numFmtId="0" fontId="18" fillId="4" borderId="0" xfId="0" applyFont="1" applyFill="1" applyAlignment="1">
      <alignment horizontal="center" vertical="center"/>
    </xf>
    <xf numFmtId="0" fontId="2" fillId="2" borderId="0" xfId="2" applyFont="1" applyAlignment="1">
      <alignment horizontal="center"/>
    </xf>
    <xf numFmtId="0" fontId="0" fillId="0" borderId="0" xfId="0" applyAlignment="1">
      <alignment horizontal="center" vertical="center"/>
    </xf>
  </cellXfs>
  <cellStyles count="5">
    <cellStyle name="20% - Énfasis2" xfId="3" builtinId="34"/>
    <cellStyle name="Énfasis2" xfId="2" builtinId="33"/>
    <cellStyle name="Normal" xfId="0" builtinId="0"/>
    <cellStyle name="Normal 2 3" xfId="4" xr:uid="{D42E290D-5859-4ED5-9DD5-8FD220AA6182}"/>
    <cellStyle name="Porcentaje" xfId="1" builtinId="5"/>
  </cellStyles>
  <dxfs count="13">
    <dxf>
      <numFmt numFmtId="164" formatCode="#,##0.00\ &quot;€&quot;"/>
    </dxf>
    <dxf>
      <numFmt numFmtId="164" formatCode="#,##0.00\ &quot;€&quot;"/>
    </dxf>
    <dxf>
      <numFmt numFmtId="14" formatCode="0.00%"/>
    </dxf>
    <dxf>
      <numFmt numFmtId="14" formatCode="0.00%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4" formatCode="0.00%"/>
    </dxf>
    <dxf>
      <numFmt numFmtId="164" formatCode="#,##0.00\ &quot;€&quot;"/>
    </dxf>
    <dxf>
      <numFmt numFmtId="164" formatCode="#,##0.00\ &quot;€&quot;"/>
    </dxf>
    <dxf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% recursos captados centros singulares sobre total da UVigo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2"/>
            </a:solidFill>
            <a:ln w="9525" cap="flat" cmpd="sng" algn="ctr">
              <a:solidFill>
                <a:schemeClr val="accent2"/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'2022_Centros singulares I+D'!$A$16:$A$18</c:f>
              <c:strCache>
                <c:ptCount val="3"/>
                <c:pt idx="0">
                  <c:v>Contrato</c:v>
                </c:pt>
                <c:pt idx="1">
                  <c:v>Curso</c:v>
                </c:pt>
                <c:pt idx="2">
                  <c:v>Informe</c:v>
                </c:pt>
              </c:strCache>
            </c:strRef>
          </c:cat>
          <c:val>
            <c:numRef>
              <c:f>'2022_Centros singulares I+D'!$F$16:$F$18</c:f>
              <c:numCache>
                <c:formatCode>0.00%</c:formatCode>
                <c:ptCount val="3"/>
                <c:pt idx="0">
                  <c:v>0.64</c:v>
                </c:pt>
                <c:pt idx="1">
                  <c:v>0.45454545454545453</c:v>
                </c:pt>
                <c:pt idx="2">
                  <c:v>0.45238095238095238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1A-4E10-92EB-9BE65867AD8F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6032063"/>
        <c:axId val="6029567"/>
      </c:barChart>
      <c:catAx>
        <c:axId val="60320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029567"/>
        <c:crosses val="autoZero"/>
        <c:auto val="1"/>
        <c:lblAlgn val="ctr"/>
        <c:lblOffset val="100"/>
        <c:noMultiLvlLbl val="0"/>
      </c:catAx>
      <c:valAx>
        <c:axId val="6029567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0320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b="1"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b="1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es-ES"/>
              <a:t>% recursos captados centros singulares sobre total da UVigo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1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2">
                <a:lumMod val="75000"/>
              </a:schemeClr>
            </a:solidFill>
            <a:ln>
              <a:solidFill>
                <a:schemeClr val="accent2">
                  <a:lumMod val="75000"/>
                </a:schemeClr>
              </a:solidFill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'2022_Centros singulares_proxect'!$A$17:$A$22</c:f>
              <c:strCache>
                <c:ptCount val="6"/>
                <c:pt idx="0">
                  <c:v>E - CENTRAL DO ESTADO</c:v>
                </c:pt>
                <c:pt idx="1">
                  <c:v>X - XUNTA DE GALICIA</c:v>
                </c:pt>
                <c:pt idx="2">
                  <c:v>O - OUTROS (fundacións, convenios e outros)</c:v>
                </c:pt>
                <c:pt idx="3">
                  <c:v>Europeos</c:v>
                </c:pt>
                <c:pt idx="4">
                  <c:v>Interrrexionais</c:v>
                </c:pt>
                <c:pt idx="5">
                  <c:v>INOU</c:v>
                </c:pt>
              </c:strCache>
            </c:strRef>
          </c:cat>
          <c:val>
            <c:numRef>
              <c:f>'2022_Centros singulares_proxect'!$G$17:$G$22</c:f>
              <c:numCache>
                <c:formatCode>0.00%</c:formatCode>
                <c:ptCount val="6"/>
                <c:pt idx="0">
                  <c:v>0.72645205133321489</c:v>
                </c:pt>
                <c:pt idx="1">
                  <c:v>0.90554553580440489</c:v>
                </c:pt>
                <c:pt idx="2">
                  <c:v>0.82816677565413177</c:v>
                </c:pt>
                <c:pt idx="3">
                  <c:v>0.87115299099202403</c:v>
                </c:pt>
                <c:pt idx="4">
                  <c:v>1</c:v>
                </c:pt>
                <c:pt idx="5">
                  <c:v>0.25002127659574469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E3-4CFA-8FA9-51CB342612A2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1458817632"/>
        <c:axId val="1458826368"/>
      </c:barChart>
      <c:catAx>
        <c:axId val="1458817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endParaRPr lang="es-ES"/>
          </a:p>
        </c:txPr>
        <c:crossAx val="1458826368"/>
        <c:crosses val="autoZero"/>
        <c:auto val="1"/>
        <c:lblAlgn val="ctr"/>
        <c:lblOffset val="100"/>
        <c:noMultiLvlLbl val="0"/>
      </c:catAx>
      <c:valAx>
        <c:axId val="1458826368"/>
        <c:scaling>
          <c:orientation val="minMax"/>
          <c:max val="1"/>
        </c:scaling>
        <c:delete val="0"/>
        <c:axPos val="l"/>
        <c:numFmt formatCode="0.0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4588176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 b="1"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66675</xdr:rowOff>
    </xdr:from>
    <xdr:to>
      <xdr:col>1</xdr:col>
      <xdr:colOff>1781175</xdr:colOff>
      <xdr:row>0</xdr:row>
      <xdr:rowOff>514350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7C167893-4475-4042-8B0B-1BF0D264C5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"/>
          <a:ext cx="29432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866775</xdr:colOff>
      <xdr:row>21</xdr:row>
      <xdr:rowOff>9525</xdr:rowOff>
    </xdr:from>
    <xdr:to>
      <xdr:col>8</xdr:col>
      <xdr:colOff>428625</xdr:colOff>
      <xdr:row>35</xdr:row>
      <xdr:rowOff>85725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B43AD94D-6A51-41FE-A040-8D43EB47CD2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95251</xdr:colOff>
      <xdr:row>0</xdr:row>
      <xdr:rowOff>138113</xdr:rowOff>
    </xdr:from>
    <xdr:to>
      <xdr:col>0</xdr:col>
      <xdr:colOff>2638425</xdr:colOff>
      <xdr:row>0</xdr:row>
      <xdr:rowOff>628650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E5CC687F-68A6-408A-8EDB-9BC3A20593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1" y="138113"/>
          <a:ext cx="2543174" cy="49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180975</xdr:colOff>
      <xdr:row>14</xdr:row>
      <xdr:rowOff>152399</xdr:rowOff>
    </xdr:from>
    <xdr:to>
      <xdr:col>16</xdr:col>
      <xdr:colOff>323850</xdr:colOff>
      <xdr:row>30</xdr:row>
      <xdr:rowOff>66674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3DC7EA2A-F5E9-40FA-89A5-483728A168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5A387FC-1248-42A8-836B-3B2E50C2D4C2}" name="Tabla1" displayName="Tabla1" ref="A15:G19" totalsRowShown="0" headerRowDxfId="12">
  <autoFilter ref="A15:G19" xr:uid="{85A387FC-1248-42A8-836B-3B2E50C2D4C2}"/>
  <tableColumns count="7">
    <tableColumn id="1" xr3:uid="{88B6A081-06D0-4F49-AE6D-2525F2DA8B13}" name="Tipo"/>
    <tableColumn id="2" xr3:uid="{47AF2C73-2396-4397-90BC-5956BBB7CD29}" name="Nº actividades"/>
    <tableColumn id="3" xr3:uid="{8A35ADCE-A573-4CED-B5A9-C3E349E261F0}" name="Importes" dataDxfId="11"/>
    <tableColumn id="4" xr3:uid="{00BA8D0E-4DDB-4BC0-BBFF-9AA7DCD06526}" name="Nº actividades "/>
    <tableColumn id="5" xr3:uid="{752FBBBA-74F5-42AF-A1F8-53E866DF3AAC}" name="Importes " dataDxfId="10"/>
    <tableColumn id="6" xr3:uid="{33159120-F463-4B84-94A8-9AA3C347FDA6}" name="% sobre total" dataDxfId="9" dataCellStyle="Porcentaje">
      <calculatedColumnFormula>D16/B16</calculatedColumnFormula>
    </tableColumn>
    <tableColumn id="7" xr3:uid="{DD20D1BD-A8C1-4BB1-9A37-8980657B6359}" name="% importe sobre total" dataDxfId="8" dataCellStyle="Porcentaje">
      <calculatedColumnFormula>E16/C16</calculatedColumnFormula>
    </tableColumn>
  </tableColumns>
  <tableStyleInfo name="TableStyleMedium3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B5FD7589-A441-4D4E-96EC-5540E4AC8935}" name="Tabla3" displayName="Tabla3" ref="A24:D37" totalsRowShown="0">
  <autoFilter ref="A24:D37" xr:uid="{B5FD7589-A441-4D4E-96EC-5540E4AC8935}"/>
  <tableColumns count="4">
    <tableColumn id="1" xr3:uid="{762ED385-07A1-4D9B-84FE-BDA05E445501}" name="Centro"/>
    <tableColumn id="2" xr3:uid="{E28C4696-2892-402B-899A-5182E067E19F}" name="Tipo"/>
    <tableColumn id="3" xr3:uid="{D0CD191B-8C8F-4FB7-B2C5-1158B9EADC92}" name="Nº actividades"/>
    <tableColumn id="4" xr3:uid="{9FD99F39-9963-4187-9FE7-0B1FE2DB2689}" name="Importes" dataDxfId="7"/>
  </tableColumns>
  <tableStyleInfo name="TableStyleMedium3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F6B51807-47A4-45DE-B36A-6DF692C0B907}" name="Tabla4" displayName="Tabla4" ref="A41:D61" totalsRowShown="0">
  <autoFilter ref="A41:D61" xr:uid="{F6B51807-47A4-45DE-B36A-6DF692C0B907}"/>
  <tableColumns count="4">
    <tableColumn id="1" xr3:uid="{532B2D06-B47F-4C89-8361-D4585572B5B4}" name="Centro"/>
    <tableColumn id="2" xr3:uid="{E412B710-D565-4E25-ABA8-FB1B6BAF2432}" name="Categoría"/>
    <tableColumn id="3" xr3:uid="{CE01BB54-E9F6-408C-8A49-69B66446E715}" name="Nº actividades"/>
    <tableColumn id="4" xr3:uid="{CC8F36A6-6A4C-49FF-9004-FD6BF6CD0629}" name="Importes" dataDxfId="6"/>
  </tableColumns>
  <tableStyleInfo name="TableStyleMedium3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AD466BC1-BE87-4044-9B16-E66390FD18A5}" name="Tabla2" displayName="Tabla2" ref="A16:G23" totalsRowShown="0">
  <autoFilter ref="A16:G23" xr:uid="{AD466BC1-BE87-4044-9B16-E66390FD18A5}"/>
  <tableColumns count="7">
    <tableColumn id="1" xr3:uid="{275202E9-4BE7-4065-9917-F1C449578086}" name="Tipo"/>
    <tableColumn id="2" xr3:uid="{EADC50F3-DD74-4D76-A95E-1AAE8A7BFD2E}" name="Nº proxectos"/>
    <tableColumn id="3" xr3:uid="{73A916CD-1733-4099-A77A-772027EC2943}" name="Importes" dataDxfId="5"/>
    <tableColumn id="4" xr3:uid="{7A032CC0-6884-4614-967D-7ACEED80E349}" name="Proxectos"/>
    <tableColumn id="5" xr3:uid="{3F1C2246-18DE-43C0-B6FB-973B0F4A8224}" name="Importe" dataDxfId="4"/>
    <tableColumn id="6" xr3:uid="{F7487CD3-BEB5-43A6-B9F5-73893818EFB8}" name="% sobre total" dataDxfId="3" dataCellStyle="Porcentaje">
      <calculatedColumnFormula>Tabla2[[#This Row],[Proxectos]]/Tabla2[[#This Row],[Nº proxectos]]</calculatedColumnFormula>
    </tableColumn>
    <tableColumn id="7" xr3:uid="{C110AB17-8A3D-4E6A-921A-01C3B22310FB}" name="% importe sobre total" dataDxfId="2" dataCellStyle="Porcentaje">
      <calculatedColumnFormula>Tabla2[[#This Row],[Importe]]/Tabla2[[#This Row],[Importes]]</calculatedColumnFormula>
    </tableColumn>
  </tableColumns>
  <tableStyleInfo name="TableStyleMedium3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6138A547-718A-40ED-852F-4C9DD9218599}" name="Tabla5" displayName="Tabla5" ref="A34:D56" totalsRowShown="0">
  <autoFilter ref="A34:D56" xr:uid="{6138A547-718A-40ED-852F-4C9DD9218599}"/>
  <tableColumns count="4">
    <tableColumn id="1" xr3:uid="{FCFF7DC3-C85B-4FC5-BAE0-E65C09107737}" name="Centro singular"/>
    <tableColumn id="2" xr3:uid="{BAF61347-39E5-4889-9B66-945F519D1127}" name="Tipo"/>
    <tableColumn id="3" xr3:uid="{F2EDF300-9789-4221-90D3-C71E90345FEE}" name="Nº proxectos"/>
    <tableColumn id="4" xr3:uid="{113290FB-1321-4E7F-ADE8-8AF2102D266C}" name="Suma de importes" dataDxfId="1"/>
  </tableColumns>
  <tableStyleInfo name="TableStyleMedium3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6B192F67-F9C8-4E68-AA1C-4949FEC96A12}" name="Tabla6" displayName="Tabla6" ref="F34:I57" totalsRowShown="0">
  <autoFilter ref="F34:I57" xr:uid="{6B192F67-F9C8-4E68-AA1C-4949FEC96A12}"/>
  <tableColumns count="4">
    <tableColumn id="1" xr3:uid="{173038D2-A8D6-49A9-A77C-FBF9C536E5D9}" name="Centro singular"/>
    <tableColumn id="2" xr3:uid="{314E6D47-560D-4B25-8332-162B0635BDC4}" name="Categoría IP"/>
    <tableColumn id="3" xr3:uid="{8B7E20F0-7B39-4914-B097-25801822C1E4}" name="Nº proxectos captados"/>
    <tableColumn id="4" xr3:uid="{3B3A4FDC-510E-483F-88BA-86FD13ACA881}" name="Suma de importes" dataDxfId="0"/>
  </tableColumns>
  <tableStyleInfo name="TableStyleMedium3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table" Target="../tables/table6.xml"/><Relationship Id="rId4" Type="http://schemas.openxmlformats.org/officeDocument/2006/relationships/table" Target="../tables/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92EB7C-7AD6-47E0-BACB-60CE463720BB}">
  <dimension ref="A1:P62"/>
  <sheetViews>
    <sheetView tabSelected="1" workbookViewId="0">
      <selection activeCell="E7" sqref="E7"/>
    </sheetView>
  </sheetViews>
  <sheetFormatPr baseColWidth="10" defaultRowHeight="15" x14ac:dyDescent="0.25"/>
  <cols>
    <col min="1" max="1" width="17.42578125" customWidth="1"/>
    <col min="2" max="2" width="35.42578125" bestFit="1" customWidth="1"/>
    <col min="3" max="3" width="24.28515625" customWidth="1"/>
    <col min="4" max="4" width="18.28515625" customWidth="1"/>
    <col min="5" max="5" width="13.140625" bestFit="1" customWidth="1"/>
    <col min="6" max="6" width="14.7109375" customWidth="1"/>
    <col min="7" max="7" width="35.42578125" bestFit="1" customWidth="1"/>
    <col min="11" max="11" width="9" bestFit="1" customWidth="1"/>
    <col min="13" max="13" width="13.42578125" customWidth="1"/>
  </cols>
  <sheetData>
    <row r="1" spans="1:15" s="8" customFormat="1" ht="48.75" customHeight="1" thickBot="1" x14ac:dyDescent="0.3">
      <c r="A1" s="1"/>
      <c r="B1" s="2"/>
      <c r="C1" s="3"/>
      <c r="D1" s="4"/>
      <c r="E1" s="4"/>
      <c r="F1" s="5"/>
      <c r="G1" s="6"/>
      <c r="H1" s="1"/>
      <c r="I1" s="1"/>
      <c r="J1" s="6"/>
      <c r="K1" s="7" t="s">
        <v>0</v>
      </c>
      <c r="L1" s="1"/>
      <c r="M1" s="1"/>
      <c r="N1" s="1"/>
      <c r="O1" s="1"/>
    </row>
    <row r="2" spans="1:15" s="8" customFormat="1" ht="15" customHeight="1" x14ac:dyDescent="0.25">
      <c r="B2" s="9"/>
      <c r="C2" s="10"/>
      <c r="D2" s="11"/>
      <c r="E2" s="11"/>
      <c r="F2" s="12"/>
      <c r="G2" s="13"/>
      <c r="H2" s="13"/>
      <c r="I2" s="13"/>
      <c r="J2" s="13"/>
      <c r="K2" s="13"/>
    </row>
    <row r="3" spans="1:15" s="8" customFormat="1" ht="15" customHeight="1" x14ac:dyDescent="0.25">
      <c r="A3" s="14" t="s">
        <v>1</v>
      </c>
      <c r="B3" s="9"/>
      <c r="C3" s="10"/>
      <c r="D3" s="11"/>
      <c r="E3" s="11"/>
      <c r="F3" s="12"/>
      <c r="G3" s="13"/>
      <c r="H3" s="13"/>
      <c r="I3" s="13"/>
      <c r="J3" s="13"/>
      <c r="K3" s="13"/>
    </row>
    <row r="4" spans="1:15" s="8" customFormat="1" ht="15" customHeight="1" x14ac:dyDescent="0.25">
      <c r="A4" s="14" t="s">
        <v>2</v>
      </c>
      <c r="B4" s="9"/>
      <c r="C4" s="10"/>
      <c r="D4" s="11"/>
      <c r="E4" s="11"/>
      <c r="F4" s="12"/>
      <c r="G4" s="13"/>
      <c r="H4" s="13"/>
      <c r="I4" s="13"/>
      <c r="J4" s="13"/>
      <c r="K4" s="13"/>
    </row>
    <row r="5" spans="1:15" s="8" customFormat="1" ht="15" customHeight="1" x14ac:dyDescent="0.25">
      <c r="A5" s="15" t="s">
        <v>42</v>
      </c>
      <c r="B5" s="9"/>
      <c r="C5" s="10"/>
      <c r="D5" s="11"/>
      <c r="E5" s="11"/>
      <c r="F5" s="12"/>
      <c r="G5" s="13"/>
      <c r="H5" s="13"/>
      <c r="I5" s="13"/>
      <c r="J5" s="13"/>
      <c r="K5" s="13"/>
    </row>
    <row r="6" spans="1:15" s="8" customFormat="1" ht="15" customHeight="1" x14ac:dyDescent="0.25">
      <c r="A6" s="14" t="s">
        <v>4</v>
      </c>
      <c r="B6" s="9"/>
      <c r="C6" s="10"/>
      <c r="D6" s="11"/>
      <c r="E6" s="11"/>
      <c r="F6" s="12"/>
      <c r="G6" s="13"/>
      <c r="H6" s="13"/>
      <c r="I6" s="13"/>
      <c r="J6" s="13"/>
      <c r="K6" s="13"/>
    </row>
    <row r="7" spans="1:15" s="8" customFormat="1" ht="15" customHeight="1" x14ac:dyDescent="0.25">
      <c r="A7" s="14"/>
      <c r="B7" s="9"/>
      <c r="C7" s="10"/>
      <c r="D7" s="11"/>
      <c r="E7" s="11"/>
      <c r="F7" s="12"/>
      <c r="G7" s="13"/>
      <c r="H7" s="13"/>
      <c r="I7" s="13"/>
      <c r="J7" s="13"/>
      <c r="K7" s="13"/>
    </row>
    <row r="8" spans="1:15" s="8" customFormat="1" ht="15" customHeight="1" x14ac:dyDescent="0.25">
      <c r="A8" s="16" t="s">
        <v>3</v>
      </c>
      <c r="B8" s="9"/>
      <c r="C8" s="10"/>
      <c r="D8" s="11"/>
      <c r="E8" s="11"/>
      <c r="F8" s="12"/>
      <c r="G8" s="13"/>
      <c r="H8" s="13"/>
      <c r="I8" s="13"/>
      <c r="J8" s="13"/>
      <c r="K8" s="13"/>
    </row>
    <row r="9" spans="1:15" s="8" customFormat="1" ht="15" customHeight="1" x14ac:dyDescent="0.25">
      <c r="A9" s="16"/>
      <c r="B9" s="9"/>
      <c r="C9" s="10"/>
      <c r="D9" s="11"/>
      <c r="E9" s="11"/>
      <c r="F9" s="12"/>
      <c r="G9" s="13"/>
      <c r="H9" s="13"/>
      <c r="I9" s="13"/>
      <c r="J9" s="13"/>
      <c r="K9" s="13"/>
    </row>
    <row r="10" spans="1:15" s="8" customFormat="1" ht="15" customHeight="1" x14ac:dyDescent="0.25">
      <c r="A10" s="16"/>
      <c r="B10" s="9"/>
      <c r="C10" s="10"/>
      <c r="D10" s="11"/>
      <c r="E10" s="11"/>
      <c r="F10" s="12"/>
      <c r="G10" s="13"/>
      <c r="H10" s="13"/>
      <c r="I10" s="13"/>
      <c r="J10" s="13"/>
      <c r="K10" s="13"/>
    </row>
    <row r="11" spans="1:15" s="8" customFormat="1" ht="29.25" customHeight="1" x14ac:dyDescent="0.2">
      <c r="A11" s="56" t="s">
        <v>43</v>
      </c>
      <c r="B11" s="57"/>
      <c r="C11" s="57"/>
      <c r="D11" s="57"/>
      <c r="E11" s="57"/>
      <c r="F11" s="57"/>
      <c r="G11" s="57"/>
      <c r="H11" s="57"/>
      <c r="I11" s="57"/>
      <c r="J11" s="57"/>
      <c r="K11" s="57"/>
    </row>
    <row r="13" spans="1:15" x14ac:dyDescent="0.25">
      <c r="D13" s="59"/>
      <c r="E13" s="59"/>
    </row>
    <row r="14" spans="1:15" x14ac:dyDescent="0.25">
      <c r="B14" s="58" t="s">
        <v>14</v>
      </c>
      <c r="C14" s="58"/>
      <c r="D14" s="58" t="s">
        <v>15</v>
      </c>
      <c r="E14" s="58"/>
      <c r="F14" s="58" t="s">
        <v>16</v>
      </c>
      <c r="G14" s="58"/>
    </row>
    <row r="15" spans="1:15" x14ac:dyDescent="0.25">
      <c r="A15" t="s">
        <v>13</v>
      </c>
      <c r="B15" s="21" t="s">
        <v>11</v>
      </c>
      <c r="C15" s="21" t="s">
        <v>12</v>
      </c>
      <c r="D15" s="21" t="s">
        <v>53</v>
      </c>
      <c r="E15" s="21" t="s">
        <v>52</v>
      </c>
      <c r="F15" s="21" t="s">
        <v>8</v>
      </c>
      <c r="G15" s="21" t="s">
        <v>9</v>
      </c>
    </row>
    <row r="16" spans="1:15" x14ac:dyDescent="0.25">
      <c r="A16" t="s">
        <v>5</v>
      </c>
      <c r="B16">
        <v>100</v>
      </c>
      <c r="C16" s="17">
        <v>4021799.74</v>
      </c>
      <c r="D16">
        <v>64</v>
      </c>
      <c r="E16" s="17">
        <v>2982215.06</v>
      </c>
      <c r="F16" s="19">
        <f>D16/B16</f>
        <v>0.64</v>
      </c>
      <c r="G16" s="18">
        <f>E16/C16</f>
        <v>0.74151256969348744</v>
      </c>
    </row>
    <row r="17" spans="1:7" x14ac:dyDescent="0.25">
      <c r="A17" t="s">
        <v>6</v>
      </c>
      <c r="B17">
        <v>11</v>
      </c>
      <c r="C17" s="17">
        <v>70602</v>
      </c>
      <c r="D17">
        <v>5</v>
      </c>
      <c r="E17" s="17">
        <v>4124</v>
      </c>
      <c r="F17" s="19">
        <f t="shared" ref="F17:F18" si="0">D17/B17</f>
        <v>0.45454545454545453</v>
      </c>
      <c r="G17" s="18">
        <f t="shared" ref="G17:G19" si="1">E17/C17</f>
        <v>5.8411943004447464E-2</v>
      </c>
    </row>
    <row r="18" spans="1:7" x14ac:dyDescent="0.25">
      <c r="A18" t="s">
        <v>7</v>
      </c>
      <c r="B18">
        <v>546</v>
      </c>
      <c r="C18" s="17">
        <v>1392714.1</v>
      </c>
      <c r="D18">
        <v>247</v>
      </c>
      <c r="E18" s="17">
        <v>575842.67000000004</v>
      </c>
      <c r="F18" s="19">
        <f t="shared" si="0"/>
        <v>0.45238095238095238</v>
      </c>
      <c r="G18" s="18">
        <f t="shared" si="1"/>
        <v>0.41346796876688474</v>
      </c>
    </row>
    <row r="19" spans="1:7" ht="15.75" thickBot="1" x14ac:dyDescent="0.3">
      <c r="A19" s="22" t="s">
        <v>10</v>
      </c>
      <c r="B19" s="22">
        <f>SUM(B16:B18)</f>
        <v>657</v>
      </c>
      <c r="C19" s="23">
        <f t="shared" ref="C19:E19" si="2">SUM(C16:C18)</f>
        <v>5485115.8399999999</v>
      </c>
      <c r="D19" s="22">
        <f t="shared" si="2"/>
        <v>316</v>
      </c>
      <c r="E19" s="23">
        <f t="shared" si="2"/>
        <v>3562181.73</v>
      </c>
      <c r="F19" s="24">
        <f>D19/B19</f>
        <v>0.48097412480974122</v>
      </c>
      <c r="G19" s="25">
        <f t="shared" si="1"/>
        <v>0.64942689159323208</v>
      </c>
    </row>
    <row r="20" spans="1:7" ht="15.75" thickTop="1" x14ac:dyDescent="0.25"/>
    <row r="23" spans="1:7" x14ac:dyDescent="0.25">
      <c r="A23" s="26" t="s">
        <v>22</v>
      </c>
      <c r="B23" s="26"/>
    </row>
    <row r="24" spans="1:7" x14ac:dyDescent="0.25">
      <c r="A24" t="s">
        <v>23</v>
      </c>
      <c r="B24" t="s">
        <v>13</v>
      </c>
      <c r="C24" t="s">
        <v>11</v>
      </c>
      <c r="D24" s="17" t="s">
        <v>12</v>
      </c>
    </row>
    <row r="25" spans="1:7" x14ac:dyDescent="0.25">
      <c r="A25" t="s">
        <v>17</v>
      </c>
      <c r="B25" t="s">
        <v>5</v>
      </c>
      <c r="C25">
        <v>20</v>
      </c>
      <c r="D25" s="17">
        <v>1070179</v>
      </c>
    </row>
    <row r="26" spans="1:7" x14ac:dyDescent="0.25">
      <c r="A26" t="s">
        <v>17</v>
      </c>
      <c r="B26" t="s">
        <v>6</v>
      </c>
      <c r="C26">
        <v>3</v>
      </c>
      <c r="D26" s="17">
        <v>504</v>
      </c>
    </row>
    <row r="27" spans="1:7" x14ac:dyDescent="0.25">
      <c r="A27" t="s">
        <v>17</v>
      </c>
      <c r="B27" t="s">
        <v>7</v>
      </c>
      <c r="C27">
        <v>93</v>
      </c>
      <c r="D27" s="17">
        <v>171220.17</v>
      </c>
    </row>
    <row r="28" spans="1:7" x14ac:dyDescent="0.25">
      <c r="A28" t="s">
        <v>18</v>
      </c>
      <c r="B28" t="s">
        <v>5</v>
      </c>
      <c r="C28">
        <v>6</v>
      </c>
      <c r="D28" s="17">
        <v>143015.16</v>
      </c>
    </row>
    <row r="29" spans="1:7" x14ac:dyDescent="0.25">
      <c r="A29" t="s">
        <v>18</v>
      </c>
      <c r="B29" t="s">
        <v>7</v>
      </c>
      <c r="C29">
        <v>9</v>
      </c>
      <c r="D29" s="17">
        <v>46051.24</v>
      </c>
    </row>
    <row r="30" spans="1:7" x14ac:dyDescent="0.25">
      <c r="A30" t="s">
        <v>19</v>
      </c>
      <c r="B30" t="s">
        <v>5</v>
      </c>
      <c r="C30">
        <v>6</v>
      </c>
      <c r="D30" s="17">
        <v>181150</v>
      </c>
    </row>
    <row r="31" spans="1:7" x14ac:dyDescent="0.25">
      <c r="A31" t="s">
        <v>19</v>
      </c>
      <c r="B31" t="s">
        <v>7</v>
      </c>
      <c r="C31">
        <v>67</v>
      </c>
      <c r="D31" s="17">
        <v>65080.01</v>
      </c>
    </row>
    <row r="32" spans="1:7" x14ac:dyDescent="0.25">
      <c r="A32" t="s">
        <v>20</v>
      </c>
      <c r="B32" t="s">
        <v>5</v>
      </c>
      <c r="C32">
        <v>31</v>
      </c>
      <c r="D32" s="17">
        <v>1572870.9</v>
      </c>
    </row>
    <row r="33" spans="1:16" x14ac:dyDescent="0.25">
      <c r="A33" t="s">
        <v>20</v>
      </c>
      <c r="B33" t="s">
        <v>6</v>
      </c>
      <c r="C33">
        <v>2</v>
      </c>
      <c r="D33" s="17">
        <v>3620</v>
      </c>
    </row>
    <row r="34" spans="1:16" x14ac:dyDescent="0.25">
      <c r="A34" t="s">
        <v>20</v>
      </c>
      <c r="B34" t="s">
        <v>7</v>
      </c>
      <c r="C34">
        <v>71</v>
      </c>
      <c r="D34" s="17">
        <v>250622.9</v>
      </c>
    </row>
    <row r="35" spans="1:16" x14ac:dyDescent="0.25">
      <c r="A35" t="s">
        <v>21</v>
      </c>
      <c r="B35" t="s">
        <v>5</v>
      </c>
      <c r="C35">
        <v>1</v>
      </c>
      <c r="D35" s="17">
        <v>15000</v>
      </c>
    </row>
    <row r="36" spans="1:16" x14ac:dyDescent="0.25">
      <c r="A36" t="s">
        <v>21</v>
      </c>
      <c r="B36" t="s">
        <v>7</v>
      </c>
      <c r="C36">
        <v>7</v>
      </c>
      <c r="D36" s="17">
        <v>42868.35</v>
      </c>
    </row>
    <row r="37" spans="1:16" ht="15.75" thickBot="1" x14ac:dyDescent="0.3">
      <c r="A37" s="22" t="s">
        <v>10</v>
      </c>
      <c r="B37" s="22"/>
      <c r="C37" s="22">
        <f>SUM(C25:C36)</f>
        <v>316</v>
      </c>
      <c r="D37" s="23">
        <f>SUM(D25:D36)</f>
        <v>3562181.7299999995</v>
      </c>
    </row>
    <row r="38" spans="1:16" ht="15.75" thickTop="1" x14ac:dyDescent="0.25"/>
    <row r="40" spans="1:16" x14ac:dyDescent="0.25">
      <c r="A40" s="26" t="s">
        <v>31</v>
      </c>
      <c r="B40" s="26"/>
    </row>
    <row r="41" spans="1:16" x14ac:dyDescent="0.25">
      <c r="A41" t="s">
        <v>23</v>
      </c>
      <c r="B41" t="s">
        <v>30</v>
      </c>
      <c r="C41" t="s">
        <v>11</v>
      </c>
      <c r="D41" t="s">
        <v>12</v>
      </c>
      <c r="G41" s="26" t="s">
        <v>39</v>
      </c>
      <c r="H41" s="58" t="s">
        <v>32</v>
      </c>
      <c r="I41" s="58"/>
      <c r="J41" s="58" t="s">
        <v>33</v>
      </c>
      <c r="K41" s="58"/>
      <c r="L41" s="58" t="s">
        <v>34</v>
      </c>
      <c r="M41" s="58"/>
      <c r="N41" s="58" t="s">
        <v>35</v>
      </c>
      <c r="O41" s="58"/>
      <c r="P41" s="58" t="s">
        <v>10</v>
      </c>
    </row>
    <row r="42" spans="1:16" x14ac:dyDescent="0.25">
      <c r="A42" t="s">
        <v>17</v>
      </c>
      <c r="B42" t="s">
        <v>24</v>
      </c>
      <c r="C42">
        <v>2</v>
      </c>
      <c r="D42" s="17">
        <v>27290</v>
      </c>
      <c r="G42" s="26" t="s">
        <v>38</v>
      </c>
      <c r="H42" s="26" t="s">
        <v>36</v>
      </c>
      <c r="I42" s="26" t="s">
        <v>37</v>
      </c>
      <c r="J42" s="26" t="s">
        <v>36</v>
      </c>
      <c r="K42" s="26" t="s">
        <v>37</v>
      </c>
      <c r="L42" s="26" t="s">
        <v>36</v>
      </c>
      <c r="M42" s="26" t="s">
        <v>37</v>
      </c>
      <c r="N42" s="26" t="s">
        <v>36</v>
      </c>
      <c r="O42" s="26" t="s">
        <v>37</v>
      </c>
      <c r="P42" s="58"/>
    </row>
    <row r="43" spans="1:16" x14ac:dyDescent="0.25">
      <c r="A43" t="s">
        <v>17</v>
      </c>
      <c r="B43" t="s">
        <v>25</v>
      </c>
      <c r="C43">
        <v>52</v>
      </c>
      <c r="D43" s="17">
        <v>741603.42</v>
      </c>
      <c r="G43" s="27" t="s">
        <v>24</v>
      </c>
      <c r="H43" s="32"/>
      <c r="I43" s="28"/>
      <c r="J43" s="32"/>
      <c r="K43" s="28"/>
      <c r="L43" s="28"/>
      <c r="M43" s="28"/>
      <c r="N43" s="28">
        <v>2</v>
      </c>
      <c r="O43" s="28"/>
      <c r="P43" s="29">
        <v>2</v>
      </c>
    </row>
    <row r="44" spans="1:16" x14ac:dyDescent="0.25">
      <c r="A44" t="s">
        <v>17</v>
      </c>
      <c r="B44" t="s">
        <v>26</v>
      </c>
      <c r="C44">
        <v>2</v>
      </c>
      <c r="D44" s="17">
        <v>47872</v>
      </c>
      <c r="G44" s="34" t="s">
        <v>25</v>
      </c>
      <c r="H44" s="35">
        <v>6</v>
      </c>
      <c r="I44" s="36">
        <v>1</v>
      </c>
      <c r="J44" s="35">
        <v>2</v>
      </c>
      <c r="K44" s="36">
        <v>1</v>
      </c>
      <c r="L44" s="35">
        <v>1</v>
      </c>
      <c r="M44" s="36"/>
      <c r="N44" s="36">
        <v>21</v>
      </c>
      <c r="O44" s="36">
        <v>3</v>
      </c>
      <c r="P44" s="37">
        <v>35</v>
      </c>
    </row>
    <row r="45" spans="1:16" x14ac:dyDescent="0.25">
      <c r="A45" t="s">
        <v>17</v>
      </c>
      <c r="B45" t="s">
        <v>27</v>
      </c>
      <c r="C45">
        <v>60</v>
      </c>
      <c r="D45" s="17">
        <v>425137.75</v>
      </c>
      <c r="G45" s="30" t="s">
        <v>28</v>
      </c>
      <c r="H45" s="33"/>
      <c r="J45" s="33"/>
      <c r="L45" s="33"/>
      <c r="N45">
        <v>2</v>
      </c>
      <c r="O45">
        <v>2</v>
      </c>
      <c r="P45" s="31">
        <v>4</v>
      </c>
    </row>
    <row r="46" spans="1:16" x14ac:dyDescent="0.25">
      <c r="A46" t="s">
        <v>18</v>
      </c>
      <c r="B46" t="s">
        <v>25</v>
      </c>
      <c r="C46">
        <v>11</v>
      </c>
      <c r="D46" s="17">
        <v>123666.4</v>
      </c>
      <c r="G46" s="34" t="s">
        <v>26</v>
      </c>
      <c r="H46" s="35">
        <v>1</v>
      </c>
      <c r="I46" s="36"/>
      <c r="J46" s="35"/>
      <c r="K46" s="36"/>
      <c r="L46" s="35"/>
      <c r="M46" s="36">
        <v>1</v>
      </c>
      <c r="N46" s="36">
        <v>5</v>
      </c>
      <c r="O46" s="36"/>
      <c r="P46" s="37">
        <v>7</v>
      </c>
    </row>
    <row r="47" spans="1:16" x14ac:dyDescent="0.25">
      <c r="A47" t="s">
        <v>18</v>
      </c>
      <c r="B47" t="s">
        <v>28</v>
      </c>
      <c r="C47">
        <v>1</v>
      </c>
      <c r="D47" s="17">
        <v>20000</v>
      </c>
      <c r="G47" s="30" t="s">
        <v>29</v>
      </c>
      <c r="H47" s="33">
        <v>1</v>
      </c>
      <c r="J47" s="33"/>
      <c r="L47" s="33"/>
      <c r="P47" s="31">
        <v>1</v>
      </c>
    </row>
    <row r="48" spans="1:16" x14ac:dyDescent="0.25">
      <c r="A48" t="s">
        <v>18</v>
      </c>
      <c r="B48" t="s">
        <v>26</v>
      </c>
      <c r="C48">
        <v>2</v>
      </c>
      <c r="D48" s="17">
        <v>25000</v>
      </c>
      <c r="G48" s="34" t="s">
        <v>27</v>
      </c>
      <c r="H48" s="35">
        <v>3</v>
      </c>
      <c r="I48" s="36"/>
      <c r="J48" s="35"/>
      <c r="K48" s="36"/>
      <c r="L48" s="35">
        <v>5</v>
      </c>
      <c r="M48" s="36"/>
      <c r="N48" s="36">
        <v>17</v>
      </c>
      <c r="O48" s="36">
        <v>11</v>
      </c>
      <c r="P48" s="37">
        <v>36</v>
      </c>
    </row>
    <row r="49" spans="1:16" ht="15.75" thickBot="1" x14ac:dyDescent="0.3">
      <c r="A49" t="s">
        <v>18</v>
      </c>
      <c r="B49" t="s">
        <v>27</v>
      </c>
      <c r="C49">
        <v>1</v>
      </c>
      <c r="D49" s="17">
        <v>20400</v>
      </c>
      <c r="G49" s="38" t="s">
        <v>10</v>
      </c>
      <c r="H49" s="39">
        <v>11</v>
      </c>
      <c r="I49" s="40">
        <v>1</v>
      </c>
      <c r="J49" s="39">
        <v>2</v>
      </c>
      <c r="K49" s="40">
        <v>1</v>
      </c>
      <c r="L49" s="39">
        <v>6</v>
      </c>
      <c r="M49" s="40">
        <v>1</v>
      </c>
      <c r="N49" s="40">
        <v>47</v>
      </c>
      <c r="O49" s="40">
        <v>16</v>
      </c>
      <c r="P49" s="41">
        <v>85</v>
      </c>
    </row>
    <row r="50" spans="1:16" ht="15.75" thickTop="1" x14ac:dyDescent="0.25">
      <c r="A50" t="s">
        <v>19</v>
      </c>
      <c r="B50" t="s">
        <v>25</v>
      </c>
      <c r="C50">
        <v>10</v>
      </c>
      <c r="D50" s="17">
        <v>111800.24</v>
      </c>
    </row>
    <row r="51" spans="1:16" x14ac:dyDescent="0.25">
      <c r="A51" t="s">
        <v>19</v>
      </c>
      <c r="B51" t="s">
        <v>28</v>
      </c>
      <c r="C51">
        <v>9</v>
      </c>
      <c r="D51" s="17">
        <v>87562.77</v>
      </c>
    </row>
    <row r="52" spans="1:16" x14ac:dyDescent="0.25">
      <c r="A52" t="s">
        <v>19</v>
      </c>
      <c r="B52" t="s">
        <v>29</v>
      </c>
      <c r="C52">
        <v>1</v>
      </c>
      <c r="D52" s="17">
        <v>3000</v>
      </c>
    </row>
    <row r="53" spans="1:16" x14ac:dyDescent="0.25">
      <c r="A53" t="s">
        <v>19</v>
      </c>
      <c r="B53" t="s">
        <v>27</v>
      </c>
      <c r="C53">
        <v>53</v>
      </c>
      <c r="D53" s="17">
        <v>43867</v>
      </c>
    </row>
    <row r="54" spans="1:16" x14ac:dyDescent="0.25">
      <c r="A54" t="s">
        <v>20</v>
      </c>
      <c r="B54" t="s">
        <v>25</v>
      </c>
      <c r="C54">
        <v>47</v>
      </c>
      <c r="D54" s="17">
        <v>1143149.3</v>
      </c>
    </row>
    <row r="55" spans="1:16" x14ac:dyDescent="0.25">
      <c r="A55" t="s">
        <v>20</v>
      </c>
      <c r="B55" t="s">
        <v>28</v>
      </c>
      <c r="C55">
        <v>1</v>
      </c>
      <c r="D55" s="17">
        <v>600</v>
      </c>
    </row>
    <row r="56" spans="1:16" x14ac:dyDescent="0.25">
      <c r="A56" t="s">
        <v>20</v>
      </c>
      <c r="B56" t="s">
        <v>26</v>
      </c>
      <c r="C56">
        <v>8</v>
      </c>
      <c r="D56" s="17">
        <v>82155</v>
      </c>
    </row>
    <row r="57" spans="1:16" x14ac:dyDescent="0.25">
      <c r="A57" t="s">
        <v>20</v>
      </c>
      <c r="B57" t="s">
        <v>27</v>
      </c>
      <c r="C57">
        <v>48</v>
      </c>
      <c r="D57" s="17">
        <v>601209.5</v>
      </c>
    </row>
    <row r="58" spans="1:16" x14ac:dyDescent="0.25">
      <c r="A58" t="s">
        <v>21</v>
      </c>
      <c r="B58" t="s">
        <v>25</v>
      </c>
      <c r="C58">
        <v>1</v>
      </c>
      <c r="D58" s="17">
        <v>15000</v>
      </c>
    </row>
    <row r="59" spans="1:16" x14ac:dyDescent="0.25">
      <c r="A59" t="s">
        <v>21</v>
      </c>
      <c r="B59" t="s">
        <v>26</v>
      </c>
      <c r="C59">
        <v>1</v>
      </c>
      <c r="D59" s="17">
        <v>4500</v>
      </c>
    </row>
    <row r="60" spans="1:16" x14ac:dyDescent="0.25">
      <c r="A60" t="s">
        <v>21</v>
      </c>
      <c r="B60" t="s">
        <v>27</v>
      </c>
      <c r="C60">
        <v>6</v>
      </c>
      <c r="D60" s="17">
        <v>38368.35</v>
      </c>
    </row>
    <row r="61" spans="1:16" ht="15.75" thickBot="1" x14ac:dyDescent="0.3">
      <c r="A61" s="22" t="s">
        <v>10</v>
      </c>
      <c r="B61" s="22"/>
      <c r="C61" s="22">
        <f>SUBTOTAL(109,C42:C60)</f>
        <v>316</v>
      </c>
      <c r="D61" s="23">
        <f>SUBTOTAL(109,D42:D60)</f>
        <v>3562181.73</v>
      </c>
    </row>
    <row r="62" spans="1:16" ht="15.75" thickTop="1" x14ac:dyDescent="0.25"/>
  </sheetData>
  <mergeCells count="10">
    <mergeCell ref="A11:K11"/>
    <mergeCell ref="L41:M41"/>
    <mergeCell ref="N41:O41"/>
    <mergeCell ref="P41:P42"/>
    <mergeCell ref="B14:C14"/>
    <mergeCell ref="D13:E13"/>
    <mergeCell ref="D14:E14"/>
    <mergeCell ref="F14:G14"/>
    <mergeCell ref="H41:I41"/>
    <mergeCell ref="J41:K41"/>
  </mergeCells>
  <pageMargins left="0.7" right="0.7" top="0.75" bottom="0.75" header="0.3" footer="0.3"/>
  <pageSetup paperSize="9" orientation="portrait" r:id="rId1"/>
  <drawing r:id="rId2"/>
  <tableParts count="3">
    <tablePart r:id="rId3"/>
    <tablePart r:id="rId4"/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EB8948-90ED-4F43-BDA6-1C94B5F3FCAC}">
  <dimension ref="A1:O73"/>
  <sheetViews>
    <sheetView workbookViewId="0">
      <selection activeCell="G4" sqref="G4"/>
    </sheetView>
  </sheetViews>
  <sheetFormatPr baseColWidth="10" defaultRowHeight="15" x14ac:dyDescent="0.25"/>
  <cols>
    <col min="1" max="1" width="35.42578125" customWidth="1"/>
    <col min="2" max="2" width="21.42578125" customWidth="1"/>
    <col min="3" max="3" width="23.85546875" customWidth="1"/>
    <col min="4" max="4" width="18.28515625" customWidth="1"/>
    <col min="5" max="5" width="14.140625" bestFit="1" customWidth="1"/>
    <col min="6" max="6" width="17.42578125" customWidth="1"/>
    <col min="7" max="7" width="22.28515625" customWidth="1"/>
    <col min="8" max="8" width="23.85546875" customWidth="1"/>
    <col min="9" max="9" width="18.28515625" customWidth="1"/>
  </cols>
  <sheetData>
    <row r="1" spans="1:15" s="47" customFormat="1" ht="56.25" customHeight="1" thickBot="1" x14ac:dyDescent="0.3">
      <c r="A1" s="42"/>
      <c r="B1" s="43"/>
      <c r="C1" s="44"/>
      <c r="D1" s="44"/>
      <c r="E1" s="45"/>
      <c r="F1" s="45"/>
      <c r="G1" s="46"/>
      <c r="H1" s="42"/>
      <c r="I1" s="42"/>
      <c r="J1" s="7" t="s">
        <v>0</v>
      </c>
      <c r="K1" s="42"/>
      <c r="L1" s="42"/>
      <c r="M1" s="7"/>
      <c r="N1" s="42"/>
    </row>
    <row r="2" spans="1:15" s="47" customFormat="1" ht="17.25" customHeight="1" x14ac:dyDescent="0.25">
      <c r="B2" s="48"/>
      <c r="C2" s="49"/>
      <c r="D2" s="49"/>
      <c r="E2"/>
      <c r="F2"/>
      <c r="G2" s="50"/>
      <c r="H2" s="50"/>
      <c r="I2" s="50"/>
    </row>
    <row r="3" spans="1:15" s="47" customFormat="1" ht="15" customHeight="1" x14ac:dyDescent="0.25">
      <c r="A3" s="51" t="s">
        <v>40</v>
      </c>
      <c r="B3" s="48"/>
      <c r="C3" s="49"/>
      <c r="D3" s="49"/>
      <c r="E3"/>
      <c r="F3"/>
      <c r="G3" s="50"/>
      <c r="H3" s="50"/>
      <c r="I3" s="50"/>
    </row>
    <row r="4" spans="1:15" s="47" customFormat="1" ht="15" customHeight="1" x14ac:dyDescent="0.25">
      <c r="A4" s="51" t="s">
        <v>2</v>
      </c>
      <c r="B4" s="48"/>
      <c r="C4" s="49"/>
      <c r="D4" s="49"/>
      <c r="E4"/>
      <c r="F4"/>
      <c r="G4" s="50"/>
      <c r="H4" s="50"/>
      <c r="I4" s="50"/>
    </row>
    <row r="5" spans="1:15" s="47" customFormat="1" ht="15" customHeight="1" x14ac:dyDescent="0.2">
      <c r="A5" s="52" t="s">
        <v>41</v>
      </c>
      <c r="H5" s="50"/>
      <c r="I5" s="50"/>
    </row>
    <row r="6" spans="1:15" s="47" customFormat="1" ht="15" customHeight="1" x14ac:dyDescent="0.2">
      <c r="A6" s="15" t="s">
        <v>4</v>
      </c>
      <c r="H6" s="50"/>
      <c r="I6" s="50"/>
    </row>
    <row r="7" spans="1:15" s="47" customFormat="1" ht="15" customHeight="1" x14ac:dyDescent="0.2">
      <c r="A7" s="15"/>
      <c r="H7" s="50"/>
      <c r="I7" s="50"/>
    </row>
    <row r="8" spans="1:15" s="47" customFormat="1" ht="15" customHeight="1" x14ac:dyDescent="0.2">
      <c r="A8" s="16" t="s">
        <v>3</v>
      </c>
      <c r="H8" s="50"/>
      <c r="I8" s="50"/>
    </row>
    <row r="12" spans="1:15" ht="23.25" x14ac:dyDescent="0.25">
      <c r="A12" s="62" t="s">
        <v>44</v>
      </c>
      <c r="B12" s="63"/>
      <c r="C12" s="63"/>
      <c r="D12" s="63"/>
      <c r="E12" s="63"/>
      <c r="F12" s="63"/>
      <c r="G12" s="63"/>
      <c r="H12" s="63"/>
      <c r="I12" s="63"/>
      <c r="J12" s="63"/>
      <c r="K12" s="63"/>
      <c r="L12" s="63"/>
      <c r="M12" s="63"/>
      <c r="N12" s="63"/>
      <c r="O12" s="63"/>
    </row>
    <row r="13" spans="1:15" ht="15" customHeight="1" x14ac:dyDescent="0.25">
      <c r="A13" s="53"/>
      <c r="B13" s="53"/>
      <c r="C13" s="53"/>
      <c r="D13" s="53"/>
      <c r="E13" s="53"/>
      <c r="F13" s="53"/>
      <c r="G13" s="53"/>
      <c r="H13" s="53"/>
      <c r="I13" s="53"/>
      <c r="J13" s="53"/>
      <c r="K13" s="53"/>
    </row>
    <row r="14" spans="1:15" ht="15" customHeight="1" x14ac:dyDescent="0.25">
      <c r="A14" s="53"/>
      <c r="B14" s="53"/>
      <c r="C14" s="53"/>
      <c r="D14" s="53"/>
      <c r="E14" s="53"/>
      <c r="F14" s="53"/>
      <c r="G14" s="53"/>
      <c r="H14" s="53"/>
      <c r="I14" s="53"/>
      <c r="J14" s="53"/>
      <c r="K14" s="53"/>
    </row>
    <row r="15" spans="1:15" x14ac:dyDescent="0.25">
      <c r="B15" s="64" t="s">
        <v>66</v>
      </c>
      <c r="C15" s="64"/>
      <c r="D15" s="64" t="s">
        <v>67</v>
      </c>
      <c r="E15" s="64"/>
      <c r="F15" s="64" t="s">
        <v>68</v>
      </c>
      <c r="G15" s="64"/>
    </row>
    <row r="16" spans="1:15" x14ac:dyDescent="0.25">
      <c r="A16" t="s">
        <v>13</v>
      </c>
      <c r="B16" s="65" t="s">
        <v>51</v>
      </c>
      <c r="C16" s="65" t="s">
        <v>12</v>
      </c>
      <c r="D16" s="65" t="s">
        <v>69</v>
      </c>
      <c r="E16" s="65" t="s">
        <v>70</v>
      </c>
      <c r="F16" s="65" t="s">
        <v>8</v>
      </c>
      <c r="G16" s="65" t="s">
        <v>9</v>
      </c>
    </row>
    <row r="17" spans="1:7" x14ac:dyDescent="0.25">
      <c r="A17" t="s">
        <v>45</v>
      </c>
      <c r="B17">
        <v>97</v>
      </c>
      <c r="C17" s="17">
        <v>12834653</v>
      </c>
      <c r="D17">
        <v>63</v>
      </c>
      <c r="E17" s="17">
        <v>9323760</v>
      </c>
      <c r="F17" s="19">
        <f>Tabla2[[#This Row],[Proxectos]]/Tabla2[[#This Row],[Nº proxectos]]</f>
        <v>0.64948453608247425</v>
      </c>
      <c r="G17" s="19">
        <f>Tabla2[[#This Row],[Importe]]/Tabla2[[#This Row],[Importes]]</f>
        <v>0.72645205133321489</v>
      </c>
    </row>
    <row r="18" spans="1:7" x14ac:dyDescent="0.25">
      <c r="A18" t="s">
        <v>46</v>
      </c>
      <c r="B18">
        <v>46</v>
      </c>
      <c r="C18" s="17">
        <v>16079907</v>
      </c>
      <c r="D18">
        <v>29</v>
      </c>
      <c r="E18" s="17">
        <v>14561088</v>
      </c>
      <c r="F18" s="19">
        <f>Tabla2[[#This Row],[Proxectos]]/Tabla2[[#This Row],[Nº proxectos]]</f>
        <v>0.63043478260869568</v>
      </c>
      <c r="G18" s="19">
        <f>Tabla2[[#This Row],[Importe]]/Tabla2[[#This Row],[Importes]]</f>
        <v>0.90554553580440489</v>
      </c>
    </row>
    <row r="19" spans="1:7" x14ac:dyDescent="0.25">
      <c r="A19" t="s">
        <v>47</v>
      </c>
      <c r="B19">
        <v>8</v>
      </c>
      <c r="C19" s="17">
        <v>241618</v>
      </c>
      <c r="D19">
        <v>5</v>
      </c>
      <c r="E19" s="17">
        <v>200100</v>
      </c>
      <c r="F19" s="19">
        <f>Tabla2[[#This Row],[Proxectos]]/Tabla2[[#This Row],[Nº proxectos]]</f>
        <v>0.625</v>
      </c>
      <c r="G19" s="19">
        <f>Tabla2[[#This Row],[Importe]]/Tabla2[[#This Row],[Importes]]</f>
        <v>0.82816677565413177</v>
      </c>
    </row>
    <row r="20" spans="1:7" x14ac:dyDescent="0.25">
      <c r="A20" t="s">
        <v>48</v>
      </c>
      <c r="B20">
        <v>14</v>
      </c>
      <c r="C20" s="17">
        <v>3535205.8499999996</v>
      </c>
      <c r="D20">
        <v>10</v>
      </c>
      <c r="E20" s="17">
        <v>3079705.1500000004</v>
      </c>
      <c r="F20" s="19">
        <f>Tabla2[[#This Row],[Proxectos]]/Tabla2[[#This Row],[Nº proxectos]]</f>
        <v>0.7142857142857143</v>
      </c>
      <c r="G20" s="19">
        <f>Tabla2[[#This Row],[Importe]]/Tabla2[[#This Row],[Importes]]</f>
        <v>0.87115299099202403</v>
      </c>
    </row>
    <row r="21" spans="1:7" x14ac:dyDescent="0.25">
      <c r="A21" t="s">
        <v>49</v>
      </c>
      <c r="B21">
        <v>1</v>
      </c>
      <c r="C21" s="17">
        <v>25886.65</v>
      </c>
      <c r="D21">
        <v>1</v>
      </c>
      <c r="E21" s="17">
        <v>25886.65</v>
      </c>
      <c r="F21" s="19">
        <f>Tabla2[[#This Row],[Proxectos]]/Tabla2[[#This Row],[Nº proxectos]]</f>
        <v>1</v>
      </c>
      <c r="G21" s="19">
        <f>Tabla2[[#This Row],[Importe]]/Tabla2[[#This Row],[Importes]]</f>
        <v>1</v>
      </c>
    </row>
    <row r="22" spans="1:7" x14ac:dyDescent="0.25">
      <c r="A22" t="s">
        <v>50</v>
      </c>
      <c r="B22">
        <v>12</v>
      </c>
      <c r="C22" s="17">
        <v>47000</v>
      </c>
      <c r="D22">
        <v>3</v>
      </c>
      <c r="E22" s="17">
        <v>11751</v>
      </c>
      <c r="F22" s="19">
        <f>Tabla2[[#This Row],[Proxectos]]/Tabla2[[#This Row],[Nº proxectos]]</f>
        <v>0.25</v>
      </c>
      <c r="G22" s="19">
        <f>Tabla2[[#This Row],[Importe]]/Tabla2[[#This Row],[Importes]]</f>
        <v>0.25002127659574469</v>
      </c>
    </row>
    <row r="23" spans="1:7" ht="15.75" thickBot="1" x14ac:dyDescent="0.3">
      <c r="A23" s="22" t="s">
        <v>10</v>
      </c>
      <c r="B23" s="22">
        <f>SUBTOTAL(109,B17:B22)</f>
        <v>178</v>
      </c>
      <c r="C23" s="23">
        <f>SUBTOTAL(109,C17:C22)</f>
        <v>32764270.5</v>
      </c>
      <c r="D23" s="22">
        <f>SUBTOTAL(109,D17:D22)</f>
        <v>111</v>
      </c>
      <c r="E23" s="23">
        <f>SUBTOTAL(109,E17:E22)</f>
        <v>27202290.799999997</v>
      </c>
      <c r="F23" s="24">
        <f>Tabla2[[#This Row],[Proxectos]]/Tabla2[[#This Row],[Nº proxectos]]</f>
        <v>0.6235955056179775</v>
      </c>
      <c r="G23" s="24">
        <f>Tabla2[[#This Row],[Importe]]/Tabla2[[#This Row],[Importes]]</f>
        <v>0.83024252897680106</v>
      </c>
    </row>
    <row r="24" spans="1:7" ht="15.75" thickTop="1" x14ac:dyDescent="0.25"/>
    <row r="33" spans="1:9" x14ac:dyDescent="0.25">
      <c r="A33" s="26" t="s">
        <v>64</v>
      </c>
      <c r="F33" s="26" t="s">
        <v>63</v>
      </c>
      <c r="G33" s="26"/>
    </row>
    <row r="34" spans="1:9" x14ac:dyDescent="0.25">
      <c r="A34" t="s">
        <v>58</v>
      </c>
      <c r="B34" t="s">
        <v>13</v>
      </c>
      <c r="C34" t="s">
        <v>51</v>
      </c>
      <c r="D34" t="s">
        <v>59</v>
      </c>
      <c r="F34" t="s">
        <v>58</v>
      </c>
      <c r="G34" t="s">
        <v>38</v>
      </c>
      <c r="H34" t="s">
        <v>62</v>
      </c>
      <c r="I34" t="s">
        <v>59</v>
      </c>
    </row>
    <row r="35" spans="1:9" x14ac:dyDescent="0.25">
      <c r="A35" t="s">
        <v>17</v>
      </c>
      <c r="B35" t="s">
        <v>45</v>
      </c>
      <c r="C35">
        <v>10</v>
      </c>
      <c r="D35" s="17">
        <v>1817066</v>
      </c>
      <c r="F35" t="s">
        <v>17</v>
      </c>
      <c r="G35" t="s">
        <v>25</v>
      </c>
      <c r="H35">
        <v>11</v>
      </c>
      <c r="I35" s="17">
        <v>2590195</v>
      </c>
    </row>
    <row r="36" spans="1:9" x14ac:dyDescent="0.25">
      <c r="A36" t="s">
        <v>17</v>
      </c>
      <c r="B36" t="s">
        <v>54</v>
      </c>
      <c r="C36">
        <v>3</v>
      </c>
      <c r="D36" s="17">
        <v>1427894.4</v>
      </c>
      <c r="F36" t="s">
        <v>17</v>
      </c>
      <c r="G36" t="s">
        <v>28</v>
      </c>
      <c r="H36">
        <v>1</v>
      </c>
      <c r="I36" s="17">
        <v>101156</v>
      </c>
    </row>
    <row r="37" spans="1:9" x14ac:dyDescent="0.25">
      <c r="A37" t="s">
        <v>17</v>
      </c>
      <c r="B37" t="s">
        <v>55</v>
      </c>
      <c r="C37">
        <v>2</v>
      </c>
      <c r="D37" s="17">
        <v>503506.79</v>
      </c>
      <c r="F37" t="s">
        <v>17</v>
      </c>
      <c r="G37" t="s">
        <v>26</v>
      </c>
      <c r="H37">
        <v>1</v>
      </c>
      <c r="I37" s="17">
        <v>63300</v>
      </c>
    </row>
    <row r="38" spans="1:9" x14ac:dyDescent="0.25">
      <c r="A38" t="s">
        <v>17</v>
      </c>
      <c r="B38" t="s">
        <v>56</v>
      </c>
      <c r="C38">
        <v>1</v>
      </c>
      <c r="D38" s="17">
        <v>24000</v>
      </c>
      <c r="F38" t="s">
        <v>17</v>
      </c>
      <c r="G38" t="s">
        <v>27</v>
      </c>
      <c r="H38">
        <v>8</v>
      </c>
      <c r="I38" s="17">
        <v>9558465.1899999995</v>
      </c>
    </row>
    <row r="39" spans="1:9" x14ac:dyDescent="0.25">
      <c r="A39" t="s">
        <v>17</v>
      </c>
      <c r="B39" t="s">
        <v>46</v>
      </c>
      <c r="C39">
        <v>5</v>
      </c>
      <c r="D39" s="17">
        <v>8540649</v>
      </c>
      <c r="F39" t="s">
        <v>18</v>
      </c>
      <c r="G39" t="s">
        <v>25</v>
      </c>
      <c r="H39">
        <v>16</v>
      </c>
      <c r="I39" s="17">
        <v>4180865.48</v>
      </c>
    </row>
    <row r="40" spans="1:9" x14ac:dyDescent="0.25">
      <c r="A40" t="s">
        <v>18</v>
      </c>
      <c r="B40" t="s">
        <v>45</v>
      </c>
      <c r="C40">
        <v>19</v>
      </c>
      <c r="D40" s="17">
        <v>2401257</v>
      </c>
      <c r="F40" t="s">
        <v>18</v>
      </c>
      <c r="G40" t="s">
        <v>28</v>
      </c>
      <c r="H40">
        <v>3</v>
      </c>
      <c r="I40" s="17">
        <v>334872</v>
      </c>
    </row>
    <row r="41" spans="1:9" x14ac:dyDescent="0.25">
      <c r="A41" t="s">
        <v>18</v>
      </c>
      <c r="B41" t="s">
        <v>54</v>
      </c>
      <c r="C41">
        <v>2</v>
      </c>
      <c r="D41" s="17">
        <v>374061.48</v>
      </c>
      <c r="F41" t="s">
        <v>18</v>
      </c>
      <c r="G41" t="s">
        <v>27</v>
      </c>
      <c r="H41">
        <v>7</v>
      </c>
      <c r="I41" s="17">
        <v>833750</v>
      </c>
    </row>
    <row r="42" spans="1:9" x14ac:dyDescent="0.25">
      <c r="A42" t="s">
        <v>18</v>
      </c>
      <c r="B42" t="s">
        <v>46</v>
      </c>
      <c r="C42">
        <v>7</v>
      </c>
      <c r="D42" s="17">
        <v>2878619</v>
      </c>
      <c r="F42" t="s">
        <v>18</v>
      </c>
      <c r="G42" t="s">
        <v>60</v>
      </c>
      <c r="H42">
        <v>2</v>
      </c>
      <c r="I42" s="17">
        <v>304450</v>
      </c>
    </row>
    <row r="43" spans="1:9" x14ac:dyDescent="0.25">
      <c r="A43" t="s">
        <v>19</v>
      </c>
      <c r="B43" t="s">
        <v>45</v>
      </c>
      <c r="C43">
        <v>5</v>
      </c>
      <c r="D43" s="17">
        <v>914300</v>
      </c>
      <c r="F43" t="s">
        <v>19</v>
      </c>
      <c r="G43" t="s">
        <v>25</v>
      </c>
      <c r="H43">
        <v>8</v>
      </c>
      <c r="I43" s="17">
        <v>1677670</v>
      </c>
    </row>
    <row r="44" spans="1:9" x14ac:dyDescent="0.25">
      <c r="A44" t="s">
        <v>19</v>
      </c>
      <c r="B44" t="s">
        <v>55</v>
      </c>
      <c r="C44">
        <v>1</v>
      </c>
      <c r="D44" s="17">
        <v>287235.52</v>
      </c>
      <c r="F44" t="s">
        <v>19</v>
      </c>
      <c r="G44" t="s">
        <v>61</v>
      </c>
      <c r="H44">
        <v>1</v>
      </c>
      <c r="I44" s="17">
        <v>174800</v>
      </c>
    </row>
    <row r="45" spans="1:9" x14ac:dyDescent="0.25">
      <c r="A45" t="s">
        <v>19</v>
      </c>
      <c r="B45" t="s">
        <v>50</v>
      </c>
      <c r="C45">
        <v>1</v>
      </c>
      <c r="D45" s="17">
        <v>3917</v>
      </c>
      <c r="F45" t="s">
        <v>19</v>
      </c>
      <c r="G45" t="s">
        <v>28</v>
      </c>
      <c r="H45">
        <v>2</v>
      </c>
      <c r="I45" s="17">
        <v>224947</v>
      </c>
    </row>
    <row r="46" spans="1:9" x14ac:dyDescent="0.25">
      <c r="A46" t="s">
        <v>19</v>
      </c>
      <c r="B46" t="s">
        <v>46</v>
      </c>
      <c r="C46">
        <v>5</v>
      </c>
      <c r="D46" s="17">
        <v>1159200</v>
      </c>
      <c r="F46" t="s">
        <v>19</v>
      </c>
      <c r="G46" t="s">
        <v>27</v>
      </c>
      <c r="H46">
        <v>1</v>
      </c>
      <c r="I46" s="17">
        <v>287235.52</v>
      </c>
    </row>
    <row r="47" spans="1:9" x14ac:dyDescent="0.25">
      <c r="A47" t="s">
        <v>20</v>
      </c>
      <c r="B47" t="s">
        <v>45</v>
      </c>
      <c r="C47">
        <v>28</v>
      </c>
      <c r="D47" s="17">
        <v>4066247</v>
      </c>
      <c r="F47" t="s">
        <v>20</v>
      </c>
      <c r="G47" t="s">
        <v>24</v>
      </c>
      <c r="H47">
        <v>3</v>
      </c>
      <c r="I47" s="17">
        <v>348220</v>
      </c>
    </row>
    <row r="48" spans="1:9" x14ac:dyDescent="0.25">
      <c r="A48" t="s">
        <v>20</v>
      </c>
      <c r="B48" t="s">
        <v>57</v>
      </c>
      <c r="C48">
        <v>1</v>
      </c>
      <c r="D48" s="17">
        <v>25886.65</v>
      </c>
      <c r="F48" t="s">
        <v>20</v>
      </c>
      <c r="G48" t="s">
        <v>25</v>
      </c>
      <c r="H48">
        <v>5</v>
      </c>
      <c r="I48" s="17">
        <v>890294</v>
      </c>
    </row>
    <row r="49" spans="1:10" x14ac:dyDescent="0.25">
      <c r="A49" t="s">
        <v>20</v>
      </c>
      <c r="B49" t="s">
        <v>56</v>
      </c>
      <c r="C49">
        <v>4</v>
      </c>
      <c r="D49" s="17">
        <v>176100</v>
      </c>
      <c r="F49" t="s">
        <v>20</v>
      </c>
      <c r="G49" t="s">
        <v>28</v>
      </c>
      <c r="H49">
        <v>8</v>
      </c>
      <c r="I49" s="17">
        <v>813193</v>
      </c>
    </row>
    <row r="50" spans="1:10" x14ac:dyDescent="0.25">
      <c r="A50" t="s">
        <v>20</v>
      </c>
      <c r="B50" t="s">
        <v>46</v>
      </c>
      <c r="C50">
        <v>5</v>
      </c>
      <c r="D50" s="17">
        <v>910620</v>
      </c>
      <c r="F50" t="s">
        <v>20</v>
      </c>
      <c r="G50" t="s">
        <v>26</v>
      </c>
      <c r="H50">
        <v>6</v>
      </c>
      <c r="I50" s="17">
        <v>947735</v>
      </c>
    </row>
    <row r="51" spans="1:10" x14ac:dyDescent="0.25">
      <c r="A51" t="s">
        <v>21</v>
      </c>
      <c r="B51" t="s">
        <v>45</v>
      </c>
      <c r="C51">
        <v>1</v>
      </c>
      <c r="D51" s="17">
        <v>124890</v>
      </c>
      <c r="F51" t="s">
        <v>20</v>
      </c>
      <c r="G51" t="s">
        <v>27</v>
      </c>
      <c r="H51">
        <v>16</v>
      </c>
      <c r="I51" s="17">
        <v>2179411.65</v>
      </c>
    </row>
    <row r="52" spans="1:10" x14ac:dyDescent="0.25">
      <c r="A52" t="s">
        <v>21</v>
      </c>
      <c r="B52" t="s">
        <v>54</v>
      </c>
      <c r="C52">
        <v>1</v>
      </c>
      <c r="D52" s="17">
        <v>181152.96</v>
      </c>
      <c r="F52" t="s">
        <v>21</v>
      </c>
      <c r="G52" t="s">
        <v>25</v>
      </c>
      <c r="H52">
        <v>4</v>
      </c>
      <c r="I52" s="17">
        <v>642000</v>
      </c>
    </row>
    <row r="53" spans="1:10" x14ac:dyDescent="0.25">
      <c r="A53" t="s">
        <v>21</v>
      </c>
      <c r="B53" t="s">
        <v>55</v>
      </c>
      <c r="C53">
        <v>1</v>
      </c>
      <c r="D53" s="17">
        <v>305854</v>
      </c>
      <c r="F53" t="s">
        <v>21</v>
      </c>
      <c r="G53" t="s">
        <v>28</v>
      </c>
      <c r="H53">
        <v>1</v>
      </c>
      <c r="I53" s="17">
        <v>124890</v>
      </c>
    </row>
    <row r="54" spans="1:10" x14ac:dyDescent="0.25">
      <c r="A54" t="s">
        <v>21</v>
      </c>
      <c r="B54" t="s">
        <v>50</v>
      </c>
      <c r="C54">
        <v>2</v>
      </c>
      <c r="D54" s="17">
        <v>7834</v>
      </c>
      <c r="F54" t="s">
        <v>21</v>
      </c>
      <c r="G54" t="s">
        <v>26</v>
      </c>
      <c r="H54">
        <v>2</v>
      </c>
      <c r="I54" s="17">
        <v>309771</v>
      </c>
    </row>
    <row r="55" spans="1:10" x14ac:dyDescent="0.25">
      <c r="A55" t="s">
        <v>21</v>
      </c>
      <c r="B55" t="s">
        <v>46</v>
      </c>
      <c r="C55">
        <v>7</v>
      </c>
      <c r="D55" s="17">
        <v>1072000</v>
      </c>
      <c r="F55" t="s">
        <v>21</v>
      </c>
      <c r="G55" t="s">
        <v>27</v>
      </c>
      <c r="H55">
        <v>3</v>
      </c>
      <c r="I55" s="17">
        <v>183917</v>
      </c>
    </row>
    <row r="56" spans="1:10" ht="15.75" thickBot="1" x14ac:dyDescent="0.3">
      <c r="A56" s="22" t="s">
        <v>10</v>
      </c>
      <c r="B56" s="22"/>
      <c r="C56" s="22">
        <f>SUBTOTAL(109,C35:C55)</f>
        <v>111</v>
      </c>
      <c r="D56" s="23">
        <f>SUBTOTAL(109,D35:D55)</f>
        <v>27202290.800000001</v>
      </c>
      <c r="F56" t="s">
        <v>21</v>
      </c>
      <c r="G56" t="s">
        <v>60</v>
      </c>
      <c r="H56">
        <v>2</v>
      </c>
      <c r="I56" s="17">
        <v>431152.96</v>
      </c>
    </row>
    <row r="57" spans="1:10" ht="16.5" thickTop="1" thickBot="1" x14ac:dyDescent="0.3">
      <c r="F57" s="22" t="s">
        <v>10</v>
      </c>
      <c r="G57" s="22"/>
      <c r="H57" s="22">
        <f>SUBTOTAL(109,H35:H56)</f>
        <v>111</v>
      </c>
      <c r="I57" s="23">
        <f>SUBTOTAL(109,I35:I56)</f>
        <v>27202290.800000001</v>
      </c>
    </row>
    <row r="58" spans="1:10" ht="15.75" thickTop="1" x14ac:dyDescent="0.25"/>
    <row r="63" spans="1:10" x14ac:dyDescent="0.25">
      <c r="A63" s="60" t="s">
        <v>65</v>
      </c>
      <c r="B63" s="58" t="s">
        <v>32</v>
      </c>
      <c r="C63" s="58"/>
      <c r="D63" s="58" t="s">
        <v>33</v>
      </c>
      <c r="E63" s="58"/>
      <c r="F63" s="58" t="s">
        <v>34</v>
      </c>
      <c r="G63" s="58"/>
      <c r="H63" s="58" t="s">
        <v>35</v>
      </c>
      <c r="I63" s="58"/>
      <c r="J63" s="58" t="s">
        <v>10</v>
      </c>
    </row>
    <row r="64" spans="1:10" x14ac:dyDescent="0.25">
      <c r="A64" s="61"/>
      <c r="B64" s="20" t="s">
        <v>36</v>
      </c>
      <c r="C64" s="20" t="s">
        <v>37</v>
      </c>
      <c r="D64" s="20" t="s">
        <v>36</v>
      </c>
      <c r="E64" s="20" t="s">
        <v>37</v>
      </c>
      <c r="F64" s="20" t="s">
        <v>36</v>
      </c>
      <c r="G64" s="20" t="s">
        <v>37</v>
      </c>
      <c r="H64" s="20" t="s">
        <v>36</v>
      </c>
      <c r="I64" s="20" t="s">
        <v>37</v>
      </c>
      <c r="J64" s="58"/>
    </row>
    <row r="65" spans="1:10" x14ac:dyDescent="0.25">
      <c r="A65" s="27" t="s">
        <v>24</v>
      </c>
      <c r="B65" s="32"/>
      <c r="C65" s="28"/>
      <c r="D65" s="32"/>
      <c r="E65" s="28"/>
      <c r="F65" s="28"/>
      <c r="G65" s="28"/>
      <c r="H65" s="28">
        <v>3</v>
      </c>
      <c r="I65" s="28"/>
      <c r="J65" s="29">
        <f>SUM(B65:I65)</f>
        <v>3</v>
      </c>
    </row>
    <row r="66" spans="1:10" x14ac:dyDescent="0.25">
      <c r="A66" s="34" t="s">
        <v>25</v>
      </c>
      <c r="B66" s="35">
        <v>13</v>
      </c>
      <c r="C66" s="36">
        <v>4</v>
      </c>
      <c r="D66" s="35">
        <v>3</v>
      </c>
      <c r="E66" s="36">
        <v>1</v>
      </c>
      <c r="F66" s="35">
        <v>3</v>
      </c>
      <c r="G66" s="36">
        <v>1</v>
      </c>
      <c r="H66" s="36">
        <v>16</v>
      </c>
      <c r="I66" s="36">
        <v>3</v>
      </c>
      <c r="J66" s="36">
        <f t="shared" ref="J66:J71" si="0">SUM(B66:I66)</f>
        <v>44</v>
      </c>
    </row>
    <row r="67" spans="1:10" x14ac:dyDescent="0.25">
      <c r="A67" s="30" t="s">
        <v>61</v>
      </c>
      <c r="B67" s="33"/>
      <c r="C67">
        <v>1</v>
      </c>
      <c r="D67" s="33"/>
      <c r="F67" s="33"/>
      <c r="J67" s="29">
        <f t="shared" si="0"/>
        <v>1</v>
      </c>
    </row>
    <row r="68" spans="1:10" x14ac:dyDescent="0.25">
      <c r="A68" s="34" t="s">
        <v>28</v>
      </c>
      <c r="B68" s="35">
        <v>1</v>
      </c>
      <c r="C68" s="36">
        <v>1</v>
      </c>
      <c r="D68" s="35"/>
      <c r="E68" s="36"/>
      <c r="F68" s="35">
        <v>1</v>
      </c>
      <c r="G68" s="36"/>
      <c r="H68" s="36">
        <v>6</v>
      </c>
      <c r="I68" s="36">
        <v>6</v>
      </c>
      <c r="J68" s="36">
        <f t="shared" si="0"/>
        <v>15</v>
      </c>
    </row>
    <row r="69" spans="1:10" x14ac:dyDescent="0.25">
      <c r="A69" s="30" t="s">
        <v>26</v>
      </c>
      <c r="B69" s="33"/>
      <c r="D69" s="33"/>
      <c r="F69" s="33">
        <v>1</v>
      </c>
      <c r="G69">
        <v>1</v>
      </c>
      <c r="H69">
        <v>6</v>
      </c>
      <c r="I69">
        <v>1</v>
      </c>
      <c r="J69" s="29">
        <f t="shared" si="0"/>
        <v>9</v>
      </c>
    </row>
    <row r="70" spans="1:10" x14ac:dyDescent="0.25">
      <c r="A70" s="34" t="s">
        <v>27</v>
      </c>
      <c r="B70" s="35">
        <v>6</v>
      </c>
      <c r="C70" s="36">
        <v>5</v>
      </c>
      <c r="D70" s="35"/>
      <c r="E70" s="36"/>
      <c r="F70" s="35">
        <v>1</v>
      </c>
      <c r="G70" s="36">
        <v>1</v>
      </c>
      <c r="H70" s="36">
        <v>12</v>
      </c>
      <c r="I70" s="36">
        <v>10</v>
      </c>
      <c r="J70" s="36">
        <f t="shared" si="0"/>
        <v>35</v>
      </c>
    </row>
    <row r="71" spans="1:10" x14ac:dyDescent="0.25">
      <c r="A71" s="30" t="s">
        <v>60</v>
      </c>
      <c r="B71" s="33"/>
      <c r="C71">
        <v>2</v>
      </c>
      <c r="D71" s="33"/>
      <c r="F71" s="33">
        <v>2</v>
      </c>
      <c r="J71" s="29">
        <f t="shared" si="0"/>
        <v>4</v>
      </c>
    </row>
    <row r="72" spans="1:10" ht="15.75" thickBot="1" x14ac:dyDescent="0.3">
      <c r="A72" s="54" t="s">
        <v>10</v>
      </c>
      <c r="B72" s="55">
        <f>SUM(B65:B71)</f>
        <v>20</v>
      </c>
      <c r="C72" s="55">
        <f t="shared" ref="C72:J72" si="1">SUM(C65:C71)</f>
        <v>13</v>
      </c>
      <c r="D72" s="55">
        <f t="shared" si="1"/>
        <v>3</v>
      </c>
      <c r="E72" s="55">
        <f t="shared" si="1"/>
        <v>1</v>
      </c>
      <c r="F72" s="55">
        <f t="shared" si="1"/>
        <v>8</v>
      </c>
      <c r="G72" s="55">
        <f t="shared" si="1"/>
        <v>3</v>
      </c>
      <c r="H72" s="55">
        <f t="shared" si="1"/>
        <v>43</v>
      </c>
      <c r="I72" s="55">
        <f t="shared" si="1"/>
        <v>20</v>
      </c>
      <c r="J72" s="55">
        <f t="shared" si="1"/>
        <v>111</v>
      </c>
    </row>
    <row r="73" spans="1:10" ht="15.75" thickTop="1" x14ac:dyDescent="0.25"/>
  </sheetData>
  <mergeCells count="10">
    <mergeCell ref="A63:A64"/>
    <mergeCell ref="A12:O12"/>
    <mergeCell ref="B63:C63"/>
    <mergeCell ref="D63:E63"/>
    <mergeCell ref="F63:G63"/>
    <mergeCell ref="H63:I63"/>
    <mergeCell ref="J63:J64"/>
    <mergeCell ref="B15:C15"/>
    <mergeCell ref="D15:E15"/>
    <mergeCell ref="F15:G15"/>
  </mergeCells>
  <pageMargins left="0.7" right="0.7" top="0.75" bottom="0.75" header="0.3" footer="0.3"/>
  <pageSetup paperSize="9" orientation="portrait" r:id="rId1"/>
  <drawing r:id="rId2"/>
  <tableParts count="3">
    <tablePart r:id="rId3"/>
    <tablePart r:id="rId4"/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2022_Centros singulares I+D</vt:lpstr>
      <vt:lpstr>2022_Centros singulares_proxect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Mónica Zas Varela</dc:creator>
  <cp:lastModifiedBy>Mónica Zas Varela</cp:lastModifiedBy>
  <dcterms:created xsi:type="dcterms:W3CDTF">2023-04-17T11:27:29Z</dcterms:created>
  <dcterms:modified xsi:type="dcterms:W3CDTF">2023-06-08T10:44:50Z</dcterms:modified>
</cp:coreProperties>
</file>