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gasto\"/>
    </mc:Choice>
  </mc:AlternateContent>
  <xr:revisionPtr revIDLastSave="0" documentId="13_ncr:1_{44054CB1-156F-48C1-9586-5A91737CF01A}" xr6:coauthVersionLast="47" xr6:coauthVersionMax="47" xr10:uidLastSave="{00000000-0000-0000-0000-000000000000}"/>
  <bookViews>
    <workbookView xWindow="-120" yWindow="-120" windowWidth="29040" windowHeight="15720" xr2:uid="{1F29A96C-CC7D-46FC-835A-1DAC5F5683F2}"/>
  </bookViews>
  <sheets>
    <sheet name="Gastos persoal_datos globais" sheetId="1" r:id="rId1"/>
    <sheet name="Gastos persoal_evolucións" sheetId="3" r:id="rId2"/>
  </sheets>
  <externalReferences>
    <externalReference r:id="rId3"/>
  </externalReferences>
  <definedNames>
    <definedName name="SegmentaciónDeDatos_Ano1">#N/A</definedName>
    <definedName name="TIPO_DE_AXUDA">'[1]Ficha datos bolseiros'!#REF!</definedName>
    <definedName name="tt">'[1]Ficha datos bolseiros'!#REF!</definedName>
  </definedNames>
  <calcPr calcId="191029"/>
  <pivotCaches>
    <pivotCache cacheId="5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7" i="3" l="1"/>
  <c r="Y17" i="3"/>
  <c r="X17" i="3"/>
  <c r="Q17" i="3"/>
  <c r="K17" i="3"/>
  <c r="J17" i="3"/>
  <c r="E17" i="3"/>
  <c r="D17" i="3"/>
  <c r="E37" i="1"/>
  <c r="E30" i="1"/>
  <c r="E23" i="1"/>
  <c r="E16" i="1"/>
  <c r="Y16" i="3"/>
  <c r="X16" i="3"/>
  <c r="R16" i="3"/>
  <c r="Q16" i="3"/>
  <c r="K16" i="3"/>
  <c r="J16" i="3"/>
  <c r="E16" i="3"/>
  <c r="D16" i="3"/>
  <c r="E36" i="1"/>
  <c r="E22" i="1"/>
  <c r="E15" i="1"/>
  <c r="E29" i="1"/>
  <c r="Y12" i="3"/>
  <c r="Y13" i="3"/>
  <c r="Y14" i="3"/>
  <c r="Y15" i="3"/>
  <c r="E13" i="3"/>
  <c r="E14" i="3"/>
  <c r="E15" i="3"/>
  <c r="E12" i="3"/>
  <c r="R14" i="3"/>
  <c r="R13" i="3"/>
  <c r="R12" i="3"/>
  <c r="K14" i="3"/>
  <c r="K13" i="3"/>
  <c r="K12" i="3"/>
  <c r="R15" i="3"/>
  <c r="K15" i="3"/>
  <c r="E35" i="1"/>
  <c r="E28" i="1"/>
  <c r="E21" i="1"/>
  <c r="E14" i="1"/>
  <c r="X15" i="3"/>
  <c r="Q15" i="3"/>
  <c r="J15" i="3"/>
  <c r="D15" i="3"/>
  <c r="X14" i="3" l="1"/>
  <c r="Q14" i="3"/>
  <c r="J14" i="3"/>
  <c r="D14" i="3"/>
  <c r="E34" i="1"/>
  <c r="E27" i="1"/>
  <c r="E20" i="1"/>
  <c r="E13" i="1"/>
  <c r="X13" i="3"/>
  <c r="X12" i="3"/>
  <c r="X11" i="3"/>
  <c r="Q13" i="3"/>
  <c r="Q12" i="3"/>
  <c r="Q11" i="3"/>
  <c r="J13" i="3"/>
  <c r="J12" i="3"/>
  <c r="J11" i="3"/>
  <c r="D12" i="3"/>
  <c r="D13" i="3"/>
  <c r="D11" i="3"/>
  <c r="E11" i="1"/>
  <c r="E12" i="1"/>
  <c r="E17" i="1"/>
  <c r="E18" i="1"/>
  <c r="E19" i="1"/>
  <c r="E24" i="1"/>
  <c r="E25" i="1"/>
  <c r="E26" i="1"/>
  <c r="E31" i="1"/>
  <c r="E32" i="1"/>
  <c r="E33" i="1"/>
  <c r="E10" i="1"/>
</calcChain>
</file>

<file path=xl/sharedStrings.xml><?xml version="1.0" encoding="utf-8"?>
<sst xmlns="http://schemas.openxmlformats.org/spreadsheetml/2006/main" count="73" uniqueCount="29">
  <si>
    <t>Outros gastos</t>
  </si>
  <si>
    <t>Ano</t>
  </si>
  <si>
    <t>Retribución</t>
  </si>
  <si>
    <t>Persoal investigador</t>
  </si>
  <si>
    <t>PDI</t>
  </si>
  <si>
    <t>Tipo de persoal/Custo</t>
  </si>
  <si>
    <t>Orzamento total*</t>
  </si>
  <si>
    <t>* Obrigas recoñecidas</t>
  </si>
  <si>
    <t>Etiquetas de fila</t>
  </si>
  <si>
    <t>Suma de Retribución</t>
  </si>
  <si>
    <t>% orzamento total</t>
  </si>
  <si>
    <t>Etiquetas de columna</t>
  </si>
  <si>
    <t>Unidade de Análises e Programas</t>
  </si>
  <si>
    <t>Fonte: Servizo de retribucións e seguros sociais</t>
  </si>
  <si>
    <t>Retribucións por tipo de persoal_Evolución</t>
  </si>
  <si>
    <t>Orzamento total</t>
  </si>
  <si>
    <t>Gastos en persoal</t>
  </si>
  <si>
    <t>GASTOS GLOBAIS SOBRE ORZAMENTO TOTAL</t>
  </si>
  <si>
    <t>% gasto/orzamento</t>
  </si>
  <si>
    <t>GASTOS EN PDI</t>
  </si>
  <si>
    <t>GASTOS EN PERSOAL INVESTIGADOR</t>
  </si>
  <si>
    <t>Gasto en persoal</t>
  </si>
  <si>
    <t>Total</t>
  </si>
  <si>
    <t>% Incremento</t>
  </si>
  <si>
    <t>PTXAS</t>
  </si>
  <si>
    <t>GASTOS EN PTXAS</t>
  </si>
  <si>
    <t>Anos: 2019; 2020; 2021; 2022; 2023; 2024;2025</t>
  </si>
  <si>
    <t>Data de publicación: xullo 2026</t>
  </si>
  <si>
    <t>Anos: 2019; 2020; 2021; 2022; 2023; 2024;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</si>
</sst>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36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1" applyNumberFormat="1" applyFont="1" applyFill="1"/>
    <xf numFmtId="0" fontId="4" fillId="0" borderId="1" xfId="2" applyFont="1" applyBorder="1" applyAlignment="1">
      <alignment vertical="center" wrapText="1"/>
    </xf>
    <xf numFmtId="0" fontId="3" fillId="0" borderId="1" xfId="2" applyBorder="1"/>
    <xf numFmtId="0" fontId="0" fillId="0" borderId="1" xfId="0" applyBorder="1"/>
    <xf numFmtId="0" fontId="3" fillId="0" borderId="1" xfId="2" applyBorder="1" applyAlignment="1">
      <alignment vertical="center" wrapText="1"/>
    </xf>
    <xf numFmtId="0" fontId="7" fillId="0" borderId="1" xfId="0" applyFont="1" applyBorder="1"/>
    <xf numFmtId="0" fontId="3" fillId="0" borderId="1" xfId="2" applyBorder="1" applyAlignment="1">
      <alignment wrapText="1"/>
    </xf>
    <xf numFmtId="0" fontId="3" fillId="0" borderId="1" xfId="2" applyBorder="1" applyAlignment="1">
      <alignment horizontal="left" wrapText="1"/>
    </xf>
    <xf numFmtId="0" fontId="5" fillId="0" borderId="1" xfId="2" applyFont="1" applyBorder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/>
    <xf numFmtId="164" fontId="9" fillId="0" borderId="3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8" fillId="0" borderId="0" xfId="0" applyFont="1" applyAlignment="1">
      <alignment vertical="center" wrapText="1"/>
    </xf>
    <xf numFmtId="10" fontId="0" fillId="0" borderId="0" xfId="1" applyNumberFormat="1" applyFont="1"/>
    <xf numFmtId="0" fontId="9" fillId="0" borderId="3" xfId="0" applyFont="1" applyBorder="1" applyAlignment="1">
      <alignment horizontal="center" vertical="center"/>
    </xf>
    <xf numFmtId="164" fontId="11" fillId="0" borderId="0" xfId="0" applyNumberFormat="1" applyFont="1"/>
    <xf numFmtId="0" fontId="5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3" xr:uid="{011559D8-9BA3-44AC-8241-57A5EABDEBA6}"/>
    <cellStyle name="Normal 2 3" xfId="2" xr:uid="{45D14604-69FE-403E-A41B-76AA791560FC}"/>
    <cellStyle name="Porcentaje" xfId="1" builtinId="5"/>
  </cellStyles>
  <dxfs count="17">
    <dxf>
      <numFmt numFmtId="164" formatCode="#,##0.00\ &quot;€&quot;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[Evolución gasto.xlsx]Gastos persoal_datos globais!TablaDinámica2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E0000"/>
          </a:solidFill>
          <a:ln>
            <a:solidFill>
              <a:srgbClr val="EE00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92D050"/>
          </a:solidFill>
          <a:ln>
            <a:solidFill>
              <a:srgbClr val="92D05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7030A0"/>
          </a:solidFill>
          <a:ln>
            <a:solidFill>
              <a:srgbClr val="7030A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>
              <a:lumMod val="75000"/>
            </a:schemeClr>
          </a:solidFill>
          <a:ln>
            <a:solidFill>
              <a:schemeClr val="accent3">
                <a:lumMod val="75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B0F0"/>
          </a:solidFill>
          <a:ln>
            <a:solidFill>
              <a:srgbClr val="00B0F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'Gastos persoal_datos globais'!$J$5:$J$6</c:f>
              <c:strCache>
                <c:ptCount val="1"/>
                <c:pt idx="0">
                  <c:v>Outros gastos</c:v>
                </c:pt>
              </c:strCache>
            </c:strRef>
          </c:tx>
          <c:spPr>
            <a:solidFill>
              <a:srgbClr val="EE0000"/>
            </a:solidFill>
            <a:ln>
              <a:solidFill>
                <a:srgbClr val="EE0000"/>
              </a:solidFill>
            </a:ln>
            <a:effectLst/>
          </c:spPr>
          <c:invertIfNegative val="0"/>
          <c:cat>
            <c:strRef>
              <c:f>'Gastos persoal_datos globais'!$I$7:$I$14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'Gastos persoal_datos globais'!$J$7:$J$14</c:f>
              <c:numCache>
                <c:formatCode>#,##0.00\ "€"</c:formatCode>
                <c:ptCount val="7"/>
                <c:pt idx="0">
                  <c:v>846632.88</c:v>
                </c:pt>
                <c:pt idx="1">
                  <c:v>563841.64</c:v>
                </c:pt>
                <c:pt idx="2">
                  <c:v>493929.6100000001</c:v>
                </c:pt>
                <c:pt idx="3">
                  <c:v>570907.36</c:v>
                </c:pt>
                <c:pt idx="4">
                  <c:v>522178.71</c:v>
                </c:pt>
                <c:pt idx="5">
                  <c:v>560740.23</c:v>
                </c:pt>
                <c:pt idx="6">
                  <c:v>516954.94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9-470B-B23B-A2AFEE5968EF}"/>
            </c:ext>
          </c:extLst>
        </c:ser>
        <c:ser>
          <c:idx val="1"/>
          <c:order val="1"/>
          <c:tx>
            <c:strRef>
              <c:f>'Gastos persoal_datos globais'!$K$5:$K$6</c:f>
              <c:strCache>
                <c:ptCount val="1"/>
                <c:pt idx="0">
                  <c:v>PDI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'Gastos persoal_datos globais'!$I$7:$I$14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'Gastos persoal_datos globais'!$K$7:$K$14</c:f>
              <c:numCache>
                <c:formatCode>#,##0.00\ "€"</c:formatCode>
                <c:ptCount val="7"/>
                <c:pt idx="0">
                  <c:v>66138863.120000005</c:v>
                </c:pt>
                <c:pt idx="1">
                  <c:v>69666572.9551</c:v>
                </c:pt>
                <c:pt idx="2">
                  <c:v>71760878.700000018</c:v>
                </c:pt>
                <c:pt idx="3">
                  <c:v>74385998.069999993</c:v>
                </c:pt>
                <c:pt idx="4">
                  <c:v>81596849.069999993</c:v>
                </c:pt>
                <c:pt idx="5">
                  <c:v>84819581.079999</c:v>
                </c:pt>
                <c:pt idx="6">
                  <c:v>88105195.472902983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A-4ADD-939F-17D2362ABFAE}"/>
            </c:ext>
          </c:extLst>
        </c:ser>
        <c:ser>
          <c:idx val="2"/>
          <c:order val="2"/>
          <c:tx>
            <c:strRef>
              <c:f>'Gastos persoal_datos globais'!$L$5:$L$6</c:f>
              <c:strCache>
                <c:ptCount val="1"/>
                <c:pt idx="0">
                  <c:v>Persoal investigador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'Gastos persoal_datos globais'!$I$7:$I$14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'Gastos persoal_datos globais'!$L$7:$L$14</c:f>
              <c:numCache>
                <c:formatCode>#,##0.00\ "€"</c:formatCode>
                <c:ptCount val="7"/>
                <c:pt idx="0">
                  <c:v>17600789.84</c:v>
                </c:pt>
                <c:pt idx="1">
                  <c:v>17900266.91</c:v>
                </c:pt>
                <c:pt idx="2">
                  <c:v>18438960.200000003</c:v>
                </c:pt>
                <c:pt idx="3">
                  <c:v>20155107.82</c:v>
                </c:pt>
                <c:pt idx="4">
                  <c:v>24026155.920000002</c:v>
                </c:pt>
                <c:pt idx="5">
                  <c:v>26407731.125484001</c:v>
                </c:pt>
                <c:pt idx="6">
                  <c:v>29051686.219999999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A-4ADD-939F-17D2362ABFAE}"/>
            </c:ext>
          </c:extLst>
        </c:ser>
        <c:ser>
          <c:idx val="3"/>
          <c:order val="3"/>
          <c:tx>
            <c:strRef>
              <c:f>'Gastos persoal_datos globais'!$M$5:$M$6</c:f>
              <c:strCache>
                <c:ptCount val="1"/>
                <c:pt idx="0">
                  <c:v>PTXAS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'Gastos persoal_datos globais'!$I$7:$I$14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'Gastos persoal_datos globais'!$M$7:$M$14</c:f>
              <c:numCache>
                <c:formatCode>#,##0.00\ "€"</c:formatCode>
                <c:ptCount val="7"/>
                <c:pt idx="0">
                  <c:v>33041828.830000002</c:v>
                </c:pt>
                <c:pt idx="1">
                  <c:v>34136555.31000001</c:v>
                </c:pt>
                <c:pt idx="2">
                  <c:v>34770547.710000001</c:v>
                </c:pt>
                <c:pt idx="3">
                  <c:v>36267915.090000004</c:v>
                </c:pt>
                <c:pt idx="4">
                  <c:v>38403765.619999997</c:v>
                </c:pt>
                <c:pt idx="5">
                  <c:v>38802805.869999997</c:v>
                </c:pt>
                <c:pt idx="6">
                  <c:v>40088472.720000006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3A-4ADD-939F-17D2362AB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630912"/>
        <c:axId val="792625504"/>
      </c:barChart>
      <c:catAx>
        <c:axId val="79263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2625504"/>
        <c:crosses val="autoZero"/>
        <c:auto val="1"/>
        <c:lblAlgn val="ctr"/>
        <c:lblOffset val="100"/>
        <c:noMultiLvlLbl val="0"/>
      </c:catAx>
      <c:valAx>
        <c:axId val="79262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263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 en PTXAS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'Gastos persoal_evolucións'!$H$10</c:f>
              <c:strCache>
                <c:ptCount val="1"/>
                <c:pt idx="0">
                  <c:v>Gastos en persoal</c:v>
                </c:pt>
              </c:strCache>
            </c:strRef>
          </c:tx>
          <c:spPr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'Gastos persoal_evolucións'!$G$11:$G$17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persoal_evolucións'!$H$11:$H$17</c:f>
              <c:numCache>
                <c:formatCode>#,##0.00\ "€"</c:formatCode>
                <c:ptCount val="7"/>
                <c:pt idx="0">
                  <c:v>33041828.830000002</c:v>
                </c:pt>
                <c:pt idx="1">
                  <c:v>34136555.31000001</c:v>
                </c:pt>
                <c:pt idx="2">
                  <c:v>34770547.710000001</c:v>
                </c:pt>
                <c:pt idx="3">
                  <c:v>36267915.090000004</c:v>
                </c:pt>
                <c:pt idx="4">
                  <c:v>38403765.619999997</c:v>
                </c:pt>
                <c:pt idx="5">
                  <c:v>38802805.869999997</c:v>
                </c:pt>
                <c:pt idx="6">
                  <c:v>40088472.720000006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B-4B55-982C-2B2241436DFA}"/>
            </c:ext>
          </c:extLst>
        </c:ser>
        <c:ser>
          <c:idx val="1"/>
          <c:order val="1"/>
          <c:tx>
            <c:strRef>
              <c:f>'Gastos persoal_evolucións'!$I$10</c:f>
              <c:strCache>
                <c:ptCount val="1"/>
                <c:pt idx="0">
                  <c:v>Orzamento total</c:v>
                </c:pt>
              </c:strCache>
            </c:strRef>
          </c:tx>
          <c:spPr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'Gastos persoal_evolucións'!$G$11:$G$17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persoal_evolucións'!$I$11:$I$17</c:f>
              <c:numCache>
                <c:formatCode>#,##0.00\ "€"</c:formatCode>
                <c:ptCount val="7"/>
                <c:pt idx="0">
                  <c:v>169720733.30000001</c:v>
                </c:pt>
                <c:pt idx="1">
                  <c:v>170681126.09</c:v>
                </c:pt>
                <c:pt idx="2">
                  <c:v>175131206.40000001</c:v>
                </c:pt>
                <c:pt idx="3">
                  <c:v>180980048.66999999</c:v>
                </c:pt>
                <c:pt idx="4">
                  <c:v>197117035</c:v>
                </c:pt>
                <c:pt idx="5">
                  <c:v>212907478.42999998</c:v>
                </c:pt>
                <c:pt idx="6">
                  <c:v>226048745.84999999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B-4B55-982C-2B2241436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243840"/>
        <c:axId val="411240032"/>
      </c:barChart>
      <c:lineChart>
        <c:grouping val="standard"/>
        <c:varyColors val="0"/>
        <c:ser>
          <c:idx val="2"/>
          <c:order val="2"/>
          <c:tx>
            <c:strRef>
              <c:f>'Gastos persoal_evolucións'!$J$10</c:f>
              <c:strCache>
                <c:ptCount val="1"/>
                <c:pt idx="0">
                  <c:v>% gasto/orzamento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4640657084188913E-2"/>
                  <c:y val="-6.8027210884353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00-42BF-BC86-50FA75CB55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'Gastos persoal_evolucións'!$G$11:$G$17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persoal_evolucións'!$J$11:$J$17</c:f>
              <c:numCache>
                <c:formatCode>0.00%</c:formatCode>
                <c:ptCount val="7"/>
                <c:pt idx="0">
                  <c:v>0.19468351442716753</c:v>
                </c:pt>
                <c:pt idx="1">
                  <c:v>0.20000193396896054</c:v>
                </c:pt>
                <c:pt idx="2">
                  <c:v>0.19853998853056493</c:v>
                </c:pt>
                <c:pt idx="3">
                  <c:v>0.20039731095514909</c:v>
                </c:pt>
                <c:pt idx="4">
                  <c:v>0.1948272285041219</c:v>
                </c:pt>
                <c:pt idx="5">
                  <c:v>0.18225196294717116</c:v>
                </c:pt>
                <c:pt idx="6">
                  <c:v>0.17734437131804157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B-4B55-982C-2B2241436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013791"/>
        <c:axId val="1896026271"/>
      </c:lineChart>
      <c:catAx>
        <c:axId val="41124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0032"/>
        <c:crosses val="autoZero"/>
        <c:auto val="1"/>
        <c:lblAlgn val="ctr"/>
        <c:lblOffset val="100"/>
        <c:noMultiLvlLbl val="0"/>
      </c:catAx>
      <c:valAx>
        <c:axId val="41124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3840"/>
        <c:crosses val="autoZero"/>
        <c:crossBetween val="between"/>
      </c:valAx>
      <c:valAx>
        <c:axId val="1896026271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013791"/>
        <c:crosses val="max"/>
        <c:crossBetween val="between"/>
      </c:valAx>
      <c:catAx>
        <c:axId val="1896013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60262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 i="0" baseline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 en PDI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22726851851851851"/>
          <c:w val="0.87753018372703417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'Gastos persoal_evolucións'!$O$10</c:f>
              <c:strCache>
                <c:ptCount val="1"/>
                <c:pt idx="0">
                  <c:v>Gasto en persoal</c:v>
                </c:pt>
              </c:strCache>
            </c:strRef>
          </c:tx>
          <c:spPr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'Gastos persoal_evolucións'!$N$11:$N$17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persoal_evolucións'!$O$11:$O$17</c:f>
              <c:numCache>
                <c:formatCode>#,##0.00\ "€"</c:formatCode>
                <c:ptCount val="7"/>
                <c:pt idx="0">
                  <c:v>66138863.120000005</c:v>
                </c:pt>
                <c:pt idx="1">
                  <c:v>69666572.9551</c:v>
                </c:pt>
                <c:pt idx="2">
                  <c:v>71760878.700000018</c:v>
                </c:pt>
                <c:pt idx="3">
                  <c:v>74385998.069999993</c:v>
                </c:pt>
                <c:pt idx="4">
                  <c:v>81596849.069999993</c:v>
                </c:pt>
                <c:pt idx="5">
                  <c:v>84819581.079999</c:v>
                </c:pt>
                <c:pt idx="6">
                  <c:v>88105195.469999999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2-440F-B025-8F4883DA878B}"/>
            </c:ext>
          </c:extLst>
        </c:ser>
        <c:ser>
          <c:idx val="1"/>
          <c:order val="1"/>
          <c:tx>
            <c:strRef>
              <c:f>'Gastos persoal_evolucións'!$P$10</c:f>
              <c:strCache>
                <c:ptCount val="1"/>
                <c:pt idx="0">
                  <c:v>Orzamento total</c:v>
                </c:pt>
              </c:strCache>
            </c:strRef>
          </c:tx>
          <c:spPr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'Gastos persoal_evolucións'!$N$11:$N$17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persoal_evolucións'!$P$11:$P$17</c:f>
              <c:numCache>
                <c:formatCode>#,##0.00\ "€"</c:formatCode>
                <c:ptCount val="7"/>
                <c:pt idx="0">
                  <c:v>169720733.30000001</c:v>
                </c:pt>
                <c:pt idx="1">
                  <c:v>170681126.09</c:v>
                </c:pt>
                <c:pt idx="2">
                  <c:v>175131206.40000001</c:v>
                </c:pt>
                <c:pt idx="3">
                  <c:v>180980048.66999999</c:v>
                </c:pt>
                <c:pt idx="4">
                  <c:v>197117035</c:v>
                </c:pt>
                <c:pt idx="5">
                  <c:v>212907478.42999998</c:v>
                </c:pt>
                <c:pt idx="6">
                  <c:v>226048745.84999999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2-440F-B025-8F4883DA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593168"/>
        <c:axId val="479592624"/>
      </c:barChart>
      <c:lineChart>
        <c:grouping val="standard"/>
        <c:varyColors val="0"/>
        <c:ser>
          <c:idx val="2"/>
          <c:order val="2"/>
          <c:tx>
            <c:strRef>
              <c:f>'Gastos persoal_evolucións'!$Q$10</c:f>
              <c:strCache>
                <c:ptCount val="1"/>
                <c:pt idx="0">
                  <c:v>% gasto/orzamento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'Gastos persoal_evolucións'!$N$11:$N$17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persoal_evolucións'!$Q$11:$Q$17</c:f>
              <c:numCache>
                <c:formatCode>0.00%</c:formatCode>
                <c:ptCount val="7"/>
                <c:pt idx="0">
                  <c:v>0.38969230119394022</c:v>
                </c:pt>
                <c:pt idx="1">
                  <c:v>0.40816799461684405</c:v>
                </c:pt>
                <c:pt idx="2">
                  <c:v>0.40975494987511268</c:v>
                </c:pt>
                <c:pt idx="3">
                  <c:v>0.41101767082423452</c:v>
                </c:pt>
                <c:pt idx="4">
                  <c:v>0.41395128061864361</c:v>
                </c:pt>
                <c:pt idx="5">
                  <c:v>0.39838704448273338</c:v>
                </c:pt>
                <c:pt idx="6">
                  <c:v>0.3897619300593877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2-440F-B025-8F4883DA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010463"/>
        <c:axId val="1874007967"/>
      </c:lineChart>
      <c:catAx>
        <c:axId val="47959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592624"/>
        <c:crosses val="autoZero"/>
        <c:auto val="1"/>
        <c:lblAlgn val="ctr"/>
        <c:lblOffset val="100"/>
        <c:noMultiLvlLbl val="0"/>
      </c:catAx>
      <c:valAx>
        <c:axId val="47959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593168"/>
        <c:crosses val="autoZero"/>
        <c:crossBetween val="between"/>
      </c:valAx>
      <c:valAx>
        <c:axId val="1874007967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4010463"/>
        <c:crosses val="max"/>
        <c:crossBetween val="between"/>
      </c:valAx>
      <c:catAx>
        <c:axId val="18740104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40079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2419655384561"/>
          <c:y val="0.92187445319335082"/>
          <c:w val="0.7283389323383481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en Persoal Investigador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'Gastos persoal_evolucións'!$V$10</c:f>
              <c:strCache>
                <c:ptCount val="1"/>
                <c:pt idx="0">
                  <c:v>Gasto en persoal</c:v>
                </c:pt>
              </c:strCache>
            </c:strRef>
          </c:tx>
          <c:spPr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'Gastos persoal_evolucións'!$U$11:$U$17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persoal_evolucións'!$V$11:$V$17</c:f>
              <c:numCache>
                <c:formatCode>#,##0.00\ "€"</c:formatCode>
                <c:ptCount val="7"/>
                <c:pt idx="0">
                  <c:v>17600789.84</c:v>
                </c:pt>
                <c:pt idx="1">
                  <c:v>17900266.91</c:v>
                </c:pt>
                <c:pt idx="2">
                  <c:v>18438960.200000003</c:v>
                </c:pt>
                <c:pt idx="3">
                  <c:v>20155107.82</c:v>
                </c:pt>
                <c:pt idx="4">
                  <c:v>24026155.920000002</c:v>
                </c:pt>
                <c:pt idx="5">
                  <c:v>26407731.125484001</c:v>
                </c:pt>
                <c:pt idx="6">
                  <c:v>29051686.219999999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8-448A-9FAE-B19528684718}"/>
            </c:ext>
          </c:extLst>
        </c:ser>
        <c:ser>
          <c:idx val="1"/>
          <c:order val="1"/>
          <c:tx>
            <c:strRef>
              <c:f>'Gastos persoal_evolucións'!$W$10</c:f>
              <c:strCache>
                <c:ptCount val="1"/>
                <c:pt idx="0">
                  <c:v>Orzamento total</c:v>
                </c:pt>
              </c:strCache>
            </c:strRef>
          </c:tx>
          <c:spPr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'Gastos persoal_evolucións'!$U$11:$U$17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persoal_evolucións'!$W$11:$W$17</c:f>
              <c:numCache>
                <c:formatCode>#,##0.00\ "€"</c:formatCode>
                <c:ptCount val="7"/>
                <c:pt idx="0">
                  <c:v>169720733.30000001</c:v>
                </c:pt>
                <c:pt idx="1">
                  <c:v>170681126.09</c:v>
                </c:pt>
                <c:pt idx="2">
                  <c:v>175131206.40000001</c:v>
                </c:pt>
                <c:pt idx="3">
                  <c:v>180980048.66999999</c:v>
                </c:pt>
                <c:pt idx="4">
                  <c:v>197117035</c:v>
                </c:pt>
                <c:pt idx="5">
                  <c:v>212907478.42999998</c:v>
                </c:pt>
                <c:pt idx="6">
                  <c:v>226048745.84999999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8-448A-9FAE-B1952868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862992"/>
        <c:axId val="1958854032"/>
      </c:barChart>
      <c:lineChart>
        <c:grouping val="standard"/>
        <c:varyColors val="0"/>
        <c:ser>
          <c:idx val="2"/>
          <c:order val="2"/>
          <c:tx>
            <c:strRef>
              <c:f>'Gastos persoal_evolucións'!$X$10</c:f>
              <c:strCache>
                <c:ptCount val="1"/>
                <c:pt idx="0">
                  <c:v>% gasto/orzamento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8816837315130914E-2"/>
                  <c:y val="-0.123423208462578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F7-4BB5-BD3F-3B6F8FCC2F4C}"/>
                </c:ext>
              </c:extLst>
            </c:dLbl>
            <c:dLbl>
              <c:idx val="6"/>
              <c:layout>
                <c:manualLayout>
                  <c:x val="-4.7918088737201367E-2"/>
                  <c:y val="-0.1368912219305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F7-4BB5-BD3F-3B6F8FCC2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'Gastos persoal_evolucións'!$U$11:$U$17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persoal_evolucións'!$X$11:$X$17</c:f>
              <c:numCache>
                <c:formatCode>0.00%</c:formatCode>
                <c:ptCount val="7"/>
                <c:pt idx="0">
                  <c:v>0.10370441782671698</c:v>
                </c:pt>
                <c:pt idx="1">
                  <c:v>0.10487549104029936</c:v>
                </c:pt>
                <c:pt idx="2">
                  <c:v>0.10528654817740125</c:v>
                </c:pt>
                <c:pt idx="3">
                  <c:v>0.11136646259141489</c:v>
                </c:pt>
                <c:pt idx="4">
                  <c:v>0.1218877704811256</c:v>
                </c:pt>
                <c:pt idx="5">
                  <c:v>0.12403383535523095</c:v>
                </c:pt>
                <c:pt idx="6">
                  <c:v>0.1285195638257508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8-448A-9FAE-B1952868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952335"/>
        <c:axId val="1904948175"/>
      </c:lineChart>
      <c:catAx>
        <c:axId val="51786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8854032"/>
        <c:crosses val="autoZero"/>
        <c:auto val="1"/>
        <c:lblAlgn val="ctr"/>
        <c:lblOffset val="100"/>
        <c:noMultiLvlLbl val="0"/>
      </c:catAx>
      <c:valAx>
        <c:axId val="1958854032"/>
        <c:scaling>
          <c:orientation val="minMax"/>
          <c:max val="3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7862992"/>
        <c:crosses val="autoZero"/>
        <c:crossBetween val="between"/>
      </c:valAx>
      <c:valAx>
        <c:axId val="1904948175"/>
        <c:scaling>
          <c:orientation val="minMax"/>
          <c:max val="0.2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4952335"/>
        <c:crosses val="max"/>
        <c:crossBetween val="between"/>
      </c:valAx>
      <c:catAx>
        <c:axId val="1904952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49481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 en persoal sobre orzamento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'Gastos persoal_evolucións'!$B$10</c:f>
              <c:strCache>
                <c:ptCount val="1"/>
                <c:pt idx="0">
                  <c:v>Gastos en persoal</c:v>
                </c:pt>
              </c:strCache>
            </c:strRef>
          </c:tx>
          <c:spPr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'Gastos persoal_evolucións'!$A$11:$A$17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persoal_evolucións'!$B$11:$B$17</c:f>
              <c:numCache>
                <c:formatCode>#,##0.00\ "€"</c:formatCode>
                <c:ptCount val="7"/>
                <c:pt idx="0">
                  <c:v>116781481.8</c:v>
                </c:pt>
                <c:pt idx="1">
                  <c:v>121703395.1751</c:v>
                </c:pt>
                <c:pt idx="2">
                  <c:v>124970386.61000003</c:v>
                </c:pt>
                <c:pt idx="3">
                  <c:v>131379928.34</c:v>
                </c:pt>
                <c:pt idx="4">
                  <c:v>144548949.31999999</c:v>
                </c:pt>
                <c:pt idx="5">
                  <c:v>150590858.30548298</c:v>
                </c:pt>
                <c:pt idx="6">
                  <c:v>157762309.34999999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5-49B3-B261-5420F1D852CF}"/>
            </c:ext>
          </c:extLst>
        </c:ser>
        <c:ser>
          <c:idx val="1"/>
          <c:order val="1"/>
          <c:tx>
            <c:strRef>
              <c:f>'Gastos persoal_evolucións'!$C$10</c:f>
              <c:strCache>
                <c:ptCount val="1"/>
                <c:pt idx="0">
                  <c:v>Orzamento total</c:v>
                </c:pt>
              </c:strCache>
            </c:strRef>
          </c:tx>
          <c:spPr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'Gastos persoal_evolucións'!$A$11:$A$17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persoal_evolucións'!$C$11:$C$17</c:f>
              <c:numCache>
                <c:formatCode>#,##0.00\ "€"</c:formatCode>
                <c:ptCount val="7"/>
                <c:pt idx="0">
                  <c:v>169720733.30000001</c:v>
                </c:pt>
                <c:pt idx="1">
                  <c:v>170681126.09</c:v>
                </c:pt>
                <c:pt idx="2">
                  <c:v>175131206.40000001</c:v>
                </c:pt>
                <c:pt idx="3">
                  <c:v>180980048.66999999</c:v>
                </c:pt>
                <c:pt idx="4">
                  <c:v>197117035</c:v>
                </c:pt>
                <c:pt idx="5">
                  <c:v>212907478.42999998</c:v>
                </c:pt>
                <c:pt idx="6">
                  <c:v>226048745.84999999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65-49B3-B261-5420F1D85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609808"/>
        <c:axId val="1962615216"/>
      </c:barChart>
      <c:lineChart>
        <c:grouping val="standard"/>
        <c:varyColors val="0"/>
        <c:ser>
          <c:idx val="2"/>
          <c:order val="2"/>
          <c:tx>
            <c:strRef>
              <c:f>'Gastos persoal_evolucións'!$D$10</c:f>
              <c:strCache>
                <c:ptCount val="1"/>
                <c:pt idx="0">
                  <c:v>% gasto/orzamento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824742268041237E-2"/>
                  <c:y val="-0.20942576434702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7-441F-A5DC-DA48EF4AEB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'Gastos persoal_evolucións'!$A$11:$A$17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'Gastos persoal_evolucións'!$D$11:$D$17</c:f>
              <c:numCache>
                <c:formatCode>0.00%</c:formatCode>
                <c:ptCount val="7"/>
                <c:pt idx="0">
                  <c:v>0.68808023350674496</c:v>
                </c:pt>
                <c:pt idx="1">
                  <c:v>0.7130454196261039</c:v>
                </c:pt>
                <c:pt idx="2">
                  <c:v>0.71358148658307896</c:v>
                </c:pt>
                <c:pt idx="3">
                  <c:v>0.72593597639902774</c:v>
                </c:pt>
                <c:pt idx="4">
                  <c:v>0.73331535917228052</c:v>
                </c:pt>
                <c:pt idx="5">
                  <c:v>0.70730657004607966</c:v>
                </c:pt>
                <c:pt idx="6">
                  <c:v>0.6979127831776909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65-49B3-B261-5420F1D85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083375"/>
        <c:axId val="1863095855"/>
      </c:lineChart>
      <c:catAx>
        <c:axId val="196260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15216"/>
        <c:crosses val="autoZero"/>
        <c:auto val="1"/>
        <c:lblAlgn val="ctr"/>
        <c:lblOffset val="100"/>
        <c:noMultiLvlLbl val="0"/>
      </c:catAx>
      <c:valAx>
        <c:axId val="19626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09808"/>
        <c:crosses val="autoZero"/>
        <c:crossBetween val="between"/>
      </c:valAx>
      <c:valAx>
        <c:axId val="1863095855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3083375"/>
        <c:crosses val="max"/>
        <c:crossBetween val="between"/>
      </c:valAx>
      <c:catAx>
        <c:axId val="1863083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30958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15</xdr:row>
      <xdr:rowOff>0</xdr:rowOff>
    </xdr:from>
    <xdr:to>
      <xdr:col>13</xdr:col>
      <xdr:colOff>552450</xdr:colOff>
      <xdr:row>48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714B63-9C6C-4F4B-D527-F26D55FE0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1114425</xdr:colOff>
      <xdr:row>15</xdr:row>
      <xdr:rowOff>66675</xdr:rowOff>
    </xdr:from>
    <xdr:to>
      <xdr:col>14</xdr:col>
      <xdr:colOff>1828800</xdr:colOff>
      <xdr:row>28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no 1">
              <a:extLst>
                <a:ext uri="{FF2B5EF4-FFF2-40B4-BE49-F238E27FC236}">
                  <a16:creationId xmlns:a16="http://schemas.microsoft.com/office/drawing/2014/main" id="{989B43A4-BD28-2BCC-3905-4FC0641C16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30550" y="31527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28571</xdr:colOff>
      <xdr:row>0</xdr:row>
      <xdr:rowOff>133350</xdr:rowOff>
    </xdr:from>
    <xdr:to>
      <xdr:col>2</xdr:col>
      <xdr:colOff>257175</xdr:colOff>
      <xdr:row>0</xdr:row>
      <xdr:rowOff>657225</xdr:rowOff>
    </xdr:to>
    <xdr:pic>
      <xdr:nvPicPr>
        <xdr:cNvPr id="6" name="_x0037__x0020_Imagen" descr="Descripción: logotipo.jpg">
          <a:extLst>
            <a:ext uri="{FF2B5EF4-FFF2-40B4-BE49-F238E27FC236}">
              <a16:creationId xmlns:a16="http://schemas.microsoft.com/office/drawing/2014/main" id="{2ED96736-CFA6-4725-82CB-ED4095B191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1" y="133350"/>
          <a:ext cx="287655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133349</xdr:rowOff>
    </xdr:from>
    <xdr:to>
      <xdr:col>3</xdr:col>
      <xdr:colOff>247650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A073306-9488-412B-ADAC-CC2EF8480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43840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581025</xdr:colOff>
      <xdr:row>20</xdr:row>
      <xdr:rowOff>76200</xdr:rowOff>
    </xdr:from>
    <xdr:to>
      <xdr:col>11</xdr:col>
      <xdr:colOff>180975</xdr:colOff>
      <xdr:row>35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74EB56-263F-4756-A627-BFAE72AA0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476250</xdr:colOff>
      <xdr:row>19</xdr:row>
      <xdr:rowOff>128587</xdr:rowOff>
    </xdr:from>
    <xdr:to>
      <xdr:col>18</xdr:col>
      <xdr:colOff>476250</xdr:colOff>
      <xdr:row>34</xdr:row>
      <xdr:rowOff>14287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116004-507D-4025-A6A2-772740A05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695325</xdr:colOff>
      <xdr:row>20</xdr:row>
      <xdr:rowOff>38099</xdr:rowOff>
    </xdr:from>
    <xdr:to>
      <xdr:col>25</xdr:col>
      <xdr:colOff>695325</xdr:colOff>
      <xdr:row>35</xdr:row>
      <xdr:rowOff>9524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184189-8EC8-429F-BB1E-6DA635309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20</xdr:row>
      <xdr:rowOff>28575</xdr:rowOff>
    </xdr:from>
    <xdr:to>
      <xdr:col>5</xdr:col>
      <xdr:colOff>466725</xdr:colOff>
      <xdr:row>34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4AA62F-C596-4473-9FA2-BA2B20A9A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rectorado.uvigo.es\comun\Unidade%20de%20Estudos%20e%20Programas\SIIU\m&#243;dulo%20bolsas%20e%20axudas\20132014_documentaci&#243;n\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ónica Zas Varela" refreshedDate="46219.451686921297" createdVersion="8" refreshedVersion="8" minRefreshableVersion="3" recordCount="28" xr:uid="{2924B0A5-FFFA-49E1-9CD1-EDE261CD4BFA}">
  <cacheSource type="worksheet">
    <worksheetSource name="Tabla2"/>
  </cacheSource>
  <cacheFields count="5">
    <cacheField name="Tipo de persoal/Custo" numFmtId="164">
      <sharedItems count="8">
        <s v="Persoal investigador"/>
        <s v="PDI"/>
        <s v="PTXAS"/>
        <s v="Outros gastos"/>
        <s v="Retribucións Equipo de Goberno" u="1"/>
        <s v="Equipo xerencial/Persoal eventual" u="1"/>
        <s v="Retribucións por cargo académico" u="1"/>
        <s v="PAS" u="1"/>
      </sharedItems>
    </cacheField>
    <cacheField name="Ano" numFmtId="0">
      <sharedItems containsSemiMixedTypes="0" containsString="0" containsNumber="1" containsInteger="1" minValue="2019" maxValue="2025" count="7">
        <n v="2019"/>
        <n v="2020"/>
        <n v="2021"/>
        <n v="2022"/>
        <n v="2023"/>
        <n v="2024"/>
        <n v="2025"/>
      </sharedItems>
    </cacheField>
    <cacheField name="Retribución" numFmtId="164">
      <sharedItems containsSemiMixedTypes="0" containsString="0" containsNumber="1" minValue="493929.6100000001" maxValue="88105195.472902983"/>
    </cacheField>
    <cacheField name="Orzamento total*" numFmtId="164">
      <sharedItems containsSemiMixedTypes="0" containsString="0" containsNumber="1" minValue="169720733.30000001" maxValue="226048745.84999999"/>
    </cacheField>
    <cacheField name="% orzamento total" numFmtId="10">
      <sharedItems containsSemiMixedTypes="0" containsString="0" containsNumber="1" minValue="2.2869179745108503E-3" maxValue="0.41395128061864361"/>
    </cacheField>
  </cacheFields>
  <extLst>
    <ext xmlns:x14="http://schemas.microsoft.com/office/spreadsheetml/2009/9/main" uri="{725AE2AE-9491-48be-B2B4-4EB974FC3084}">
      <x14:pivotCacheDefinition pivotCacheId="41478797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n v="17600789.84"/>
    <n v="169720733.30000001"/>
    <n v="0.10370441782671698"/>
  </r>
  <r>
    <x v="0"/>
    <x v="1"/>
    <n v="17900266.91"/>
    <n v="170681126.09"/>
    <n v="0.10487549104029936"/>
  </r>
  <r>
    <x v="0"/>
    <x v="2"/>
    <n v="18438960.200000003"/>
    <n v="175131206.40000001"/>
    <n v="0.10528654817740125"/>
  </r>
  <r>
    <x v="0"/>
    <x v="3"/>
    <n v="20155107.82"/>
    <n v="180980048.66999999"/>
    <n v="0.11136646259141489"/>
  </r>
  <r>
    <x v="0"/>
    <x v="4"/>
    <n v="24026155.920000002"/>
    <n v="197117035"/>
    <n v="0.1218877704811256"/>
  </r>
  <r>
    <x v="0"/>
    <x v="5"/>
    <n v="26407731.125484001"/>
    <n v="212907478.42999998"/>
    <n v="0.12403383535523095"/>
  </r>
  <r>
    <x v="0"/>
    <x v="6"/>
    <n v="29051686.219999999"/>
    <n v="226048745.84999999"/>
    <n v="0.1285195638257508"/>
  </r>
  <r>
    <x v="1"/>
    <x v="0"/>
    <n v="66138863.120000005"/>
    <n v="169720733.30000001"/>
    <n v="0.38969230119394022"/>
  </r>
  <r>
    <x v="1"/>
    <x v="1"/>
    <n v="69666572.9551"/>
    <n v="170681126.09"/>
    <n v="0.40816799461684405"/>
  </r>
  <r>
    <x v="1"/>
    <x v="2"/>
    <n v="71760878.700000018"/>
    <n v="175131206.40000001"/>
    <n v="0.40975494987511268"/>
  </r>
  <r>
    <x v="1"/>
    <x v="3"/>
    <n v="74385998.069999993"/>
    <n v="180980048.66999999"/>
    <n v="0.41101767082423452"/>
  </r>
  <r>
    <x v="1"/>
    <x v="4"/>
    <n v="81596849.069999993"/>
    <n v="197117035"/>
    <n v="0.41395128061864361"/>
  </r>
  <r>
    <x v="1"/>
    <x v="5"/>
    <n v="84819581.079999"/>
    <n v="212907478.42999998"/>
    <n v="0.39838704448273338"/>
  </r>
  <r>
    <x v="1"/>
    <x v="6"/>
    <n v="88105195.472902983"/>
    <n v="226048745.84999999"/>
    <n v="0.38976193007222998"/>
  </r>
  <r>
    <x v="2"/>
    <x v="0"/>
    <n v="33041828.830000002"/>
    <n v="169720733.30000001"/>
    <n v="0.19468351442716753"/>
  </r>
  <r>
    <x v="2"/>
    <x v="1"/>
    <n v="34136555.31000001"/>
    <n v="170681126.09"/>
    <n v="0.20000193396896054"/>
  </r>
  <r>
    <x v="2"/>
    <x v="2"/>
    <n v="34770547.710000001"/>
    <n v="175131206.40000001"/>
    <n v="0.19853998853056493"/>
  </r>
  <r>
    <x v="2"/>
    <x v="3"/>
    <n v="36267915.090000004"/>
    <n v="180980048.66999999"/>
    <n v="0.20039731095514909"/>
  </r>
  <r>
    <x v="2"/>
    <x v="4"/>
    <n v="38403765.619999997"/>
    <n v="197117035"/>
    <n v="0.1948272285041219"/>
  </r>
  <r>
    <x v="2"/>
    <x v="5"/>
    <n v="38802805.869999997"/>
    <n v="212907478.42999998"/>
    <n v="0.18225196294717116"/>
  </r>
  <r>
    <x v="2"/>
    <x v="6"/>
    <n v="40088472.720000006"/>
    <n v="226048745.84999999"/>
    <n v="0.17734437131804157"/>
  </r>
  <r>
    <x v="3"/>
    <x v="0"/>
    <n v="846632.88"/>
    <n v="169720733.30000001"/>
    <n v="4.9883880627800701E-3"/>
  </r>
  <r>
    <x v="3"/>
    <x v="1"/>
    <n v="563841.64"/>
    <n v="170681126.09"/>
    <n v="3.3034797280555015E-3"/>
  </r>
  <r>
    <x v="3"/>
    <x v="2"/>
    <n v="493929.6100000001"/>
    <n v="175131206.40000001"/>
    <n v="2.8203403616821089E-3"/>
  </r>
  <r>
    <x v="3"/>
    <x v="3"/>
    <n v="570907.36"/>
    <n v="180980048.66999999"/>
    <n v="3.1545320282292308E-3"/>
  </r>
  <r>
    <x v="3"/>
    <x v="4"/>
    <n v="522178.71"/>
    <n v="197117035"/>
    <n v="2.6490795683894088E-3"/>
  </r>
  <r>
    <x v="3"/>
    <x v="5"/>
    <n v="560740.23"/>
    <n v="212907478.42999998"/>
    <n v="2.6337272609442929E-3"/>
  </r>
  <r>
    <x v="3"/>
    <x v="6"/>
    <n v="516954.94"/>
    <n v="226048745.84999999"/>
    <n v="2.2869179745108503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9343DB-EC57-4EF6-9F62-596DED408D21}" name="TablaDinámica2" cacheId="5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8" indent="0" outline="1" outlineData="1" multipleFieldFilters="0" chartFormat="1">
  <location ref="I5:N14" firstHeaderRow="1" firstDataRow="2" firstDataCol="1"/>
  <pivotFields count="5">
    <pivotField axis="axisCol" showAll="0">
      <items count="9">
        <item m="1" x="5"/>
        <item x="3"/>
        <item m="1" x="7"/>
        <item x="1"/>
        <item x="0"/>
        <item m="1" x="4"/>
        <item m="1" x="6"/>
        <item x="2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164" showAll="0"/>
    <pivotField numFmtId="164" showAll="0"/>
    <pivotField numFmtId="1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5">
    <i>
      <x v="1"/>
    </i>
    <i>
      <x v="3"/>
    </i>
    <i>
      <x v="4"/>
    </i>
    <i>
      <x v="7"/>
    </i>
    <i t="grand">
      <x/>
    </i>
  </colItems>
  <dataFields count="1">
    <dataField name="Suma de Retribución" fld="2" baseField="0" baseItem="0" numFmtId="164"/>
  </dataFields>
  <formats count="5">
    <format dxfId="16">
      <pivotArea outline="0" collapsedLevelsAreSubtotals="1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Col="1" outline="0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grandCol="1" outline="0" fieldPosition="0"/>
    </format>
  </format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no1" xr10:uid="{2F3F2AD1-C287-4CA7-B1FF-5111A58E152C}" sourceName="Ano">
  <pivotTables>
    <pivotTable tabId="1" name="TablaDinámica2"/>
  </pivotTables>
  <data>
    <tabular pivotCacheId="414787974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1" xr10:uid="{ACA81C13-8BC6-477B-88BD-B4D48FF95AF6}" cache="SegmentaciónDeDatos_Ano1" caption="Ano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A9FAC4-F4D8-4425-9C5E-8AF051AC528C}" name="Tabla2" displayName="Tabla2" ref="A9:E37" totalsRowShown="0" headerRowDxfId="11" dataDxfId="10">
  <autoFilter ref="A9:E37" xr:uid="{7EA9FAC4-F4D8-4425-9C5E-8AF051AC528C}"/>
  <tableColumns count="5">
    <tableColumn id="1" xr3:uid="{1AFB8A2D-5569-466E-B2CB-5A0CAB792776}" name="Tipo de persoal/Custo" dataDxfId="9"/>
    <tableColumn id="2" xr3:uid="{48887D0E-DD7F-437E-9C99-DF185066C83C}" name="Ano" dataDxfId="8"/>
    <tableColumn id="3" xr3:uid="{EE616656-50CA-463E-B0D2-11345575C46E}" name="Retribución" dataDxfId="7"/>
    <tableColumn id="4" xr3:uid="{B4D73170-8355-482A-AFB9-8A4C18F8B475}" name="Orzamento total*" dataDxfId="6"/>
    <tableColumn id="5" xr3:uid="{EC8C0766-0333-4626-8765-F8BBF2CA7074}" name="% orzamento total" dataDxfId="5" dataCellStyle="Porcentaje">
      <calculatedColumnFormula>Tabla2[[#This Row],[Retribución]]/Tabla2[[#This Row],[Orzamento total*]]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E069-C0FF-4F85-8FA2-E2CB533D0467}">
  <dimension ref="A1:P40"/>
  <sheetViews>
    <sheetView tabSelected="1" workbookViewId="0">
      <selection activeCell="F5" sqref="F5"/>
    </sheetView>
  </sheetViews>
  <sheetFormatPr baseColWidth="10" defaultRowHeight="15" x14ac:dyDescent="0.25"/>
  <cols>
    <col min="1" max="1" width="31" bestFit="1" customWidth="1"/>
    <col min="2" max="2" width="8.7109375" customWidth="1"/>
    <col min="3" max="3" width="14.140625" bestFit="1" customWidth="1"/>
    <col min="4" max="4" width="18.5703125" customWidth="1"/>
    <col min="5" max="5" width="19.140625" bestFit="1" customWidth="1"/>
    <col min="9" max="9" width="19.42578125" bestFit="1" customWidth="1"/>
    <col min="10" max="10" width="22.42578125" bestFit="1" customWidth="1"/>
    <col min="11" max="11" width="15.140625" bestFit="1" customWidth="1"/>
    <col min="12" max="12" width="19.140625" bestFit="1" customWidth="1"/>
    <col min="13" max="14" width="15.140625" bestFit="1" customWidth="1"/>
    <col min="15" max="15" width="31" bestFit="1" customWidth="1"/>
    <col min="16" max="17" width="15.140625" bestFit="1" customWidth="1"/>
  </cols>
  <sheetData>
    <row r="1" spans="1:16" ht="63" customHeight="1" thickBot="1" x14ac:dyDescent="0.3">
      <c r="A1" s="6"/>
      <c r="B1" s="7"/>
      <c r="C1" s="6"/>
      <c r="D1" s="6"/>
      <c r="E1" s="6"/>
      <c r="F1" s="8"/>
      <c r="G1" s="8"/>
      <c r="H1" s="8"/>
      <c r="I1" s="8"/>
      <c r="J1" s="8"/>
      <c r="K1" s="8"/>
      <c r="L1" s="8"/>
      <c r="M1" s="32" t="s">
        <v>12</v>
      </c>
      <c r="N1" s="32"/>
      <c r="O1" s="32"/>
      <c r="P1" s="32"/>
    </row>
    <row r="3" spans="1:16" x14ac:dyDescent="0.25">
      <c r="A3" t="s">
        <v>14</v>
      </c>
    </row>
    <row r="4" spans="1:16" x14ac:dyDescent="0.25">
      <c r="A4" t="s">
        <v>13</v>
      </c>
    </row>
    <row r="5" spans="1:16" x14ac:dyDescent="0.25">
      <c r="A5" t="s">
        <v>28</v>
      </c>
      <c r="I5" s="3" t="s">
        <v>9</v>
      </c>
      <c r="J5" s="3" t="s">
        <v>11</v>
      </c>
    </row>
    <row r="6" spans="1:16" x14ac:dyDescent="0.25">
      <c r="A6" t="s">
        <v>27</v>
      </c>
      <c r="I6" s="3" t="s">
        <v>8</v>
      </c>
      <c r="J6" s="17" t="s">
        <v>0</v>
      </c>
      <c r="K6" s="17" t="s">
        <v>4</v>
      </c>
      <c r="L6" s="17" t="s">
        <v>3</v>
      </c>
      <c r="M6" s="17" t="s">
        <v>24</v>
      </c>
      <c r="N6" s="17" t="s">
        <v>22</v>
      </c>
    </row>
    <row r="7" spans="1:16" x14ac:dyDescent="0.25">
      <c r="I7" s="4">
        <v>2019</v>
      </c>
      <c r="J7" s="1">
        <v>846632.88</v>
      </c>
      <c r="K7" s="1">
        <v>66138863.120000005</v>
      </c>
      <c r="L7" s="1">
        <v>17600789.84</v>
      </c>
      <c r="M7" s="1">
        <v>33041828.830000002</v>
      </c>
      <c r="N7" s="1">
        <v>117628114.67</v>
      </c>
    </row>
    <row r="8" spans="1:16" x14ac:dyDescent="0.25">
      <c r="I8" s="4">
        <v>2020</v>
      </c>
      <c r="J8" s="1">
        <v>563841.64</v>
      </c>
      <c r="K8" s="1">
        <v>69666572.9551</v>
      </c>
      <c r="L8" s="1">
        <v>17900266.91</v>
      </c>
      <c r="M8" s="1">
        <v>34136555.31000001</v>
      </c>
      <c r="N8" s="1">
        <v>122267236.81510001</v>
      </c>
    </row>
    <row r="9" spans="1:16" x14ac:dyDescent="0.25">
      <c r="A9" s="2" t="s">
        <v>5</v>
      </c>
      <c r="B9" s="2" t="s">
        <v>1</v>
      </c>
      <c r="C9" s="2" t="s">
        <v>2</v>
      </c>
      <c r="D9" s="2" t="s">
        <v>6</v>
      </c>
      <c r="E9" s="2" t="s">
        <v>10</v>
      </c>
      <c r="I9" s="4">
        <v>2021</v>
      </c>
      <c r="J9" s="1">
        <v>493929.6100000001</v>
      </c>
      <c r="K9" s="1">
        <v>71760878.700000018</v>
      </c>
      <c r="L9" s="1">
        <v>18438960.200000003</v>
      </c>
      <c r="M9" s="1">
        <v>34770547.710000001</v>
      </c>
      <c r="N9" s="1">
        <v>125464316.22000003</v>
      </c>
    </row>
    <row r="10" spans="1:16" x14ac:dyDescent="0.25">
      <c r="A10" s="1" t="s">
        <v>3</v>
      </c>
      <c r="B10">
        <v>2019</v>
      </c>
      <c r="C10" s="1">
        <v>17600789.84</v>
      </c>
      <c r="D10" s="1">
        <v>169720733.30000001</v>
      </c>
      <c r="E10" s="5">
        <f>Tabla2[[#This Row],[Retribución]]/Tabla2[[#This Row],[Orzamento total*]]</f>
        <v>0.10370441782671698</v>
      </c>
      <c r="I10" s="4">
        <v>2022</v>
      </c>
      <c r="J10" s="1">
        <v>570907.36</v>
      </c>
      <c r="K10" s="1">
        <v>74385998.069999993</v>
      </c>
      <c r="L10" s="1">
        <v>20155107.82</v>
      </c>
      <c r="M10" s="1">
        <v>36267915.090000004</v>
      </c>
      <c r="N10" s="1">
        <v>131379928.34</v>
      </c>
    </row>
    <row r="11" spans="1:16" x14ac:dyDescent="0.25">
      <c r="A11" s="1" t="s">
        <v>3</v>
      </c>
      <c r="B11">
        <v>2020</v>
      </c>
      <c r="C11" s="1">
        <v>17900266.91</v>
      </c>
      <c r="D11" s="1">
        <v>170681126.09</v>
      </c>
      <c r="E11" s="5">
        <f>Tabla2[[#This Row],[Retribución]]/Tabla2[[#This Row],[Orzamento total*]]</f>
        <v>0.10487549104029936</v>
      </c>
      <c r="I11" s="4">
        <v>2023</v>
      </c>
      <c r="J11" s="1">
        <v>522178.71</v>
      </c>
      <c r="K11" s="1">
        <v>81596849.069999993</v>
      </c>
      <c r="L11" s="1">
        <v>24026155.920000002</v>
      </c>
      <c r="M11" s="1">
        <v>38403765.619999997</v>
      </c>
      <c r="N11" s="1">
        <v>144548949.31999999</v>
      </c>
    </row>
    <row r="12" spans="1:16" x14ac:dyDescent="0.25">
      <c r="A12" s="1" t="s">
        <v>3</v>
      </c>
      <c r="B12">
        <v>2021</v>
      </c>
      <c r="C12" s="1">
        <v>18438960.200000003</v>
      </c>
      <c r="D12" s="1">
        <v>175131206.40000001</v>
      </c>
      <c r="E12" s="5">
        <f>Tabla2[[#This Row],[Retribución]]/Tabla2[[#This Row],[Orzamento total*]]</f>
        <v>0.10528654817740125</v>
      </c>
      <c r="I12" s="4">
        <v>2024</v>
      </c>
      <c r="J12" s="1">
        <v>560740.23</v>
      </c>
      <c r="K12" s="1">
        <v>84819581.079999</v>
      </c>
      <c r="L12" s="1">
        <v>26407731.125484001</v>
      </c>
      <c r="M12" s="1">
        <v>38802805.869999997</v>
      </c>
      <c r="N12" s="1">
        <v>150590858.30548301</v>
      </c>
    </row>
    <row r="13" spans="1:16" x14ac:dyDescent="0.25">
      <c r="A13" s="1" t="s">
        <v>3</v>
      </c>
      <c r="B13">
        <v>2022</v>
      </c>
      <c r="C13" s="1">
        <v>20155107.82</v>
      </c>
      <c r="D13" s="1">
        <v>180980048.66999999</v>
      </c>
      <c r="E13" s="5">
        <f>Tabla2[[#This Row],[Retribución]]/Tabla2[[#This Row],[Orzamento total*]]</f>
        <v>0.11136646259141489</v>
      </c>
      <c r="I13" s="4">
        <v>2025</v>
      </c>
      <c r="J13" s="1">
        <v>516954.94</v>
      </c>
      <c r="K13" s="1">
        <v>88105195.472902983</v>
      </c>
      <c r="L13" s="1">
        <v>29051686.219999999</v>
      </c>
      <c r="M13" s="1">
        <v>40088472.720000006</v>
      </c>
      <c r="N13" s="1">
        <v>157762309.35290298</v>
      </c>
    </row>
    <row r="14" spans="1:16" x14ac:dyDescent="0.25">
      <c r="A14" s="1" t="s">
        <v>3</v>
      </c>
      <c r="B14">
        <v>2023</v>
      </c>
      <c r="C14" s="1">
        <v>24026155.920000002</v>
      </c>
      <c r="D14" s="1">
        <v>197117035</v>
      </c>
      <c r="E14" s="5">
        <f>Tabla2[[#This Row],[Retribución]]/Tabla2[[#This Row],[Orzamento total*]]</f>
        <v>0.1218877704811256</v>
      </c>
      <c r="I14" s="4" t="s">
        <v>22</v>
      </c>
      <c r="J14" s="1">
        <v>4075185.37</v>
      </c>
      <c r="K14" s="1">
        <v>536473938.46800208</v>
      </c>
      <c r="L14" s="1">
        <v>153580698.03548402</v>
      </c>
      <c r="M14" s="1">
        <v>255511891.15000004</v>
      </c>
      <c r="N14" s="1">
        <v>949641713.02348614</v>
      </c>
    </row>
    <row r="15" spans="1:16" x14ac:dyDescent="0.25">
      <c r="A15" s="1" t="s">
        <v>3</v>
      </c>
      <c r="B15">
        <v>2024</v>
      </c>
      <c r="C15" s="31">
        <v>26407731.125484001</v>
      </c>
      <c r="D15" s="31">
        <v>212907478.42999998</v>
      </c>
      <c r="E15" s="5">
        <f>Tabla2[[#This Row],[Retribución]]/Tabla2[[#This Row],[Orzamento total*]]</f>
        <v>0.12403383535523095</v>
      </c>
    </row>
    <row r="16" spans="1:16" x14ac:dyDescent="0.25">
      <c r="A16" s="1" t="s">
        <v>3</v>
      </c>
      <c r="B16">
        <v>2025</v>
      </c>
      <c r="C16" s="1">
        <v>29051686.219999999</v>
      </c>
      <c r="D16" s="1">
        <v>226048745.84999999</v>
      </c>
      <c r="E16" s="5">
        <f>Tabla2[[#This Row],[Retribución]]/Tabla2[[#This Row],[Orzamento total*]]</f>
        <v>0.1285195638257508</v>
      </c>
    </row>
    <row r="17" spans="1:5" x14ac:dyDescent="0.25">
      <c r="A17" s="1" t="s">
        <v>4</v>
      </c>
      <c r="B17">
        <v>2019</v>
      </c>
      <c r="C17" s="1">
        <v>66138863.120000005</v>
      </c>
      <c r="D17" s="1">
        <v>169720733.30000001</v>
      </c>
      <c r="E17" s="5">
        <f>Tabla2[[#This Row],[Retribución]]/Tabla2[[#This Row],[Orzamento total*]]</f>
        <v>0.38969230119394022</v>
      </c>
    </row>
    <row r="18" spans="1:5" x14ac:dyDescent="0.25">
      <c r="A18" s="1" t="s">
        <v>4</v>
      </c>
      <c r="B18">
        <v>2020</v>
      </c>
      <c r="C18" s="1">
        <v>69666572.9551</v>
      </c>
      <c r="D18" s="1">
        <v>170681126.09</v>
      </c>
      <c r="E18" s="5">
        <f>Tabla2[[#This Row],[Retribución]]/Tabla2[[#This Row],[Orzamento total*]]</f>
        <v>0.40816799461684405</v>
      </c>
    </row>
    <row r="19" spans="1:5" x14ac:dyDescent="0.25">
      <c r="A19" s="1" t="s">
        <v>4</v>
      </c>
      <c r="B19">
        <v>2021</v>
      </c>
      <c r="C19" s="1">
        <v>71760878.700000018</v>
      </c>
      <c r="D19" s="1">
        <v>175131206.40000001</v>
      </c>
      <c r="E19" s="5">
        <f>Tabla2[[#This Row],[Retribución]]/Tabla2[[#This Row],[Orzamento total*]]</f>
        <v>0.40975494987511268</v>
      </c>
    </row>
    <row r="20" spans="1:5" x14ac:dyDescent="0.25">
      <c r="A20" s="1" t="s">
        <v>4</v>
      </c>
      <c r="B20">
        <v>2022</v>
      </c>
      <c r="C20" s="1">
        <v>74385998.069999993</v>
      </c>
      <c r="D20" s="1">
        <v>180980048.66999999</v>
      </c>
      <c r="E20" s="5">
        <f>Tabla2[[#This Row],[Retribución]]/Tabla2[[#This Row],[Orzamento total*]]</f>
        <v>0.41101767082423452</v>
      </c>
    </row>
    <row r="21" spans="1:5" x14ac:dyDescent="0.25">
      <c r="A21" s="1" t="s">
        <v>4</v>
      </c>
      <c r="B21">
        <v>2023</v>
      </c>
      <c r="C21" s="1">
        <v>81596849.069999993</v>
      </c>
      <c r="D21" s="1">
        <v>197117035</v>
      </c>
      <c r="E21" s="5">
        <f>Tabla2[[#This Row],[Retribución]]/Tabla2[[#This Row],[Orzamento total*]]</f>
        <v>0.41395128061864361</v>
      </c>
    </row>
    <row r="22" spans="1:5" x14ac:dyDescent="0.25">
      <c r="A22" s="1" t="s">
        <v>4</v>
      </c>
      <c r="B22">
        <v>2024</v>
      </c>
      <c r="C22" s="31">
        <v>84819581.079999</v>
      </c>
      <c r="D22" s="31">
        <v>212907478.42999998</v>
      </c>
      <c r="E22" s="5">
        <f>Tabla2[[#This Row],[Retribución]]/Tabla2[[#This Row],[Orzamento total*]]</f>
        <v>0.39838704448273338</v>
      </c>
    </row>
    <row r="23" spans="1:5" x14ac:dyDescent="0.25">
      <c r="A23" s="1" t="s">
        <v>4</v>
      </c>
      <c r="B23">
        <v>2025</v>
      </c>
      <c r="C23" s="1">
        <v>88105195.472902983</v>
      </c>
      <c r="D23" s="1">
        <v>226048745.84999999</v>
      </c>
      <c r="E23" s="5">
        <f>Tabla2[[#This Row],[Retribución]]/Tabla2[[#This Row],[Orzamento total*]]</f>
        <v>0.38976193007222998</v>
      </c>
    </row>
    <row r="24" spans="1:5" x14ac:dyDescent="0.25">
      <c r="A24" s="1" t="s">
        <v>24</v>
      </c>
      <c r="B24">
        <v>2019</v>
      </c>
      <c r="C24" s="1">
        <v>33041828.830000002</v>
      </c>
      <c r="D24" s="1">
        <v>169720733.30000001</v>
      </c>
      <c r="E24" s="5">
        <f>Tabla2[[#This Row],[Retribución]]/Tabla2[[#This Row],[Orzamento total*]]</f>
        <v>0.19468351442716753</v>
      </c>
    </row>
    <row r="25" spans="1:5" x14ac:dyDescent="0.25">
      <c r="A25" s="1" t="s">
        <v>24</v>
      </c>
      <c r="B25">
        <v>2020</v>
      </c>
      <c r="C25" s="1">
        <v>34136555.31000001</v>
      </c>
      <c r="D25" s="1">
        <v>170681126.09</v>
      </c>
      <c r="E25" s="5">
        <f>Tabla2[[#This Row],[Retribución]]/Tabla2[[#This Row],[Orzamento total*]]</f>
        <v>0.20000193396896054</v>
      </c>
    </row>
    <row r="26" spans="1:5" x14ac:dyDescent="0.25">
      <c r="A26" s="1" t="s">
        <v>24</v>
      </c>
      <c r="B26">
        <v>2021</v>
      </c>
      <c r="C26" s="1">
        <v>34770547.710000001</v>
      </c>
      <c r="D26" s="1">
        <v>175131206.40000001</v>
      </c>
      <c r="E26" s="5">
        <f>Tabla2[[#This Row],[Retribución]]/Tabla2[[#This Row],[Orzamento total*]]</f>
        <v>0.19853998853056493</v>
      </c>
    </row>
    <row r="27" spans="1:5" x14ac:dyDescent="0.25">
      <c r="A27" s="1" t="s">
        <v>24</v>
      </c>
      <c r="B27">
        <v>2022</v>
      </c>
      <c r="C27" s="1">
        <v>36267915.090000004</v>
      </c>
      <c r="D27" s="1">
        <v>180980048.66999999</v>
      </c>
      <c r="E27" s="5">
        <f>Tabla2[[#This Row],[Retribución]]/Tabla2[[#This Row],[Orzamento total*]]</f>
        <v>0.20039731095514909</v>
      </c>
    </row>
    <row r="28" spans="1:5" x14ac:dyDescent="0.25">
      <c r="A28" s="1" t="s">
        <v>24</v>
      </c>
      <c r="B28">
        <v>2023</v>
      </c>
      <c r="C28" s="1">
        <v>38403765.619999997</v>
      </c>
      <c r="D28" s="1">
        <v>197117035</v>
      </c>
      <c r="E28" s="5">
        <f>Tabla2[[#This Row],[Retribución]]/Tabla2[[#This Row],[Orzamento total*]]</f>
        <v>0.1948272285041219</v>
      </c>
    </row>
    <row r="29" spans="1:5" x14ac:dyDescent="0.25">
      <c r="A29" s="1" t="s">
        <v>24</v>
      </c>
      <c r="B29">
        <v>2024</v>
      </c>
      <c r="C29" s="1">
        <v>38802805.869999997</v>
      </c>
      <c r="D29" s="31">
        <v>212907478.42999998</v>
      </c>
      <c r="E29" s="5">
        <f>Tabla2[[#This Row],[Retribución]]/Tabla2[[#This Row],[Orzamento total*]]</f>
        <v>0.18225196294717116</v>
      </c>
    </row>
    <row r="30" spans="1:5" x14ac:dyDescent="0.25">
      <c r="A30" s="1" t="s">
        <v>24</v>
      </c>
      <c r="B30">
        <v>2025</v>
      </c>
      <c r="C30" s="1">
        <v>40088472.720000006</v>
      </c>
      <c r="D30" s="1">
        <v>226048745.84999999</v>
      </c>
      <c r="E30" s="5">
        <f>Tabla2[[#This Row],[Retribución]]/Tabla2[[#This Row],[Orzamento total*]]</f>
        <v>0.17734437131804157</v>
      </c>
    </row>
    <row r="31" spans="1:5" x14ac:dyDescent="0.25">
      <c r="A31" s="1" t="s">
        <v>0</v>
      </c>
      <c r="B31">
        <v>2019</v>
      </c>
      <c r="C31" s="1">
        <v>846632.88</v>
      </c>
      <c r="D31" s="1">
        <v>169720733.30000001</v>
      </c>
      <c r="E31" s="5">
        <f>Tabla2[[#This Row],[Retribución]]/Tabla2[[#This Row],[Orzamento total*]]</f>
        <v>4.9883880627800701E-3</v>
      </c>
    </row>
    <row r="32" spans="1:5" x14ac:dyDescent="0.25">
      <c r="A32" s="1" t="s">
        <v>0</v>
      </c>
      <c r="B32">
        <v>2020</v>
      </c>
      <c r="C32" s="1">
        <v>563841.64</v>
      </c>
      <c r="D32" s="1">
        <v>170681126.09</v>
      </c>
      <c r="E32" s="5">
        <f>Tabla2[[#This Row],[Retribución]]/Tabla2[[#This Row],[Orzamento total*]]</f>
        <v>3.3034797280555015E-3</v>
      </c>
    </row>
    <row r="33" spans="1:5" x14ac:dyDescent="0.25">
      <c r="A33" s="1" t="s">
        <v>0</v>
      </c>
      <c r="B33">
        <v>2021</v>
      </c>
      <c r="C33" s="1">
        <v>493929.6100000001</v>
      </c>
      <c r="D33" s="1">
        <v>175131206.40000001</v>
      </c>
      <c r="E33" s="5">
        <f>Tabla2[[#This Row],[Retribución]]/Tabla2[[#This Row],[Orzamento total*]]</f>
        <v>2.8203403616821089E-3</v>
      </c>
    </row>
    <row r="34" spans="1:5" x14ac:dyDescent="0.25">
      <c r="A34" s="1" t="s">
        <v>0</v>
      </c>
      <c r="B34">
        <v>2022</v>
      </c>
      <c r="C34" s="1">
        <v>570907.36</v>
      </c>
      <c r="D34" s="1">
        <v>180980048.66999999</v>
      </c>
      <c r="E34" s="5">
        <f>Tabla2[[#This Row],[Retribución]]/Tabla2[[#This Row],[Orzamento total*]]</f>
        <v>3.1545320282292308E-3</v>
      </c>
    </row>
    <row r="35" spans="1:5" x14ac:dyDescent="0.25">
      <c r="A35" s="1" t="s">
        <v>0</v>
      </c>
      <c r="B35">
        <v>2023</v>
      </c>
      <c r="C35" s="1">
        <v>522178.71</v>
      </c>
      <c r="D35" s="1">
        <v>197117035</v>
      </c>
      <c r="E35" s="5">
        <f>Tabla2[[#This Row],[Retribución]]/Tabla2[[#This Row],[Orzamento total*]]</f>
        <v>2.6490795683894088E-3</v>
      </c>
    </row>
    <row r="36" spans="1:5" x14ac:dyDescent="0.25">
      <c r="A36" s="1" t="s">
        <v>0</v>
      </c>
      <c r="B36">
        <v>2024</v>
      </c>
      <c r="C36" s="1">
        <v>560740.23</v>
      </c>
      <c r="D36" s="31">
        <v>212907478.42999998</v>
      </c>
      <c r="E36" s="5">
        <f>Tabla2[[#This Row],[Retribución]]/Tabla2[[#This Row],[Orzamento total*]]</f>
        <v>2.6337272609442929E-3</v>
      </c>
    </row>
    <row r="37" spans="1:5" x14ac:dyDescent="0.25">
      <c r="A37" s="1" t="s">
        <v>0</v>
      </c>
      <c r="B37">
        <v>2025</v>
      </c>
      <c r="C37" s="1">
        <v>516954.94</v>
      </c>
      <c r="D37" s="1">
        <v>226048745.84999999</v>
      </c>
      <c r="E37" s="5">
        <f>Tabla2[[#This Row],[Retribución]]/Tabla2[[#This Row],[Orzamento total*]]</f>
        <v>2.2869179745108503E-3</v>
      </c>
    </row>
    <row r="40" spans="1:5" x14ac:dyDescent="0.25">
      <c r="A40" t="s">
        <v>7</v>
      </c>
    </row>
  </sheetData>
  <mergeCells count="1">
    <mergeCell ref="M1:P1"/>
  </mergeCells>
  <pageMargins left="0.7" right="0.7" top="0.75" bottom="0.75" header="0.3" footer="0.3"/>
  <drawing r:id="rId2"/>
  <tableParts count="1">
    <tablePart r:id="rId3"/>
  </tableParts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888C-13D6-4A4C-BFDE-EC68948C9FC3}">
  <dimension ref="A1:AE34"/>
  <sheetViews>
    <sheetView workbookViewId="0">
      <selection activeCell="F4" sqref="F4"/>
    </sheetView>
  </sheetViews>
  <sheetFormatPr baseColWidth="10" defaultRowHeight="15" x14ac:dyDescent="0.25"/>
  <cols>
    <col min="2" max="2" width="16.7109375" bestFit="1" customWidth="1"/>
    <col min="3" max="3" width="15.42578125" bestFit="1" customWidth="1"/>
    <col min="4" max="4" width="17.28515625" bestFit="1" customWidth="1"/>
    <col min="5" max="6" width="15.5703125" customWidth="1"/>
    <col min="7" max="7" width="11.5703125" customWidth="1"/>
    <col min="8" max="9" width="15.5703125" customWidth="1"/>
    <col min="10" max="10" width="18.28515625" bestFit="1" customWidth="1"/>
    <col min="11" max="11" width="14.5703125" customWidth="1"/>
    <col min="15" max="15" width="16.7109375" bestFit="1" customWidth="1"/>
    <col min="16" max="16" width="15.42578125" bestFit="1" customWidth="1"/>
    <col min="17" max="17" width="18.28515625" bestFit="1" customWidth="1"/>
    <col min="18" max="18" width="13.28515625" bestFit="1" customWidth="1"/>
    <col min="22" max="22" width="15.7109375" bestFit="1" customWidth="1"/>
    <col min="23" max="23" width="15.42578125" bestFit="1" customWidth="1"/>
    <col min="24" max="24" width="18.28515625" bestFit="1" customWidth="1"/>
  </cols>
  <sheetData>
    <row r="1" spans="1:31" s="14" customFormat="1" ht="58.5" customHeight="1" thickBot="1" x14ac:dyDescent="0.25">
      <c r="A1" s="9"/>
      <c r="B1" s="7"/>
      <c r="C1" s="10"/>
      <c r="D1" s="11"/>
      <c r="E1" s="11"/>
      <c r="F1" s="11"/>
      <c r="G1" s="11"/>
      <c r="H1" s="11"/>
      <c r="I1" s="11"/>
      <c r="J1" s="11"/>
      <c r="K1" s="11"/>
      <c r="L1" s="11"/>
      <c r="M1" s="12"/>
      <c r="N1" s="10"/>
      <c r="O1" s="10"/>
      <c r="P1" s="11"/>
      <c r="Q1" s="10"/>
      <c r="R1" s="10"/>
      <c r="S1" s="10"/>
      <c r="T1" s="32" t="s">
        <v>12</v>
      </c>
      <c r="U1" s="32"/>
      <c r="V1" s="32"/>
      <c r="W1" s="32"/>
      <c r="X1" s="13"/>
      <c r="Y1" s="13"/>
      <c r="Z1" s="13"/>
      <c r="AA1" s="13"/>
    </row>
    <row r="2" spans="1:31" x14ac:dyDescent="0.25">
      <c r="H2" s="27"/>
    </row>
    <row r="3" spans="1:31" x14ac:dyDescent="0.25">
      <c r="A3" t="s">
        <v>14</v>
      </c>
    </row>
    <row r="4" spans="1:31" x14ac:dyDescent="0.25">
      <c r="A4" t="s">
        <v>13</v>
      </c>
    </row>
    <row r="5" spans="1:31" x14ac:dyDescent="0.25">
      <c r="A5" t="s">
        <v>26</v>
      </c>
    </row>
    <row r="6" spans="1:31" ht="15" customHeight="1" x14ac:dyDescent="0.25">
      <c r="A6" t="s">
        <v>27</v>
      </c>
      <c r="N6" s="28"/>
      <c r="O6" s="28"/>
      <c r="P6" s="28"/>
      <c r="Q6" s="28"/>
      <c r="R6" s="28"/>
      <c r="S6" s="28"/>
      <c r="T6" s="28"/>
      <c r="AB6" s="33"/>
      <c r="AC6" s="34"/>
      <c r="AD6" s="34"/>
      <c r="AE6" s="34"/>
    </row>
    <row r="7" spans="1:31" ht="15" customHeight="1" x14ac:dyDescent="0.25">
      <c r="N7" s="24"/>
      <c r="O7" s="24"/>
      <c r="P7" s="24"/>
      <c r="Q7" s="24"/>
      <c r="R7" s="24"/>
      <c r="S7" s="24"/>
      <c r="T7" s="24"/>
      <c r="AB7" s="24"/>
      <c r="AC7" s="25"/>
      <c r="AD7" s="25"/>
      <c r="AE7" s="25"/>
    </row>
    <row r="9" spans="1:31" x14ac:dyDescent="0.25">
      <c r="B9" s="35" t="s">
        <v>17</v>
      </c>
      <c r="C9" s="35"/>
      <c r="D9" s="35"/>
      <c r="E9" s="35"/>
      <c r="F9" s="15"/>
      <c r="H9" s="35" t="s">
        <v>25</v>
      </c>
      <c r="I9" s="35"/>
      <c r="J9" s="35"/>
      <c r="K9" s="35"/>
      <c r="O9" s="35" t="s">
        <v>19</v>
      </c>
      <c r="P9" s="35"/>
      <c r="Q9" s="35"/>
      <c r="R9" s="35"/>
      <c r="S9" s="16"/>
      <c r="V9" s="35" t="s">
        <v>20</v>
      </c>
      <c r="W9" s="35"/>
      <c r="X9" s="35"/>
      <c r="Y9" s="35"/>
      <c r="Z9" s="15"/>
    </row>
    <row r="10" spans="1:31" x14ac:dyDescent="0.25">
      <c r="A10" s="17"/>
      <c r="B10" s="30" t="s">
        <v>16</v>
      </c>
      <c r="C10" s="18" t="s">
        <v>15</v>
      </c>
      <c r="D10" s="17" t="s">
        <v>18</v>
      </c>
      <c r="E10" s="17" t="s">
        <v>23</v>
      </c>
      <c r="F10" s="17"/>
      <c r="G10" s="26"/>
      <c r="H10" s="30" t="s">
        <v>16</v>
      </c>
      <c r="I10" s="18" t="s">
        <v>15</v>
      </c>
      <c r="J10" s="17" t="s">
        <v>18</v>
      </c>
      <c r="K10" s="17" t="s">
        <v>23</v>
      </c>
      <c r="N10" s="17"/>
      <c r="O10" s="30" t="s">
        <v>21</v>
      </c>
      <c r="P10" s="18" t="s">
        <v>15</v>
      </c>
      <c r="Q10" s="17" t="s">
        <v>18</v>
      </c>
      <c r="R10" s="17" t="s">
        <v>23</v>
      </c>
      <c r="S10" s="17"/>
      <c r="U10" s="17"/>
      <c r="V10" s="30" t="s">
        <v>21</v>
      </c>
      <c r="W10" s="18" t="s">
        <v>15</v>
      </c>
      <c r="X10" s="17" t="s">
        <v>18</v>
      </c>
      <c r="Y10" s="17" t="s">
        <v>23</v>
      </c>
      <c r="Z10" s="17"/>
    </row>
    <row r="11" spans="1:31" x14ac:dyDescent="0.25">
      <c r="A11">
        <v>2019</v>
      </c>
      <c r="B11" s="20">
        <v>116781481.8</v>
      </c>
      <c r="C11" s="21">
        <v>169720733.30000001</v>
      </c>
      <c r="D11" s="23">
        <f>B11/C11</f>
        <v>0.68808023350674496</v>
      </c>
      <c r="G11" s="19">
        <v>2019</v>
      </c>
      <c r="H11" s="20">
        <v>33041828.830000002</v>
      </c>
      <c r="I11" s="21">
        <v>169720733.30000001</v>
      </c>
      <c r="J11" s="23">
        <f>H11/I11</f>
        <v>0.19468351442716753</v>
      </c>
      <c r="N11">
        <v>2019</v>
      </c>
      <c r="O11" s="20">
        <v>66138863.120000005</v>
      </c>
      <c r="P11" s="21">
        <v>169720733.30000001</v>
      </c>
      <c r="Q11" s="23">
        <f>O11/P11</f>
        <v>0.38969230119394022</v>
      </c>
      <c r="U11">
        <v>2019</v>
      </c>
      <c r="V11" s="20">
        <v>17600789.84</v>
      </c>
      <c r="W11" s="21">
        <v>169720733.30000001</v>
      </c>
      <c r="X11" s="23">
        <f>V11/W11</f>
        <v>0.10370441782671698</v>
      </c>
    </row>
    <row r="12" spans="1:31" x14ac:dyDescent="0.25">
      <c r="A12" s="19">
        <v>2020</v>
      </c>
      <c r="B12" s="22">
        <v>121703395.1751</v>
      </c>
      <c r="C12" s="21">
        <v>170681126.09</v>
      </c>
      <c r="D12" s="23">
        <f t="shared" ref="D12:D17" si="0">B12/C12</f>
        <v>0.7130454196261039</v>
      </c>
      <c r="E12" s="29">
        <f>(B12-B11)/B11</f>
        <v>4.214635145261534E-2</v>
      </c>
      <c r="G12" s="19">
        <v>2020</v>
      </c>
      <c r="H12" s="22">
        <v>34136555.31000001</v>
      </c>
      <c r="I12" s="21">
        <v>170681126.09</v>
      </c>
      <c r="J12" s="23">
        <f t="shared" ref="J12:J17" si="1">H12/I12</f>
        <v>0.20000193396896054</v>
      </c>
      <c r="K12" s="29">
        <f t="shared" ref="K12:K17" si="2">(H12-H11)/H11</f>
        <v>3.3131534142143544E-2</v>
      </c>
      <c r="N12" s="19">
        <v>2020</v>
      </c>
      <c r="O12" s="22">
        <v>69666572.9551</v>
      </c>
      <c r="P12" s="21">
        <v>170681126.09</v>
      </c>
      <c r="Q12" s="23">
        <f t="shared" ref="Q12:Q17" si="3">O12/P12</f>
        <v>0.40816799461684405</v>
      </c>
      <c r="R12" s="29">
        <f t="shared" ref="R12:R17" si="4">(O12-O11)/O11</f>
        <v>5.3337926729999027E-2</v>
      </c>
      <c r="U12" s="19">
        <v>2020</v>
      </c>
      <c r="V12" s="22">
        <v>17900266.91</v>
      </c>
      <c r="W12" s="21">
        <v>170681126.09</v>
      </c>
      <c r="X12" s="23">
        <f t="shared" ref="X12:X17" si="5">V12/W12</f>
        <v>0.10487549104029936</v>
      </c>
      <c r="Y12" s="29">
        <f>(V12-V11)/V11</f>
        <v>1.7014979027782103E-2</v>
      </c>
    </row>
    <row r="13" spans="1:31" x14ac:dyDescent="0.25">
      <c r="A13" s="19">
        <v>2021</v>
      </c>
      <c r="B13" s="22">
        <v>124970386.61000003</v>
      </c>
      <c r="C13" s="21">
        <v>175131206.40000001</v>
      </c>
      <c r="D13" s="23">
        <f t="shared" si="0"/>
        <v>0.71358148658307896</v>
      </c>
      <c r="E13" s="29">
        <f>(B13-B12)/B12</f>
        <v>2.684388081531881E-2</v>
      </c>
      <c r="G13" s="19">
        <v>2021</v>
      </c>
      <c r="H13" s="22">
        <v>34770547.710000001</v>
      </c>
      <c r="I13" s="21">
        <v>175131206.40000001</v>
      </c>
      <c r="J13" s="23">
        <f t="shared" si="1"/>
        <v>0.19853998853056493</v>
      </c>
      <c r="K13" s="29">
        <f t="shared" si="2"/>
        <v>1.8572242988274461E-2</v>
      </c>
      <c r="N13" s="19">
        <v>2021</v>
      </c>
      <c r="O13" s="22">
        <v>71760878.700000018</v>
      </c>
      <c r="P13" s="21">
        <v>175131206.40000001</v>
      </c>
      <c r="Q13" s="23">
        <f t="shared" si="3"/>
        <v>0.40975494987511268</v>
      </c>
      <c r="R13" s="29">
        <f t="shared" si="4"/>
        <v>3.0061845388171957E-2</v>
      </c>
      <c r="U13" s="19">
        <v>2021</v>
      </c>
      <c r="V13" s="22">
        <v>18438960.200000003</v>
      </c>
      <c r="W13" s="21">
        <v>175131206.40000001</v>
      </c>
      <c r="X13" s="23">
        <f t="shared" si="5"/>
        <v>0.10528654817740125</v>
      </c>
      <c r="Y13" s="29">
        <f t="shared" ref="Y13:Y17" si="6">(V13-V12)/V12</f>
        <v>3.0094148467644431E-2</v>
      </c>
    </row>
    <row r="14" spans="1:31" x14ac:dyDescent="0.25">
      <c r="A14" s="19">
        <v>2022</v>
      </c>
      <c r="B14" s="22">
        <v>131379928.34</v>
      </c>
      <c r="C14" s="21">
        <v>180980048.66999999</v>
      </c>
      <c r="D14" s="23">
        <f t="shared" si="0"/>
        <v>0.72593597639902774</v>
      </c>
      <c r="E14" s="29">
        <f t="shared" ref="E14:E17" si="7">(B14-B13)/B13</f>
        <v>5.1288484447139321E-2</v>
      </c>
      <c r="G14" s="19">
        <v>2022</v>
      </c>
      <c r="H14" s="22">
        <v>36267915.090000004</v>
      </c>
      <c r="I14" s="21">
        <v>180980048.66999999</v>
      </c>
      <c r="J14" s="23">
        <f t="shared" si="1"/>
        <v>0.20039731095514909</v>
      </c>
      <c r="K14" s="29">
        <f t="shared" si="2"/>
        <v>4.3064244845627216E-2</v>
      </c>
      <c r="N14" s="19">
        <v>2022</v>
      </c>
      <c r="O14" s="22">
        <v>74385998.069999993</v>
      </c>
      <c r="P14" s="21">
        <v>180980048.66999999</v>
      </c>
      <c r="Q14" s="23">
        <f t="shared" si="3"/>
        <v>0.41101767082423452</v>
      </c>
      <c r="R14" s="29">
        <f t="shared" si="4"/>
        <v>3.6581483080417941E-2</v>
      </c>
      <c r="U14" s="19">
        <v>2022</v>
      </c>
      <c r="V14" s="22">
        <v>20155107.82</v>
      </c>
      <c r="W14" s="21">
        <v>180980048.66999999</v>
      </c>
      <c r="X14" s="23">
        <f t="shared" si="5"/>
        <v>0.11136646259141489</v>
      </c>
      <c r="Y14" s="29">
        <f t="shared" si="6"/>
        <v>9.3071821913255012E-2</v>
      </c>
    </row>
    <row r="15" spans="1:31" x14ac:dyDescent="0.25">
      <c r="A15" s="19">
        <v>2023</v>
      </c>
      <c r="B15" s="22">
        <v>144548949.31999999</v>
      </c>
      <c r="C15" s="21">
        <v>197117035</v>
      </c>
      <c r="D15" s="23">
        <f t="shared" si="0"/>
        <v>0.73331535917228052</v>
      </c>
      <c r="E15" s="29">
        <f t="shared" si="7"/>
        <v>0.10023617112896949</v>
      </c>
      <c r="G15" s="19">
        <v>2023</v>
      </c>
      <c r="H15" s="22">
        <v>38403765.619999997</v>
      </c>
      <c r="I15" s="21">
        <v>197117035</v>
      </c>
      <c r="J15" s="23">
        <f t="shared" si="1"/>
        <v>0.1948272285041219</v>
      </c>
      <c r="K15" s="29">
        <f t="shared" si="2"/>
        <v>5.8890910180522137E-2</v>
      </c>
      <c r="N15" s="19">
        <v>2023</v>
      </c>
      <c r="O15" s="22">
        <v>81596849.069999993</v>
      </c>
      <c r="P15" s="21">
        <v>197117035</v>
      </c>
      <c r="Q15" s="23">
        <f t="shared" si="3"/>
        <v>0.41395128061864361</v>
      </c>
      <c r="R15" s="29">
        <f t="shared" si="4"/>
        <v>9.6938283912172837E-2</v>
      </c>
      <c r="U15" s="19">
        <v>2023</v>
      </c>
      <c r="V15" s="22">
        <v>24026155.920000002</v>
      </c>
      <c r="W15" s="21">
        <v>197117035</v>
      </c>
      <c r="X15" s="23">
        <f t="shared" si="5"/>
        <v>0.1218877704811256</v>
      </c>
      <c r="Y15" s="29">
        <f t="shared" si="6"/>
        <v>0.19206288225155232</v>
      </c>
    </row>
    <row r="16" spans="1:31" x14ac:dyDescent="0.25">
      <c r="A16" s="19">
        <v>2024</v>
      </c>
      <c r="B16" s="22">
        <v>150590858.30548298</v>
      </c>
      <c r="C16" s="21">
        <v>212907478.42999998</v>
      </c>
      <c r="D16" s="23">
        <f t="shared" si="0"/>
        <v>0.70730657004607966</v>
      </c>
      <c r="E16" s="29">
        <f t="shared" si="7"/>
        <v>4.1798359752221487E-2</v>
      </c>
      <c r="G16" s="19">
        <v>2024</v>
      </c>
      <c r="H16" s="22">
        <v>38802805.869999997</v>
      </c>
      <c r="I16" s="21">
        <v>212907478.42999998</v>
      </c>
      <c r="J16" s="23">
        <f t="shared" si="1"/>
        <v>0.18225196294717116</v>
      </c>
      <c r="K16" s="29">
        <f t="shared" si="2"/>
        <v>1.0390654238140307E-2</v>
      </c>
      <c r="N16" s="19">
        <v>2024</v>
      </c>
      <c r="O16" s="22">
        <v>84819581.079999</v>
      </c>
      <c r="P16" s="21">
        <v>212907478.42999998</v>
      </c>
      <c r="Q16" s="23">
        <f t="shared" si="3"/>
        <v>0.39838704448273338</v>
      </c>
      <c r="R16" s="29">
        <f t="shared" si="4"/>
        <v>3.949578993221052E-2</v>
      </c>
      <c r="U16" s="19">
        <v>2024</v>
      </c>
      <c r="V16" s="22">
        <v>26407731.125484001</v>
      </c>
      <c r="W16" s="21">
        <v>212907478.42999998</v>
      </c>
      <c r="X16" s="23">
        <f t="shared" si="5"/>
        <v>0.12403383535523095</v>
      </c>
      <c r="Y16" s="29">
        <f t="shared" si="6"/>
        <v>9.9124271623556456E-2</v>
      </c>
    </row>
    <row r="17" spans="1:25" x14ac:dyDescent="0.25">
      <c r="A17" s="19">
        <v>2025</v>
      </c>
      <c r="B17" s="22">
        <v>157762309.34999999</v>
      </c>
      <c r="C17" s="21">
        <v>226048745.84999999</v>
      </c>
      <c r="D17" s="23">
        <f t="shared" si="0"/>
        <v>0.6979127831776909</v>
      </c>
      <c r="E17" s="29">
        <f t="shared" si="7"/>
        <v>4.762208759026576E-2</v>
      </c>
      <c r="G17" s="19">
        <v>2025</v>
      </c>
      <c r="H17" s="22">
        <v>40088472.720000006</v>
      </c>
      <c r="I17" s="21">
        <v>226048745.84999999</v>
      </c>
      <c r="J17" s="23">
        <f t="shared" si="1"/>
        <v>0.17734437131804157</v>
      </c>
      <c r="K17" s="29">
        <f t="shared" si="2"/>
        <v>3.3133347477688709E-2</v>
      </c>
      <c r="N17" s="19">
        <v>2025</v>
      </c>
      <c r="O17" s="22">
        <v>88105195.469999999</v>
      </c>
      <c r="P17" s="21">
        <v>226048745.84999999</v>
      </c>
      <c r="Q17" s="23">
        <f t="shared" si="3"/>
        <v>0.3897619300593877</v>
      </c>
      <c r="R17" s="29">
        <f>(O17-O16)/O16</f>
        <v>3.8736508105388034E-2</v>
      </c>
      <c r="U17" s="19">
        <v>2025</v>
      </c>
      <c r="V17" s="22">
        <v>29051686.219999999</v>
      </c>
      <c r="W17" s="21">
        <v>226048745.84999999</v>
      </c>
      <c r="X17" s="23">
        <f t="shared" si="5"/>
        <v>0.1285195638257508</v>
      </c>
      <c r="Y17" s="29">
        <f t="shared" si="6"/>
        <v>0.1001204943337418</v>
      </c>
    </row>
    <row r="18" spans="1:25" x14ac:dyDescent="0.25">
      <c r="B18" s="22"/>
      <c r="C18" s="21"/>
      <c r="D18" s="23"/>
      <c r="E18" s="29"/>
      <c r="H18" s="22"/>
      <c r="I18" s="21"/>
      <c r="J18" s="23"/>
      <c r="K18" s="29"/>
      <c r="O18" s="22"/>
      <c r="P18" s="21"/>
      <c r="Q18" s="23"/>
      <c r="R18" s="29"/>
      <c r="V18" s="22"/>
      <c r="W18" s="21"/>
      <c r="X18" s="23"/>
      <c r="Y18" s="29"/>
    </row>
    <row r="34" spans="7:7" x14ac:dyDescent="0.25">
      <c r="G34" s="14"/>
    </row>
  </sheetData>
  <mergeCells count="6">
    <mergeCell ref="T1:W1"/>
    <mergeCell ref="AB6:AE6"/>
    <mergeCell ref="H9:K9"/>
    <mergeCell ref="O9:R9"/>
    <mergeCell ref="B9:E9"/>
    <mergeCell ref="V9:Y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persoal_datos globais</vt:lpstr>
      <vt:lpstr>Gastos persoal_evolucións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2022-06-06T11:50:10Z</dcterms:created>
  <dcterms:modified xsi:type="dcterms:W3CDTF">2026-07-16T08:55:11Z</dcterms:modified>
</cp:coreProperties>
</file>