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cheros\comun\Unidade de Estudos e Programas\UVI en cifras\2014-2015\"/>
    </mc:Choice>
  </mc:AlternateContent>
  <bookViews>
    <workbookView xWindow="0" yWindow="0" windowWidth="28800" windowHeight="12585"/>
  </bookViews>
  <sheets>
    <sheet name="RRHH 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7" i="1" l="1"/>
  <c r="B157" i="1"/>
  <c r="E156" i="1"/>
  <c r="J147" i="1"/>
  <c r="I147" i="1"/>
  <c r="H147" i="1"/>
  <c r="G147" i="1"/>
  <c r="F147" i="1"/>
  <c r="E147" i="1"/>
  <c r="D147" i="1"/>
  <c r="C147" i="1"/>
  <c r="B147" i="1"/>
  <c r="G146" i="1"/>
  <c r="J145" i="1"/>
  <c r="G145" i="1"/>
  <c r="D145" i="1"/>
  <c r="J144" i="1"/>
  <c r="G144" i="1"/>
  <c r="D144" i="1"/>
  <c r="J143" i="1"/>
  <c r="G143" i="1"/>
  <c r="D143" i="1"/>
  <c r="J142" i="1"/>
  <c r="J138" i="1"/>
  <c r="I138" i="1"/>
  <c r="H138" i="1"/>
  <c r="G138" i="1"/>
  <c r="F138" i="1"/>
  <c r="E138" i="1"/>
  <c r="D138" i="1"/>
  <c r="C138" i="1"/>
  <c r="B138" i="1"/>
  <c r="J137" i="1"/>
  <c r="G137" i="1"/>
  <c r="D137" i="1"/>
  <c r="J136" i="1"/>
  <c r="G136" i="1"/>
  <c r="D136" i="1"/>
  <c r="J135" i="1"/>
  <c r="D135" i="1"/>
  <c r="J134" i="1"/>
  <c r="D134" i="1"/>
  <c r="P130" i="1"/>
  <c r="O130" i="1"/>
  <c r="N130" i="1"/>
  <c r="L130" i="1"/>
  <c r="K130" i="1"/>
  <c r="M130" i="1" s="1"/>
  <c r="I130" i="1"/>
  <c r="J130" i="1" s="1"/>
  <c r="H130" i="1"/>
  <c r="G130" i="1"/>
  <c r="F130" i="1"/>
  <c r="E130" i="1"/>
  <c r="C130" i="1"/>
  <c r="D130" i="1" s="1"/>
  <c r="B130" i="1"/>
  <c r="P129" i="1"/>
  <c r="P128" i="1"/>
  <c r="M128" i="1"/>
  <c r="J128" i="1"/>
  <c r="G128" i="1"/>
  <c r="D128" i="1"/>
  <c r="P127" i="1"/>
  <c r="M127" i="1"/>
  <c r="J127" i="1"/>
  <c r="G127" i="1"/>
  <c r="P126" i="1"/>
  <c r="M126" i="1"/>
  <c r="J126" i="1"/>
  <c r="G126" i="1"/>
  <c r="P125" i="1"/>
  <c r="M125" i="1"/>
  <c r="J125" i="1"/>
  <c r="G125" i="1"/>
  <c r="P121" i="1"/>
  <c r="O121" i="1"/>
  <c r="N121" i="1"/>
  <c r="L121" i="1"/>
  <c r="M121" i="1" s="1"/>
  <c r="K121" i="1"/>
  <c r="I121" i="1"/>
  <c r="H121" i="1"/>
  <c r="J121" i="1" s="1"/>
  <c r="F121" i="1"/>
  <c r="G121" i="1" s="1"/>
  <c r="E121" i="1"/>
  <c r="D121" i="1"/>
  <c r="C121" i="1"/>
  <c r="B121" i="1"/>
  <c r="P120" i="1"/>
  <c r="M120" i="1"/>
  <c r="J120" i="1"/>
  <c r="G120" i="1"/>
  <c r="P119" i="1"/>
  <c r="M119" i="1"/>
  <c r="J119" i="1"/>
  <c r="G119" i="1"/>
  <c r="P118" i="1"/>
  <c r="M118" i="1"/>
  <c r="J118" i="1"/>
  <c r="G118" i="1"/>
  <c r="P117" i="1"/>
  <c r="M117" i="1"/>
  <c r="J117" i="1"/>
  <c r="G117" i="1"/>
  <c r="B108" i="1"/>
  <c r="C107" i="1"/>
  <c r="B100" i="1"/>
  <c r="D93" i="1"/>
  <c r="B93" i="1"/>
  <c r="D91" i="1"/>
  <c r="D90" i="1"/>
  <c r="J84" i="1"/>
  <c r="I84" i="1"/>
  <c r="H84" i="1"/>
  <c r="G84" i="1"/>
  <c r="F84" i="1"/>
  <c r="E84" i="1"/>
  <c r="D84" i="1"/>
  <c r="C84" i="1"/>
  <c r="B84" i="1"/>
  <c r="J83" i="1"/>
  <c r="D83" i="1"/>
  <c r="J82" i="1"/>
  <c r="G82" i="1"/>
  <c r="D82" i="1"/>
  <c r="J81" i="1"/>
  <c r="D81" i="1"/>
  <c r="J80" i="1"/>
  <c r="D80" i="1"/>
  <c r="J79" i="1"/>
  <c r="G79" i="1"/>
  <c r="D79" i="1"/>
  <c r="J78" i="1"/>
  <c r="G78" i="1"/>
  <c r="D78" i="1"/>
  <c r="J77" i="1"/>
  <c r="G77" i="1"/>
  <c r="D77" i="1"/>
  <c r="J76" i="1"/>
  <c r="G76" i="1"/>
  <c r="D76" i="1"/>
  <c r="J75" i="1"/>
  <c r="J74" i="1"/>
  <c r="G74" i="1"/>
  <c r="D74" i="1"/>
  <c r="J73" i="1"/>
  <c r="G73" i="1"/>
  <c r="D73" i="1"/>
  <c r="J72" i="1"/>
  <c r="G72" i="1"/>
  <c r="D72" i="1"/>
  <c r="J71" i="1"/>
  <c r="G71" i="1"/>
  <c r="D71" i="1"/>
  <c r="O66" i="1"/>
  <c r="P66" i="1" s="1"/>
  <c r="N66" i="1"/>
  <c r="M66" i="1"/>
  <c r="L66" i="1"/>
  <c r="K66" i="1"/>
  <c r="I66" i="1"/>
  <c r="J66" i="1" s="1"/>
  <c r="H66" i="1"/>
  <c r="F66" i="1"/>
  <c r="E66" i="1"/>
  <c r="G66" i="1" s="1"/>
  <c r="C66" i="1"/>
  <c r="D66" i="1" s="1"/>
  <c r="B66" i="1"/>
  <c r="G65" i="1"/>
  <c r="D65" i="1"/>
  <c r="P64" i="1"/>
  <c r="J64" i="1"/>
  <c r="G64" i="1"/>
  <c r="D64" i="1"/>
  <c r="J63" i="1"/>
  <c r="G63" i="1"/>
  <c r="D63" i="1"/>
  <c r="P62" i="1"/>
  <c r="P61" i="1"/>
  <c r="M61" i="1"/>
  <c r="J61" i="1"/>
  <c r="G61" i="1"/>
  <c r="D61" i="1"/>
  <c r="P60" i="1"/>
  <c r="M60" i="1"/>
  <c r="J60" i="1"/>
  <c r="G60" i="1"/>
  <c r="D60" i="1"/>
  <c r="J59" i="1"/>
  <c r="G59" i="1"/>
  <c r="P58" i="1"/>
  <c r="M58" i="1"/>
  <c r="J58" i="1"/>
  <c r="G58" i="1"/>
  <c r="P57" i="1"/>
  <c r="M57" i="1"/>
  <c r="J57" i="1"/>
  <c r="P56" i="1"/>
  <c r="M56" i="1"/>
  <c r="J56" i="1"/>
  <c r="P55" i="1"/>
  <c r="M55" i="1"/>
  <c r="J55" i="1"/>
  <c r="P54" i="1"/>
  <c r="M54" i="1"/>
  <c r="J54" i="1"/>
  <c r="G54" i="1"/>
  <c r="P53" i="1"/>
  <c r="M53" i="1"/>
  <c r="J53" i="1"/>
  <c r="P49" i="1"/>
  <c r="N49" i="1"/>
  <c r="M49" i="1"/>
  <c r="K49" i="1"/>
  <c r="J49" i="1"/>
  <c r="H49" i="1"/>
  <c r="G49" i="1"/>
  <c r="E49" i="1"/>
  <c r="D49" i="1"/>
  <c r="B49" i="1"/>
  <c r="H32" i="1"/>
  <c r="F32" i="1"/>
  <c r="G32" i="1" s="1"/>
  <c r="E32" i="1"/>
  <c r="C32" i="1"/>
  <c r="B32" i="1"/>
  <c r="D32" i="1" s="1"/>
  <c r="G31" i="1"/>
  <c r="G30" i="1"/>
  <c r="D30" i="1"/>
  <c r="D29" i="1"/>
  <c r="G28" i="1"/>
  <c r="D28" i="1"/>
  <c r="G27" i="1"/>
  <c r="D27" i="1"/>
  <c r="G26" i="1"/>
  <c r="D26" i="1"/>
  <c r="G25" i="1"/>
  <c r="D25" i="1"/>
  <c r="G24" i="1"/>
  <c r="D24" i="1"/>
  <c r="G23" i="1"/>
  <c r="D23" i="1"/>
  <c r="G22" i="1"/>
  <c r="D22" i="1"/>
  <c r="G21" i="1"/>
  <c r="D21" i="1"/>
  <c r="G20" i="1"/>
  <c r="D20" i="1"/>
  <c r="G19" i="1"/>
  <c r="D19" i="1"/>
  <c r="E16" i="1"/>
  <c r="C16" i="1"/>
  <c r="B16" i="1"/>
  <c r="D16" i="1" s="1"/>
  <c r="D15" i="1"/>
  <c r="D14" i="1"/>
  <c r="G8" i="1"/>
  <c r="F8" i="1"/>
  <c r="D8" i="1"/>
  <c r="C8" i="1"/>
  <c r="B8" i="1"/>
  <c r="F7" i="1"/>
  <c r="D7" i="1"/>
  <c r="F6" i="1"/>
  <c r="D6" i="1"/>
</calcChain>
</file>

<file path=xl/sharedStrings.xml><?xml version="1.0" encoding="utf-8"?>
<sst xmlns="http://schemas.openxmlformats.org/spreadsheetml/2006/main" count="279" uniqueCount="101">
  <si>
    <t>Unidade de Estudos e Programas</t>
  </si>
  <si>
    <t>Fonte: Meta4</t>
  </si>
  <si>
    <t>Persoal da UVIGO
a 31/12/2014</t>
  </si>
  <si>
    <t>Tipo de persoal</t>
  </si>
  <si>
    <t>Total</t>
  </si>
  <si>
    <t>mulleres</t>
  </si>
  <si>
    <t>% mulleres</t>
  </si>
  <si>
    <t>estranxeiros/as</t>
  </si>
  <si>
    <t>% estranxeiros/as</t>
  </si>
  <si>
    <t>Servizo activo</t>
  </si>
  <si>
    <t>PDI</t>
  </si>
  <si>
    <t>PAS</t>
  </si>
  <si>
    <t>TOTAL</t>
  </si>
  <si>
    <r>
      <t xml:space="preserve">PDI a 31_12_2014
</t>
    </r>
    <r>
      <rPr>
        <b/>
        <sz val="10"/>
        <rFont val="Calibri"/>
        <family val="2"/>
      </rPr>
      <t>(ETC &gt; Equivalencia a Tempo Completo)</t>
    </r>
  </si>
  <si>
    <t>PDI por TIPO</t>
  </si>
  <si>
    <t>Total ETC</t>
  </si>
  <si>
    <t>Funcionarios/as</t>
  </si>
  <si>
    <t>Laborais</t>
  </si>
  <si>
    <t>PDI por categoría e sexo</t>
  </si>
  <si>
    <t>Doutoras/es</t>
  </si>
  <si>
    <t>mulleres doutoras</t>
  </si>
  <si>
    <t>% mulleres doutoras</t>
  </si>
  <si>
    <t>Catedrático/a de universidade</t>
  </si>
  <si>
    <t>Titular de universidade</t>
  </si>
  <si>
    <t>Catedrático/a de escola universitaria</t>
  </si>
  <si>
    <t>Titular de escola universitaria</t>
  </si>
  <si>
    <t>Titular de escola universitaria (laboral)</t>
  </si>
  <si>
    <t>Contratados doutores/as</t>
  </si>
  <si>
    <t>Axudantes</t>
  </si>
  <si>
    <t>Axudantes doutores/as</t>
  </si>
  <si>
    <t>Asociados/as</t>
  </si>
  <si>
    <t>Eméritos/as</t>
  </si>
  <si>
    <t>Lectores/as</t>
  </si>
  <si>
    <t>Interinos/as</t>
  </si>
  <si>
    <t>Visitantes</t>
  </si>
  <si>
    <t>PDI por categoría, rama e sexo</t>
  </si>
  <si>
    <t>CC da Saúde</t>
  </si>
  <si>
    <t>Ciencias</t>
  </si>
  <si>
    <t>CC Sociais e Xurídicas</t>
  </si>
  <si>
    <t>Enxeñaría</t>
  </si>
  <si>
    <t>Artes e Humanidades</t>
  </si>
  <si>
    <t>Categoría</t>
  </si>
  <si>
    <t xml:space="preserve">Total </t>
  </si>
  <si>
    <t>Total  ETC</t>
  </si>
  <si>
    <t xml:space="preserve">Total  </t>
  </si>
  <si>
    <t xml:space="preserve">% mulleres  </t>
  </si>
  <si>
    <t xml:space="preserve">Total  ETC  </t>
  </si>
  <si>
    <t xml:space="preserve">Total    </t>
  </si>
  <si>
    <t xml:space="preserve">% mulleres   </t>
  </si>
  <si>
    <t xml:space="preserve">Total  ETC   </t>
  </si>
  <si>
    <t xml:space="preserve">Total     </t>
  </si>
  <si>
    <t xml:space="preserve">% mulleres     </t>
  </si>
  <si>
    <t xml:space="preserve">Total      </t>
  </si>
  <si>
    <t xml:space="preserve">% mulleres      </t>
  </si>
  <si>
    <t xml:space="preserve">Total ETC       </t>
  </si>
  <si>
    <t>PDI por categoría, sexo e edad</t>
  </si>
  <si>
    <t>Menor de 30</t>
  </si>
  <si>
    <t>De 30 a 39</t>
  </si>
  <si>
    <t>De 40 a 49</t>
  </si>
  <si>
    <t>De 50 a 59</t>
  </si>
  <si>
    <t>De 60 ou maior de 60</t>
  </si>
  <si>
    <t xml:space="preserve">mulleres </t>
  </si>
  <si>
    <t xml:space="preserve">% mulleres </t>
  </si>
  <si>
    <t xml:space="preserve">Total   </t>
  </si>
  <si>
    <t xml:space="preserve">mulleres  </t>
  </si>
  <si>
    <t xml:space="preserve">mulleres   </t>
  </si>
  <si>
    <t xml:space="preserve">mulleres    </t>
  </si>
  <si>
    <t xml:space="preserve">% mulleres    </t>
  </si>
  <si>
    <t>PDI por categoría, sexo e CAMPUS</t>
  </si>
  <si>
    <t>CAMPUS OURENSE</t>
  </si>
  <si>
    <t>CAMPUS PONTEVEDRA</t>
  </si>
  <si>
    <t>CAMPUS VIGO</t>
  </si>
  <si>
    <t>PAS
a 31/12/2014</t>
  </si>
  <si>
    <t>Persoal de administración e servizos</t>
  </si>
  <si>
    <t>% fixo</t>
  </si>
  <si>
    <t>Persoal Laboral</t>
  </si>
  <si>
    <t>Persoal funcionario</t>
  </si>
  <si>
    <t>Persoal eventual e altos cargos</t>
  </si>
  <si>
    <t>PAS laboral por grupo e sexo</t>
  </si>
  <si>
    <t>Grupo I</t>
  </si>
  <si>
    <t>Grupo II</t>
  </si>
  <si>
    <t>Grupo III</t>
  </si>
  <si>
    <t>Grupo IV</t>
  </si>
  <si>
    <t>PAS funcionario
por grupo e sexo</t>
  </si>
  <si>
    <t>Grupo A1</t>
  </si>
  <si>
    <t>Grupo A2</t>
  </si>
  <si>
    <t>Grupo C1</t>
  </si>
  <si>
    <t>Grupo C2</t>
  </si>
  <si>
    <t>Grupo E</t>
  </si>
  <si>
    <t>Persoal eventual e altos cargos
por grupo e sexo</t>
  </si>
  <si>
    <t>PAS laboral por grupo, sexo e edad</t>
  </si>
  <si>
    <t>PAS funcionario, eventual e altos cargos por grupo, sexo e idade</t>
  </si>
  <si>
    <t>PAS laboral por grupo, sexo e CAMPUS</t>
  </si>
  <si>
    <t>PAS funcionario, eventual e altos cargos por grupo, sexo e CAMPUS</t>
  </si>
  <si>
    <t>Outro persoal investigador.
Ano 2014</t>
  </si>
  <si>
    <t>Persoal Investigador contratado e bolseiros</t>
  </si>
  <si>
    <r>
      <t xml:space="preserve">% </t>
    </r>
    <r>
      <rPr>
        <sz val="8"/>
        <color indexed="8"/>
        <rFont val="Calibri"/>
        <family val="2"/>
      </rPr>
      <t>estranxeiros/as</t>
    </r>
  </si>
  <si>
    <t>Persoal de programas de investigación</t>
  </si>
  <si>
    <t>Persoal contratado con cargo a proxectos</t>
  </si>
  <si>
    <t>Bolseiros/as investigación e proxectos</t>
  </si>
  <si>
    <t>Persoal técnico de programas de investigación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</si>
</sst>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indexed="63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4"/>
      <color indexed="9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4"/>
        <bgColor theme="4"/>
      </patternFill>
    </fill>
    <fill>
      <patternFill patternType="solid">
        <fgColor indexed="22"/>
      </patternFill>
    </fill>
    <fill>
      <patternFill patternType="solid">
        <fgColor indexed="62"/>
        <bgColor indexed="62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2" fillId="2" borderId="1" applyNumberFormat="0" applyAlignment="0" applyProtection="0"/>
    <xf numFmtId="0" fontId="4" fillId="0" borderId="0"/>
    <xf numFmtId="0" fontId="1" fillId="0" borderId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" fillId="7" borderId="13" applyNumberFormat="0" applyAlignment="0" applyProtection="0"/>
  </cellStyleXfs>
  <cellXfs count="132">
    <xf numFmtId="0" fontId="0" fillId="0" borderId="0" xfId="0"/>
    <xf numFmtId="0" fontId="5" fillId="0" borderId="2" xfId="2" applyFont="1" applyBorder="1" applyAlignment="1">
      <alignment vertical="center" wrapText="1"/>
    </xf>
    <xf numFmtId="0" fontId="4" fillId="0" borderId="2" xfId="2" applyBorder="1"/>
    <xf numFmtId="0" fontId="0" fillId="0" borderId="2" xfId="0" applyBorder="1"/>
    <xf numFmtId="0" fontId="4" fillId="0" borderId="2" xfId="2" applyFont="1" applyBorder="1" applyAlignment="1">
      <alignment wrapText="1"/>
    </xf>
    <xf numFmtId="0" fontId="6" fillId="0" borderId="2" xfId="2" applyFont="1" applyBorder="1" applyAlignment="1">
      <alignment horizontal="left" wrapText="1"/>
    </xf>
    <xf numFmtId="0" fontId="4" fillId="0" borderId="2" xfId="2" applyFont="1" applyBorder="1" applyAlignment="1">
      <alignment horizontal="right" wrapText="1"/>
    </xf>
    <xf numFmtId="0" fontId="7" fillId="0" borderId="0" xfId="0" applyFont="1" applyAlignment="1">
      <alignment vertical="center"/>
    </xf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3" xfId="1" applyFont="1" applyFill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5" xfId="3" applyFont="1" applyBorder="1" applyAlignment="1">
      <alignment horizontal="center" vertical="center"/>
    </xf>
    <xf numFmtId="0" fontId="11" fillId="0" borderId="6" xfId="1" applyFont="1" applyFill="1" applyBorder="1" applyAlignment="1">
      <alignment vertical="center"/>
    </xf>
    <xf numFmtId="3" fontId="11" fillId="0" borderId="7" xfId="1" applyNumberFormat="1" applyFont="1" applyFill="1" applyBorder="1" applyAlignment="1">
      <alignment vertical="center"/>
    </xf>
    <xf numFmtId="9" fontId="0" fillId="0" borderId="7" xfId="0" applyNumberFormat="1" applyBorder="1" applyAlignment="1">
      <alignment horizontal="center" vertical="center"/>
    </xf>
    <xf numFmtId="10" fontId="0" fillId="0" borderId="7" xfId="0" applyNumberFormat="1" applyBorder="1" applyAlignment="1">
      <alignment horizontal="center" vertical="center"/>
    </xf>
    <xf numFmtId="0" fontId="12" fillId="4" borderId="8" xfId="1" applyFont="1" applyFill="1" applyBorder="1" applyAlignment="1">
      <alignment horizontal="right" vertical="center"/>
    </xf>
    <xf numFmtId="3" fontId="12" fillId="0" borderId="9" xfId="1" applyNumberFormat="1" applyFont="1" applyFill="1" applyBorder="1" applyAlignment="1">
      <alignment vertical="center"/>
    </xf>
    <xf numFmtId="9" fontId="13" fillId="0" borderId="9" xfId="0" applyNumberFormat="1" applyFont="1" applyBorder="1" applyAlignment="1">
      <alignment horizontal="center" vertical="center"/>
    </xf>
    <xf numFmtId="10" fontId="13" fillId="0" borderId="9" xfId="0" applyNumberFormat="1" applyFont="1" applyBorder="1" applyAlignment="1">
      <alignment horizontal="center" vertical="center"/>
    </xf>
    <xf numFmtId="0" fontId="11" fillId="0" borderId="0" xfId="1" applyFont="1" applyFill="1" applyBorder="1" applyAlignment="1">
      <alignment vertical="center"/>
    </xf>
    <xf numFmtId="3" fontId="11" fillId="0" borderId="0" xfId="1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9" fontId="14" fillId="0" borderId="0" xfId="4" applyFont="1" applyBorder="1" applyAlignment="1">
      <alignment vertical="center"/>
    </xf>
    <xf numFmtId="9" fontId="14" fillId="0" borderId="0" xfId="4" applyNumberFormat="1" applyFont="1" applyBorder="1" applyAlignment="1">
      <alignment vertical="center"/>
    </xf>
    <xf numFmtId="0" fontId="15" fillId="5" borderId="7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4" fontId="11" fillId="0" borderId="10" xfId="1" applyNumberFormat="1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17" fillId="4" borderId="8" xfId="0" applyFont="1" applyFill="1" applyBorder="1" applyAlignment="1">
      <alignment vertical="center"/>
    </xf>
    <xf numFmtId="9" fontId="17" fillId="0" borderId="9" xfId="0" applyNumberFormat="1" applyFont="1" applyBorder="1" applyAlignment="1">
      <alignment horizontal="center" vertical="center"/>
    </xf>
    <xf numFmtId="4" fontId="12" fillId="0" borderId="11" xfId="1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0" fontId="10" fillId="0" borderId="4" xfId="3" applyFont="1" applyBorder="1" applyAlignment="1">
      <alignment horizontal="center" vertical="center"/>
    </xf>
    <xf numFmtId="0" fontId="10" fillId="0" borderId="12" xfId="3" applyFont="1" applyFill="1" applyBorder="1" applyAlignment="1">
      <alignment horizontal="center" vertical="center"/>
    </xf>
    <xf numFmtId="0" fontId="10" fillId="0" borderId="4" xfId="3" applyFont="1" applyFill="1" applyBorder="1" applyAlignment="1">
      <alignment horizontal="center" vertical="center"/>
    </xf>
    <xf numFmtId="0" fontId="18" fillId="6" borderId="7" xfId="3" applyNumberFormat="1" applyFont="1" applyFill="1" applyBorder="1" applyAlignment="1">
      <alignment horizontal="center" vertical="center"/>
    </xf>
    <xf numFmtId="3" fontId="11" fillId="0" borderId="5" xfId="5" applyNumberFormat="1" applyFont="1" applyFill="1" applyBorder="1" applyAlignment="1">
      <alignment vertical="center"/>
    </xf>
    <xf numFmtId="9" fontId="11" fillId="0" borderId="4" xfId="1" applyNumberFormat="1" applyFont="1" applyFill="1" applyBorder="1" applyAlignment="1">
      <alignment horizontal="center" vertical="center"/>
    </xf>
    <xf numFmtId="4" fontId="11" fillId="2" borderId="7" xfId="1" applyNumberFormat="1" applyFont="1" applyBorder="1" applyAlignment="1">
      <alignment vertical="center"/>
    </xf>
    <xf numFmtId="3" fontId="11" fillId="0" borderId="10" xfId="5" applyNumberFormat="1" applyFont="1" applyFill="1" applyBorder="1" applyAlignment="1">
      <alignment vertical="center"/>
    </xf>
    <xf numFmtId="9" fontId="11" fillId="0" borderId="7" xfId="1" applyNumberFormat="1" applyFont="1" applyFill="1" applyBorder="1" applyAlignment="1">
      <alignment horizontal="center" vertical="center"/>
    </xf>
    <xf numFmtId="3" fontId="11" fillId="0" borderId="7" xfId="6" applyNumberFormat="1" applyFont="1" applyFill="1" applyBorder="1" applyAlignment="1">
      <alignment vertical="center"/>
    </xf>
    <xf numFmtId="0" fontId="17" fillId="4" borderId="8" xfId="0" applyFont="1" applyFill="1" applyBorder="1" applyAlignment="1">
      <alignment horizontal="right" vertical="center"/>
    </xf>
    <xf numFmtId="9" fontId="0" fillId="0" borderId="9" xfId="0" applyNumberFormat="1" applyBorder="1" applyAlignment="1">
      <alignment horizontal="center" vertical="center"/>
    </xf>
    <xf numFmtId="3" fontId="12" fillId="0" borderId="11" xfId="5" applyNumberFormat="1" applyFont="1" applyFill="1" applyBorder="1" applyAlignment="1">
      <alignment vertical="center"/>
    </xf>
    <xf numFmtId="9" fontId="11" fillId="0" borderId="9" xfId="1" applyNumberFormat="1" applyFont="1" applyFill="1" applyBorder="1" applyAlignment="1">
      <alignment horizontal="center" vertical="center"/>
    </xf>
    <xf numFmtId="4" fontId="12" fillId="2" borderId="7" xfId="1" applyNumberFormat="1" applyFont="1" applyBorder="1" applyAlignment="1">
      <alignment vertical="center"/>
    </xf>
    <xf numFmtId="0" fontId="9" fillId="8" borderId="14" xfId="1" applyFont="1" applyFill="1" applyBorder="1" applyAlignment="1">
      <alignment vertical="center"/>
    </xf>
    <xf numFmtId="0" fontId="17" fillId="9" borderId="15" xfId="0" applyFont="1" applyFill="1" applyBorder="1" applyAlignment="1">
      <alignment horizontal="center" vertical="center"/>
    </xf>
    <xf numFmtId="0" fontId="17" fillId="10" borderId="16" xfId="0" applyFont="1" applyFill="1" applyBorder="1" applyAlignment="1">
      <alignment horizontal="center" vertical="center"/>
    </xf>
    <xf numFmtId="0" fontId="17" fillId="10" borderId="15" xfId="0" applyFont="1" applyFill="1" applyBorder="1" applyAlignment="1">
      <alignment horizontal="center" vertical="center"/>
    </xf>
    <xf numFmtId="0" fontId="17" fillId="10" borderId="17" xfId="0" applyFont="1" applyFill="1" applyBorder="1" applyAlignment="1">
      <alignment horizontal="center" vertical="center"/>
    </xf>
    <xf numFmtId="0" fontId="17" fillId="11" borderId="16" xfId="0" applyFont="1" applyFill="1" applyBorder="1" applyAlignment="1">
      <alignment horizontal="center" vertical="center"/>
    </xf>
    <xf numFmtId="0" fontId="17" fillId="11" borderId="15" xfId="0" applyFont="1" applyFill="1" applyBorder="1" applyAlignment="1">
      <alignment horizontal="center" vertical="center"/>
    </xf>
    <xf numFmtId="0" fontId="17" fillId="11" borderId="17" xfId="0" applyFont="1" applyFill="1" applyBorder="1" applyAlignment="1">
      <alignment horizontal="center" vertical="center"/>
    </xf>
    <xf numFmtId="0" fontId="17" fillId="12" borderId="16" xfId="0" applyFont="1" applyFill="1" applyBorder="1" applyAlignment="1">
      <alignment horizontal="center" vertical="center"/>
    </xf>
    <xf numFmtId="0" fontId="17" fillId="12" borderId="15" xfId="0" applyFont="1" applyFill="1" applyBorder="1" applyAlignment="1">
      <alignment horizontal="center" vertical="center"/>
    </xf>
    <xf numFmtId="0" fontId="17" fillId="12" borderId="17" xfId="0" applyFont="1" applyFill="1" applyBorder="1" applyAlignment="1">
      <alignment horizontal="center" vertical="center"/>
    </xf>
    <xf numFmtId="0" fontId="17" fillId="5" borderId="16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17" fillId="5" borderId="17" xfId="0" applyFont="1" applyFill="1" applyBorder="1" applyAlignment="1">
      <alignment horizontal="center" vertical="center"/>
    </xf>
    <xf numFmtId="0" fontId="9" fillId="8" borderId="3" xfId="1" applyFont="1" applyFill="1" applyBorder="1" applyAlignment="1">
      <alignment vertical="center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9" fontId="0" fillId="0" borderId="7" xfId="0" applyNumberFormat="1" applyBorder="1" applyAlignment="1">
      <alignment horizontal="center"/>
    </xf>
    <xf numFmtId="4" fontId="11" fillId="0" borderId="7" xfId="1" applyNumberFormat="1" applyFont="1" applyFill="1" applyBorder="1" applyAlignment="1">
      <alignment vertical="center"/>
    </xf>
    <xf numFmtId="9" fontId="0" fillId="0" borderId="7" xfId="0" applyNumberFormat="1" applyBorder="1" applyAlignment="1">
      <alignment vertical="center"/>
    </xf>
    <xf numFmtId="3" fontId="12" fillId="0" borderId="7" xfId="1" applyNumberFormat="1" applyFont="1" applyFill="1" applyBorder="1" applyAlignment="1">
      <alignment vertical="center"/>
    </xf>
    <xf numFmtId="9" fontId="0" fillId="0" borderId="9" xfId="0" applyNumberFormat="1" applyBorder="1" applyAlignment="1">
      <alignment horizontal="center"/>
    </xf>
    <xf numFmtId="4" fontId="12" fillId="0" borderId="9" xfId="1" applyNumberFormat="1" applyFont="1" applyFill="1" applyBorder="1" applyAlignment="1">
      <alignment vertical="center"/>
    </xf>
    <xf numFmtId="0" fontId="9" fillId="8" borderId="7" xfId="1" applyFont="1" applyFill="1" applyBorder="1" applyAlignment="1">
      <alignment vertical="center"/>
    </xf>
    <xf numFmtId="0" fontId="17" fillId="9" borderId="7" xfId="0" applyFont="1" applyFill="1" applyBorder="1" applyAlignment="1">
      <alignment horizontal="center" vertical="center"/>
    </xf>
    <xf numFmtId="0" fontId="17" fillId="10" borderId="7" xfId="0" applyFont="1" applyFill="1" applyBorder="1" applyAlignment="1">
      <alignment horizontal="center" vertical="center"/>
    </xf>
    <xf numFmtId="0" fontId="17" fillId="11" borderId="7" xfId="0" applyFont="1" applyFill="1" applyBorder="1" applyAlignment="1">
      <alignment horizontal="center" vertical="center"/>
    </xf>
    <xf numFmtId="0" fontId="17" fillId="12" borderId="7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1" fontId="11" fillId="0" borderId="7" xfId="1" applyNumberFormat="1" applyFont="1" applyFill="1" applyBorder="1" applyAlignment="1">
      <alignment vertical="center"/>
    </xf>
    <xf numFmtId="1" fontId="0" fillId="0" borderId="7" xfId="0" applyNumberFormat="1" applyBorder="1" applyAlignment="1">
      <alignment horizontal="center"/>
    </xf>
    <xf numFmtId="10" fontId="11" fillId="0" borderId="7" xfId="1" applyNumberFormat="1" applyFont="1" applyFill="1" applyBorder="1" applyAlignment="1">
      <alignment vertical="center"/>
    </xf>
    <xf numFmtId="1" fontId="0" fillId="0" borderId="7" xfId="0" applyNumberFormat="1" applyBorder="1" applyAlignment="1">
      <alignment horizontal="center" vertical="center"/>
    </xf>
    <xf numFmtId="10" fontId="11" fillId="0" borderId="10" xfId="1" applyNumberFormat="1" applyFont="1" applyFill="1" applyBorder="1" applyAlignment="1">
      <alignment vertical="center"/>
    </xf>
    <xf numFmtId="1" fontId="11" fillId="0" borderId="7" xfId="6" applyNumberFormat="1" applyFont="1" applyFill="1" applyBorder="1" applyAlignment="1">
      <alignment vertical="center"/>
    </xf>
    <xf numFmtId="10" fontId="11" fillId="0" borderId="7" xfId="6" applyNumberFormat="1" applyFont="1" applyFill="1" applyBorder="1" applyAlignment="1">
      <alignment vertical="center"/>
    </xf>
    <xf numFmtId="10" fontId="0" fillId="0" borderId="0" xfId="0" applyNumberFormat="1" applyAlignment="1">
      <alignment vertical="center"/>
    </xf>
    <xf numFmtId="1" fontId="12" fillId="0" borderId="7" xfId="1" applyNumberFormat="1" applyFont="1" applyFill="1" applyBorder="1" applyAlignment="1">
      <alignment vertical="center"/>
    </xf>
    <xf numFmtId="1" fontId="12" fillId="0" borderId="9" xfId="1" applyNumberFormat="1" applyFont="1" applyFill="1" applyBorder="1" applyAlignment="1">
      <alignment vertical="center"/>
    </xf>
    <xf numFmtId="1" fontId="17" fillId="0" borderId="9" xfId="0" applyNumberFormat="1" applyFont="1" applyBorder="1" applyAlignment="1">
      <alignment horizontal="center"/>
    </xf>
    <xf numFmtId="10" fontId="12" fillId="0" borderId="9" xfId="1" applyNumberFormat="1" applyFont="1" applyFill="1" applyBorder="1" applyAlignment="1">
      <alignment vertical="center"/>
    </xf>
    <xf numFmtId="10" fontId="12" fillId="0" borderId="11" xfId="1" applyNumberFormat="1" applyFont="1" applyFill="1" applyBorder="1" applyAlignment="1">
      <alignment vertical="center"/>
    </xf>
    <xf numFmtId="9" fontId="0" fillId="0" borderId="0" xfId="0" applyNumberFormat="1" applyBorder="1" applyAlignment="1">
      <alignment horizontal="center" vertical="center"/>
    </xf>
    <xf numFmtId="0" fontId="17" fillId="13" borderId="7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9" fontId="14" fillId="0" borderId="7" xfId="4" applyFont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0" borderId="7" xfId="0" applyFont="1" applyBorder="1" applyAlignment="1">
      <alignment vertical="center"/>
    </xf>
    <xf numFmtId="9" fontId="17" fillId="0" borderId="7" xfId="0" applyNumberFormat="1" applyFont="1" applyBorder="1" applyAlignment="1">
      <alignment horizontal="center" vertical="center"/>
    </xf>
    <xf numFmtId="9" fontId="17" fillId="0" borderId="7" xfId="4" applyFon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17" fillId="0" borderId="9" xfId="0" applyFont="1" applyBorder="1" applyAlignment="1">
      <alignment vertical="center"/>
    </xf>
    <xf numFmtId="9" fontId="17" fillId="0" borderId="11" xfId="0" applyNumberFormat="1" applyFont="1" applyBorder="1" applyAlignment="1">
      <alignment horizontal="center" vertical="center"/>
    </xf>
    <xf numFmtId="10" fontId="0" fillId="0" borderId="0" xfId="0" applyNumberFormat="1" applyBorder="1" applyAlignment="1">
      <alignment vertical="center"/>
    </xf>
    <xf numFmtId="0" fontId="0" fillId="0" borderId="3" xfId="0" applyBorder="1" applyAlignment="1">
      <alignment vertical="center" wrapText="1"/>
    </xf>
    <xf numFmtId="0" fontId="3" fillId="6" borderId="7" xfId="0" applyFont="1" applyFill="1" applyBorder="1" applyAlignment="1">
      <alignment vertical="center" wrapText="1"/>
    </xf>
    <xf numFmtId="0" fontId="18" fillId="6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9" fontId="0" fillId="0" borderId="7" xfId="0" applyNumberFormat="1" applyFon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9" fillId="8" borderId="7" xfId="1" applyFont="1" applyFill="1" applyBorder="1" applyAlignment="1">
      <alignment vertical="center" wrapText="1"/>
    </xf>
    <xf numFmtId="10" fontId="11" fillId="0" borderId="9" xfId="6" applyNumberFormat="1" applyFont="1" applyFill="1" applyBorder="1" applyAlignment="1">
      <alignment vertical="center"/>
    </xf>
    <xf numFmtId="10" fontId="11" fillId="0" borderId="9" xfId="1" applyNumberFormat="1" applyFont="1" applyFill="1" applyBorder="1" applyAlignment="1">
      <alignment vertical="center"/>
    </xf>
    <xf numFmtId="1" fontId="12" fillId="0" borderId="9" xfId="1" applyNumberFormat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vertical="center"/>
    </xf>
    <xf numFmtId="0" fontId="10" fillId="0" borderId="7" xfId="3" applyFont="1" applyBorder="1" applyAlignment="1">
      <alignment horizontal="center" vertical="center"/>
    </xf>
    <xf numFmtId="0" fontId="19" fillId="0" borderId="7" xfId="3" applyFont="1" applyBorder="1" applyAlignment="1">
      <alignment horizontal="center" vertical="center" wrapText="1"/>
    </xf>
    <xf numFmtId="0" fontId="20" fillId="0" borderId="7" xfId="2" applyFont="1" applyBorder="1" applyAlignment="1">
      <alignment vertical="center"/>
    </xf>
    <xf numFmtId="0" fontId="21" fillId="0" borderId="7" xfId="2" applyFont="1" applyBorder="1" applyAlignment="1">
      <alignment vertical="center"/>
    </xf>
    <xf numFmtId="9" fontId="21" fillId="0" borderId="7" xfId="2" applyNumberFormat="1" applyFont="1" applyBorder="1" applyAlignment="1">
      <alignment horizontal="center" vertical="center"/>
    </xf>
    <xf numFmtId="0" fontId="21" fillId="0" borderId="7" xfId="3" applyFont="1" applyBorder="1" applyAlignment="1">
      <alignment vertical="center"/>
    </xf>
    <xf numFmtId="9" fontId="21" fillId="0" borderId="7" xfId="3" applyNumberFormat="1" applyFont="1" applyBorder="1" applyAlignment="1">
      <alignment horizontal="center" vertical="center"/>
    </xf>
    <xf numFmtId="0" fontId="17" fillId="4" borderId="7" xfId="2" applyFont="1" applyFill="1" applyBorder="1" applyAlignment="1">
      <alignment horizontal="right" vertical="center"/>
    </xf>
    <xf numFmtId="0" fontId="13" fillId="0" borderId="7" xfId="2" applyFont="1" applyBorder="1" applyAlignment="1">
      <alignment vertical="center"/>
    </xf>
    <xf numFmtId="9" fontId="13" fillId="14" borderId="7" xfId="2" applyNumberFormat="1" applyFont="1" applyFill="1" applyBorder="1" applyAlignment="1">
      <alignment horizontal="center" vertical="center"/>
    </xf>
    <xf numFmtId="0" fontId="13" fillId="0" borderId="7" xfId="3" applyFont="1" applyBorder="1" applyAlignment="1">
      <alignment vertical="center"/>
    </xf>
  </cellXfs>
  <cellStyles count="7">
    <cellStyle name="Normal" xfId="0" builtinId="0"/>
    <cellStyle name="Normal 2 2" xfId="3"/>
    <cellStyle name="Normal 2 3" xfId="2"/>
    <cellStyle name="Porcentaje 2" xfId="4"/>
    <cellStyle name="Porcentaje 3" xfId="5"/>
    <cellStyle name="Salida" xfId="1" builtinId="21"/>
    <cellStyle name="Salida_xeral transparencia" xfId="6"/>
  </cellStyles>
  <dxfs count="20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rgb="FFFF0000"/>
        <name val="Calibri"/>
        <scheme val="minor"/>
      </font>
      <numFmt numFmtId="164" formatCode="0.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rgb="FFFF0000"/>
        <name val="Calibri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rgb="FFFF0000"/>
        <name val="Calibri"/>
        <scheme val="minor"/>
      </font>
      <numFmt numFmtId="13" formatCode="0%"/>
      <alignment horizontal="center" vertical="center" textRotation="0" wrapText="0" indent="0" justifyLastLine="0" shrinkToFit="0" readingOrder="0"/>
    </dxf>
    <dxf>
      <numFmt numFmtId="14" formatCode="0.00%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rgb="FFFF0000"/>
        <name val="Calibri"/>
        <scheme val="minor"/>
      </font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scheme val="minor"/>
      </font>
      <alignment vertical="center" textRotation="0" wrapText="0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scheme val="minor"/>
      </font>
      <alignment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4" formatCode="0.00%"/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3" formatCode="0%"/>
      <alignment horizontal="center" vertical="center" textRotation="0" wrapText="0" indent="0" justifyLastLine="0" shrinkToFit="0" readingOrder="0"/>
    </dxf>
    <dxf>
      <numFmt numFmtId="14" formatCode="0.00%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3" formatCode="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color indexed="63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1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PDI por rama</a:t>
            </a:r>
          </a:p>
        </c:rich>
      </c:tx>
      <c:layout>
        <c:manualLayout>
          <c:xMode val="edge"/>
          <c:yMode val="edge"/>
          <c:x val="0.2614324027678358"/>
          <c:y val="8.2094236037089249E-2"/>
        </c:manualLayout>
      </c:layout>
      <c:overlay val="1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1.1993999176902855E-2"/>
          <c:y val="0.11111124498983967"/>
          <c:w val="0.75139700919765728"/>
          <c:h val="0.83309419655876382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'RRHH '!$B$34:$D$34</c:f>
              <c:strCache>
                <c:ptCount val="1"/>
                <c:pt idx="0">
                  <c:v>CC da Saúde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FFCC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'RRHH '!$B$49</c:f>
              <c:numCache>
                <c:formatCode>#,##0</c:formatCode>
                <c:ptCount val="1"/>
                <c:pt idx="0">
                  <c:v>54</c:v>
                </c:pt>
              </c:numCache>
            </c:numRef>
          </c:val>
        </c:ser>
        <c:ser>
          <c:idx val="1"/>
          <c:order val="1"/>
          <c:tx>
            <c:strRef>
              <c:f>'RRHH '!$E$34:$G$34</c:f>
              <c:strCache>
                <c:ptCount val="1"/>
                <c:pt idx="0">
                  <c:v>Ciencias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FFCC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'RRHH '!$E$49</c:f>
              <c:numCache>
                <c:formatCode>#,##0</c:formatCode>
                <c:ptCount val="1"/>
                <c:pt idx="0">
                  <c:v>307</c:v>
                </c:pt>
              </c:numCache>
            </c:numRef>
          </c:val>
        </c:ser>
        <c:ser>
          <c:idx val="2"/>
          <c:order val="2"/>
          <c:tx>
            <c:strRef>
              <c:f>'RRHH '!$H$34:$J$34</c:f>
              <c:strCache>
                <c:ptCount val="1"/>
                <c:pt idx="0">
                  <c:v>CC Sociais e Xurídicas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FFCC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'RRHH '!$H$49</c:f>
              <c:numCache>
                <c:formatCode>#,##0</c:formatCode>
                <c:ptCount val="1"/>
                <c:pt idx="0">
                  <c:v>522</c:v>
                </c:pt>
              </c:numCache>
            </c:numRef>
          </c:val>
        </c:ser>
        <c:ser>
          <c:idx val="3"/>
          <c:order val="3"/>
          <c:tx>
            <c:strRef>
              <c:f>'RRHH '!$K$34:$M$34</c:f>
              <c:strCache>
                <c:ptCount val="1"/>
                <c:pt idx="0">
                  <c:v>Enxeñaría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FFCC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'RRHH '!$K$49</c:f>
              <c:numCache>
                <c:formatCode>#,##0</c:formatCode>
                <c:ptCount val="1"/>
                <c:pt idx="0">
                  <c:v>350</c:v>
                </c:pt>
              </c:numCache>
            </c:numRef>
          </c:val>
        </c:ser>
        <c:ser>
          <c:idx val="4"/>
          <c:order val="4"/>
          <c:tx>
            <c:strRef>
              <c:f>'RRHH '!$N$34:$P$34</c:f>
              <c:strCache>
                <c:ptCount val="1"/>
                <c:pt idx="0">
                  <c:v>Artes e Humanidades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FFCC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'RRHH '!$N$49</c:f>
              <c:numCache>
                <c:formatCode>#,##0</c:formatCode>
                <c:ptCount val="1"/>
                <c:pt idx="0">
                  <c:v>207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1539384"/>
        <c:axId val="179065800"/>
        <c:axId val="0"/>
      </c:bar3DChart>
      <c:catAx>
        <c:axId val="501539384"/>
        <c:scaling>
          <c:orientation val="minMax"/>
        </c:scaling>
        <c:delete val="1"/>
        <c:axPos val="l"/>
        <c:majorTickMark val="out"/>
        <c:minorTickMark val="none"/>
        <c:tickLblPos val="nextTo"/>
        <c:crossAx val="179065800"/>
        <c:crosses val="autoZero"/>
        <c:auto val="1"/>
        <c:lblAlgn val="ctr"/>
        <c:lblOffset val="100"/>
        <c:noMultiLvlLbl val="0"/>
      </c:catAx>
      <c:valAx>
        <c:axId val="17906580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5015393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098143641135762"/>
          <c:y val="0.17904571972171601"/>
          <c:w val="0.94255843474111178"/>
          <c:h val="0.64194477873671907"/>
        </c:manualLayout>
      </c:layout>
      <c:overlay val="0"/>
      <c:txPr>
        <a:bodyPr/>
        <a:lstStyle/>
        <a:p>
          <a:pPr>
            <a:defRPr sz="50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25400">
      <a:solidFill>
        <a:srgbClr val="00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FFFFCC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18</xdr:row>
      <xdr:rowOff>171450</xdr:rowOff>
    </xdr:from>
    <xdr:to>
      <xdr:col>15</xdr:col>
      <xdr:colOff>504825</xdr:colOff>
      <xdr:row>30</xdr:row>
      <xdr:rowOff>66675</xdr:rowOff>
    </xdr:to>
    <xdr:graphicFrame macro="">
      <xdr:nvGraphicFramePr>
        <xdr:cNvPr id="2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0</xdr:row>
      <xdr:rowOff>19050</xdr:rowOff>
    </xdr:from>
    <xdr:to>
      <xdr:col>0</xdr:col>
      <xdr:colOff>2124075</xdr:colOff>
      <xdr:row>0</xdr:row>
      <xdr:rowOff>361950</xdr:rowOff>
    </xdr:to>
    <xdr:pic>
      <xdr:nvPicPr>
        <xdr:cNvPr id="3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9050"/>
          <a:ext cx="2009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2015_UVI%20en%20cifr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tes"/>
      <sheetName val="xeral"/>
      <sheetName val="DATOS ACADÉMICOS"/>
      <sheetName val="ACADÉMICOS provisorio"/>
      <sheetName val="RRHH "/>
      <sheetName val="RRHH CAST"/>
      <sheetName val="I+D+i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4">
          <cell r="B34" t="str">
            <v>CC da Saúde</v>
          </cell>
          <cell r="E34" t="str">
            <v>Ciencias</v>
          </cell>
          <cell r="H34" t="str">
            <v>CC Sociais e Xurídicas</v>
          </cell>
          <cell r="K34" t="str">
            <v>Enxeñaría</v>
          </cell>
          <cell r="N34" t="str">
            <v>Artes e Humanidades</v>
          </cell>
        </row>
        <row r="49">
          <cell r="B49">
            <v>54</v>
          </cell>
          <cell r="E49">
            <v>307</v>
          </cell>
          <cell r="H49">
            <v>522</v>
          </cell>
          <cell r="K49">
            <v>350</v>
          </cell>
          <cell r="N49">
            <v>207</v>
          </cell>
        </row>
      </sheetData>
      <sheetData sheetId="5">
        <row r="34">
          <cell r="B34" t="str">
            <v>CC de la Salud</v>
          </cell>
        </row>
      </sheetData>
      <sheetData sheetId="6" refreshError="1"/>
    </sheetDataSet>
  </externalBook>
</externalLink>
</file>

<file path=xl/tables/table1.xml><?xml version="1.0" encoding="utf-8"?>
<table xmlns="http://schemas.openxmlformats.org/spreadsheetml/2006/main" id="1" name="Tabla6129" displayName="Tabla6129" ref="A5:G8" totalsRowShown="0" headerRowDxfId="191" headerRowBorderDxfId="189" tableBorderDxfId="190" totalsRowBorderDxfId="188">
  <tableColumns count="7">
    <tableColumn id="1" name="Tipo de persoal" dataDxfId="187"/>
    <tableColumn id="2" name="Total" dataDxfId="186"/>
    <tableColumn id="3" name="mulleres" dataDxfId="185"/>
    <tableColumn id="4" name="% mulleres" dataDxfId="184">
      <calculatedColumnFormula>'RRHH '!$C6/'RRHH '!$B6</calculatedColumnFormula>
    </tableColumn>
    <tableColumn id="5" name="estranxeiros/as" dataDxfId="183" dataCellStyle="Porcentaje 3"/>
    <tableColumn id="6" name="% estranxeiros/as" dataDxfId="182">
      <calculatedColumnFormula>E6/B6</calculatedColumnFormula>
    </tableColumn>
    <tableColumn id="7" name="Servizo activo" dataDxfId="181"/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id="10" name="Tabla14134" displayName="Tabla14134" ref="A89:D93" headerRowDxfId="67" dataDxfId="66" totalsRowDxfId="65" tableBorderDxfId="64">
  <tableColumns count="4">
    <tableColumn id="1" name="Persoal de administración e servizos" totalsRowLabel="TOTAL" dataDxfId="62" totalsRowDxfId="63"/>
    <tableColumn id="2" name="Total" totalsRowFunction="sum" dataDxfId="60" totalsRowDxfId="61"/>
    <tableColumn id="3" name="% mulleres" totalsRowLabel="60,35%" dataDxfId="58" totalsRowDxfId="59"/>
    <tableColumn id="4" name="% fixo" dataDxfId="56" totalsRowDxfId="57"/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id="11" name="Tabla14134313" displayName="Tabla14134313" ref="A152:E157" headerRowDxfId="55" dataDxfId="54" totalsRowDxfId="53" tableBorderDxfId="52">
  <tableColumns count="5">
    <tableColumn id="1" name="Persoal Investigador contratado e bolseiros" totalsRowLabel="TOTAL" dataDxfId="50" totalsRowDxfId="51"/>
    <tableColumn id="2" name="Total" totalsRowFunction="sum" dataDxfId="48" totalsRowDxfId="49"/>
    <tableColumn id="3" name="% mulleres" totalsRowLabel="60,35%" dataDxfId="46" totalsRowDxfId="47"/>
    <tableColumn id="5" name="estranxeiros/as" dataDxfId="44" totalsRowDxfId="45"/>
    <tableColumn id="6" name="% estranxeiros/as" dataDxfId="42" totalsRowDxfId="43"/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id="12" name="Tabla7131327976" displayName="Tabla7131327976" ref="A70:J84" totalsRowShown="0" headerRowDxfId="41" headerRowBorderDxfId="39" tableBorderDxfId="40" totalsRowBorderDxfId="38">
  <tableColumns count="10">
    <tableColumn id="1" name="Categoría" dataDxfId="37"/>
    <tableColumn id="2" name="Total" dataDxfId="36"/>
    <tableColumn id="3" name="mulleres" dataDxfId="35"/>
    <tableColumn id="4" name="% mulleres" dataDxfId="34">
      <calculatedColumnFormula>'RRHH '!$C71/'RRHH '!$B71</calculatedColumnFormula>
    </tableColumn>
    <tableColumn id="5" name="Total " dataDxfId="33"/>
    <tableColumn id="6" name="mulleres " dataDxfId="32"/>
    <tableColumn id="7" name="% mulleres " dataDxfId="31"/>
    <tableColumn id="8" name="Total   " dataDxfId="30"/>
    <tableColumn id="9" name="mulleres  " dataDxfId="29"/>
    <tableColumn id="10" name="% mulleres  " dataDxfId="28">
      <calculatedColumnFormula>'RRHH '!$I71/'RRHH '!$H71</calculatedColumnFormula>
    </tableColumn>
  </tableColumns>
  <tableStyleInfo name="TableStyleLight9" showFirstColumn="0" showLastColumn="0" showRowStripes="1" showColumnStripes="0"/>
</table>
</file>

<file path=xl/tables/table13.xml><?xml version="1.0" encoding="utf-8"?>
<table xmlns="http://schemas.openxmlformats.org/spreadsheetml/2006/main" id="13" name="Tabla71313279779819" displayName="Tabla71313279779819" ref="A133:J138" totalsRowShown="0" headerRowDxfId="27" headerRowBorderDxfId="25" tableBorderDxfId="26" totalsRowBorderDxfId="24">
  <tableColumns count="10">
    <tableColumn id="1" name="Categoría" dataDxfId="23"/>
    <tableColumn id="2" name="Total" dataDxfId="22"/>
    <tableColumn id="3" name="mulleres" dataDxfId="21"/>
    <tableColumn id="4" name="% mulleres" dataDxfId="20">
      <calculatedColumnFormula>'RRHH '!$C134/'RRHH '!$B134</calculatedColumnFormula>
    </tableColumn>
    <tableColumn id="5" name="Total " dataDxfId="19"/>
    <tableColumn id="6" name="mulleres " dataDxfId="18"/>
    <tableColumn id="7" name="% mulleres " dataDxfId="17"/>
    <tableColumn id="8" name="Total   " dataDxfId="16"/>
    <tableColumn id="9" name="mulleres  " dataDxfId="15"/>
    <tableColumn id="10" name="% mulleres  " dataDxfId="14">
      <calculatedColumnFormula>'RRHH '!$I134/'RRHH '!$H134</calculatedColumnFormula>
    </tableColumn>
  </tableColumns>
  <tableStyleInfo name="TableStyleLight9" showFirstColumn="0" showLastColumn="0" showRowStripes="1" showColumnStripes="0"/>
</table>
</file>

<file path=xl/tables/table14.xml><?xml version="1.0" encoding="utf-8"?>
<table xmlns="http://schemas.openxmlformats.org/spreadsheetml/2006/main" id="14" name="Tabla71313279779880020" displayName="Tabla71313279779880020" ref="A141:J147" totalsRowShown="0" headerRowDxfId="13" headerRowBorderDxfId="11" tableBorderDxfId="12" totalsRowBorderDxfId="10">
  <tableColumns count="10">
    <tableColumn id="1" name="Categoría" dataDxfId="9"/>
    <tableColumn id="2" name="Total" dataDxfId="8"/>
    <tableColumn id="3" name="mulleres" dataDxfId="7"/>
    <tableColumn id="4" name="% mulleres" dataDxfId="6">
      <calculatedColumnFormula>'RRHH '!$C142/'RRHH '!$B142</calculatedColumnFormula>
    </tableColumn>
    <tableColumn id="5" name="Total " dataDxfId="5"/>
    <tableColumn id="6" name="mulleres " dataDxfId="4"/>
    <tableColumn id="7" name="% mulleres " dataDxfId="3">
      <calculatedColumnFormula>'RRHH '!$F142/'RRHH '!$E142</calculatedColumnFormula>
    </tableColumn>
    <tableColumn id="8" name="Total   " dataDxfId="2"/>
    <tableColumn id="9" name="mulleres  " dataDxfId="1"/>
    <tableColumn id="10" name="% mulleres  " dataDxfId="0">
      <calculatedColumnFormula>'RRHH '!$I142/'RRHH '!$H142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a7130" displayName="Tabla7130" ref="A18:G32" totalsRowShown="0" headerRowDxfId="180" dataDxfId="179" headerRowBorderDxfId="177" tableBorderDxfId="178" totalsRowBorderDxfId="176" headerRowCellStyle="Normal 2 2" dataCellStyle="Salida">
  <tableColumns count="7">
    <tableColumn id="1" name="PDI por categoría e sexo" dataDxfId="175"/>
    <tableColumn id="2" name="Total" dataDxfId="174" dataCellStyle="Porcentaje 3"/>
    <tableColumn id="3" name="mulleres" dataDxfId="173" dataCellStyle="Porcentaje 3"/>
    <tableColumn id="4" name="% mulleres" dataDxfId="172">
      <calculatedColumnFormula>C19/B19</calculatedColumnFormula>
    </tableColumn>
    <tableColumn id="5" name="Doutoras/es" dataDxfId="171" dataCellStyle="Porcentaje 3"/>
    <tableColumn id="6" name="mulleres doutoras" dataDxfId="170" dataCellStyle="Porcentaje 3"/>
    <tableColumn id="7" name="% mulleres doutoras" dataDxfId="169" dataCellStyle="Salida">
      <calculatedColumnFormula>F19/E19</calculatedColumnFormula>
    </tableColumn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a8131" displayName="Tabla8131" ref="A13:E16" totalsRowShown="0" headerRowDxfId="168" headerRowBorderDxfId="166" tableBorderDxfId="167" totalsRowBorderDxfId="165">
  <tableColumns count="5">
    <tableColumn id="1" name="PDI por TIPO" dataDxfId="164"/>
    <tableColumn id="2" name="Total" dataDxfId="163"/>
    <tableColumn id="3" name="mulleres" dataDxfId="162"/>
    <tableColumn id="4" name="% mulleres" dataDxfId="161">
      <calculatedColumnFormula>C14/B14</calculatedColumnFormula>
    </tableColumn>
    <tableColumn id="5" name="Total ETC" dataDxfId="160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4" name="Tabla713132" displayName="Tabla713132" ref="A35:P49" totalsRowShown="0" headerRowDxfId="159" headerRowBorderDxfId="157" tableBorderDxfId="158" totalsRowBorderDxfId="156">
  <tableColumns count="16">
    <tableColumn id="1" name="Categoría" dataDxfId="155"/>
    <tableColumn id="2" name="Total " dataDxfId="154" dataCellStyle="Porcentaje 3"/>
    <tableColumn id="3" name="% mulleres" dataDxfId="153"/>
    <tableColumn id="4" name="Total  ETC" dataDxfId="152" dataCellStyle="Porcentaje 3"/>
    <tableColumn id="5" name="Total  " dataDxfId="151" dataCellStyle="Porcentaje 3"/>
    <tableColumn id="6" name="% mulleres  " dataDxfId="150"/>
    <tableColumn id="7" name="Total  ETC  " dataDxfId="149" dataCellStyle="Porcentaje 3"/>
    <tableColumn id="8" name="Total    " dataDxfId="148" dataCellStyle="Porcentaje 3"/>
    <tableColumn id="9" name="% mulleres   " dataDxfId="147"/>
    <tableColumn id="10" name="Total  ETC   " dataDxfId="146" dataCellStyle="Porcentaje 3"/>
    <tableColumn id="11" name="Total     " dataDxfId="145" dataCellStyle="Porcentaje 3"/>
    <tableColumn id="12" name="% mulleres     " dataDxfId="144"/>
    <tableColumn id="13" name="Total ETC" dataDxfId="143" dataCellStyle="Porcentaje 3"/>
    <tableColumn id="14" name="Total      " dataDxfId="142" dataCellStyle="Porcentaje 3"/>
    <tableColumn id="15" name="% mulleres      " dataDxfId="141"/>
    <tableColumn id="16" name="Total ETC       " dataDxfId="140" dataCellStyle="Porcentaje 3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5" name="Tabla15135" displayName="Tabla15135" ref="A95:C100" totalsRowShown="0" headerRowBorderDxfId="138" tableBorderDxfId="139" totalsRowBorderDxfId="137">
  <tableColumns count="3">
    <tableColumn id="1" name="PAS laboral por grupo e sexo" dataDxfId="136"/>
    <tableColumn id="2" name="Total" dataDxfId="135"/>
    <tableColumn id="3" name="% mulleres" dataDxfId="134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16136" displayName="Tabla16136" ref="A102:C108" totalsRowShown="0" headerRowBorderDxfId="132" tableBorderDxfId="133" totalsRowBorderDxfId="131">
  <tableColumns count="3">
    <tableColumn id="1" name="PAS funcionario_x000a_por grupo e sexo" dataDxfId="130"/>
    <tableColumn id="2" name="Total" dataDxfId="129"/>
    <tableColumn id="3" name="% mulleres" dataDxfId="128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7" name="Tabla713132797" displayName="Tabla713132797" ref="A52:P66" totalsRowShown="0" headerRowDxfId="127" headerRowBorderDxfId="125" tableBorderDxfId="126" totalsRowBorderDxfId="124">
  <tableColumns count="16">
    <tableColumn id="1" name="Categoría" dataDxfId="123"/>
    <tableColumn id="2" name="Total" dataDxfId="122" dataCellStyle="Porcentaje 3"/>
    <tableColumn id="3" name="mulleres" dataDxfId="121"/>
    <tableColumn id="4" name="% mulleres" dataDxfId="120" dataCellStyle="Porcentaje 3"/>
    <tableColumn id="5" name="Total " dataDxfId="119" dataCellStyle="Porcentaje 3"/>
    <tableColumn id="6" name="mulleres " dataDxfId="118"/>
    <tableColumn id="7" name="% mulleres " dataDxfId="117" dataCellStyle="Porcentaje 3"/>
    <tableColumn id="8" name="Total   " dataDxfId="116" dataCellStyle="Porcentaje 3"/>
    <tableColumn id="9" name="mulleres  " dataDxfId="115"/>
    <tableColumn id="10" name="% mulleres  " dataDxfId="114" dataCellStyle="Porcentaje 3"/>
    <tableColumn id="11" name="Total  " dataDxfId="113" dataCellStyle="Porcentaje 3"/>
    <tableColumn id="12" name="mulleres   " dataDxfId="112"/>
    <tableColumn id="13" name="% mulleres   " dataDxfId="111" dataCellStyle="Porcentaje 3"/>
    <tableColumn id="14" name="Total    " dataDxfId="110" dataCellStyle="Porcentaje 3"/>
    <tableColumn id="15" name="mulleres    " dataDxfId="109"/>
    <tableColumn id="16" name="% mulleres    " dataDxfId="108" dataCellStyle="Porcentaje 3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8" name="Tabla713132797798" displayName="Tabla713132797798" ref="A116:P121" totalsRowShown="0" headerRowDxfId="107" headerRowBorderDxfId="105" tableBorderDxfId="106" totalsRowBorderDxfId="104">
  <tableColumns count="16">
    <tableColumn id="1" name="Categoría" dataDxfId="103"/>
    <tableColumn id="2" name="Total" dataDxfId="102" dataCellStyle="Porcentaje 3"/>
    <tableColumn id="3" name="mulleres" dataDxfId="101"/>
    <tableColumn id="4" name="% mulleres" dataDxfId="100" dataCellStyle="Porcentaje 3"/>
    <tableColumn id="5" name="Total " dataDxfId="99" dataCellStyle="Porcentaje 3"/>
    <tableColumn id="6" name="mulleres " dataDxfId="98"/>
    <tableColumn id="7" name="% mulleres " dataDxfId="97" dataCellStyle="Porcentaje 3">
      <calculatedColumnFormula>F117/E117</calculatedColumnFormula>
    </tableColumn>
    <tableColumn id="8" name="Total   " dataDxfId="96" dataCellStyle="Porcentaje 3"/>
    <tableColumn id="9" name="mulleres  " dataDxfId="95"/>
    <tableColumn id="10" name="% mulleres  " dataDxfId="94" dataCellStyle="Porcentaje 3">
      <calculatedColumnFormula>I117/H117</calculatedColumnFormula>
    </tableColumn>
    <tableColumn id="11" name="Total  " dataDxfId="93" dataCellStyle="Porcentaje 3"/>
    <tableColumn id="12" name="mulleres   " dataDxfId="92"/>
    <tableColumn id="13" name="% mulleres   " dataDxfId="91" dataCellStyle="Porcentaje 3">
      <calculatedColumnFormula>L117/K117</calculatedColumnFormula>
    </tableColumn>
    <tableColumn id="14" name="Total    " dataDxfId="90" dataCellStyle="Porcentaje 3"/>
    <tableColumn id="15" name="mulleres    " dataDxfId="89"/>
    <tableColumn id="16" name="% mulleres    " dataDxfId="88" dataCellStyle="Porcentaje 3">
      <calculatedColumnFormula>O117/N117</calculatedColumnFormula>
    </tableColumn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9" name="Tabla713132797798800" displayName="Tabla713132797798800" ref="A124:P130" totalsRowShown="0" headerRowDxfId="87" headerRowBorderDxfId="85" tableBorderDxfId="86" totalsRowBorderDxfId="84">
  <tableColumns count="16">
    <tableColumn id="1" name="Categoría" dataDxfId="83"/>
    <tableColumn id="2" name="Total" dataDxfId="82" dataCellStyle="Porcentaje 3"/>
    <tableColumn id="3" name="mulleres" dataDxfId="81"/>
    <tableColumn id="4" name="% mulleres" dataDxfId="80"/>
    <tableColumn id="5" name="Total " dataDxfId="79" dataCellStyle="Porcentaje 3"/>
    <tableColumn id="6" name="mulleres " dataDxfId="78"/>
    <tableColumn id="7" name="% mulleres " dataDxfId="77" dataCellStyle="Porcentaje 3">
      <calculatedColumnFormula>F125/E125</calculatedColumnFormula>
    </tableColumn>
    <tableColumn id="8" name="Total   " dataDxfId="76" dataCellStyle="Porcentaje 3"/>
    <tableColumn id="9" name="mulleres  " dataDxfId="75"/>
    <tableColumn id="10" name="% mulleres  " dataDxfId="74" dataCellStyle="Porcentaje 3">
      <calculatedColumnFormula>I125/H125</calculatedColumnFormula>
    </tableColumn>
    <tableColumn id="11" name="Total  " dataDxfId="73" dataCellStyle="Porcentaje 3"/>
    <tableColumn id="12" name="mulleres   " dataDxfId="72"/>
    <tableColumn id="13" name="% mulleres   " dataDxfId="71" dataCellStyle="Porcentaje 3"/>
    <tableColumn id="14" name="Total    " dataDxfId="70" dataCellStyle="Porcentaje 3"/>
    <tableColumn id="15" name="mulleres    " dataDxfId="69"/>
    <tableColumn id="16" name="% mulleres    " dataDxfId="68" dataCellStyle="Porcentaje 3">
      <calculatedColumnFormula>'RRHH '!$O125/'RRHH '!$N125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2" Type="http://schemas.openxmlformats.org/officeDocument/2006/relationships/drawing" Target="../drawings/drawing1.xml"/><Relationship Id="rId16" Type="http://schemas.openxmlformats.org/officeDocument/2006/relationships/table" Target="../tables/table14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5" Type="http://schemas.openxmlformats.org/officeDocument/2006/relationships/table" Target="../tables/table1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7"/>
  <sheetViews>
    <sheetView tabSelected="1" topLeftCell="A127" zoomScale="90" zoomScaleNormal="90" workbookViewId="0">
      <selection activeCell="I159" sqref="I159"/>
    </sheetView>
  </sheetViews>
  <sheetFormatPr baseColWidth="10" defaultRowHeight="15" x14ac:dyDescent="0.25"/>
  <cols>
    <col min="1" max="1" width="38.5703125" style="10" customWidth="1"/>
    <col min="2" max="3" width="10.7109375" style="10" customWidth="1"/>
    <col min="4" max="4" width="12" style="10" customWidth="1"/>
    <col min="5" max="5" width="10.85546875" style="10" customWidth="1"/>
    <col min="6" max="6" width="15.28515625" style="10" bestFit="1" customWidth="1"/>
    <col min="7" max="7" width="16.42578125" style="10" bestFit="1" customWidth="1"/>
    <col min="8" max="16" width="10.7109375" style="10" customWidth="1"/>
    <col min="17" max="16384" width="11.42578125" style="10"/>
  </cols>
  <sheetData>
    <row r="1" spans="1:11" customFormat="1" ht="35.25" customHeight="1" thickBot="1" x14ac:dyDescent="0.3">
      <c r="A1" s="1"/>
      <c r="B1" s="2"/>
      <c r="C1" s="3"/>
      <c r="D1" s="4"/>
      <c r="E1" s="5"/>
      <c r="F1" s="5"/>
      <c r="G1" s="5"/>
      <c r="H1" s="5"/>
      <c r="I1" s="6" t="s">
        <v>0</v>
      </c>
      <c r="J1" s="6"/>
      <c r="K1" s="6"/>
    </row>
    <row r="2" spans="1:11" s="7" customFormat="1" x14ac:dyDescent="0.25">
      <c r="A2" s="7" t="s">
        <v>1</v>
      </c>
    </row>
    <row r="3" spans="1:11" ht="36" customHeight="1" x14ac:dyDescent="0.25">
      <c r="A3" s="8" t="s">
        <v>2</v>
      </c>
      <c r="B3" s="9"/>
      <c r="C3" s="9"/>
      <c r="D3" s="9"/>
      <c r="E3" s="9"/>
      <c r="F3" s="9"/>
    </row>
    <row r="4" spans="1:11" ht="15" customHeight="1" x14ac:dyDescent="0.25">
      <c r="A4" s="11"/>
      <c r="B4" s="12"/>
      <c r="C4" s="12"/>
      <c r="D4" s="12"/>
      <c r="E4" s="12"/>
      <c r="F4" s="12"/>
    </row>
    <row r="5" spans="1:11" ht="30.75" customHeight="1" x14ac:dyDescent="0.25">
      <c r="A5" s="13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4" t="s">
        <v>8</v>
      </c>
      <c r="G5" s="15" t="s">
        <v>9</v>
      </c>
    </row>
    <row r="6" spans="1:11" x14ac:dyDescent="0.25">
      <c r="A6" s="16" t="s">
        <v>10</v>
      </c>
      <c r="B6" s="17">
        <v>1440</v>
      </c>
      <c r="C6" s="17">
        <v>586</v>
      </c>
      <c r="D6" s="18">
        <f>'RRHH '!$C6/'RRHH '!$B6</f>
        <v>0.40694444444444444</v>
      </c>
      <c r="E6" s="17">
        <v>18</v>
      </c>
      <c r="F6" s="19">
        <f>E6/B6</f>
        <v>1.2500000000000001E-2</v>
      </c>
      <c r="G6" s="17">
        <v>1425</v>
      </c>
    </row>
    <row r="7" spans="1:11" x14ac:dyDescent="0.25">
      <c r="A7" s="16" t="s">
        <v>11</v>
      </c>
      <c r="B7" s="17">
        <v>694</v>
      </c>
      <c r="C7" s="17">
        <v>413</v>
      </c>
      <c r="D7" s="18">
        <f>'RRHH '!$C7/'RRHH '!$B7</f>
        <v>0.59510086455331412</v>
      </c>
      <c r="E7" s="17">
        <v>1</v>
      </c>
      <c r="F7" s="19">
        <f>E7/B7</f>
        <v>1.440922190201729E-3</v>
      </c>
      <c r="G7" s="17">
        <v>691</v>
      </c>
    </row>
    <row r="8" spans="1:11" x14ac:dyDescent="0.25">
      <c r="A8" s="20" t="s">
        <v>12</v>
      </c>
      <c r="B8" s="21">
        <f>SUBTOTAL(109,B6:B7)</f>
        <v>2134</v>
      </c>
      <c r="C8" s="21">
        <f>SUBTOTAL(109,C6:C7)</f>
        <v>999</v>
      </c>
      <c r="D8" s="22">
        <f>'RRHH '!$C8/'RRHH '!$B8</f>
        <v>0.46813495782567949</v>
      </c>
      <c r="E8" s="21">
        <v>19</v>
      </c>
      <c r="F8" s="23">
        <f>E8/B8</f>
        <v>8.9034676663542651E-3</v>
      </c>
      <c r="G8" s="21">
        <f>SUBTOTAL(109,G6:G7)</f>
        <v>2116</v>
      </c>
    </row>
    <row r="9" spans="1:11" x14ac:dyDescent="0.25">
      <c r="A9"/>
      <c r="B9"/>
      <c r="C9"/>
      <c r="D9"/>
      <c r="E9"/>
      <c r="F9"/>
      <c r="G9"/>
    </row>
    <row r="10" spans="1:11" x14ac:dyDescent="0.25">
      <c r="A10" s="24"/>
      <c r="B10" s="25"/>
      <c r="C10" s="26"/>
      <c r="D10" s="27"/>
      <c r="E10" s="26"/>
      <c r="F10" s="28"/>
    </row>
    <row r="11" spans="1:11" ht="36" customHeight="1" x14ac:dyDescent="0.25">
      <c r="A11" s="29" t="s">
        <v>13</v>
      </c>
      <c r="B11" s="25"/>
      <c r="C11" s="26"/>
      <c r="D11" s="27"/>
      <c r="E11" s="26"/>
      <c r="F11" s="28"/>
    </row>
    <row r="12" spans="1:11" x14ac:dyDescent="0.25">
      <c r="A12" s="24"/>
      <c r="B12" s="25"/>
    </row>
    <row r="13" spans="1:11" x14ac:dyDescent="0.25">
      <c r="A13" s="30" t="s">
        <v>14</v>
      </c>
      <c r="B13" s="14" t="s">
        <v>4</v>
      </c>
      <c r="C13" s="14" t="s">
        <v>5</v>
      </c>
      <c r="D13" s="14" t="s">
        <v>6</v>
      </c>
      <c r="E13" s="31" t="s">
        <v>15</v>
      </c>
    </row>
    <row r="14" spans="1:11" x14ac:dyDescent="0.25">
      <c r="A14" s="16" t="s">
        <v>16</v>
      </c>
      <c r="B14" s="17">
        <v>836</v>
      </c>
      <c r="C14" s="17">
        <v>300</v>
      </c>
      <c r="D14" s="18">
        <f>C14/B14</f>
        <v>0.35885167464114831</v>
      </c>
      <c r="E14" s="32">
        <v>833.67</v>
      </c>
    </row>
    <row r="15" spans="1:11" x14ac:dyDescent="0.25">
      <c r="A15" s="33" t="s">
        <v>17</v>
      </c>
      <c r="B15" s="17">
        <v>604</v>
      </c>
      <c r="C15" s="17">
        <v>286</v>
      </c>
      <c r="D15" s="18">
        <f>C15/B15</f>
        <v>0.47350993377483441</v>
      </c>
      <c r="E15" s="32">
        <v>373.93</v>
      </c>
    </row>
    <row r="16" spans="1:11" x14ac:dyDescent="0.25">
      <c r="A16" s="34" t="s">
        <v>12</v>
      </c>
      <c r="B16" s="21">
        <f>SUBTOTAL(109,B14:B15)</f>
        <v>1440</v>
      </c>
      <c r="C16" s="21">
        <f>SUBTOTAL(109,C14:C15)</f>
        <v>586</v>
      </c>
      <c r="D16" s="35">
        <f>C16/B16</f>
        <v>0.40694444444444444</v>
      </c>
      <c r="E16" s="36">
        <f>SUBTOTAL(109,E14:E15)</f>
        <v>1207.5999999999999</v>
      </c>
      <c r="H16" s="37"/>
    </row>
    <row r="18" spans="1:8" x14ac:dyDescent="0.25">
      <c r="A18" s="30" t="s">
        <v>18</v>
      </c>
      <c r="B18" s="14" t="s">
        <v>4</v>
      </c>
      <c r="C18" s="14" t="s">
        <v>5</v>
      </c>
      <c r="D18" s="14" t="s">
        <v>6</v>
      </c>
      <c r="E18" s="38" t="s">
        <v>19</v>
      </c>
      <c r="F18" s="39" t="s">
        <v>20</v>
      </c>
      <c r="G18" s="40" t="s">
        <v>21</v>
      </c>
      <c r="H18" s="41" t="s">
        <v>15</v>
      </c>
    </row>
    <row r="19" spans="1:8" x14ac:dyDescent="0.25">
      <c r="A19" s="33" t="s">
        <v>22</v>
      </c>
      <c r="B19" s="17">
        <v>140</v>
      </c>
      <c r="C19" s="17">
        <v>37</v>
      </c>
      <c r="D19" s="18">
        <f t="shared" ref="D19:D32" si="0">C19/B19</f>
        <v>0.26428571428571429</v>
      </c>
      <c r="E19" s="17">
        <v>140</v>
      </c>
      <c r="F19" s="42">
        <v>37</v>
      </c>
      <c r="G19" s="43">
        <f t="shared" ref="G19:G32" si="1">F19/E19</f>
        <v>0.26428571428571429</v>
      </c>
      <c r="H19" s="44">
        <v>139.27000000000001</v>
      </c>
    </row>
    <row r="20" spans="1:8" x14ac:dyDescent="0.25">
      <c r="A20" s="33" t="s">
        <v>23</v>
      </c>
      <c r="B20" s="17">
        <v>586</v>
      </c>
      <c r="C20" s="17">
        <v>226</v>
      </c>
      <c r="D20" s="18">
        <f t="shared" si="0"/>
        <v>0.38566552901023893</v>
      </c>
      <c r="E20" s="17">
        <v>586</v>
      </c>
      <c r="F20" s="45">
        <v>226</v>
      </c>
      <c r="G20" s="46">
        <f t="shared" si="1"/>
        <v>0.38566552901023893</v>
      </c>
      <c r="H20" s="44">
        <v>585.27</v>
      </c>
    </row>
    <row r="21" spans="1:8" x14ac:dyDescent="0.25">
      <c r="A21" s="33" t="s">
        <v>24</v>
      </c>
      <c r="B21" s="17">
        <v>25</v>
      </c>
      <c r="C21" s="17">
        <v>9</v>
      </c>
      <c r="D21" s="18">
        <f t="shared" si="0"/>
        <v>0.36</v>
      </c>
      <c r="E21" s="17">
        <v>25</v>
      </c>
      <c r="F21" s="45">
        <v>9</v>
      </c>
      <c r="G21" s="46">
        <f t="shared" si="1"/>
        <v>0.36</v>
      </c>
      <c r="H21" s="44">
        <v>24.13</v>
      </c>
    </row>
    <row r="22" spans="1:8" x14ac:dyDescent="0.25">
      <c r="A22" s="33" t="s">
        <v>25</v>
      </c>
      <c r="B22" s="17">
        <v>85</v>
      </c>
      <c r="C22" s="17">
        <v>28</v>
      </c>
      <c r="D22" s="18">
        <f t="shared" si="0"/>
        <v>0.32941176470588235</v>
      </c>
      <c r="E22" s="17">
        <v>8</v>
      </c>
      <c r="F22" s="45">
        <v>3</v>
      </c>
      <c r="G22" s="46">
        <f t="shared" si="1"/>
        <v>0.375</v>
      </c>
      <c r="H22" s="44">
        <v>85</v>
      </c>
    </row>
    <row r="23" spans="1:8" x14ac:dyDescent="0.25">
      <c r="A23" s="33" t="s">
        <v>26</v>
      </c>
      <c r="B23" s="47">
        <v>7</v>
      </c>
      <c r="C23" s="47">
        <v>3</v>
      </c>
      <c r="D23" s="18">
        <f>C23/B23</f>
        <v>0.42857142857142855</v>
      </c>
      <c r="E23" s="47">
        <v>1</v>
      </c>
      <c r="F23" s="45"/>
      <c r="G23" s="46">
        <f t="shared" si="1"/>
        <v>0</v>
      </c>
      <c r="H23" s="44">
        <v>6.27</v>
      </c>
    </row>
    <row r="24" spans="1:8" x14ac:dyDescent="0.25">
      <c r="A24" s="33" t="s">
        <v>27</v>
      </c>
      <c r="B24" s="17">
        <v>248</v>
      </c>
      <c r="C24" s="17">
        <v>131</v>
      </c>
      <c r="D24" s="18">
        <f t="shared" si="0"/>
        <v>0.52822580645161288</v>
      </c>
      <c r="E24" s="17">
        <v>248</v>
      </c>
      <c r="F24" s="45">
        <v>131</v>
      </c>
      <c r="G24" s="46">
        <f t="shared" si="1"/>
        <v>0.52822580645161288</v>
      </c>
      <c r="H24" s="44">
        <v>248</v>
      </c>
    </row>
    <row r="25" spans="1:8" x14ac:dyDescent="0.25">
      <c r="A25" s="33" t="s">
        <v>28</v>
      </c>
      <c r="B25" s="17">
        <v>8</v>
      </c>
      <c r="C25" s="17">
        <v>4</v>
      </c>
      <c r="D25" s="18">
        <f t="shared" si="0"/>
        <v>0.5</v>
      </c>
      <c r="E25" s="17">
        <v>4</v>
      </c>
      <c r="F25" s="45">
        <v>1</v>
      </c>
      <c r="G25" s="46">
        <f t="shared" si="1"/>
        <v>0.25</v>
      </c>
      <c r="H25" s="44">
        <v>8</v>
      </c>
    </row>
    <row r="26" spans="1:8" x14ac:dyDescent="0.25">
      <c r="A26" s="33" t="s">
        <v>29</v>
      </c>
      <c r="B26" s="17">
        <v>40</v>
      </c>
      <c r="C26" s="17">
        <v>21</v>
      </c>
      <c r="D26" s="18">
        <f t="shared" si="0"/>
        <v>0.52500000000000002</v>
      </c>
      <c r="E26" s="17">
        <v>40</v>
      </c>
      <c r="F26" s="45">
        <v>21</v>
      </c>
      <c r="G26" s="46">
        <f t="shared" si="1"/>
        <v>0.52500000000000002</v>
      </c>
      <c r="H26" s="44">
        <v>40</v>
      </c>
    </row>
    <row r="27" spans="1:8" x14ac:dyDescent="0.25">
      <c r="A27" s="33" t="s">
        <v>30</v>
      </c>
      <c r="B27" s="17">
        <v>234</v>
      </c>
      <c r="C27" s="17">
        <v>84</v>
      </c>
      <c r="D27" s="18">
        <f t="shared" si="0"/>
        <v>0.35897435897435898</v>
      </c>
      <c r="E27" s="17">
        <v>38</v>
      </c>
      <c r="F27" s="45">
        <v>7</v>
      </c>
      <c r="G27" s="46">
        <f t="shared" si="1"/>
        <v>0.18421052631578946</v>
      </c>
      <c r="H27" s="44">
        <v>49.93</v>
      </c>
    </row>
    <row r="28" spans="1:8" x14ac:dyDescent="0.25">
      <c r="A28" s="33" t="s">
        <v>31</v>
      </c>
      <c r="B28" s="17">
        <v>3</v>
      </c>
      <c r="C28" s="17">
        <v>1</v>
      </c>
      <c r="D28" s="18">
        <f t="shared" si="0"/>
        <v>0.33333333333333331</v>
      </c>
      <c r="E28" s="17">
        <v>3</v>
      </c>
      <c r="F28" s="45">
        <v>1</v>
      </c>
      <c r="G28" s="46">
        <f t="shared" si="1"/>
        <v>0.33333333333333331</v>
      </c>
      <c r="H28" s="44">
        <v>3</v>
      </c>
    </row>
    <row r="29" spans="1:8" x14ac:dyDescent="0.25">
      <c r="A29" s="33" t="s">
        <v>32</v>
      </c>
      <c r="B29" s="17">
        <v>4</v>
      </c>
      <c r="C29" s="17">
        <v>1</v>
      </c>
      <c r="D29" s="18">
        <f t="shared" si="0"/>
        <v>0.25</v>
      </c>
      <c r="E29" s="17">
        <v>0</v>
      </c>
      <c r="F29" s="45">
        <v>0</v>
      </c>
      <c r="G29" s="46">
        <v>0</v>
      </c>
      <c r="H29" s="44">
        <v>3.12</v>
      </c>
    </row>
    <row r="30" spans="1:8" x14ac:dyDescent="0.25">
      <c r="A30" s="33" t="s">
        <v>33</v>
      </c>
      <c r="B30" s="17">
        <v>57</v>
      </c>
      <c r="C30" s="17">
        <v>38</v>
      </c>
      <c r="D30" s="18">
        <f t="shared" si="0"/>
        <v>0.66666666666666663</v>
      </c>
      <c r="E30" s="17">
        <v>14</v>
      </c>
      <c r="F30" s="45">
        <v>12</v>
      </c>
      <c r="G30" s="46">
        <f t="shared" si="1"/>
        <v>0.8571428571428571</v>
      </c>
      <c r="H30" s="44">
        <v>12.61</v>
      </c>
    </row>
    <row r="31" spans="1:8" x14ac:dyDescent="0.25">
      <c r="A31" s="33" t="s">
        <v>34</v>
      </c>
      <c r="B31" s="17">
        <v>3</v>
      </c>
      <c r="C31" s="17">
        <v>3</v>
      </c>
      <c r="D31" s="18">
        <v>1</v>
      </c>
      <c r="E31" s="17">
        <v>3</v>
      </c>
      <c r="F31" s="45">
        <v>3</v>
      </c>
      <c r="G31" s="46">
        <f t="shared" si="1"/>
        <v>1</v>
      </c>
      <c r="H31" s="44">
        <v>3</v>
      </c>
    </row>
    <row r="32" spans="1:8" x14ac:dyDescent="0.25">
      <c r="A32" s="48" t="s">
        <v>12</v>
      </c>
      <c r="B32" s="21">
        <f>SUBTOTAL(109,B19:B31)</f>
        <v>1440</v>
      </c>
      <c r="C32" s="21">
        <f>SUBTOTAL(109,C19:C31)</f>
        <v>586</v>
      </c>
      <c r="D32" s="49">
        <f t="shared" si="0"/>
        <v>0.40694444444444444</v>
      </c>
      <c r="E32" s="21">
        <f>SUM(E19:E31)</f>
        <v>1110</v>
      </c>
      <c r="F32" s="50">
        <f>SUBTOTAL(109,F19:F31)</f>
        <v>451</v>
      </c>
      <c r="G32" s="51">
        <f t="shared" si="1"/>
        <v>0.40630630630630632</v>
      </c>
      <c r="H32" s="52">
        <f>SUM(H19:H31)</f>
        <v>1207.5999999999999</v>
      </c>
    </row>
    <row r="33" spans="1:21" ht="15.75" thickBot="1" x14ac:dyDescent="0.3">
      <c r="A33"/>
      <c r="B33"/>
      <c r="C33"/>
      <c r="D33"/>
      <c r="E33"/>
      <c r="F33"/>
    </row>
    <row r="34" spans="1:21" x14ac:dyDescent="0.25">
      <c r="A34" s="53" t="s">
        <v>35</v>
      </c>
      <c r="B34" s="54" t="s">
        <v>36</v>
      </c>
      <c r="C34" s="54"/>
      <c r="D34" s="54"/>
      <c r="E34" s="55" t="s">
        <v>37</v>
      </c>
      <c r="F34" s="56"/>
      <c r="G34" s="57"/>
      <c r="H34" s="58" t="s">
        <v>38</v>
      </c>
      <c r="I34" s="59"/>
      <c r="J34" s="60"/>
      <c r="K34" s="61" t="s">
        <v>39</v>
      </c>
      <c r="L34" s="62"/>
      <c r="M34" s="63"/>
      <c r="N34" s="64" t="s">
        <v>40</v>
      </c>
      <c r="O34" s="65"/>
      <c r="P34" s="66"/>
    </row>
    <row r="35" spans="1:21" x14ac:dyDescent="0.25">
      <c r="A35" s="67" t="s">
        <v>41</v>
      </c>
      <c r="B35" s="68" t="s">
        <v>42</v>
      </c>
      <c r="C35" s="68" t="s">
        <v>6</v>
      </c>
      <c r="D35" s="68" t="s">
        <v>43</v>
      </c>
      <c r="E35" s="68" t="s">
        <v>44</v>
      </c>
      <c r="F35" s="68" t="s">
        <v>45</v>
      </c>
      <c r="G35" s="68" t="s">
        <v>46</v>
      </c>
      <c r="H35" s="68" t="s">
        <v>47</v>
      </c>
      <c r="I35" s="68" t="s">
        <v>48</v>
      </c>
      <c r="J35" s="68" t="s">
        <v>49</v>
      </c>
      <c r="K35" s="68" t="s">
        <v>50</v>
      </c>
      <c r="L35" s="68" t="s">
        <v>51</v>
      </c>
      <c r="M35" s="68" t="s">
        <v>15</v>
      </c>
      <c r="N35" s="68" t="s">
        <v>52</v>
      </c>
      <c r="O35" s="68" t="s">
        <v>53</v>
      </c>
      <c r="P35" s="69" t="s">
        <v>54</v>
      </c>
    </row>
    <row r="36" spans="1:21" x14ac:dyDescent="0.25">
      <c r="A36" s="33" t="s">
        <v>22</v>
      </c>
      <c r="B36" s="17">
        <v>2</v>
      </c>
      <c r="C36" s="70">
        <v>0</v>
      </c>
      <c r="D36" s="71">
        <v>2</v>
      </c>
      <c r="E36" s="17">
        <v>59</v>
      </c>
      <c r="F36" s="18">
        <v>0.28810000000000002</v>
      </c>
      <c r="G36" s="71">
        <v>59</v>
      </c>
      <c r="H36" s="17">
        <v>32</v>
      </c>
      <c r="I36" s="18">
        <v>0.375</v>
      </c>
      <c r="J36" s="71">
        <v>31.27</v>
      </c>
      <c r="K36" s="17">
        <v>34</v>
      </c>
      <c r="L36" s="18">
        <v>8.8235294117647065E-2</v>
      </c>
      <c r="M36" s="71">
        <v>34</v>
      </c>
      <c r="N36" s="17">
        <v>13</v>
      </c>
      <c r="O36" s="18">
        <v>0.3846</v>
      </c>
      <c r="P36" s="32">
        <v>13</v>
      </c>
    </row>
    <row r="37" spans="1:21" x14ac:dyDescent="0.25">
      <c r="A37" s="33" t="s">
        <v>23</v>
      </c>
      <c r="B37" s="17">
        <v>10</v>
      </c>
      <c r="C37" s="70">
        <v>0.2</v>
      </c>
      <c r="D37" s="71">
        <v>10</v>
      </c>
      <c r="E37" s="17">
        <v>183</v>
      </c>
      <c r="F37" s="18">
        <v>0.43169999999999997</v>
      </c>
      <c r="G37" s="71">
        <v>183</v>
      </c>
      <c r="H37" s="17">
        <v>143</v>
      </c>
      <c r="I37" s="18">
        <v>0.4476</v>
      </c>
      <c r="J37" s="71">
        <v>142.27000000000001</v>
      </c>
      <c r="K37" s="17">
        <v>144</v>
      </c>
      <c r="L37" s="18">
        <v>0.25</v>
      </c>
      <c r="M37" s="71">
        <v>144</v>
      </c>
      <c r="N37" s="17">
        <v>106</v>
      </c>
      <c r="O37" s="18">
        <v>0.42449999999999999</v>
      </c>
      <c r="P37" s="32">
        <v>106</v>
      </c>
    </row>
    <row r="38" spans="1:21" x14ac:dyDescent="0.25">
      <c r="A38" s="33" t="s">
        <v>24</v>
      </c>
      <c r="B38" s="17">
        <v>1</v>
      </c>
      <c r="C38" s="70">
        <v>0</v>
      </c>
      <c r="D38" s="71">
        <v>0.13333333333333333</v>
      </c>
      <c r="E38" s="17">
        <v>8</v>
      </c>
      <c r="F38" s="18">
        <v>0.5</v>
      </c>
      <c r="G38" s="71">
        <v>8</v>
      </c>
      <c r="H38" s="17">
        <v>7</v>
      </c>
      <c r="I38" s="18">
        <v>0.42859999999999998</v>
      </c>
      <c r="J38" s="71">
        <v>7</v>
      </c>
      <c r="K38" s="17">
        <v>5</v>
      </c>
      <c r="L38" s="18">
        <v>0</v>
      </c>
      <c r="M38" s="71">
        <v>5</v>
      </c>
      <c r="N38" s="17">
        <v>4</v>
      </c>
      <c r="O38" s="18">
        <v>0.5</v>
      </c>
      <c r="P38" s="32">
        <v>4</v>
      </c>
    </row>
    <row r="39" spans="1:21" x14ac:dyDescent="0.25">
      <c r="A39" s="33" t="s">
        <v>25</v>
      </c>
      <c r="B39" s="17">
        <v>2</v>
      </c>
      <c r="C39" s="70">
        <v>0</v>
      </c>
      <c r="D39" s="71">
        <v>2</v>
      </c>
      <c r="E39" s="17">
        <v>10</v>
      </c>
      <c r="F39" s="18">
        <v>0</v>
      </c>
      <c r="G39" s="71">
        <v>10</v>
      </c>
      <c r="H39" s="17">
        <v>34</v>
      </c>
      <c r="I39" s="18">
        <v>0.52939999999999998</v>
      </c>
      <c r="J39" s="71">
        <v>34</v>
      </c>
      <c r="K39" s="17">
        <v>30</v>
      </c>
      <c r="L39" s="18">
        <v>0.2</v>
      </c>
      <c r="M39" s="71">
        <v>30</v>
      </c>
      <c r="N39" s="17">
        <v>9</v>
      </c>
      <c r="O39" s="18">
        <v>0.44440000000000002</v>
      </c>
      <c r="P39" s="32">
        <v>9</v>
      </c>
    </row>
    <row r="40" spans="1:21" x14ac:dyDescent="0.25">
      <c r="A40" s="33" t="s">
        <v>26</v>
      </c>
      <c r="B40" s="47"/>
      <c r="C40" s="70"/>
      <c r="D40" s="71"/>
      <c r="E40" s="47">
        <v>1</v>
      </c>
      <c r="F40" s="18">
        <v>1</v>
      </c>
      <c r="G40" s="71">
        <v>1</v>
      </c>
      <c r="H40" s="47">
        <v>5</v>
      </c>
      <c r="I40" s="18">
        <v>0.2</v>
      </c>
      <c r="J40" s="71">
        <v>4.2699999999999996</v>
      </c>
      <c r="K40" s="17"/>
      <c r="L40" s="18"/>
      <c r="M40" s="71"/>
      <c r="N40" s="47">
        <v>1</v>
      </c>
      <c r="O40" s="18">
        <v>1</v>
      </c>
      <c r="P40" s="32">
        <v>1</v>
      </c>
    </row>
    <row r="41" spans="1:21" x14ac:dyDescent="0.25">
      <c r="A41" s="33" t="s">
        <v>27</v>
      </c>
      <c r="B41" s="17">
        <v>5</v>
      </c>
      <c r="C41" s="70">
        <v>0.6</v>
      </c>
      <c r="D41" s="71">
        <v>5</v>
      </c>
      <c r="E41" s="17">
        <v>37</v>
      </c>
      <c r="F41" s="18">
        <v>0.62160000000000004</v>
      </c>
      <c r="G41" s="71">
        <v>37</v>
      </c>
      <c r="H41" s="17">
        <v>98</v>
      </c>
      <c r="I41" s="18">
        <v>0.55100000000000005</v>
      </c>
      <c r="J41" s="71">
        <v>98</v>
      </c>
      <c r="K41" s="17">
        <v>68</v>
      </c>
      <c r="L41" s="18">
        <v>0.3382</v>
      </c>
      <c r="M41" s="71">
        <v>68</v>
      </c>
      <c r="N41" s="17">
        <v>40</v>
      </c>
      <c r="O41" s="18">
        <v>0.7</v>
      </c>
      <c r="P41" s="32">
        <v>40</v>
      </c>
    </row>
    <row r="42" spans="1:21" x14ac:dyDescent="0.25">
      <c r="A42" s="33" t="s">
        <v>28</v>
      </c>
      <c r="B42" s="17"/>
      <c r="C42" s="70"/>
      <c r="D42" s="71"/>
      <c r="E42" s="17"/>
      <c r="F42" s="72"/>
      <c r="G42" s="71"/>
      <c r="H42" s="17">
        <v>3</v>
      </c>
      <c r="I42" s="18">
        <v>0.66669999999999996</v>
      </c>
      <c r="J42" s="71">
        <v>3</v>
      </c>
      <c r="K42" s="17">
        <v>4</v>
      </c>
      <c r="L42" s="18">
        <v>0.25</v>
      </c>
      <c r="M42" s="71">
        <v>4</v>
      </c>
      <c r="N42" s="17">
        <v>1</v>
      </c>
      <c r="O42" s="18">
        <v>1</v>
      </c>
      <c r="P42" s="32">
        <v>1</v>
      </c>
    </row>
    <row r="43" spans="1:21" x14ac:dyDescent="0.25">
      <c r="A43" s="33" t="s">
        <v>29</v>
      </c>
      <c r="B43" s="17">
        <v>2</v>
      </c>
      <c r="C43" s="70">
        <v>1</v>
      </c>
      <c r="D43" s="71">
        <v>2</v>
      </c>
      <c r="E43" s="17"/>
      <c r="F43" s="18"/>
      <c r="G43" s="71"/>
      <c r="H43" s="17">
        <v>28</v>
      </c>
      <c r="I43" s="18">
        <v>0.53569999999999995</v>
      </c>
      <c r="J43" s="71">
        <v>28</v>
      </c>
      <c r="K43" s="17">
        <v>9</v>
      </c>
      <c r="L43" s="18">
        <v>0.44444444444444442</v>
      </c>
      <c r="M43" s="71">
        <v>9</v>
      </c>
      <c r="N43" s="17">
        <v>1</v>
      </c>
      <c r="O43" s="18">
        <v>0</v>
      </c>
      <c r="P43" s="32">
        <v>1</v>
      </c>
    </row>
    <row r="44" spans="1:21" x14ac:dyDescent="0.25">
      <c r="A44" s="33" t="s">
        <v>30</v>
      </c>
      <c r="B44" s="17">
        <v>28</v>
      </c>
      <c r="C44" s="70">
        <v>0.71430000000000005</v>
      </c>
      <c r="D44" s="71">
        <v>4.09</v>
      </c>
      <c r="E44" s="17">
        <v>6</v>
      </c>
      <c r="F44" s="18">
        <v>0</v>
      </c>
      <c r="G44" s="71">
        <v>1.05</v>
      </c>
      <c r="H44" s="17">
        <v>134</v>
      </c>
      <c r="I44" s="18">
        <v>0.36570000000000003</v>
      </c>
      <c r="J44" s="71">
        <v>28.69</v>
      </c>
      <c r="K44" s="17">
        <v>48</v>
      </c>
      <c r="L44" s="18">
        <v>8.3333333333333329E-2</v>
      </c>
      <c r="M44" s="71">
        <v>10.44</v>
      </c>
      <c r="N44" s="17">
        <v>18</v>
      </c>
      <c r="O44" s="18">
        <v>0.61109999999999998</v>
      </c>
      <c r="P44" s="32">
        <v>5.65</v>
      </c>
    </row>
    <row r="45" spans="1:21" x14ac:dyDescent="0.25">
      <c r="A45" s="33" t="s">
        <v>31</v>
      </c>
      <c r="B45" s="17"/>
      <c r="C45" s="70"/>
      <c r="D45" s="71"/>
      <c r="E45" s="17"/>
      <c r="F45" s="18"/>
      <c r="G45" s="71"/>
      <c r="H45" s="17"/>
      <c r="I45" s="18"/>
      <c r="J45" s="71"/>
      <c r="K45" s="17">
        <v>2</v>
      </c>
      <c r="L45" s="18">
        <v>0</v>
      </c>
      <c r="M45" s="71">
        <v>2</v>
      </c>
      <c r="N45" s="17">
        <v>1</v>
      </c>
      <c r="O45" s="18">
        <v>1</v>
      </c>
      <c r="P45" s="32">
        <v>1</v>
      </c>
    </row>
    <row r="46" spans="1:21" x14ac:dyDescent="0.25">
      <c r="A46" s="33" t="s">
        <v>32</v>
      </c>
      <c r="B46" s="17"/>
      <c r="C46" s="70"/>
      <c r="D46" s="71"/>
      <c r="E46" s="17"/>
      <c r="F46" s="18"/>
      <c r="G46" s="71"/>
      <c r="H46" s="17"/>
      <c r="I46" s="18"/>
      <c r="J46" s="71"/>
      <c r="K46" s="17"/>
      <c r="L46" s="18">
        <v>0</v>
      </c>
      <c r="M46" s="71"/>
      <c r="N46" s="17">
        <v>4</v>
      </c>
      <c r="O46" s="18">
        <v>0.25</v>
      </c>
      <c r="P46" s="32">
        <v>3.12</v>
      </c>
    </row>
    <row r="47" spans="1:21" x14ac:dyDescent="0.25">
      <c r="A47" s="33" t="s">
        <v>33</v>
      </c>
      <c r="B47" s="17">
        <v>4</v>
      </c>
      <c r="C47" s="70">
        <v>1</v>
      </c>
      <c r="D47" s="71">
        <v>1.07</v>
      </c>
      <c r="E47" s="17">
        <v>3</v>
      </c>
      <c r="F47" s="18">
        <v>1</v>
      </c>
      <c r="G47" s="71">
        <v>0.67</v>
      </c>
      <c r="H47" s="17">
        <v>36</v>
      </c>
      <c r="I47" s="18">
        <v>0.63890000000000002</v>
      </c>
      <c r="J47" s="71">
        <v>8.07</v>
      </c>
      <c r="K47" s="17">
        <v>6</v>
      </c>
      <c r="L47" s="18">
        <v>0.33333333333333331</v>
      </c>
      <c r="M47" s="71">
        <v>1.1200000000000001</v>
      </c>
      <c r="N47" s="17">
        <v>8</v>
      </c>
      <c r="O47" s="18">
        <v>0.75</v>
      </c>
      <c r="P47" s="32">
        <v>1.69</v>
      </c>
    </row>
    <row r="48" spans="1:21" x14ac:dyDescent="0.25">
      <c r="A48" s="33" t="s">
        <v>34</v>
      </c>
      <c r="B48" s="73"/>
      <c r="C48" s="70"/>
      <c r="D48" s="71"/>
      <c r="E48" s="73"/>
      <c r="F48" s="18"/>
      <c r="G48" s="71"/>
      <c r="H48" s="17">
        <v>2</v>
      </c>
      <c r="I48" s="18">
        <v>1</v>
      </c>
      <c r="J48" s="71">
        <v>2</v>
      </c>
      <c r="K48" s="73"/>
      <c r="L48" s="18"/>
      <c r="M48" s="71"/>
      <c r="N48" s="17">
        <v>1</v>
      </c>
      <c r="O48" s="18">
        <v>1</v>
      </c>
      <c r="P48" s="32">
        <v>1</v>
      </c>
      <c r="U48" s="37"/>
    </row>
    <row r="49" spans="1:20" x14ac:dyDescent="0.25">
      <c r="A49" s="48" t="s">
        <v>12</v>
      </c>
      <c r="B49" s="21">
        <f>SUBTOTAL(109,B36:B48)</f>
        <v>54</v>
      </c>
      <c r="C49" s="74">
        <v>0.57410000000000005</v>
      </c>
      <c r="D49" s="75">
        <f>SUM(D36:D48)</f>
        <v>26.293333333333333</v>
      </c>
      <c r="E49" s="21">
        <f>SUM(E36:E48)</f>
        <v>307</v>
      </c>
      <c r="F49" s="74">
        <v>0.41370000000000001</v>
      </c>
      <c r="G49" s="75">
        <f>SUM(G36:G48)</f>
        <v>299.72000000000003</v>
      </c>
      <c r="H49" s="21">
        <f>SUBTOTAL(109,H36:H48)</f>
        <v>522</v>
      </c>
      <c r="I49" s="74">
        <v>0.46550000000000002</v>
      </c>
      <c r="J49" s="71">
        <f>SUBTOTAL(109,J36:J48)</f>
        <v>386.57000000000005</v>
      </c>
      <c r="K49" s="21">
        <f>SUBTOTAL(109,K36:K48)</f>
        <v>350</v>
      </c>
      <c r="L49" s="18">
        <v>0.22570000000000001</v>
      </c>
      <c r="M49" s="71">
        <f>SUBTOTAL(109,M36:M48)</f>
        <v>307.56</v>
      </c>
      <c r="N49" s="21">
        <f>SUBTOTAL(109,N36:N48)</f>
        <v>207</v>
      </c>
      <c r="O49" s="74">
        <v>0.5121</v>
      </c>
      <c r="P49" s="32">
        <f>SUBTOTAL(109,P36:P48)</f>
        <v>187.46</v>
      </c>
    </row>
    <row r="50" spans="1:20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20" x14ac:dyDescent="0.25">
      <c r="A51" s="76" t="s">
        <v>55</v>
      </c>
      <c r="B51" s="77" t="s">
        <v>56</v>
      </c>
      <c r="C51" s="77"/>
      <c r="D51" s="77"/>
      <c r="E51" s="78" t="s">
        <v>57</v>
      </c>
      <c r="F51" s="78"/>
      <c r="G51" s="78"/>
      <c r="H51" s="79" t="s">
        <v>58</v>
      </c>
      <c r="I51" s="79"/>
      <c r="J51" s="79"/>
      <c r="K51" s="80" t="s">
        <v>59</v>
      </c>
      <c r="L51" s="80"/>
      <c r="M51" s="80"/>
      <c r="N51" s="81" t="s">
        <v>60</v>
      </c>
      <c r="O51" s="81"/>
      <c r="P51" s="81"/>
    </row>
    <row r="52" spans="1:20" x14ac:dyDescent="0.25">
      <c r="A52" s="67" t="s">
        <v>41</v>
      </c>
      <c r="B52" s="14" t="s">
        <v>4</v>
      </c>
      <c r="C52" s="14" t="s">
        <v>5</v>
      </c>
      <c r="D52" s="14" t="s">
        <v>6</v>
      </c>
      <c r="E52" s="82" t="s">
        <v>42</v>
      </c>
      <c r="F52" s="82" t="s">
        <v>61</v>
      </c>
      <c r="G52" s="82" t="s">
        <v>62</v>
      </c>
      <c r="H52" s="82" t="s">
        <v>63</v>
      </c>
      <c r="I52" s="82" t="s">
        <v>64</v>
      </c>
      <c r="J52" s="82" t="s">
        <v>45</v>
      </c>
      <c r="K52" s="82" t="s">
        <v>44</v>
      </c>
      <c r="L52" s="82" t="s">
        <v>65</v>
      </c>
      <c r="M52" s="82" t="s">
        <v>48</v>
      </c>
      <c r="N52" s="82" t="s">
        <v>47</v>
      </c>
      <c r="O52" s="82" t="s">
        <v>66</v>
      </c>
      <c r="P52" s="83" t="s">
        <v>67</v>
      </c>
    </row>
    <row r="53" spans="1:20" x14ac:dyDescent="0.25">
      <c r="A53" s="33" t="s">
        <v>22</v>
      </c>
      <c r="B53" s="84"/>
      <c r="C53" s="85"/>
      <c r="D53" s="86"/>
      <c r="E53" s="84"/>
      <c r="F53" s="87"/>
      <c r="G53" s="86"/>
      <c r="H53" s="84">
        <v>37</v>
      </c>
      <c r="I53" s="87">
        <v>8</v>
      </c>
      <c r="J53" s="86">
        <f>I53/H53</f>
        <v>0.21621621621621623</v>
      </c>
      <c r="K53" s="84">
        <v>70</v>
      </c>
      <c r="L53" s="87">
        <v>22</v>
      </c>
      <c r="M53" s="86">
        <f>L53/K53</f>
        <v>0.31428571428571428</v>
      </c>
      <c r="N53" s="84">
        <v>33</v>
      </c>
      <c r="O53" s="87">
        <v>7</v>
      </c>
      <c r="P53" s="88">
        <f>O53/N53</f>
        <v>0.21212121212121213</v>
      </c>
    </row>
    <row r="54" spans="1:20" x14ac:dyDescent="0.25">
      <c r="A54" s="33" t="s">
        <v>23</v>
      </c>
      <c r="B54" s="84"/>
      <c r="C54" s="85"/>
      <c r="D54" s="86"/>
      <c r="E54" s="84">
        <v>25</v>
      </c>
      <c r="F54" s="87">
        <v>10</v>
      </c>
      <c r="G54" s="86">
        <f>F54/E54</f>
        <v>0.4</v>
      </c>
      <c r="H54" s="84">
        <v>266</v>
      </c>
      <c r="I54" s="87">
        <v>108</v>
      </c>
      <c r="J54" s="86">
        <f t="shared" ref="J54:J66" si="2">I54/H54</f>
        <v>0.40601503759398494</v>
      </c>
      <c r="K54" s="84">
        <v>248</v>
      </c>
      <c r="L54" s="87">
        <v>94</v>
      </c>
      <c r="M54" s="86">
        <f t="shared" ref="M54:M66" si="3">L54/K54</f>
        <v>0.37903225806451613</v>
      </c>
      <c r="N54" s="84">
        <v>47</v>
      </c>
      <c r="O54" s="87">
        <v>14</v>
      </c>
      <c r="P54" s="88">
        <f t="shared" ref="P54:P66" si="4">O54/N54</f>
        <v>0.2978723404255319</v>
      </c>
    </row>
    <row r="55" spans="1:20" x14ac:dyDescent="0.25">
      <c r="A55" s="33" t="s">
        <v>24</v>
      </c>
      <c r="B55" s="84"/>
      <c r="C55" s="85"/>
      <c r="D55" s="86"/>
      <c r="E55" s="84"/>
      <c r="F55" s="87"/>
      <c r="G55" s="86"/>
      <c r="H55" s="84">
        <v>3</v>
      </c>
      <c r="I55" s="87">
        <v>1</v>
      </c>
      <c r="J55" s="86">
        <f t="shared" si="2"/>
        <v>0.33333333333333331</v>
      </c>
      <c r="K55" s="84">
        <v>10</v>
      </c>
      <c r="L55" s="87">
        <v>5</v>
      </c>
      <c r="M55" s="86">
        <f t="shared" si="3"/>
        <v>0.5</v>
      </c>
      <c r="N55" s="84">
        <v>12</v>
      </c>
      <c r="O55" s="87">
        <v>3</v>
      </c>
      <c r="P55" s="88">
        <f t="shared" si="4"/>
        <v>0.25</v>
      </c>
    </row>
    <row r="56" spans="1:20" x14ac:dyDescent="0.25">
      <c r="A56" s="33" t="s">
        <v>25</v>
      </c>
      <c r="B56" s="84"/>
      <c r="C56" s="85"/>
      <c r="D56" s="86"/>
      <c r="E56" s="84"/>
      <c r="F56" s="87"/>
      <c r="G56" s="86"/>
      <c r="H56" s="84">
        <v>15</v>
      </c>
      <c r="I56" s="87">
        <v>9</v>
      </c>
      <c r="J56" s="86">
        <f t="shared" si="2"/>
        <v>0.6</v>
      </c>
      <c r="K56" s="84">
        <v>46</v>
      </c>
      <c r="L56" s="87">
        <v>10</v>
      </c>
      <c r="M56" s="86">
        <f t="shared" si="3"/>
        <v>0.21739130434782608</v>
      </c>
      <c r="N56" s="84">
        <v>24</v>
      </c>
      <c r="O56" s="87">
        <v>9</v>
      </c>
      <c r="P56" s="88">
        <f t="shared" si="4"/>
        <v>0.375</v>
      </c>
    </row>
    <row r="57" spans="1:20" x14ac:dyDescent="0.25">
      <c r="A57" s="33" t="s">
        <v>26</v>
      </c>
      <c r="B57" s="89"/>
      <c r="C57" s="85"/>
      <c r="D57" s="90"/>
      <c r="E57" s="89"/>
      <c r="F57" s="87"/>
      <c r="G57" s="90"/>
      <c r="H57" s="89">
        <v>3</v>
      </c>
      <c r="I57" s="87">
        <v>1</v>
      </c>
      <c r="J57" s="86">
        <f t="shared" si="2"/>
        <v>0.33333333333333331</v>
      </c>
      <c r="K57" s="89">
        <v>3</v>
      </c>
      <c r="L57" s="87">
        <v>2</v>
      </c>
      <c r="M57" s="86">
        <f t="shared" si="3"/>
        <v>0.66666666666666663</v>
      </c>
      <c r="N57" s="89">
        <v>1</v>
      </c>
      <c r="O57" s="87">
        <v>0</v>
      </c>
      <c r="P57" s="88">
        <f t="shared" si="4"/>
        <v>0</v>
      </c>
    </row>
    <row r="58" spans="1:20" x14ac:dyDescent="0.25">
      <c r="A58" s="33" t="s">
        <v>27</v>
      </c>
      <c r="B58" s="84"/>
      <c r="C58" s="85"/>
      <c r="D58" s="86"/>
      <c r="E58" s="84">
        <v>57</v>
      </c>
      <c r="F58" s="87">
        <v>28</v>
      </c>
      <c r="G58" s="86">
        <f>F58/E58</f>
        <v>0.49122807017543857</v>
      </c>
      <c r="H58" s="84">
        <v>157</v>
      </c>
      <c r="I58" s="87">
        <v>87</v>
      </c>
      <c r="J58" s="86">
        <f t="shared" si="2"/>
        <v>0.55414012738853502</v>
      </c>
      <c r="K58" s="84">
        <v>29</v>
      </c>
      <c r="L58" s="87">
        <v>15</v>
      </c>
      <c r="M58" s="86">
        <f t="shared" si="3"/>
        <v>0.51724137931034486</v>
      </c>
      <c r="N58" s="84">
        <v>5</v>
      </c>
      <c r="O58" s="87">
        <v>1</v>
      </c>
      <c r="P58" s="88">
        <f t="shared" si="4"/>
        <v>0.2</v>
      </c>
    </row>
    <row r="59" spans="1:20" x14ac:dyDescent="0.25">
      <c r="A59" s="33" t="s">
        <v>28</v>
      </c>
      <c r="B59" s="84"/>
      <c r="C59" s="85"/>
      <c r="D59" s="86"/>
      <c r="E59" s="84">
        <v>6</v>
      </c>
      <c r="F59" s="87">
        <v>2</v>
      </c>
      <c r="G59" s="86">
        <f t="shared" ref="G59:G66" si="5">F59/E59</f>
        <v>0.33333333333333331</v>
      </c>
      <c r="H59" s="84">
        <v>2</v>
      </c>
      <c r="I59" s="87">
        <v>2</v>
      </c>
      <c r="J59" s="86">
        <f t="shared" si="2"/>
        <v>1</v>
      </c>
      <c r="K59" s="84"/>
      <c r="L59" s="87"/>
      <c r="M59" s="86"/>
      <c r="N59" s="84"/>
      <c r="O59" s="87"/>
      <c r="P59" s="88"/>
    </row>
    <row r="60" spans="1:20" x14ac:dyDescent="0.25">
      <c r="A60" s="33" t="s">
        <v>29</v>
      </c>
      <c r="B60" s="84">
        <v>1</v>
      </c>
      <c r="C60" s="85">
        <v>1</v>
      </c>
      <c r="D60" s="86">
        <f>C60/B60</f>
        <v>1</v>
      </c>
      <c r="E60" s="84">
        <v>18</v>
      </c>
      <c r="F60" s="87">
        <v>11</v>
      </c>
      <c r="G60" s="86">
        <f t="shared" si="5"/>
        <v>0.61111111111111116</v>
      </c>
      <c r="H60" s="84">
        <v>17</v>
      </c>
      <c r="I60" s="87">
        <v>7</v>
      </c>
      <c r="J60" s="86">
        <f t="shared" si="2"/>
        <v>0.41176470588235292</v>
      </c>
      <c r="K60" s="84">
        <v>2</v>
      </c>
      <c r="L60" s="87">
        <v>2</v>
      </c>
      <c r="M60" s="86">
        <f t="shared" si="3"/>
        <v>1</v>
      </c>
      <c r="N60" s="84">
        <v>2</v>
      </c>
      <c r="O60" s="87">
        <v>0</v>
      </c>
      <c r="P60" s="88">
        <f t="shared" si="4"/>
        <v>0</v>
      </c>
      <c r="T60" s="91"/>
    </row>
    <row r="61" spans="1:20" x14ac:dyDescent="0.25">
      <c r="A61" s="33" t="s">
        <v>30</v>
      </c>
      <c r="B61" s="84">
        <v>1</v>
      </c>
      <c r="C61" s="85">
        <v>1</v>
      </c>
      <c r="D61" s="86">
        <f>C61/B61</f>
        <v>1</v>
      </c>
      <c r="E61" s="84">
        <v>55</v>
      </c>
      <c r="F61" s="87">
        <v>26</v>
      </c>
      <c r="G61" s="86">
        <f t="shared" si="5"/>
        <v>0.47272727272727272</v>
      </c>
      <c r="H61" s="84">
        <v>85</v>
      </c>
      <c r="I61" s="87">
        <v>31</v>
      </c>
      <c r="J61" s="86">
        <f t="shared" si="2"/>
        <v>0.36470588235294116</v>
      </c>
      <c r="K61" s="84">
        <v>72</v>
      </c>
      <c r="L61" s="87">
        <v>22</v>
      </c>
      <c r="M61" s="86">
        <f t="shared" si="3"/>
        <v>0.30555555555555558</v>
      </c>
      <c r="N61" s="84">
        <v>21</v>
      </c>
      <c r="O61" s="87">
        <v>4</v>
      </c>
      <c r="P61" s="88">
        <f t="shared" si="4"/>
        <v>0.19047619047619047</v>
      </c>
    </row>
    <row r="62" spans="1:20" x14ac:dyDescent="0.25">
      <c r="A62" s="33" t="s">
        <v>31</v>
      </c>
      <c r="B62" s="84"/>
      <c r="C62" s="85"/>
      <c r="D62" s="86"/>
      <c r="E62" s="84"/>
      <c r="F62" s="87"/>
      <c r="G62" s="86"/>
      <c r="H62" s="84"/>
      <c r="I62" s="87"/>
      <c r="J62" s="86"/>
      <c r="K62" s="84"/>
      <c r="L62" s="87"/>
      <c r="M62" s="86"/>
      <c r="N62" s="84">
        <v>3</v>
      </c>
      <c r="O62" s="87">
        <v>1</v>
      </c>
      <c r="P62" s="88">
        <f t="shared" si="4"/>
        <v>0.33333333333333331</v>
      </c>
    </row>
    <row r="63" spans="1:20" x14ac:dyDescent="0.25">
      <c r="A63" s="33" t="s">
        <v>32</v>
      </c>
      <c r="B63" s="84">
        <v>1</v>
      </c>
      <c r="C63" s="85">
        <v>1</v>
      </c>
      <c r="D63" s="86">
        <f>C63/B63</f>
        <v>1</v>
      </c>
      <c r="E63" s="84">
        <v>1</v>
      </c>
      <c r="F63" s="87">
        <v>0</v>
      </c>
      <c r="G63" s="86">
        <f t="shared" si="5"/>
        <v>0</v>
      </c>
      <c r="H63" s="84">
        <v>1</v>
      </c>
      <c r="I63" s="87">
        <v>0</v>
      </c>
      <c r="J63" s="86">
        <f t="shared" si="2"/>
        <v>0</v>
      </c>
      <c r="K63" s="84">
        <v>1</v>
      </c>
      <c r="L63" s="87"/>
      <c r="M63" s="86"/>
      <c r="N63" s="84"/>
      <c r="O63" s="87"/>
      <c r="P63" s="88"/>
    </row>
    <row r="64" spans="1:20" x14ac:dyDescent="0.25">
      <c r="A64" s="33" t="s">
        <v>33</v>
      </c>
      <c r="B64" s="84">
        <v>13</v>
      </c>
      <c r="C64" s="85">
        <v>9</v>
      </c>
      <c r="D64" s="86">
        <f>C64/B64</f>
        <v>0.69230769230769229</v>
      </c>
      <c r="E64" s="84">
        <v>32</v>
      </c>
      <c r="F64" s="87">
        <v>23</v>
      </c>
      <c r="G64" s="86">
        <f t="shared" si="5"/>
        <v>0.71875</v>
      </c>
      <c r="H64" s="84">
        <v>10</v>
      </c>
      <c r="I64" s="87">
        <v>6</v>
      </c>
      <c r="J64" s="86">
        <f t="shared" si="2"/>
        <v>0.6</v>
      </c>
      <c r="K64" s="84">
        <v>1</v>
      </c>
      <c r="L64" s="87"/>
      <c r="M64" s="86"/>
      <c r="N64" s="84">
        <v>1</v>
      </c>
      <c r="O64" s="87">
        <v>0</v>
      </c>
      <c r="P64" s="88">
        <f t="shared" si="4"/>
        <v>0</v>
      </c>
    </row>
    <row r="65" spans="1:16" x14ac:dyDescent="0.25">
      <c r="A65" s="33" t="s">
        <v>34</v>
      </c>
      <c r="B65" s="84">
        <v>1</v>
      </c>
      <c r="C65" s="85">
        <v>1</v>
      </c>
      <c r="D65" s="86">
        <f>C65/B65</f>
        <v>1</v>
      </c>
      <c r="E65" s="92">
        <v>2</v>
      </c>
      <c r="F65" s="87">
        <v>2</v>
      </c>
      <c r="G65" s="86">
        <f t="shared" si="5"/>
        <v>1</v>
      </c>
      <c r="H65" s="92"/>
      <c r="I65" s="87"/>
      <c r="J65" s="86"/>
      <c r="K65" s="92"/>
      <c r="L65" s="87"/>
      <c r="M65" s="86"/>
      <c r="N65" s="92"/>
      <c r="O65" s="87"/>
      <c r="P65" s="88"/>
    </row>
    <row r="66" spans="1:16" x14ac:dyDescent="0.25">
      <c r="A66" s="48" t="s">
        <v>12</v>
      </c>
      <c r="B66" s="93">
        <f>SUBTOTAL(109,B53:B65)</f>
        <v>17</v>
      </c>
      <c r="C66" s="94">
        <f>SUBTOTAL(109,C53:C65)</f>
        <v>13</v>
      </c>
      <c r="D66" s="95">
        <f>C66/B66</f>
        <v>0.76470588235294112</v>
      </c>
      <c r="E66" s="93">
        <f>SUBTOTAL(109,E53:E65)</f>
        <v>196</v>
      </c>
      <c r="F66" s="94">
        <f>SUM(F53:F65)</f>
        <v>102</v>
      </c>
      <c r="G66" s="95">
        <f t="shared" si="5"/>
        <v>0.52040816326530615</v>
      </c>
      <c r="H66" s="93">
        <f>SUBTOTAL(109,H53:H65)</f>
        <v>596</v>
      </c>
      <c r="I66" s="94">
        <f>SUM(I53:I65)</f>
        <v>260</v>
      </c>
      <c r="J66" s="95">
        <f t="shared" si="2"/>
        <v>0.43624161073825501</v>
      </c>
      <c r="K66" s="93">
        <f>SUBTOTAL(109,K53:K65)</f>
        <v>482</v>
      </c>
      <c r="L66" s="94">
        <f>SUM(L53:L65)</f>
        <v>172</v>
      </c>
      <c r="M66" s="95">
        <f t="shared" si="3"/>
        <v>0.35684647302904565</v>
      </c>
      <c r="N66" s="93">
        <f>SUBTOTAL(109,N53:N65)</f>
        <v>149</v>
      </c>
      <c r="O66" s="94">
        <f>SUM(O53:O65)</f>
        <v>39</v>
      </c>
      <c r="P66" s="96">
        <f t="shared" si="4"/>
        <v>0.26174496644295303</v>
      </c>
    </row>
    <row r="67" spans="1:16" ht="15" customHeight="1" x14ac:dyDescent="0.25">
      <c r="L67" s="97"/>
    </row>
    <row r="68" spans="1:16" ht="15" customHeight="1" x14ac:dyDescent="0.25">
      <c r="L68" s="97"/>
    </row>
    <row r="69" spans="1:16" ht="15" customHeight="1" x14ac:dyDescent="0.25">
      <c r="A69" s="76" t="s">
        <v>68</v>
      </c>
      <c r="B69" s="77" t="s">
        <v>69</v>
      </c>
      <c r="C69" s="77"/>
      <c r="D69" s="77"/>
      <c r="E69" s="98" t="s">
        <v>70</v>
      </c>
      <c r="F69" s="98"/>
      <c r="G69" s="98"/>
      <c r="H69" s="79" t="s">
        <v>71</v>
      </c>
      <c r="I69" s="79"/>
      <c r="J69" s="79"/>
      <c r="L69" s="97"/>
    </row>
    <row r="70" spans="1:16" ht="15" customHeight="1" x14ac:dyDescent="0.25">
      <c r="A70" s="67" t="s">
        <v>41</v>
      </c>
      <c r="B70" s="14" t="s">
        <v>4</v>
      </c>
      <c r="C70" s="14" t="s">
        <v>5</v>
      </c>
      <c r="D70" s="14" t="s">
        <v>6</v>
      </c>
      <c r="E70" s="82" t="s">
        <v>42</v>
      </c>
      <c r="F70" s="82" t="s">
        <v>61</v>
      </c>
      <c r="G70" s="82" t="s">
        <v>62</v>
      </c>
      <c r="H70" s="82" t="s">
        <v>63</v>
      </c>
      <c r="I70" s="82" t="s">
        <v>64</v>
      </c>
      <c r="J70" s="82" t="s">
        <v>45</v>
      </c>
      <c r="L70" s="97"/>
    </row>
    <row r="71" spans="1:16" ht="15" customHeight="1" x14ac:dyDescent="0.25">
      <c r="A71" s="33" t="s">
        <v>22</v>
      </c>
      <c r="B71" s="84">
        <v>17</v>
      </c>
      <c r="C71" s="85">
        <v>3</v>
      </c>
      <c r="D71" s="86">
        <f>'RRHH '!$C71/'RRHH '!$B71</f>
        <v>0.17647058823529413</v>
      </c>
      <c r="E71" s="84">
        <v>11</v>
      </c>
      <c r="F71" s="87">
        <v>3</v>
      </c>
      <c r="G71" s="86">
        <f>'RRHH '!$F71/'RRHH '!$E71</f>
        <v>0.27272727272727271</v>
      </c>
      <c r="H71" s="84">
        <v>112</v>
      </c>
      <c r="I71" s="87">
        <v>31</v>
      </c>
      <c r="J71" s="86">
        <f>'RRHH '!$I71/'RRHH '!$H71</f>
        <v>0.2767857142857143</v>
      </c>
      <c r="L71" s="97"/>
    </row>
    <row r="72" spans="1:16" ht="15" customHeight="1" x14ac:dyDescent="0.25">
      <c r="A72" s="33" t="s">
        <v>23</v>
      </c>
      <c r="B72" s="84">
        <v>108</v>
      </c>
      <c r="C72" s="85">
        <v>49</v>
      </c>
      <c r="D72" s="86">
        <f>'RRHH '!$C72/'RRHH '!$B72</f>
        <v>0.45370370370370372</v>
      </c>
      <c r="E72" s="84">
        <v>75</v>
      </c>
      <c r="F72" s="87">
        <v>27</v>
      </c>
      <c r="G72" s="86">
        <f>'RRHH '!$F72/'RRHH '!$E72</f>
        <v>0.36</v>
      </c>
      <c r="H72" s="84">
        <v>403</v>
      </c>
      <c r="I72" s="87">
        <v>150</v>
      </c>
      <c r="J72" s="86">
        <f>'RRHH '!$I72/'RRHH '!$H72</f>
        <v>0.37220843672456577</v>
      </c>
      <c r="L72" s="97"/>
    </row>
    <row r="73" spans="1:16" ht="15" customHeight="1" x14ac:dyDescent="0.25">
      <c r="A73" s="33" t="s">
        <v>24</v>
      </c>
      <c r="B73" s="84">
        <v>6</v>
      </c>
      <c r="C73" s="85">
        <v>3</v>
      </c>
      <c r="D73" s="86">
        <f>'RRHH '!$C73/'RRHH '!$B73</f>
        <v>0.5</v>
      </c>
      <c r="E73" s="84">
        <v>6</v>
      </c>
      <c r="F73" s="87">
        <v>3</v>
      </c>
      <c r="G73" s="86">
        <f>'RRHH '!$F73/'RRHH '!$E73</f>
        <v>0.5</v>
      </c>
      <c r="H73" s="84">
        <v>13</v>
      </c>
      <c r="I73" s="87">
        <v>3</v>
      </c>
      <c r="J73" s="86">
        <f>'RRHH '!$I73/'RRHH '!$H73</f>
        <v>0.23076923076923078</v>
      </c>
      <c r="L73" s="97"/>
    </row>
    <row r="74" spans="1:16" ht="15" customHeight="1" x14ac:dyDescent="0.25">
      <c r="A74" s="33" t="s">
        <v>25</v>
      </c>
      <c r="B74" s="84">
        <v>20</v>
      </c>
      <c r="C74" s="85">
        <v>8</v>
      </c>
      <c r="D74" s="86">
        <f>'RRHH '!$C74/'RRHH '!$B74</f>
        <v>0.4</v>
      </c>
      <c r="E74" s="84">
        <v>11</v>
      </c>
      <c r="F74" s="87">
        <v>2</v>
      </c>
      <c r="G74" s="86">
        <f>'RRHH '!$F74/'RRHH '!$E74</f>
        <v>0.18181818181818182</v>
      </c>
      <c r="H74" s="84">
        <v>54</v>
      </c>
      <c r="I74" s="87">
        <v>18</v>
      </c>
      <c r="J74" s="86">
        <f>'RRHH '!$I74/'RRHH '!$H74</f>
        <v>0.33333333333333331</v>
      </c>
      <c r="L74" s="97"/>
    </row>
    <row r="75" spans="1:16" ht="15" customHeight="1" x14ac:dyDescent="0.25">
      <c r="A75" s="33" t="s">
        <v>26</v>
      </c>
      <c r="B75" s="84"/>
      <c r="C75" s="85"/>
      <c r="D75" s="86"/>
      <c r="E75" s="84"/>
      <c r="F75" s="87"/>
      <c r="G75" s="86"/>
      <c r="H75" s="84">
        <v>7</v>
      </c>
      <c r="I75" s="87">
        <v>3</v>
      </c>
      <c r="J75" s="86">
        <f>'RRHH '!$I75/'RRHH '!$H75</f>
        <v>0.42857142857142855</v>
      </c>
      <c r="L75" s="97"/>
    </row>
    <row r="76" spans="1:16" ht="15" customHeight="1" x14ac:dyDescent="0.25">
      <c r="A76" s="33" t="s">
        <v>27</v>
      </c>
      <c r="B76" s="84">
        <v>64</v>
      </c>
      <c r="C76" s="85">
        <v>36</v>
      </c>
      <c r="D76" s="86">
        <f>'RRHH '!$C76/'RRHH '!$B76</f>
        <v>0.5625</v>
      </c>
      <c r="E76" s="84">
        <v>49</v>
      </c>
      <c r="F76" s="87">
        <v>25</v>
      </c>
      <c r="G76" s="86">
        <f>'RRHH '!$F76/'RRHH '!$E76</f>
        <v>0.51020408163265307</v>
      </c>
      <c r="H76" s="84">
        <v>135</v>
      </c>
      <c r="I76" s="87">
        <v>70</v>
      </c>
      <c r="J76" s="86">
        <f>'RRHH '!$I76/'RRHH '!$H76</f>
        <v>0.51851851851851849</v>
      </c>
      <c r="L76" s="97"/>
    </row>
    <row r="77" spans="1:16" ht="15" customHeight="1" x14ac:dyDescent="0.25">
      <c r="A77" s="33" t="s">
        <v>28</v>
      </c>
      <c r="B77" s="84">
        <v>1</v>
      </c>
      <c r="C77" s="85">
        <v>1</v>
      </c>
      <c r="D77" s="86">
        <f>'RRHH '!$C77/'RRHH '!$B77</f>
        <v>1</v>
      </c>
      <c r="E77" s="84">
        <v>2</v>
      </c>
      <c r="F77" s="87">
        <v>1</v>
      </c>
      <c r="G77" s="86">
        <f>'RRHH '!$F77/'RRHH '!$E77</f>
        <v>0.5</v>
      </c>
      <c r="H77" s="84">
        <v>5</v>
      </c>
      <c r="I77" s="87">
        <v>2</v>
      </c>
      <c r="J77" s="86">
        <f>'RRHH '!$I77/'RRHH '!$H77</f>
        <v>0.4</v>
      </c>
      <c r="L77" s="97"/>
    </row>
    <row r="78" spans="1:16" ht="15" customHeight="1" x14ac:dyDescent="0.25">
      <c r="A78" s="33" t="s">
        <v>29</v>
      </c>
      <c r="B78" s="84">
        <v>17</v>
      </c>
      <c r="C78" s="85">
        <v>8</v>
      </c>
      <c r="D78" s="86">
        <f>'RRHH '!$C78/'RRHH '!$B78</f>
        <v>0.47058823529411764</v>
      </c>
      <c r="E78" s="84">
        <v>15</v>
      </c>
      <c r="F78" s="87">
        <v>10</v>
      </c>
      <c r="G78" s="86">
        <f>'RRHH '!$F78/'RRHH '!$E78</f>
        <v>0.66666666666666663</v>
      </c>
      <c r="H78" s="84">
        <v>8</v>
      </c>
      <c r="I78" s="87">
        <v>3</v>
      </c>
      <c r="J78" s="86">
        <f>'RRHH '!$I78/'RRHH '!$H78</f>
        <v>0.375</v>
      </c>
      <c r="L78" s="97"/>
    </row>
    <row r="79" spans="1:16" ht="15" customHeight="1" x14ac:dyDescent="0.25">
      <c r="A79" s="33" t="s">
        <v>30</v>
      </c>
      <c r="B79" s="84">
        <v>69</v>
      </c>
      <c r="C79" s="85">
        <v>23</v>
      </c>
      <c r="D79" s="86">
        <f>'RRHH '!$C79/'RRHH '!$B79</f>
        <v>0.33333333333333331</v>
      </c>
      <c r="E79" s="84">
        <v>77</v>
      </c>
      <c r="F79" s="87">
        <v>37</v>
      </c>
      <c r="G79" s="86">
        <f>'RRHH '!$F79/'RRHH '!$E79</f>
        <v>0.48051948051948051</v>
      </c>
      <c r="H79" s="84">
        <v>88</v>
      </c>
      <c r="I79" s="87">
        <v>24</v>
      </c>
      <c r="J79" s="86">
        <f>'RRHH '!$I79/'RRHH '!$H79</f>
        <v>0.27272727272727271</v>
      </c>
      <c r="L79" s="97"/>
    </row>
    <row r="80" spans="1:16" ht="15" customHeight="1" x14ac:dyDescent="0.25">
      <c r="A80" s="33" t="s">
        <v>31</v>
      </c>
      <c r="B80" s="84">
        <v>1</v>
      </c>
      <c r="C80" s="85">
        <v>1</v>
      </c>
      <c r="D80" s="86">
        <f>'RRHH '!$C80/'RRHH '!$B80</f>
        <v>1</v>
      </c>
      <c r="E80" s="84"/>
      <c r="F80" s="87"/>
      <c r="G80" s="86"/>
      <c r="H80" s="84">
        <v>2</v>
      </c>
      <c r="I80" s="87"/>
      <c r="J80" s="86">
        <f>'RRHH '!$I80/'RRHH '!$H80</f>
        <v>0</v>
      </c>
      <c r="L80" s="97"/>
    </row>
    <row r="81" spans="1:16" ht="15" customHeight="1" x14ac:dyDescent="0.25">
      <c r="A81" s="33" t="s">
        <v>32</v>
      </c>
      <c r="B81" s="84">
        <v>1</v>
      </c>
      <c r="C81" s="85"/>
      <c r="D81" s="86">
        <f>'RRHH '!$C81/'RRHH '!$B81</f>
        <v>0</v>
      </c>
      <c r="E81" s="84"/>
      <c r="F81" s="87"/>
      <c r="G81" s="86"/>
      <c r="H81" s="84">
        <v>3</v>
      </c>
      <c r="I81" s="87">
        <v>1</v>
      </c>
      <c r="J81" s="86">
        <f>'RRHH '!$I81/'RRHH '!$H81</f>
        <v>0.33333333333333331</v>
      </c>
      <c r="L81" s="97"/>
    </row>
    <row r="82" spans="1:16" ht="15" customHeight="1" x14ac:dyDescent="0.25">
      <c r="A82" s="33" t="s">
        <v>33</v>
      </c>
      <c r="B82" s="84">
        <v>14</v>
      </c>
      <c r="C82" s="85">
        <v>12</v>
      </c>
      <c r="D82" s="86">
        <f>'RRHH '!$C82/'RRHH '!$B82</f>
        <v>0.8571428571428571</v>
      </c>
      <c r="E82" s="84">
        <v>24</v>
      </c>
      <c r="F82" s="87">
        <v>16</v>
      </c>
      <c r="G82" s="86">
        <f>'RRHH '!$F82/'RRHH '!$E82</f>
        <v>0.66666666666666663</v>
      </c>
      <c r="H82" s="84">
        <v>19</v>
      </c>
      <c r="I82" s="87">
        <v>10</v>
      </c>
      <c r="J82" s="86">
        <f>'RRHH '!$I82/'RRHH '!$H82</f>
        <v>0.52631578947368418</v>
      </c>
      <c r="L82" s="97"/>
    </row>
    <row r="83" spans="1:16" ht="15" customHeight="1" x14ac:dyDescent="0.25">
      <c r="A83" s="33" t="s">
        <v>34</v>
      </c>
      <c r="B83" s="84">
        <v>1</v>
      </c>
      <c r="C83" s="85">
        <v>1</v>
      </c>
      <c r="D83" s="86">
        <f>'RRHH '!$C83/'RRHH '!$B83</f>
        <v>1</v>
      </c>
      <c r="E83" s="92"/>
      <c r="F83" s="87"/>
      <c r="G83" s="86"/>
      <c r="H83" s="84">
        <v>2</v>
      </c>
      <c r="I83" s="87">
        <v>2</v>
      </c>
      <c r="J83" s="86">
        <f>'RRHH '!$I83/'RRHH '!$H83</f>
        <v>1</v>
      </c>
      <c r="L83" s="97"/>
    </row>
    <row r="84" spans="1:16" ht="15" customHeight="1" x14ac:dyDescent="0.25">
      <c r="A84" s="48" t="s">
        <v>12</v>
      </c>
      <c r="B84" s="93">
        <f>SUBTOTAL(109,B71:B83)</f>
        <v>319</v>
      </c>
      <c r="C84" s="94">
        <f>SUBTOTAL(109,C71:C83)</f>
        <v>145</v>
      </c>
      <c r="D84" s="86">
        <f>'RRHH '!$C84/'RRHH '!$B84</f>
        <v>0.45454545454545453</v>
      </c>
      <c r="E84" s="93">
        <f>SUBTOTAL(109,E71:E83)</f>
        <v>270</v>
      </c>
      <c r="F84" s="94">
        <f>SUM(F71:F83)</f>
        <v>124</v>
      </c>
      <c r="G84" s="86">
        <f>'RRHH '!$F84/'RRHH '!$E84</f>
        <v>0.45925925925925926</v>
      </c>
      <c r="H84" s="93">
        <f>SUBTOTAL(109,H71:H83)</f>
        <v>851</v>
      </c>
      <c r="I84" s="94">
        <f>SUM(I71:I83)</f>
        <v>317</v>
      </c>
      <c r="J84" s="86">
        <f>'RRHH '!$I84/'RRHH '!$H84</f>
        <v>0.372502937720329</v>
      </c>
      <c r="L84" s="97"/>
    </row>
    <row r="85" spans="1:16" ht="15" customHeight="1" x14ac:dyDescent="0.25">
      <c r="L85" s="97"/>
    </row>
    <row r="86" spans="1:16" ht="15" customHeight="1" x14ac:dyDescent="0.25">
      <c r="L86" s="97"/>
    </row>
    <row r="87" spans="1:16" ht="36" customHeight="1" x14ac:dyDescent="0.25">
      <c r="A87" s="29" t="s">
        <v>72</v>
      </c>
      <c r="L87" s="97"/>
      <c r="P87" s="26"/>
    </row>
    <row r="89" spans="1:16" x14ac:dyDescent="0.25">
      <c r="A89" s="76" t="s">
        <v>73</v>
      </c>
      <c r="B89" s="99" t="s">
        <v>4</v>
      </c>
      <c r="C89" s="99" t="s">
        <v>6</v>
      </c>
      <c r="D89" s="99" t="s">
        <v>74</v>
      </c>
    </row>
    <row r="90" spans="1:16" x14ac:dyDescent="0.25">
      <c r="A90" s="100" t="s">
        <v>75</v>
      </c>
      <c r="B90" s="100">
        <v>327</v>
      </c>
      <c r="C90" s="18">
        <v>0.4</v>
      </c>
      <c r="D90" s="101">
        <f>263/B90</f>
        <v>0.80428134556574926</v>
      </c>
    </row>
    <row r="91" spans="1:16" x14ac:dyDescent="0.25">
      <c r="A91" s="100" t="s">
        <v>76</v>
      </c>
      <c r="B91" s="100">
        <v>359</v>
      </c>
      <c r="C91" s="18">
        <v>0.78</v>
      </c>
      <c r="D91" s="101">
        <f>331/B91</f>
        <v>0.92200557103064062</v>
      </c>
    </row>
    <row r="92" spans="1:16" x14ac:dyDescent="0.25">
      <c r="A92" s="100" t="s">
        <v>77</v>
      </c>
      <c r="B92" s="100">
        <v>8</v>
      </c>
      <c r="C92" s="18">
        <v>0.25</v>
      </c>
      <c r="D92" s="101">
        <v>0</v>
      </c>
    </row>
    <row r="93" spans="1:16" x14ac:dyDescent="0.25">
      <c r="A93" s="102" t="s">
        <v>12</v>
      </c>
      <c r="B93" s="103">
        <f>SUBTOTAL(109,B90:B92)</f>
        <v>694</v>
      </c>
      <c r="C93" s="104">
        <v>0.6</v>
      </c>
      <c r="D93" s="105">
        <f>594/694</f>
        <v>0.85590778097982712</v>
      </c>
    </row>
    <row r="95" spans="1:16" x14ac:dyDescent="0.25">
      <c r="A95" s="67" t="s">
        <v>78</v>
      </c>
      <c r="B95" s="14" t="s">
        <v>4</v>
      </c>
      <c r="C95" s="31" t="s">
        <v>6</v>
      </c>
      <c r="F95" s="91"/>
    </row>
    <row r="96" spans="1:16" x14ac:dyDescent="0.25">
      <c r="A96" s="33" t="s">
        <v>79</v>
      </c>
      <c r="B96" s="100">
        <v>59</v>
      </c>
      <c r="C96" s="106">
        <v>0.51</v>
      </c>
      <c r="F96" s="91"/>
    </row>
    <row r="97" spans="1:8" x14ac:dyDescent="0.25">
      <c r="A97" s="33" t="s">
        <v>80</v>
      </c>
      <c r="B97" s="100">
        <v>13</v>
      </c>
      <c r="C97" s="106">
        <v>0.62</v>
      </c>
      <c r="F97" s="91"/>
    </row>
    <row r="98" spans="1:8" x14ac:dyDescent="0.25">
      <c r="A98" s="33" t="s">
        <v>81</v>
      </c>
      <c r="B98" s="100">
        <v>150</v>
      </c>
      <c r="C98" s="106">
        <v>0.37</v>
      </c>
      <c r="F98" s="91"/>
    </row>
    <row r="99" spans="1:8" x14ac:dyDescent="0.25">
      <c r="A99" s="33" t="s">
        <v>82</v>
      </c>
      <c r="B99" s="100">
        <v>105</v>
      </c>
      <c r="C99" s="106">
        <v>0.37</v>
      </c>
      <c r="F99" s="91"/>
      <c r="H99" s="26"/>
    </row>
    <row r="100" spans="1:8" x14ac:dyDescent="0.25">
      <c r="A100" s="48" t="s">
        <v>12</v>
      </c>
      <c r="B100" s="107">
        <f>SUBTOTAL(109,B96:B99)</f>
        <v>327</v>
      </c>
      <c r="C100" s="108">
        <v>0.4037</v>
      </c>
      <c r="F100" s="91"/>
    </row>
    <row r="101" spans="1:8" x14ac:dyDescent="0.25">
      <c r="F101" s="109"/>
    </row>
    <row r="102" spans="1:8" ht="30" x14ac:dyDescent="0.25">
      <c r="A102" s="110" t="s">
        <v>83</v>
      </c>
      <c r="B102" s="14" t="s">
        <v>4</v>
      </c>
      <c r="C102" s="31" t="s">
        <v>6</v>
      </c>
      <c r="F102" s="109"/>
    </row>
    <row r="103" spans="1:8" x14ac:dyDescent="0.25">
      <c r="A103" s="33" t="s">
        <v>84</v>
      </c>
      <c r="B103" s="100">
        <v>10</v>
      </c>
      <c r="C103" s="106">
        <v>0.4</v>
      </c>
      <c r="F103" s="109"/>
    </row>
    <row r="104" spans="1:8" x14ac:dyDescent="0.25">
      <c r="A104" s="33" t="s">
        <v>85</v>
      </c>
      <c r="B104" s="100">
        <v>68</v>
      </c>
      <c r="C104" s="106">
        <v>0.75</v>
      </c>
      <c r="F104" s="109"/>
    </row>
    <row r="105" spans="1:8" x14ac:dyDescent="0.25">
      <c r="A105" s="33" t="s">
        <v>86</v>
      </c>
      <c r="B105" s="100">
        <v>211</v>
      </c>
      <c r="C105" s="106">
        <v>0.79</v>
      </c>
      <c r="F105" s="109"/>
    </row>
    <row r="106" spans="1:8" x14ac:dyDescent="0.25">
      <c r="A106" s="33" t="s">
        <v>87</v>
      </c>
      <c r="B106" s="100">
        <v>69</v>
      </c>
      <c r="C106" s="106">
        <v>0.84</v>
      </c>
      <c r="F106" s="109"/>
    </row>
    <row r="107" spans="1:8" x14ac:dyDescent="0.25">
      <c r="A107" s="33" t="s">
        <v>88</v>
      </c>
      <c r="B107" s="100">
        <v>1</v>
      </c>
      <c r="C107" s="106">
        <f>0/1</f>
        <v>0</v>
      </c>
      <c r="F107" s="109"/>
    </row>
    <row r="108" spans="1:8" x14ac:dyDescent="0.25">
      <c r="A108" s="48" t="s">
        <v>12</v>
      </c>
      <c r="B108" s="107">
        <f>SUBTOTAL(109,B103:B107)</f>
        <v>359</v>
      </c>
      <c r="C108" s="108">
        <v>0.78</v>
      </c>
      <c r="F108" s="109"/>
    </row>
    <row r="109" spans="1:8" x14ac:dyDescent="0.25">
      <c r="A109"/>
      <c r="B109"/>
      <c r="C109"/>
      <c r="F109" s="109"/>
    </row>
    <row r="110" spans="1:8" ht="30" x14ac:dyDescent="0.25">
      <c r="A110" s="111" t="s">
        <v>89</v>
      </c>
      <c r="B110" s="112" t="s">
        <v>4</v>
      </c>
      <c r="C110" s="112" t="s">
        <v>6</v>
      </c>
      <c r="F110" s="109"/>
    </row>
    <row r="111" spans="1:8" x14ac:dyDescent="0.25">
      <c r="A111" s="113" t="s">
        <v>84</v>
      </c>
      <c r="B111" s="113">
        <v>8</v>
      </c>
      <c r="C111" s="114">
        <v>0.25</v>
      </c>
      <c r="F111" s="109"/>
    </row>
    <row r="112" spans="1:8" x14ac:dyDescent="0.25">
      <c r="A112"/>
      <c r="B112"/>
      <c r="C112"/>
      <c r="F112" s="109"/>
    </row>
    <row r="113" spans="1:16" x14ac:dyDescent="0.25">
      <c r="A113"/>
      <c r="B113"/>
      <c r="C113"/>
      <c r="F113" s="109"/>
    </row>
    <row r="114" spans="1:16" x14ac:dyDescent="0.25">
      <c r="A114"/>
      <c r="B114"/>
      <c r="C114"/>
      <c r="F114" s="109"/>
    </row>
    <row r="115" spans="1:16" ht="24.75" customHeight="1" x14ac:dyDescent="0.25">
      <c r="A115" s="76" t="s">
        <v>90</v>
      </c>
      <c r="B115" s="77" t="s">
        <v>56</v>
      </c>
      <c r="C115" s="77"/>
      <c r="D115" s="77"/>
      <c r="E115" s="78" t="s">
        <v>57</v>
      </c>
      <c r="F115" s="78"/>
      <c r="G115" s="78"/>
      <c r="H115" s="79" t="s">
        <v>58</v>
      </c>
      <c r="I115" s="79"/>
      <c r="J115" s="79"/>
      <c r="K115" s="80" t="s">
        <v>59</v>
      </c>
      <c r="L115" s="80"/>
      <c r="M115" s="80"/>
      <c r="N115" s="81" t="s">
        <v>60</v>
      </c>
      <c r="O115" s="81"/>
      <c r="P115" s="81"/>
    </row>
    <row r="116" spans="1:16" x14ac:dyDescent="0.25">
      <c r="A116" s="67" t="s">
        <v>41</v>
      </c>
      <c r="B116" s="14" t="s">
        <v>4</v>
      </c>
      <c r="C116" s="14" t="s">
        <v>5</v>
      </c>
      <c r="D116" s="14" t="s">
        <v>6</v>
      </c>
      <c r="E116" s="82" t="s">
        <v>42</v>
      </c>
      <c r="F116" s="82" t="s">
        <v>61</v>
      </c>
      <c r="G116" s="82" t="s">
        <v>62</v>
      </c>
      <c r="H116" s="82" t="s">
        <v>63</v>
      </c>
      <c r="I116" s="82" t="s">
        <v>64</v>
      </c>
      <c r="J116" s="82" t="s">
        <v>45</v>
      </c>
      <c r="K116" s="82" t="s">
        <v>44</v>
      </c>
      <c r="L116" s="82" t="s">
        <v>65</v>
      </c>
      <c r="M116" s="82" t="s">
        <v>48</v>
      </c>
      <c r="N116" s="82" t="s">
        <v>47</v>
      </c>
      <c r="O116" s="82" t="s">
        <v>66</v>
      </c>
      <c r="P116" s="83" t="s">
        <v>67</v>
      </c>
    </row>
    <row r="117" spans="1:16" x14ac:dyDescent="0.25">
      <c r="A117" s="33" t="s">
        <v>79</v>
      </c>
      <c r="B117" s="84"/>
      <c r="C117" s="87"/>
      <c r="D117" s="86"/>
      <c r="E117" s="84">
        <v>22</v>
      </c>
      <c r="F117" s="87">
        <v>14</v>
      </c>
      <c r="G117" s="86">
        <f>F117/E117</f>
        <v>0.63636363636363635</v>
      </c>
      <c r="H117" s="84">
        <v>24</v>
      </c>
      <c r="I117" s="87">
        <v>9</v>
      </c>
      <c r="J117" s="86">
        <f>I117/H117</f>
        <v>0.375</v>
      </c>
      <c r="K117" s="84">
        <v>12</v>
      </c>
      <c r="L117" s="87">
        <v>7</v>
      </c>
      <c r="M117" s="86">
        <f>L117/K117</f>
        <v>0.58333333333333337</v>
      </c>
      <c r="N117" s="84">
        <v>1</v>
      </c>
      <c r="O117" s="87">
        <v>0</v>
      </c>
      <c r="P117" s="88">
        <f>O117/N117</f>
        <v>0</v>
      </c>
    </row>
    <row r="118" spans="1:16" x14ac:dyDescent="0.25">
      <c r="A118" s="33" t="s">
        <v>80</v>
      </c>
      <c r="B118" s="84"/>
      <c r="C118" s="87"/>
      <c r="D118" s="86"/>
      <c r="E118" s="84">
        <v>1</v>
      </c>
      <c r="F118" s="87">
        <v>1</v>
      </c>
      <c r="G118" s="86">
        <f>F118/E118</f>
        <v>1</v>
      </c>
      <c r="H118" s="84">
        <v>3</v>
      </c>
      <c r="I118" s="87">
        <v>1</v>
      </c>
      <c r="J118" s="86">
        <f>I118/H118</f>
        <v>0.33333333333333331</v>
      </c>
      <c r="K118" s="84">
        <v>7</v>
      </c>
      <c r="L118" s="87">
        <v>5</v>
      </c>
      <c r="M118" s="86">
        <f>L118/K118</f>
        <v>0.7142857142857143</v>
      </c>
      <c r="N118" s="84">
        <v>2</v>
      </c>
      <c r="O118" s="87">
        <v>1</v>
      </c>
      <c r="P118" s="88">
        <f>O118/N118</f>
        <v>0.5</v>
      </c>
    </row>
    <row r="119" spans="1:16" x14ac:dyDescent="0.25">
      <c r="A119" s="33" t="s">
        <v>81</v>
      </c>
      <c r="B119" s="84">
        <v>1</v>
      </c>
      <c r="C119" s="87">
        <v>0</v>
      </c>
      <c r="D119" s="86">
        <v>0</v>
      </c>
      <c r="E119" s="84">
        <v>21</v>
      </c>
      <c r="F119" s="87">
        <v>9</v>
      </c>
      <c r="G119" s="86">
        <f>F119/E119</f>
        <v>0.42857142857142855</v>
      </c>
      <c r="H119" s="84">
        <v>68</v>
      </c>
      <c r="I119" s="87">
        <v>27</v>
      </c>
      <c r="J119" s="86">
        <f>I119/H119</f>
        <v>0.39705882352941174</v>
      </c>
      <c r="K119" s="84">
        <v>58</v>
      </c>
      <c r="L119" s="87">
        <v>17</v>
      </c>
      <c r="M119" s="86">
        <f>L119/K119</f>
        <v>0.29310344827586204</v>
      </c>
      <c r="N119" s="84">
        <v>2</v>
      </c>
      <c r="O119" s="87">
        <v>2</v>
      </c>
      <c r="P119" s="88">
        <f>O119/N119</f>
        <v>1</v>
      </c>
    </row>
    <row r="120" spans="1:16" x14ac:dyDescent="0.25">
      <c r="A120" s="33" t="s">
        <v>82</v>
      </c>
      <c r="B120" s="84"/>
      <c r="C120" s="87"/>
      <c r="D120" s="86"/>
      <c r="E120" s="84">
        <v>11</v>
      </c>
      <c r="F120" s="87">
        <v>2</v>
      </c>
      <c r="G120" s="86">
        <f>F120/E120</f>
        <v>0.18181818181818182</v>
      </c>
      <c r="H120" s="84">
        <v>51</v>
      </c>
      <c r="I120" s="87">
        <v>20</v>
      </c>
      <c r="J120" s="86">
        <f>I120/H120</f>
        <v>0.39215686274509803</v>
      </c>
      <c r="K120" s="84">
        <v>38</v>
      </c>
      <c r="L120" s="87">
        <v>15</v>
      </c>
      <c r="M120" s="86">
        <f>L120/K120</f>
        <v>0.39473684210526316</v>
      </c>
      <c r="N120" s="84">
        <v>5</v>
      </c>
      <c r="O120" s="87">
        <v>2</v>
      </c>
      <c r="P120" s="88">
        <f>O120/N120</f>
        <v>0.4</v>
      </c>
    </row>
    <row r="121" spans="1:16" x14ac:dyDescent="0.25">
      <c r="A121" s="48" t="s">
        <v>12</v>
      </c>
      <c r="B121" s="93">
        <f>SUBTOTAL(109,B117:B120)</f>
        <v>1</v>
      </c>
      <c r="C121" s="115">
        <f>SUBTOTAL(109,C117:C120)</f>
        <v>0</v>
      </c>
      <c r="D121" s="95">
        <f>'RRHH '!$C121/'RRHH '!$B121</f>
        <v>0</v>
      </c>
      <c r="E121" s="93">
        <f>SUBTOTAL(109,E117:E120)</f>
        <v>55</v>
      </c>
      <c r="F121" s="115">
        <f>SUBTOTAL(109,F117:F120)</f>
        <v>26</v>
      </c>
      <c r="G121" s="95">
        <f>F121/E121</f>
        <v>0.47272727272727272</v>
      </c>
      <c r="H121" s="93">
        <f>SUBTOTAL(109,H117:H120)</f>
        <v>146</v>
      </c>
      <c r="I121" s="115">
        <f>SUBTOTAL(109,I117:I120)</f>
        <v>57</v>
      </c>
      <c r="J121" s="95">
        <f>I121/H121</f>
        <v>0.3904109589041096</v>
      </c>
      <c r="K121" s="93">
        <f>SUBTOTAL(109,K117:K120)</f>
        <v>115</v>
      </c>
      <c r="L121" s="115">
        <f>SUBTOTAL(109,L117:L120)</f>
        <v>44</v>
      </c>
      <c r="M121" s="95">
        <f>L121/K121</f>
        <v>0.38260869565217392</v>
      </c>
      <c r="N121" s="93">
        <f>SUBTOTAL(109,N117:N120)</f>
        <v>10</v>
      </c>
      <c r="O121" s="94">
        <f>SUBTOTAL(109,O117:O120)</f>
        <v>5</v>
      </c>
      <c r="P121" s="96">
        <f>O121/N121</f>
        <v>0.5</v>
      </c>
    </row>
    <row r="123" spans="1:16" ht="30" x14ac:dyDescent="0.25">
      <c r="A123" s="116" t="s">
        <v>91</v>
      </c>
      <c r="B123" s="77" t="s">
        <v>56</v>
      </c>
      <c r="C123" s="77"/>
      <c r="D123" s="77"/>
      <c r="E123" s="78" t="s">
        <v>57</v>
      </c>
      <c r="F123" s="78"/>
      <c r="G123" s="78"/>
      <c r="H123" s="79" t="s">
        <v>58</v>
      </c>
      <c r="I123" s="79"/>
      <c r="J123" s="79"/>
      <c r="K123" s="80" t="s">
        <v>59</v>
      </c>
      <c r="L123" s="80"/>
      <c r="M123" s="80"/>
      <c r="N123" s="81" t="s">
        <v>60</v>
      </c>
      <c r="O123" s="81"/>
      <c r="P123" s="81"/>
    </row>
    <row r="124" spans="1:16" x14ac:dyDescent="0.25">
      <c r="A124" s="67" t="s">
        <v>41</v>
      </c>
      <c r="B124" s="14" t="s">
        <v>4</v>
      </c>
      <c r="C124" s="14" t="s">
        <v>5</v>
      </c>
      <c r="D124" s="14" t="s">
        <v>6</v>
      </c>
      <c r="E124" s="82" t="s">
        <v>42</v>
      </c>
      <c r="F124" s="82" t="s">
        <v>61</v>
      </c>
      <c r="G124" s="82" t="s">
        <v>62</v>
      </c>
      <c r="H124" s="82" t="s">
        <v>63</v>
      </c>
      <c r="I124" s="82" t="s">
        <v>64</v>
      </c>
      <c r="J124" s="82" t="s">
        <v>45</v>
      </c>
      <c r="K124" s="82" t="s">
        <v>44</v>
      </c>
      <c r="L124" s="82" t="s">
        <v>65</v>
      </c>
      <c r="M124" s="82" t="s">
        <v>48</v>
      </c>
      <c r="N124" s="82" t="s">
        <v>47</v>
      </c>
      <c r="O124" s="82" t="s">
        <v>66</v>
      </c>
      <c r="P124" s="83" t="s">
        <v>67</v>
      </c>
    </row>
    <row r="125" spans="1:16" x14ac:dyDescent="0.25">
      <c r="A125" s="33" t="s">
        <v>84</v>
      </c>
      <c r="B125" s="84"/>
      <c r="C125" s="87"/>
      <c r="D125" s="86"/>
      <c r="E125" s="84">
        <v>3</v>
      </c>
      <c r="F125" s="87">
        <v>1</v>
      </c>
      <c r="G125" s="86">
        <f>F125/E125</f>
        <v>0.33333333333333331</v>
      </c>
      <c r="H125" s="84">
        <v>7</v>
      </c>
      <c r="I125" s="87">
        <v>3</v>
      </c>
      <c r="J125" s="86">
        <f>I125/H125</f>
        <v>0.42857142857142855</v>
      </c>
      <c r="K125" s="84">
        <v>7</v>
      </c>
      <c r="L125" s="87">
        <v>2</v>
      </c>
      <c r="M125" s="86">
        <f>'RRHH '!$L125/'RRHH '!$K125</f>
        <v>0.2857142857142857</v>
      </c>
      <c r="N125" s="84">
        <v>1</v>
      </c>
      <c r="O125" s="87">
        <v>0</v>
      </c>
      <c r="P125" s="88">
        <f>'RRHH '!$O125/'RRHH '!$N125</f>
        <v>0</v>
      </c>
    </row>
    <row r="126" spans="1:16" x14ac:dyDescent="0.25">
      <c r="A126" s="33" t="s">
        <v>85</v>
      </c>
      <c r="B126" s="84"/>
      <c r="C126" s="87"/>
      <c r="D126" s="86"/>
      <c r="E126" s="89">
        <v>1</v>
      </c>
      <c r="F126" s="87">
        <v>1</v>
      </c>
      <c r="G126" s="86">
        <f>F126/E126</f>
        <v>1</v>
      </c>
      <c r="H126" s="89">
        <v>34</v>
      </c>
      <c r="I126" s="87">
        <v>23</v>
      </c>
      <c r="J126" s="86">
        <f>I126/H126</f>
        <v>0.67647058823529416</v>
      </c>
      <c r="K126" s="89">
        <v>29</v>
      </c>
      <c r="L126" s="87">
        <v>23</v>
      </c>
      <c r="M126" s="86">
        <f>'RRHH '!$L126/'RRHH '!$K126</f>
        <v>0.7931034482758621</v>
      </c>
      <c r="N126" s="84">
        <v>4</v>
      </c>
      <c r="O126" s="87">
        <v>4</v>
      </c>
      <c r="P126" s="88">
        <f>'RRHH '!$O126/'RRHH '!$N126</f>
        <v>1</v>
      </c>
    </row>
    <row r="127" spans="1:16" x14ac:dyDescent="0.25">
      <c r="A127" s="33" t="s">
        <v>86</v>
      </c>
      <c r="B127" s="84"/>
      <c r="C127" s="87"/>
      <c r="D127" s="86"/>
      <c r="E127" s="84">
        <v>9</v>
      </c>
      <c r="F127" s="87">
        <v>5</v>
      </c>
      <c r="G127" s="86">
        <f>F127/E127</f>
        <v>0.55555555555555558</v>
      </c>
      <c r="H127" s="84">
        <v>117</v>
      </c>
      <c r="I127" s="87">
        <v>89</v>
      </c>
      <c r="J127" s="86">
        <f>I127/H127</f>
        <v>0.76068376068376065</v>
      </c>
      <c r="K127" s="84">
        <v>76</v>
      </c>
      <c r="L127" s="87">
        <v>63</v>
      </c>
      <c r="M127" s="86">
        <f>'RRHH '!$L127/'RRHH '!$K127</f>
        <v>0.82894736842105265</v>
      </c>
      <c r="N127" s="84">
        <v>9</v>
      </c>
      <c r="O127" s="87">
        <v>9</v>
      </c>
      <c r="P127" s="88">
        <f>'RRHH '!$O127/'RRHH '!$N127</f>
        <v>1</v>
      </c>
    </row>
    <row r="128" spans="1:16" x14ac:dyDescent="0.25">
      <c r="A128" s="33" t="s">
        <v>87</v>
      </c>
      <c r="B128" s="89">
        <v>1</v>
      </c>
      <c r="C128" s="87">
        <v>0</v>
      </c>
      <c r="D128" s="90">
        <f>C128/B128</f>
        <v>0</v>
      </c>
      <c r="E128" s="89">
        <v>16</v>
      </c>
      <c r="F128" s="87">
        <v>11</v>
      </c>
      <c r="G128" s="86">
        <f>F128/E128</f>
        <v>0.6875</v>
      </c>
      <c r="H128" s="89">
        <v>41</v>
      </c>
      <c r="I128" s="87">
        <v>38</v>
      </c>
      <c r="J128" s="86">
        <f>I128/H128</f>
        <v>0.92682926829268297</v>
      </c>
      <c r="K128" s="89">
        <v>9</v>
      </c>
      <c r="L128" s="87">
        <v>7</v>
      </c>
      <c r="M128" s="86">
        <f>'RRHH '!$L128/'RRHH '!$K128</f>
        <v>0.77777777777777779</v>
      </c>
      <c r="N128" s="89">
        <v>2</v>
      </c>
      <c r="O128" s="87">
        <v>2</v>
      </c>
      <c r="P128" s="88">
        <f>'RRHH '!$O128/'RRHH '!$N128</f>
        <v>1</v>
      </c>
    </row>
    <row r="129" spans="1:16" x14ac:dyDescent="0.25">
      <c r="A129" s="33" t="s">
        <v>88</v>
      </c>
      <c r="B129" s="84"/>
      <c r="C129" s="87"/>
      <c r="D129" s="90"/>
      <c r="E129" s="84"/>
      <c r="F129" s="87"/>
      <c r="G129" s="86"/>
      <c r="H129" s="84"/>
      <c r="I129" s="87"/>
      <c r="J129" s="86"/>
      <c r="K129" s="84"/>
      <c r="L129" s="87"/>
      <c r="M129" s="86"/>
      <c r="N129" s="84">
        <v>1</v>
      </c>
      <c r="O129" s="87">
        <v>0</v>
      </c>
      <c r="P129" s="88">
        <f>'RRHH '!$O129/'RRHH '!$N129</f>
        <v>0</v>
      </c>
    </row>
    <row r="130" spans="1:16" x14ac:dyDescent="0.25">
      <c r="A130" s="48" t="s">
        <v>12</v>
      </c>
      <c r="B130" s="93">
        <f>SUBTOTAL(109,B125:B129)</f>
        <v>1</v>
      </c>
      <c r="C130" s="115">
        <f t="shared" ref="C130:O130" si="6">SUBTOTAL(109,C125:C129)</f>
        <v>0</v>
      </c>
      <c r="D130" s="117">
        <f>C130/B130</f>
        <v>0</v>
      </c>
      <c r="E130" s="93">
        <f t="shared" si="6"/>
        <v>29</v>
      </c>
      <c r="F130" s="115">
        <f t="shared" si="6"/>
        <v>18</v>
      </c>
      <c r="G130" s="118">
        <f>F130/E130</f>
        <v>0.62068965517241381</v>
      </c>
      <c r="H130" s="93">
        <f t="shared" si="6"/>
        <v>199</v>
      </c>
      <c r="I130" s="115">
        <f t="shared" si="6"/>
        <v>153</v>
      </c>
      <c r="J130" s="118">
        <f>I130/H130</f>
        <v>0.76884422110552764</v>
      </c>
      <c r="K130" s="93">
        <f t="shared" si="6"/>
        <v>121</v>
      </c>
      <c r="L130" s="115">
        <f t="shared" si="6"/>
        <v>95</v>
      </c>
      <c r="M130" s="95">
        <f>L130/K130</f>
        <v>0.78512396694214881</v>
      </c>
      <c r="N130" s="93">
        <f t="shared" si="6"/>
        <v>17</v>
      </c>
      <c r="O130" s="115">
        <f t="shared" si="6"/>
        <v>15</v>
      </c>
      <c r="P130" s="88">
        <f>'RRHH '!$O130/'RRHH '!$N130</f>
        <v>0.88235294117647056</v>
      </c>
    </row>
    <row r="132" spans="1:16" x14ac:dyDescent="0.25">
      <c r="A132" s="76" t="s">
        <v>92</v>
      </c>
      <c r="B132" s="77" t="s">
        <v>69</v>
      </c>
      <c r="C132" s="77"/>
      <c r="D132" s="77"/>
      <c r="E132" s="98" t="s">
        <v>70</v>
      </c>
      <c r="F132" s="98"/>
      <c r="G132" s="98"/>
      <c r="H132" s="79" t="s">
        <v>71</v>
      </c>
      <c r="I132" s="79"/>
      <c r="J132" s="79"/>
    </row>
    <row r="133" spans="1:16" x14ac:dyDescent="0.25">
      <c r="A133" s="67" t="s">
        <v>41</v>
      </c>
      <c r="B133" s="14" t="s">
        <v>4</v>
      </c>
      <c r="C133" s="14" t="s">
        <v>5</v>
      </c>
      <c r="D133" s="14" t="s">
        <v>6</v>
      </c>
      <c r="E133" s="82" t="s">
        <v>42</v>
      </c>
      <c r="F133" s="82" t="s">
        <v>61</v>
      </c>
      <c r="G133" s="82" t="s">
        <v>62</v>
      </c>
      <c r="H133" s="82" t="s">
        <v>63</v>
      </c>
      <c r="I133" s="82" t="s">
        <v>64</v>
      </c>
      <c r="J133" s="83" t="s">
        <v>45</v>
      </c>
    </row>
    <row r="134" spans="1:16" x14ac:dyDescent="0.25">
      <c r="A134" s="33" t="s">
        <v>79</v>
      </c>
      <c r="B134" s="84">
        <v>3</v>
      </c>
      <c r="C134" s="87">
        <v>3</v>
      </c>
      <c r="D134" s="86">
        <f>'RRHH '!$C134/'RRHH '!$B134</f>
        <v>1</v>
      </c>
      <c r="E134" s="84"/>
      <c r="F134" s="87"/>
      <c r="G134" s="86"/>
      <c r="H134" s="84">
        <v>56</v>
      </c>
      <c r="I134" s="87">
        <v>27</v>
      </c>
      <c r="J134" s="88">
        <f>'RRHH '!$I134/'RRHH '!$H134</f>
        <v>0.48214285714285715</v>
      </c>
    </row>
    <row r="135" spans="1:16" x14ac:dyDescent="0.25">
      <c r="A135" s="33" t="s">
        <v>80</v>
      </c>
      <c r="B135" s="84">
        <v>4</v>
      </c>
      <c r="C135" s="87">
        <v>3</v>
      </c>
      <c r="D135" s="86">
        <f>'RRHH '!$C135/'RRHH '!$B135</f>
        <v>0.75</v>
      </c>
      <c r="E135" s="84"/>
      <c r="F135" s="87"/>
      <c r="G135" s="86"/>
      <c r="H135" s="84">
        <v>9</v>
      </c>
      <c r="I135" s="87">
        <v>5</v>
      </c>
      <c r="J135" s="88">
        <f>'RRHH '!$I135/'RRHH '!$H135</f>
        <v>0.55555555555555558</v>
      </c>
    </row>
    <row r="136" spans="1:16" x14ac:dyDescent="0.25">
      <c r="A136" s="33" t="s">
        <v>81</v>
      </c>
      <c r="B136" s="84">
        <v>25</v>
      </c>
      <c r="C136" s="87">
        <v>12</v>
      </c>
      <c r="D136" s="86">
        <f>'RRHH '!$C136/'RRHH '!$B136</f>
        <v>0.48</v>
      </c>
      <c r="E136" s="84">
        <v>26</v>
      </c>
      <c r="F136" s="87">
        <v>9</v>
      </c>
      <c r="G136" s="86">
        <f>'RRHH '!$F136/'RRHH '!$E136</f>
        <v>0.34615384615384615</v>
      </c>
      <c r="H136" s="84">
        <v>99</v>
      </c>
      <c r="I136" s="87">
        <v>34</v>
      </c>
      <c r="J136" s="88">
        <f>'RRHH '!$I136/'RRHH '!$H136</f>
        <v>0.34343434343434343</v>
      </c>
    </row>
    <row r="137" spans="1:16" x14ac:dyDescent="0.25">
      <c r="A137" s="33" t="s">
        <v>82</v>
      </c>
      <c r="B137" s="84">
        <v>23</v>
      </c>
      <c r="C137" s="87">
        <v>5</v>
      </c>
      <c r="D137" s="86">
        <f>'RRHH '!$C137/'RRHH '!$B137</f>
        <v>0.21739130434782608</v>
      </c>
      <c r="E137" s="84">
        <v>15</v>
      </c>
      <c r="F137" s="87">
        <v>4</v>
      </c>
      <c r="G137" s="86">
        <f>'RRHH '!$F137/'RRHH '!$E137</f>
        <v>0.26666666666666666</v>
      </c>
      <c r="H137" s="84">
        <v>67</v>
      </c>
      <c r="I137" s="87">
        <v>30</v>
      </c>
      <c r="J137" s="88">
        <f>'RRHH '!$I137/'RRHH '!$H137</f>
        <v>0.44776119402985076</v>
      </c>
    </row>
    <row r="138" spans="1:16" x14ac:dyDescent="0.25">
      <c r="A138" s="48" t="s">
        <v>12</v>
      </c>
      <c r="B138" s="93">
        <f>SUBTOTAL(109,B134:B137)</f>
        <v>55</v>
      </c>
      <c r="C138" s="115">
        <f>SUBTOTAL(109,C134:C137)</f>
        <v>23</v>
      </c>
      <c r="D138" s="86">
        <f>'RRHH '!$C138/'RRHH '!$B138</f>
        <v>0.41818181818181815</v>
      </c>
      <c r="E138" s="93">
        <f>SUBTOTAL(109,E134:E137)</f>
        <v>41</v>
      </c>
      <c r="F138" s="115">
        <f>SUBTOTAL(109,F134:F137)</f>
        <v>13</v>
      </c>
      <c r="G138" s="86">
        <f>'RRHH '!$F138/'RRHH '!$E138</f>
        <v>0.31707317073170732</v>
      </c>
      <c r="H138" s="93">
        <f>SUBTOTAL(109,H134:H137)</f>
        <v>231</v>
      </c>
      <c r="I138" s="115">
        <f>SUBTOTAL(109,I134:I137)</f>
        <v>96</v>
      </c>
      <c r="J138" s="88">
        <f>'RRHH '!$I138/'RRHH '!$H138</f>
        <v>0.41558441558441561</v>
      </c>
    </row>
    <row r="140" spans="1:16" ht="30" x14ac:dyDescent="0.25">
      <c r="A140" s="116" t="s">
        <v>93</v>
      </c>
      <c r="B140" s="77" t="s">
        <v>69</v>
      </c>
      <c r="C140" s="77"/>
      <c r="D140" s="77"/>
      <c r="E140" s="98" t="s">
        <v>70</v>
      </c>
      <c r="F140" s="98"/>
      <c r="G140" s="98"/>
      <c r="H140" s="79" t="s">
        <v>71</v>
      </c>
      <c r="I140" s="79"/>
      <c r="J140" s="79"/>
    </row>
    <row r="141" spans="1:16" x14ac:dyDescent="0.25">
      <c r="A141" s="67" t="s">
        <v>41</v>
      </c>
      <c r="B141" s="14" t="s">
        <v>4</v>
      </c>
      <c r="C141" s="14" t="s">
        <v>5</v>
      </c>
      <c r="D141" s="14" t="s">
        <v>6</v>
      </c>
      <c r="E141" s="82" t="s">
        <v>42</v>
      </c>
      <c r="F141" s="82" t="s">
        <v>61</v>
      </c>
      <c r="G141" s="82" t="s">
        <v>62</v>
      </c>
      <c r="H141" s="82" t="s">
        <v>63</v>
      </c>
      <c r="I141" s="82" t="s">
        <v>64</v>
      </c>
      <c r="J141" s="83" t="s">
        <v>45</v>
      </c>
    </row>
    <row r="142" spans="1:16" x14ac:dyDescent="0.25">
      <c r="A142" s="33" t="s">
        <v>84</v>
      </c>
      <c r="B142" s="84"/>
      <c r="C142" s="87"/>
      <c r="D142" s="86"/>
      <c r="E142" s="84"/>
      <c r="F142" s="87"/>
      <c r="G142" s="86"/>
      <c r="H142" s="84">
        <v>18</v>
      </c>
      <c r="I142" s="87">
        <v>6</v>
      </c>
      <c r="J142" s="88">
        <f>'RRHH '!$I142/'RRHH '!$H142</f>
        <v>0.33333333333333331</v>
      </c>
    </row>
    <row r="143" spans="1:16" x14ac:dyDescent="0.25">
      <c r="A143" s="33" t="s">
        <v>85</v>
      </c>
      <c r="B143" s="84">
        <v>14</v>
      </c>
      <c r="C143" s="87">
        <v>11</v>
      </c>
      <c r="D143" s="86">
        <f>'RRHH '!$C143/'RRHH '!$B143</f>
        <v>0.7857142857142857</v>
      </c>
      <c r="E143" s="89">
        <v>9</v>
      </c>
      <c r="F143" s="87">
        <v>6</v>
      </c>
      <c r="G143" s="86">
        <f>'RRHH '!$F143/'RRHH '!$E143</f>
        <v>0.66666666666666663</v>
      </c>
      <c r="H143" s="89">
        <v>45</v>
      </c>
      <c r="I143" s="87">
        <v>34</v>
      </c>
      <c r="J143" s="88">
        <f>'RRHH '!$I143/'RRHH '!$H143</f>
        <v>0.75555555555555554</v>
      </c>
    </row>
    <row r="144" spans="1:16" x14ac:dyDescent="0.25">
      <c r="A144" s="33" t="s">
        <v>86</v>
      </c>
      <c r="B144" s="84">
        <v>35</v>
      </c>
      <c r="C144" s="87">
        <v>31</v>
      </c>
      <c r="D144" s="86">
        <f>'RRHH '!$C144/'RRHH '!$B144</f>
        <v>0.88571428571428568</v>
      </c>
      <c r="E144" s="84">
        <v>26</v>
      </c>
      <c r="F144" s="87">
        <v>20</v>
      </c>
      <c r="G144" s="86">
        <f>'RRHH '!$F144/'RRHH '!$E144</f>
        <v>0.76923076923076927</v>
      </c>
      <c r="H144" s="84">
        <v>150</v>
      </c>
      <c r="I144" s="87">
        <v>115</v>
      </c>
      <c r="J144" s="88">
        <f>'RRHH '!$I144/'RRHH '!$H144</f>
        <v>0.76666666666666672</v>
      </c>
    </row>
    <row r="145" spans="1:10" x14ac:dyDescent="0.25">
      <c r="A145" s="33" t="s">
        <v>87</v>
      </c>
      <c r="B145" s="89">
        <v>3</v>
      </c>
      <c r="C145" s="87">
        <v>1</v>
      </c>
      <c r="D145" s="86">
        <f>'RRHH '!$C145/'RRHH '!$B145</f>
        <v>0.33333333333333331</v>
      </c>
      <c r="E145" s="89">
        <v>3</v>
      </c>
      <c r="F145" s="87">
        <v>1</v>
      </c>
      <c r="G145" s="86">
        <f>'RRHH '!$F145/'RRHH '!$E145</f>
        <v>0.33333333333333331</v>
      </c>
      <c r="H145" s="89">
        <v>63</v>
      </c>
      <c r="I145" s="87">
        <v>56</v>
      </c>
      <c r="J145" s="88">
        <f>'RRHH '!$I145/'RRHH '!$H145</f>
        <v>0.88888888888888884</v>
      </c>
    </row>
    <row r="146" spans="1:10" x14ac:dyDescent="0.25">
      <c r="A146" s="33" t="s">
        <v>88</v>
      </c>
      <c r="B146" s="84"/>
      <c r="C146" s="87"/>
      <c r="D146" s="86"/>
      <c r="E146" s="84">
        <v>1</v>
      </c>
      <c r="F146" s="87"/>
      <c r="G146" s="86">
        <f>'RRHH '!$F146/'RRHH '!$E146</f>
        <v>0</v>
      </c>
      <c r="H146" s="84"/>
      <c r="I146" s="87"/>
      <c r="J146" s="88"/>
    </row>
    <row r="147" spans="1:10" x14ac:dyDescent="0.25">
      <c r="A147" s="48" t="s">
        <v>12</v>
      </c>
      <c r="B147" s="93">
        <f>SUBTOTAL(109,B142:B146)</f>
        <v>52</v>
      </c>
      <c r="C147" s="115">
        <f>SUBTOTAL(109,C142:C146)</f>
        <v>43</v>
      </c>
      <c r="D147" s="86">
        <f>'RRHH '!$C147/'RRHH '!$B147</f>
        <v>0.82692307692307687</v>
      </c>
      <c r="E147" s="93">
        <f>SUBTOTAL(109,E142:E146)</f>
        <v>39</v>
      </c>
      <c r="F147" s="115">
        <f>SUM(F142:F146)</f>
        <v>27</v>
      </c>
      <c r="G147" s="86">
        <f>'RRHH '!$F147/'RRHH '!$E147</f>
        <v>0.69230769230769229</v>
      </c>
      <c r="H147" s="93">
        <f>SUM(H142:H146)</f>
        <v>276</v>
      </c>
      <c r="I147" s="119">
        <f>SUM(I142:I146)</f>
        <v>211</v>
      </c>
      <c r="J147" s="88">
        <f>'RRHH '!$I147/'RRHH '!$H147</f>
        <v>0.76449275362318836</v>
      </c>
    </row>
    <row r="149" spans="1:10" ht="21" customHeight="1" x14ac:dyDescent="0.25"/>
    <row r="150" spans="1:10" ht="37.5" x14ac:dyDescent="0.25">
      <c r="A150" s="29" t="s">
        <v>94</v>
      </c>
    </row>
    <row r="152" spans="1:10" ht="33.75" x14ac:dyDescent="0.25">
      <c r="A152" s="120" t="s">
        <v>95</v>
      </c>
      <c r="B152" s="121" t="s">
        <v>4</v>
      </c>
      <c r="C152" s="121" t="s">
        <v>6</v>
      </c>
      <c r="D152" s="122" t="s">
        <v>7</v>
      </c>
      <c r="E152" s="122" t="s">
        <v>96</v>
      </c>
    </row>
    <row r="153" spans="1:10" x14ac:dyDescent="0.25">
      <c r="A153" s="123" t="s">
        <v>97</v>
      </c>
      <c r="B153" s="124">
        <v>270</v>
      </c>
      <c r="C153" s="125">
        <v>0.57399999999999995</v>
      </c>
      <c r="D153" s="126">
        <v>12</v>
      </c>
      <c r="E153" s="127">
        <v>0.04</v>
      </c>
    </row>
    <row r="154" spans="1:10" x14ac:dyDescent="0.25">
      <c r="A154" s="123" t="s">
        <v>98</v>
      </c>
      <c r="B154" s="124">
        <v>494</v>
      </c>
      <c r="C154" s="125">
        <v>0.45</v>
      </c>
      <c r="D154" s="126">
        <v>21</v>
      </c>
      <c r="E154" s="127">
        <v>0.04</v>
      </c>
    </row>
    <row r="155" spans="1:10" x14ac:dyDescent="0.25">
      <c r="A155" s="123" t="s">
        <v>99</v>
      </c>
      <c r="B155" s="124">
        <v>62</v>
      </c>
      <c r="C155" s="125">
        <v>0.66</v>
      </c>
      <c r="D155" s="126">
        <v>3</v>
      </c>
      <c r="E155" s="127">
        <v>0.05</v>
      </c>
    </row>
    <row r="156" spans="1:10" x14ac:dyDescent="0.25">
      <c r="A156" s="123" t="s">
        <v>100</v>
      </c>
      <c r="B156" s="123">
        <v>23</v>
      </c>
      <c r="C156" s="125">
        <v>0.56520000000000004</v>
      </c>
      <c r="D156" s="126">
        <v>2</v>
      </c>
      <c r="E156" s="127">
        <f>D156/'RRHH '!$B156</f>
        <v>8.6956521739130432E-2</v>
      </c>
    </row>
    <row r="157" spans="1:10" x14ac:dyDescent="0.25">
      <c r="A157" s="128" t="s">
        <v>12</v>
      </c>
      <c r="B157" s="129">
        <f>SUBTOTAL(109,B153:B156)</f>
        <v>849</v>
      </c>
      <c r="C157" s="130"/>
      <c r="D157" s="131">
        <f>SUBTOTAL(109,D153:D156)</f>
        <v>38</v>
      </c>
      <c r="E157" s="127"/>
    </row>
  </sheetData>
  <mergeCells count="31">
    <mergeCell ref="B132:D132"/>
    <mergeCell ref="E132:G132"/>
    <mergeCell ref="H132:J132"/>
    <mergeCell ref="B140:D140"/>
    <mergeCell ref="E140:G140"/>
    <mergeCell ref="H140:J140"/>
    <mergeCell ref="K115:M115"/>
    <mergeCell ref="N115:P115"/>
    <mergeCell ref="B123:D123"/>
    <mergeCell ref="E123:G123"/>
    <mergeCell ref="H123:J123"/>
    <mergeCell ref="K123:M123"/>
    <mergeCell ref="N123:P123"/>
    <mergeCell ref="B69:D69"/>
    <mergeCell ref="E69:G69"/>
    <mergeCell ref="H69:J69"/>
    <mergeCell ref="B115:D115"/>
    <mergeCell ref="E115:G115"/>
    <mergeCell ref="H115:J115"/>
    <mergeCell ref="N34:P34"/>
    <mergeCell ref="B51:D51"/>
    <mergeCell ref="E51:G51"/>
    <mergeCell ref="H51:J51"/>
    <mergeCell ref="K51:M51"/>
    <mergeCell ref="N51:P51"/>
    <mergeCell ref="I1:K1"/>
    <mergeCell ref="A3:F3"/>
    <mergeCell ref="B34:D34"/>
    <mergeCell ref="E34:G34"/>
    <mergeCell ref="H34:J34"/>
    <mergeCell ref="K34:M34"/>
  </mergeCells>
  <conditionalFormatting sqref="F6:F8">
    <cfRule type="containsBlanks" dxfId="200" priority="135" stopIfTrue="1">
      <formula>LEN(TRIM(F6))=0</formula>
    </cfRule>
  </conditionalFormatting>
  <conditionalFormatting sqref="C100">
    <cfRule type="containsBlanks" dxfId="199" priority="133" stopIfTrue="1">
      <formula>LEN(TRIM(C100))=0</formula>
    </cfRule>
  </conditionalFormatting>
  <conditionalFormatting sqref="D153:D157">
    <cfRule type="dataBar" priority="111">
      <dataBar>
        <cfvo type="num" val="0"/>
        <cfvo type="max"/>
        <color rgb="FF638EC6"/>
      </dataBar>
      <extLst>
        <ext xmlns:x14="http://schemas.microsoft.com/office/spreadsheetml/2009/9/main" uri="{B025F937-C7B1-47D3-B67F-A62EFF666E3E}">
          <x14:id>{B2C1880B-599E-416D-BEA2-93911288C966}</x14:id>
        </ext>
      </extLst>
    </cfRule>
  </conditionalFormatting>
  <conditionalFormatting sqref="E153:E157">
    <cfRule type="dataBar" priority="110">
      <dataBar>
        <cfvo type="num" val="0"/>
        <cfvo type="num" val="1"/>
        <color rgb="FF92D050"/>
      </dataBar>
      <extLst>
        <ext xmlns:x14="http://schemas.microsoft.com/office/spreadsheetml/2009/9/main" uri="{B025F937-C7B1-47D3-B67F-A62EFF666E3E}">
          <x14:id>{C0AF938B-1D4F-4CBE-BF6D-9DB9D16730AB}</x14:id>
        </ext>
      </extLst>
    </cfRule>
  </conditionalFormatting>
  <conditionalFormatting sqref="B53:P66">
    <cfRule type="containsBlanks" dxfId="198" priority="70" stopIfTrue="1">
      <formula>LEN(TRIM(B53))=0</formula>
    </cfRule>
  </conditionalFormatting>
  <conditionalFormatting sqref="B117:P121">
    <cfRule type="containsBlanks" dxfId="197" priority="50" stopIfTrue="1">
      <formula>LEN(TRIM(B117))=0</formula>
    </cfRule>
  </conditionalFormatting>
  <conditionalFormatting sqref="B125:P130">
    <cfRule type="containsBlanks" dxfId="196" priority="48" stopIfTrue="1">
      <formula>LEN(TRIM(B125))=0</formula>
    </cfRule>
  </conditionalFormatting>
  <conditionalFormatting sqref="B90:B93">
    <cfRule type="dataBar" priority="1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{9DF572D9-DA64-4A06-950B-36AC1DDAB1EE}</x14:id>
        </ext>
      </extLst>
    </cfRule>
  </conditionalFormatting>
  <conditionalFormatting sqref="B96:B100">
    <cfRule type="dataBar" priority="1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{D696A203-5084-44AE-B916-217405200284}</x14:id>
        </ext>
      </extLst>
    </cfRule>
  </conditionalFormatting>
  <conditionalFormatting sqref="F125:F130">
    <cfRule type="dataBar" priority="131">
      <dataBar>
        <cfvo type="num" val="0"/>
        <cfvo type="num" val="$F$130"/>
        <color rgb="FF63C384"/>
      </dataBar>
      <extLst>
        <ext xmlns:x14="http://schemas.microsoft.com/office/spreadsheetml/2009/9/main" uri="{B025F937-C7B1-47D3-B67F-A62EFF666E3E}">
          <x14:id>{13FA7829-C0F9-4573-9B22-7787ACE0360F}</x14:id>
        </ext>
      </extLst>
    </cfRule>
  </conditionalFormatting>
  <conditionalFormatting sqref="C96:C100">
    <cfRule type="dataBar" priority="130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{3C801D2D-C533-49BF-8C20-392A38CAB4F3}</x14:id>
        </ext>
      </extLst>
    </cfRule>
  </conditionalFormatting>
  <conditionalFormatting sqref="B90:B93">
    <cfRule type="dataBar" priority="1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{4ECE1016-DC7B-492D-A279-CB2A61343675}</x14:id>
        </ext>
      </extLst>
    </cfRule>
  </conditionalFormatting>
  <conditionalFormatting sqref="D19:D32">
    <cfRule type="dataBar" priority="128">
      <dataBar>
        <cfvo type="min"/>
        <cfvo type="num" val="1"/>
        <color rgb="FF63C384"/>
      </dataBar>
      <extLst>
        <ext xmlns:x14="http://schemas.microsoft.com/office/spreadsheetml/2009/9/main" uri="{B025F937-C7B1-47D3-B67F-A62EFF666E3E}">
          <x14:id>{7B200F41-C821-425C-A89C-7BD7EB180F94}</x14:id>
        </ext>
      </extLst>
    </cfRule>
  </conditionalFormatting>
  <conditionalFormatting sqref="F36:F41 C36:C41 C44:C48 F43:F48">
    <cfRule type="dataBar" priority="136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{FF47147D-9940-4767-9CE0-BC5AD35A8720}</x14:id>
        </ext>
      </extLst>
    </cfRule>
  </conditionalFormatting>
  <conditionalFormatting sqref="F42">
    <cfRule type="dataBar" priority="1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{561D5363-C17F-4517-8461-27902B3F13CA}</x14:id>
        </ext>
      </extLst>
    </cfRule>
  </conditionalFormatting>
  <conditionalFormatting sqref="O36:O45 O47:O48">
    <cfRule type="dataBar" priority="137">
      <dataBar>
        <cfvo type="min"/>
        <cfvo type="num" val="1"/>
        <color rgb="FF63C384"/>
      </dataBar>
      <extLst>
        <ext xmlns:x14="http://schemas.microsoft.com/office/spreadsheetml/2009/9/main" uri="{B025F937-C7B1-47D3-B67F-A62EFF666E3E}">
          <x14:id>{82A12F6A-91B9-44BD-9E1E-7B5ADC8AD446}</x14:id>
        </ext>
      </extLst>
    </cfRule>
  </conditionalFormatting>
  <conditionalFormatting sqref="L36:L49">
    <cfRule type="dataBar" priority="126">
      <dataBar>
        <cfvo type="min"/>
        <cfvo type="num" val="1"/>
        <color rgb="FF63C384"/>
      </dataBar>
      <extLst>
        <ext xmlns:x14="http://schemas.microsoft.com/office/spreadsheetml/2009/9/main" uri="{B025F937-C7B1-47D3-B67F-A62EFF666E3E}">
          <x14:id>{2DBC53A6-9BDA-4133-9F39-3CEB41DB697B}</x14:id>
        </ext>
      </extLst>
    </cfRule>
  </conditionalFormatting>
  <conditionalFormatting sqref="I44:I48 I36:I41">
    <cfRule type="dataBar" priority="125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{125C22B5-DEA0-4A0F-BAF7-D7228BE37E7D}</x14:id>
        </ext>
      </extLst>
    </cfRule>
  </conditionalFormatting>
  <conditionalFormatting sqref="I43">
    <cfRule type="dataBar" priority="1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{E08C7561-FCB6-4E4E-93CA-C4B7D1DFB7ED}</x14:id>
        </ext>
      </extLst>
    </cfRule>
  </conditionalFormatting>
  <conditionalFormatting sqref="I42">
    <cfRule type="dataBar" priority="1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{CA72422D-5FCF-4F15-AC15-38CD56E6A74C}</x14:id>
        </ext>
      </extLst>
    </cfRule>
  </conditionalFormatting>
  <conditionalFormatting sqref="D6:D8">
    <cfRule type="dataBar" priority="122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{28EA14E9-4C5F-40DC-83D9-D3BD71D3F036}</x14:id>
        </ext>
      </extLst>
    </cfRule>
  </conditionalFormatting>
  <conditionalFormatting sqref="D90:D93">
    <cfRule type="dataBar" priority="1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{F7849732-1614-4A2C-B692-D4FD0FD6C355}</x14:id>
        </ext>
      </extLst>
    </cfRule>
  </conditionalFormatting>
  <conditionalFormatting sqref="D90:D93">
    <cfRule type="dataBar" priority="1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{6F01430B-5044-47BB-88CA-0A166E4CA52E}</x14:id>
        </ext>
      </extLst>
    </cfRule>
  </conditionalFormatting>
  <conditionalFormatting sqref="B6:B8">
    <cfRule type="dataBar" priority="1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{AE44F587-1C2B-4F83-9441-31108B09C66A}</x14:id>
        </ext>
      </extLst>
    </cfRule>
  </conditionalFormatting>
  <conditionalFormatting sqref="B6:B8">
    <cfRule type="dataBar" priority="118">
      <dataBar>
        <cfvo type="num" val="0"/>
        <cfvo type="num" val="$B$8"/>
        <color rgb="FF638EC6"/>
      </dataBar>
      <extLst>
        <ext xmlns:x14="http://schemas.microsoft.com/office/spreadsheetml/2009/9/main" uri="{B025F937-C7B1-47D3-B67F-A62EFF666E3E}">
          <x14:id>{7B1216D4-2304-4364-9C98-47028F0C3C5B}</x14:id>
        </ext>
      </extLst>
    </cfRule>
  </conditionalFormatting>
  <conditionalFormatting sqref="C6:C8">
    <cfRule type="dataBar" priority="1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{0C0473C5-3CA2-4891-BF29-E4863553F648}</x14:id>
        </ext>
      </extLst>
    </cfRule>
  </conditionalFormatting>
  <conditionalFormatting sqref="C6:C8">
    <cfRule type="dataBar" priority="116">
      <dataBar>
        <cfvo type="num" val="0"/>
        <cfvo type="num" val="$C$8"/>
        <color rgb="FF638EC6"/>
      </dataBar>
      <extLst>
        <ext xmlns:x14="http://schemas.microsoft.com/office/spreadsheetml/2009/9/main" uri="{B025F937-C7B1-47D3-B67F-A62EFF666E3E}">
          <x14:id>{7309A5C6-9120-4C94-B237-0FB7722CA91D}</x14:id>
        </ext>
      </extLst>
    </cfRule>
  </conditionalFormatting>
  <conditionalFormatting sqref="D14:D16">
    <cfRule type="dataBar" priority="115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{73DB7575-13AF-44E4-BDBD-D2CE6EA9412E}</x14:id>
        </ext>
      </extLst>
    </cfRule>
  </conditionalFormatting>
  <conditionalFormatting sqref="C42:C43">
    <cfRule type="dataBar" priority="114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{D8C92D8B-1B71-45A0-9E8C-1970DCD4F32F}</x14:id>
        </ext>
      </extLst>
    </cfRule>
  </conditionalFormatting>
  <conditionalFormatting sqref="O46">
    <cfRule type="dataBar" priority="113">
      <dataBar>
        <cfvo type="min"/>
        <cfvo type="num" val="1"/>
        <color rgb="FF63C384"/>
      </dataBar>
      <extLst>
        <ext xmlns:x14="http://schemas.microsoft.com/office/spreadsheetml/2009/9/main" uri="{B025F937-C7B1-47D3-B67F-A62EFF666E3E}">
          <x14:id>{E919FDF4-EE6E-4925-AD68-63FCDCB4DBBB}</x14:id>
        </ext>
      </extLst>
    </cfRule>
  </conditionalFormatting>
  <conditionalFormatting sqref="C153:C157">
    <cfRule type="dataBar" priority="112">
      <dataBar>
        <cfvo type="num" val="0"/>
        <cfvo type="num" val="1"/>
        <color rgb="FF63C384"/>
      </dataBar>
    </cfRule>
  </conditionalFormatting>
  <conditionalFormatting sqref="B153:B157">
    <cfRule type="dataBar" priority="138">
      <dataBar>
        <cfvo type="min"/>
        <cfvo type="num" val="$B$157"/>
        <color rgb="FF638EC6"/>
      </dataBar>
    </cfRule>
  </conditionalFormatting>
  <conditionalFormatting sqref="B19:B32">
    <cfRule type="dataBar" priority="109">
      <dataBar>
        <cfvo type="min"/>
        <cfvo type="num" val="$B$32"/>
        <color rgb="FF638EC6"/>
      </dataBar>
      <extLst>
        <ext xmlns:x14="http://schemas.microsoft.com/office/spreadsheetml/2009/9/main" uri="{B025F937-C7B1-47D3-B67F-A62EFF666E3E}">
          <x14:id>{7F6BB30B-86C7-4190-9884-C06F08BC868B}</x14:id>
        </ext>
      </extLst>
    </cfRule>
  </conditionalFormatting>
  <conditionalFormatting sqref="C19:C32">
    <cfRule type="dataBar" priority="108">
      <dataBar>
        <cfvo type="min"/>
        <cfvo type="num" val="$C$32"/>
        <color rgb="FF638EC6"/>
      </dataBar>
      <extLst>
        <ext xmlns:x14="http://schemas.microsoft.com/office/spreadsheetml/2009/9/main" uri="{B025F937-C7B1-47D3-B67F-A62EFF666E3E}">
          <x14:id>{EC1B1BD7-8964-4C5F-A62C-54384E21F681}</x14:id>
        </ext>
      </extLst>
    </cfRule>
  </conditionalFormatting>
  <conditionalFormatting sqref="E19:E32">
    <cfRule type="dataBar" priority="107">
      <dataBar>
        <cfvo type="min"/>
        <cfvo type="num" val="$E$32"/>
        <color rgb="FF638EC6"/>
      </dataBar>
      <extLst>
        <ext xmlns:x14="http://schemas.microsoft.com/office/spreadsheetml/2009/9/main" uri="{B025F937-C7B1-47D3-B67F-A62EFF666E3E}">
          <x14:id>{EAAFC9AE-F5DD-40A2-B9E2-6BC1854F78D6}</x14:id>
        </ext>
      </extLst>
    </cfRule>
  </conditionalFormatting>
  <conditionalFormatting sqref="H19:H32">
    <cfRule type="dataBar" priority="106">
      <dataBar>
        <cfvo type="min"/>
        <cfvo type="num" val="$H$32"/>
        <color rgb="FF638EC6"/>
      </dataBar>
      <extLst>
        <ext xmlns:x14="http://schemas.microsoft.com/office/spreadsheetml/2009/9/main" uri="{B025F937-C7B1-47D3-B67F-A62EFF666E3E}">
          <x14:id>{139A77C0-D3DE-4C65-BF67-69CBC35479BA}</x14:id>
        </ext>
      </extLst>
    </cfRule>
  </conditionalFormatting>
  <conditionalFormatting sqref="B36:B49">
    <cfRule type="dataBar" priority="105">
      <dataBar>
        <cfvo type="min"/>
        <cfvo type="num" val="$B$49"/>
        <color rgb="FF638EC6"/>
      </dataBar>
      <extLst>
        <ext xmlns:x14="http://schemas.microsoft.com/office/spreadsheetml/2009/9/main" uri="{B025F937-C7B1-47D3-B67F-A62EFF666E3E}">
          <x14:id>{3AFE11F0-3F3C-4723-8D61-25E09A5D672F}</x14:id>
        </ext>
      </extLst>
    </cfRule>
  </conditionalFormatting>
  <conditionalFormatting sqref="D36:D49">
    <cfRule type="dataBar" priority="104">
      <dataBar>
        <cfvo type="min"/>
        <cfvo type="num" val="$D$49"/>
        <color rgb="FF638EC6"/>
      </dataBar>
      <extLst>
        <ext xmlns:x14="http://schemas.microsoft.com/office/spreadsheetml/2009/9/main" uri="{B025F937-C7B1-47D3-B67F-A62EFF666E3E}">
          <x14:id>{E97690E1-04B6-4FE5-9ACF-CB5EB0E028D9}</x14:id>
        </ext>
      </extLst>
    </cfRule>
  </conditionalFormatting>
  <conditionalFormatting sqref="E36:E49">
    <cfRule type="dataBar" priority="103">
      <dataBar>
        <cfvo type="min"/>
        <cfvo type="num" val="$E$49"/>
        <color rgb="FF638EC6"/>
      </dataBar>
      <extLst>
        <ext xmlns:x14="http://schemas.microsoft.com/office/spreadsheetml/2009/9/main" uri="{B025F937-C7B1-47D3-B67F-A62EFF666E3E}">
          <x14:id>{04A63916-B598-45E1-87A8-964A64AD0012}</x14:id>
        </ext>
      </extLst>
    </cfRule>
  </conditionalFormatting>
  <conditionalFormatting sqref="G36:G49">
    <cfRule type="dataBar" priority="102">
      <dataBar>
        <cfvo type="min"/>
        <cfvo type="num" val="$G$49"/>
        <color rgb="FF638EC6"/>
      </dataBar>
      <extLst>
        <ext xmlns:x14="http://schemas.microsoft.com/office/spreadsheetml/2009/9/main" uri="{B025F937-C7B1-47D3-B67F-A62EFF666E3E}">
          <x14:id>{E1664D20-DB69-4097-8A87-6C18E80D9F74}</x14:id>
        </ext>
      </extLst>
    </cfRule>
  </conditionalFormatting>
  <conditionalFormatting sqref="H36:H49">
    <cfRule type="dataBar" priority="101">
      <dataBar>
        <cfvo type="min"/>
        <cfvo type="num" val="$H$49"/>
        <color rgb="FF638EC6"/>
      </dataBar>
      <extLst>
        <ext xmlns:x14="http://schemas.microsoft.com/office/spreadsheetml/2009/9/main" uri="{B025F937-C7B1-47D3-B67F-A62EFF666E3E}">
          <x14:id>{07B86A09-667E-4E3B-88A7-7A99112EBBC7}</x14:id>
        </ext>
      </extLst>
    </cfRule>
  </conditionalFormatting>
  <conditionalFormatting sqref="N36:N49">
    <cfRule type="dataBar" priority="100">
      <dataBar>
        <cfvo type="min"/>
        <cfvo type="num" val="$N$49"/>
        <color rgb="FF638EC6"/>
      </dataBar>
      <extLst>
        <ext xmlns:x14="http://schemas.microsoft.com/office/spreadsheetml/2009/9/main" uri="{B025F937-C7B1-47D3-B67F-A62EFF666E3E}">
          <x14:id>{9D530315-09DD-4B26-9A0A-1834AEF925CF}</x14:id>
        </ext>
      </extLst>
    </cfRule>
  </conditionalFormatting>
  <conditionalFormatting sqref="P36:P49">
    <cfRule type="dataBar" priority="99">
      <dataBar>
        <cfvo type="min"/>
        <cfvo type="num" val="$P$49"/>
        <color rgb="FF638EC6"/>
      </dataBar>
      <extLst>
        <ext xmlns:x14="http://schemas.microsoft.com/office/spreadsheetml/2009/9/main" uri="{B025F937-C7B1-47D3-B67F-A62EFF666E3E}">
          <x14:id>{E685B19C-8A6D-483D-92C8-609175FF75A6}</x14:id>
        </ext>
      </extLst>
    </cfRule>
  </conditionalFormatting>
  <conditionalFormatting sqref="C49">
    <cfRule type="dataBar" priority="98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{03CA706F-834A-4D9C-B0D6-758BA31CF740}</x14:id>
        </ext>
      </extLst>
    </cfRule>
  </conditionalFormatting>
  <conditionalFormatting sqref="F49">
    <cfRule type="dataBar" priority="97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{ECAD7143-2357-4273-965E-FD8A8DB0FEDB}</x14:id>
        </ext>
      </extLst>
    </cfRule>
  </conditionalFormatting>
  <conditionalFormatting sqref="I49">
    <cfRule type="dataBar" priority="96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{6A3215DA-AE3D-47A5-A96C-9CD3F0D9634A}</x14:id>
        </ext>
      </extLst>
    </cfRule>
  </conditionalFormatting>
  <conditionalFormatting sqref="O49">
    <cfRule type="dataBar" priority="95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{5D74A786-A428-45A3-8FC2-604D7126B186}</x14:id>
        </ext>
      </extLst>
    </cfRule>
  </conditionalFormatting>
  <conditionalFormatting sqref="B14:B16">
    <cfRule type="dataBar" priority="94">
      <dataBar>
        <cfvo type="num" val="0"/>
        <cfvo type="num" val="$B$16"/>
        <color rgb="FF638EC6"/>
      </dataBar>
      <extLst>
        <ext xmlns:x14="http://schemas.microsoft.com/office/spreadsheetml/2009/9/main" uri="{B025F937-C7B1-47D3-B67F-A62EFF666E3E}">
          <x14:id>{9C95D4A7-1378-46D9-BAA4-D6C8D96009CD}</x14:id>
        </ext>
      </extLst>
    </cfRule>
  </conditionalFormatting>
  <conditionalFormatting sqref="C14:C16">
    <cfRule type="dataBar" priority="93">
      <dataBar>
        <cfvo type="num" val="0"/>
        <cfvo type="num" val="$C$16"/>
        <color rgb="FF638EC6"/>
      </dataBar>
      <extLst>
        <ext xmlns:x14="http://schemas.microsoft.com/office/spreadsheetml/2009/9/main" uri="{B025F937-C7B1-47D3-B67F-A62EFF666E3E}">
          <x14:id>{9CAEA2AC-E7DE-4C89-A7C2-9E583F379DD1}</x14:id>
        </ext>
      </extLst>
    </cfRule>
  </conditionalFormatting>
  <conditionalFormatting sqref="E14:E16">
    <cfRule type="dataBar" priority="92">
      <dataBar>
        <cfvo type="num" val="0"/>
        <cfvo type="num" val="$E$16"/>
        <color rgb="FF638EC6"/>
      </dataBar>
      <extLst>
        <ext xmlns:x14="http://schemas.microsoft.com/office/spreadsheetml/2009/9/main" uri="{B025F937-C7B1-47D3-B67F-A62EFF666E3E}">
          <x14:id>{CAD6BCA8-0B42-4B98-8CDA-8970E22C20A9}</x14:id>
        </ext>
      </extLst>
    </cfRule>
  </conditionalFormatting>
  <conditionalFormatting sqref="F53:F66">
    <cfRule type="dataBar" priority="90">
      <dataBar>
        <cfvo type="num" val="0"/>
        <cfvo type="num" val="$F$66"/>
        <color rgb="FF63C384"/>
      </dataBar>
      <extLst>
        <ext xmlns:x14="http://schemas.microsoft.com/office/spreadsheetml/2009/9/main" uri="{B025F937-C7B1-47D3-B67F-A62EFF666E3E}">
          <x14:id>{9B22D719-F6A4-438D-BE40-80D81A2C9ACD}</x14:id>
        </ext>
      </extLst>
    </cfRule>
  </conditionalFormatting>
  <conditionalFormatting sqref="O53:O66">
    <cfRule type="dataBar" priority="91">
      <dataBar>
        <cfvo type="num" val="0"/>
        <cfvo type="num" val="$O$66"/>
        <color rgb="FF63C384"/>
      </dataBar>
      <extLst>
        <ext xmlns:x14="http://schemas.microsoft.com/office/spreadsheetml/2009/9/main" uri="{B025F937-C7B1-47D3-B67F-A62EFF666E3E}">
          <x14:id>{279796C3-B459-4DFC-8B10-03B2BBE30D86}</x14:id>
        </ext>
      </extLst>
    </cfRule>
  </conditionalFormatting>
  <conditionalFormatting sqref="L53:L66">
    <cfRule type="dataBar" priority="89">
      <dataBar>
        <cfvo type="num" val="0"/>
        <cfvo type="num" val="$L$66"/>
        <color rgb="FF63C384"/>
      </dataBar>
      <extLst>
        <ext xmlns:x14="http://schemas.microsoft.com/office/spreadsheetml/2009/9/main" uri="{B025F937-C7B1-47D3-B67F-A62EFF666E3E}">
          <x14:id>{BD49E578-F1C3-4382-AF48-8D400B7F1862}</x14:id>
        </ext>
      </extLst>
    </cfRule>
  </conditionalFormatting>
  <conditionalFormatting sqref="I53:I66">
    <cfRule type="dataBar" priority="88">
      <dataBar>
        <cfvo type="num" val="0"/>
        <cfvo type="num" val="$I$66"/>
        <color rgb="FF63C384"/>
      </dataBar>
      <extLst>
        <ext xmlns:x14="http://schemas.microsoft.com/office/spreadsheetml/2009/9/main" uri="{B025F937-C7B1-47D3-B67F-A62EFF666E3E}">
          <x14:id>{1ED217D7-29B8-4763-A25F-4065A81DC27C}</x14:id>
        </ext>
      </extLst>
    </cfRule>
  </conditionalFormatting>
  <conditionalFormatting sqref="I60">
    <cfRule type="dataBar" priority="8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{A0315C2E-14C2-4480-B7F2-192D19A08EDE}</x14:id>
        </ext>
      </extLst>
    </cfRule>
  </conditionalFormatting>
  <conditionalFormatting sqref="I59">
    <cfRule type="dataBar" priority="8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{42379DE7-87DF-4801-AD60-9B0D0677EA0D}</x14:id>
        </ext>
      </extLst>
    </cfRule>
  </conditionalFormatting>
  <conditionalFormatting sqref="C53:C66">
    <cfRule type="dataBar" priority="85">
      <dataBar>
        <cfvo type="num" val="0"/>
        <cfvo type="num" val="$C$66"/>
        <color rgb="FF63C384"/>
      </dataBar>
      <extLst>
        <ext xmlns:x14="http://schemas.microsoft.com/office/spreadsheetml/2009/9/main" uri="{B025F937-C7B1-47D3-B67F-A62EFF666E3E}">
          <x14:id>{9757D144-CF45-4A61-8C4D-36833470F2E3}</x14:id>
        </ext>
      </extLst>
    </cfRule>
  </conditionalFormatting>
  <conditionalFormatting sqref="B53:B66">
    <cfRule type="dataBar" priority="84">
      <dataBar>
        <cfvo type="num" val="0"/>
        <cfvo type="num" val="$B$66"/>
        <color rgb="FF638EC6"/>
      </dataBar>
      <extLst>
        <ext xmlns:x14="http://schemas.microsoft.com/office/spreadsheetml/2009/9/main" uri="{B025F937-C7B1-47D3-B67F-A62EFF666E3E}">
          <x14:id>{6C18AF05-1563-4A67-99C6-168D4F47D16C}</x14:id>
        </ext>
      </extLst>
    </cfRule>
  </conditionalFormatting>
  <conditionalFormatting sqref="D53:D66">
    <cfRule type="dataBar" priority="83">
      <dataBar>
        <cfvo type="num" val="0"/>
        <cfvo type="num" val="$D$66"/>
        <color rgb="FF638EC6"/>
      </dataBar>
      <extLst>
        <ext xmlns:x14="http://schemas.microsoft.com/office/spreadsheetml/2009/9/main" uri="{B025F937-C7B1-47D3-B67F-A62EFF666E3E}">
          <x14:id>{DF938399-DF42-4731-80D6-32493ADBE92D}</x14:id>
        </ext>
      </extLst>
    </cfRule>
  </conditionalFormatting>
  <conditionalFormatting sqref="E53:E66">
    <cfRule type="dataBar" priority="82">
      <dataBar>
        <cfvo type="num" val="0"/>
        <cfvo type="num" val="$E$66"/>
        <color rgb="FF638EC6"/>
      </dataBar>
      <extLst>
        <ext xmlns:x14="http://schemas.microsoft.com/office/spreadsheetml/2009/9/main" uri="{B025F937-C7B1-47D3-B67F-A62EFF666E3E}">
          <x14:id>{E641FEFB-5FEF-42D9-825D-ED41F327F3F6}</x14:id>
        </ext>
      </extLst>
    </cfRule>
  </conditionalFormatting>
  <conditionalFormatting sqref="H53:H66">
    <cfRule type="dataBar" priority="81">
      <dataBar>
        <cfvo type="min"/>
        <cfvo type="num" val="$H$49"/>
        <color rgb="FF638EC6"/>
      </dataBar>
      <extLst>
        <ext xmlns:x14="http://schemas.microsoft.com/office/spreadsheetml/2009/9/main" uri="{B025F937-C7B1-47D3-B67F-A62EFF666E3E}">
          <x14:id>{3074413D-1289-4B44-92D6-4782225E69C4}</x14:id>
        </ext>
      </extLst>
    </cfRule>
  </conditionalFormatting>
  <conditionalFormatting sqref="K53:K66">
    <cfRule type="dataBar" priority="80">
      <dataBar>
        <cfvo type="num" val="0"/>
        <cfvo type="num" val="$K$66"/>
        <color rgb="FF638EC6"/>
      </dataBar>
      <extLst>
        <ext xmlns:x14="http://schemas.microsoft.com/office/spreadsheetml/2009/9/main" uri="{B025F937-C7B1-47D3-B67F-A62EFF666E3E}">
          <x14:id>{7F7B37EB-4960-4581-88D2-568AD125CB24}</x14:id>
        </ext>
      </extLst>
    </cfRule>
  </conditionalFormatting>
  <conditionalFormatting sqref="N53:N66">
    <cfRule type="dataBar" priority="79">
      <dataBar>
        <cfvo type="num" val="0"/>
        <cfvo type="num" val="$N$66"/>
        <color rgb="FF638EC6"/>
      </dataBar>
      <extLst>
        <ext xmlns:x14="http://schemas.microsoft.com/office/spreadsheetml/2009/9/main" uri="{B025F937-C7B1-47D3-B67F-A62EFF666E3E}">
          <x14:id>{743C2B64-B54C-4C22-A1C2-E4BE25C4309F}</x14:id>
        </ext>
      </extLst>
    </cfRule>
  </conditionalFormatting>
  <conditionalFormatting sqref="C66">
    <cfRule type="dataBar" priority="78">
      <dataBar>
        <cfvo type="num" val="0"/>
        <cfvo type="num" val="$C$66"/>
        <color rgb="FF63C384"/>
      </dataBar>
      <extLst>
        <ext xmlns:x14="http://schemas.microsoft.com/office/spreadsheetml/2009/9/main" uri="{B025F937-C7B1-47D3-B67F-A62EFF666E3E}">
          <x14:id>{2E473B3C-B1CC-489B-A20B-CD0B9C45D4AB}</x14:id>
        </ext>
      </extLst>
    </cfRule>
  </conditionalFormatting>
  <conditionalFormatting sqref="F66">
    <cfRule type="dataBar" priority="77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{5411E655-9B03-4D52-BC95-AA84DFA54FBD}</x14:id>
        </ext>
      </extLst>
    </cfRule>
  </conditionalFormatting>
  <conditionalFormatting sqref="I66">
    <cfRule type="dataBar" priority="76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{A90CA684-2730-4895-A706-8CA3DF7143C3}</x14:id>
        </ext>
      </extLst>
    </cfRule>
  </conditionalFormatting>
  <conditionalFormatting sqref="L66">
    <cfRule type="dataBar" priority="75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{C975CC53-A857-4CC0-8BD4-D7A55AA4AD10}</x14:id>
        </ext>
      </extLst>
    </cfRule>
  </conditionalFormatting>
  <conditionalFormatting sqref="G53:G66">
    <cfRule type="dataBar" priority="74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{25B0E807-13A1-4B2C-BF62-22909E3A340A}</x14:id>
        </ext>
      </extLst>
    </cfRule>
  </conditionalFormatting>
  <conditionalFormatting sqref="J53:J66">
    <cfRule type="dataBar" priority="73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{DA0E2DEC-ABF4-4D93-968A-55CCEA21B5FE}</x14:id>
        </ext>
      </extLst>
    </cfRule>
  </conditionalFormatting>
  <conditionalFormatting sqref="M53:M66">
    <cfRule type="dataBar" priority="72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{A08BE47D-66EE-4B75-B477-D1D36917A832}</x14:id>
        </ext>
      </extLst>
    </cfRule>
  </conditionalFormatting>
  <conditionalFormatting sqref="P53:P66">
    <cfRule type="dataBar" priority="7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{C0BD93A6-A2D9-440D-8A52-855D37C3809C}</x14:id>
        </ext>
      </extLst>
    </cfRule>
  </conditionalFormatting>
  <conditionalFormatting sqref="B103:B108">
    <cfRule type="dataBar" priority="139">
      <dataBar>
        <cfvo type="num" val="0"/>
        <cfvo type="num" val="$B$108"/>
        <color rgb="FF638EC6"/>
      </dataBar>
      <extLst>
        <ext xmlns:x14="http://schemas.microsoft.com/office/spreadsheetml/2009/9/main" uri="{B025F937-C7B1-47D3-B67F-A62EFF666E3E}">
          <x14:id>{D95DD8FF-3A4B-45A1-AA6D-1F7DB13A363D}</x14:id>
        </ext>
      </extLst>
    </cfRule>
  </conditionalFormatting>
  <conditionalFormatting sqref="F117:F121">
    <cfRule type="dataBar" priority="69">
      <dataBar>
        <cfvo type="num" val="0"/>
        <cfvo type="num" val="$F$121"/>
        <color rgb="FF63C384"/>
      </dataBar>
      <extLst>
        <ext xmlns:x14="http://schemas.microsoft.com/office/spreadsheetml/2009/9/main" uri="{B025F937-C7B1-47D3-B67F-A62EFF666E3E}">
          <x14:id>{A3FD76C2-D1C3-4C9E-8DE0-3F7F49403A48}</x14:id>
        </ext>
      </extLst>
    </cfRule>
  </conditionalFormatting>
  <conditionalFormatting sqref="I117:I121">
    <cfRule type="dataBar" priority="68">
      <dataBar>
        <cfvo type="num" val="0"/>
        <cfvo type="num" val="$L$121"/>
        <color rgb="FF63C384"/>
      </dataBar>
      <extLst>
        <ext xmlns:x14="http://schemas.microsoft.com/office/spreadsheetml/2009/9/main" uri="{B025F937-C7B1-47D3-B67F-A62EFF666E3E}">
          <x14:id>{DDAC8679-42C6-4763-AE75-8FA0C6F42185}</x14:id>
        </ext>
      </extLst>
    </cfRule>
  </conditionalFormatting>
  <conditionalFormatting sqref="O117:O121">
    <cfRule type="dataBar" priority="140">
      <dataBar>
        <cfvo type="num" val="0"/>
        <cfvo type="num" val="$O$121"/>
        <color rgb="FF63C384"/>
      </dataBar>
      <extLst>
        <ext xmlns:x14="http://schemas.microsoft.com/office/spreadsheetml/2009/9/main" uri="{B025F937-C7B1-47D3-B67F-A62EFF666E3E}">
          <x14:id>{B733C7B0-B999-47A0-863E-3E9F8FDBA264}</x14:id>
        </ext>
      </extLst>
    </cfRule>
  </conditionalFormatting>
  <conditionalFormatting sqref="B117:B121">
    <cfRule type="dataBar" priority="141">
      <dataBar>
        <cfvo type="num" val="0"/>
        <cfvo type="num" val="$B$121"/>
        <color rgb="FF638EC6"/>
      </dataBar>
      <extLst>
        <ext xmlns:x14="http://schemas.microsoft.com/office/spreadsheetml/2009/9/main" uri="{B025F937-C7B1-47D3-B67F-A62EFF666E3E}">
          <x14:id>{965E40E5-2590-4D39-A056-55DB46032731}</x14:id>
        </ext>
      </extLst>
    </cfRule>
  </conditionalFormatting>
  <conditionalFormatting sqref="D117:D121">
    <cfRule type="dataBar" priority="142">
      <dataBar>
        <cfvo type="min"/>
        <cfvo type="num" val="$D$49"/>
        <color rgb="FF638EC6"/>
      </dataBar>
      <extLst>
        <ext xmlns:x14="http://schemas.microsoft.com/office/spreadsheetml/2009/9/main" uri="{B025F937-C7B1-47D3-B67F-A62EFF666E3E}">
          <x14:id>{9D269930-24D4-45F0-810D-40D7031A8C7C}</x14:id>
        </ext>
      </extLst>
    </cfRule>
  </conditionalFormatting>
  <conditionalFormatting sqref="E117:E121">
    <cfRule type="dataBar" priority="143">
      <dataBar>
        <cfvo type="num" val="0"/>
        <cfvo type="num" val="$E$121"/>
        <color rgb="FF638EC6"/>
      </dataBar>
      <extLst>
        <ext xmlns:x14="http://schemas.microsoft.com/office/spreadsheetml/2009/9/main" uri="{B025F937-C7B1-47D3-B67F-A62EFF666E3E}">
          <x14:id>{B6E4D822-5216-4293-B92F-462CD22CBFE2}</x14:id>
        </ext>
      </extLst>
    </cfRule>
  </conditionalFormatting>
  <conditionalFormatting sqref="H117:H121">
    <cfRule type="dataBar" priority="144">
      <dataBar>
        <cfvo type="num" val="0"/>
        <cfvo type="num" val="$H$121"/>
        <color rgb="FF638EC6"/>
      </dataBar>
      <extLst>
        <ext xmlns:x14="http://schemas.microsoft.com/office/spreadsheetml/2009/9/main" uri="{B025F937-C7B1-47D3-B67F-A62EFF666E3E}">
          <x14:id>{19F62C81-24B1-4885-A463-B2E87FC71E95}</x14:id>
        </ext>
      </extLst>
    </cfRule>
  </conditionalFormatting>
  <conditionalFormatting sqref="K117:K121">
    <cfRule type="dataBar" priority="145">
      <dataBar>
        <cfvo type="num" val="0"/>
        <cfvo type="num" val="$K$121"/>
        <color rgb="FF638EC6"/>
      </dataBar>
      <extLst>
        <ext xmlns:x14="http://schemas.microsoft.com/office/spreadsheetml/2009/9/main" uri="{B025F937-C7B1-47D3-B67F-A62EFF666E3E}">
          <x14:id>{DA036019-D79E-4533-8385-B514A6CDB18D}</x14:id>
        </ext>
      </extLst>
    </cfRule>
  </conditionalFormatting>
  <conditionalFormatting sqref="N117:N121">
    <cfRule type="dataBar" priority="146">
      <dataBar>
        <cfvo type="num" val="0"/>
        <cfvo type="num" val="$N$121"/>
        <color rgb="FF638EC6"/>
      </dataBar>
      <extLst>
        <ext xmlns:x14="http://schemas.microsoft.com/office/spreadsheetml/2009/9/main" uri="{B025F937-C7B1-47D3-B67F-A62EFF666E3E}">
          <x14:id>{82802203-BC58-4F44-B8C0-812531E1FBE4}</x14:id>
        </ext>
      </extLst>
    </cfRule>
  </conditionalFormatting>
  <conditionalFormatting sqref="G117:G121">
    <cfRule type="dataBar" priority="147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{843529EF-3390-471D-9714-B1758EFCE136}</x14:id>
        </ext>
      </extLst>
    </cfRule>
  </conditionalFormatting>
  <conditionalFormatting sqref="J117:J121">
    <cfRule type="dataBar" priority="148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{29CCB76B-5E72-4307-AEE6-A93249AC5965}</x14:id>
        </ext>
      </extLst>
    </cfRule>
  </conditionalFormatting>
  <conditionalFormatting sqref="M117:M121">
    <cfRule type="dataBar" priority="149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{D532BF6C-B351-4041-800D-14181108D165}</x14:id>
        </ext>
      </extLst>
    </cfRule>
  </conditionalFormatting>
  <conditionalFormatting sqref="P117:P121">
    <cfRule type="dataBar" priority="150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{44627FA1-CC6B-4D2B-812F-429CDA04CB3E}</x14:id>
        </ext>
      </extLst>
    </cfRule>
  </conditionalFormatting>
  <conditionalFormatting sqref="C103:C108">
    <cfRule type="dataBar" priority="151">
      <dataBar>
        <cfvo type="min"/>
        <cfvo type="num" val="1"/>
        <color rgb="FF63C384"/>
      </dataBar>
      <extLst>
        <ext xmlns:x14="http://schemas.microsoft.com/office/spreadsheetml/2009/9/main" uri="{B025F937-C7B1-47D3-B67F-A62EFF666E3E}">
          <x14:id>{64E27EEA-5914-4663-B1F2-E6B2934F4EA5}</x14:id>
        </ext>
      </extLst>
    </cfRule>
  </conditionalFormatting>
  <conditionalFormatting sqref="D125:D130">
    <cfRule type="dataBar" priority="59">
      <dataBar>
        <cfvo type="min"/>
        <cfvo type="num" val="$D$49"/>
        <color rgb="FF638EC6"/>
      </dataBar>
      <extLst>
        <ext xmlns:x14="http://schemas.microsoft.com/office/spreadsheetml/2009/9/main" uri="{B025F937-C7B1-47D3-B67F-A62EFF666E3E}">
          <x14:id>{EC497562-FE8A-4B14-80B4-3B32E41B384D}</x14:id>
        </ext>
      </extLst>
    </cfRule>
  </conditionalFormatting>
  <conditionalFormatting sqref="E125:E130">
    <cfRule type="dataBar" priority="60">
      <dataBar>
        <cfvo type="num" val="0"/>
        <cfvo type="num" val="$E$130"/>
        <color rgb="FF638EC6"/>
      </dataBar>
      <extLst>
        <ext xmlns:x14="http://schemas.microsoft.com/office/spreadsheetml/2009/9/main" uri="{B025F937-C7B1-47D3-B67F-A62EFF666E3E}">
          <x14:id>{91F8E575-1CFD-4E0E-ADA6-303E413490E9}</x14:id>
        </ext>
      </extLst>
    </cfRule>
  </conditionalFormatting>
  <conditionalFormatting sqref="H125:H130">
    <cfRule type="dataBar" priority="61">
      <dataBar>
        <cfvo type="num" val="0"/>
        <cfvo type="num" val="$H$130"/>
        <color rgb="FF638EC6"/>
      </dataBar>
      <extLst>
        <ext xmlns:x14="http://schemas.microsoft.com/office/spreadsheetml/2009/9/main" uri="{B025F937-C7B1-47D3-B67F-A62EFF666E3E}">
          <x14:id>{CA17438C-89FF-48C8-90C3-C270AC9E2E94}</x14:id>
        </ext>
      </extLst>
    </cfRule>
  </conditionalFormatting>
  <conditionalFormatting sqref="K125:K130">
    <cfRule type="dataBar" priority="62">
      <dataBar>
        <cfvo type="num" val="0"/>
        <cfvo type="num" val="$K$130"/>
        <color rgb="FF638EC6"/>
      </dataBar>
      <extLst>
        <ext xmlns:x14="http://schemas.microsoft.com/office/spreadsheetml/2009/9/main" uri="{B025F937-C7B1-47D3-B67F-A62EFF666E3E}">
          <x14:id>{EE99A662-3E95-4491-9960-DAD5A47F031E}</x14:id>
        </ext>
      </extLst>
    </cfRule>
  </conditionalFormatting>
  <conditionalFormatting sqref="N127:N130">
    <cfRule type="dataBar" priority="63">
      <dataBar>
        <cfvo type="num" val="0"/>
        <cfvo type="num" val="$N$130"/>
        <color rgb="FF638EC6"/>
      </dataBar>
      <extLst>
        <ext xmlns:x14="http://schemas.microsoft.com/office/spreadsheetml/2009/9/main" uri="{B025F937-C7B1-47D3-B67F-A62EFF666E3E}">
          <x14:id>{42398784-DA8D-495D-9EF6-6B35C59BE88F}</x14:id>
        </ext>
      </extLst>
    </cfRule>
  </conditionalFormatting>
  <conditionalFormatting sqref="G125:G130">
    <cfRule type="dataBar" priority="64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{65D606E7-545F-47F9-AF6B-1C6CD4DFA733}</x14:id>
        </ext>
      </extLst>
    </cfRule>
  </conditionalFormatting>
  <conditionalFormatting sqref="J125:J130">
    <cfRule type="dataBar" priority="65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{A0A86697-E479-4D95-9D2D-544A4D2DA9E8}</x14:id>
        </ext>
      </extLst>
    </cfRule>
  </conditionalFormatting>
  <conditionalFormatting sqref="M125:M130">
    <cfRule type="dataBar" priority="66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{161295D6-2605-413D-B976-535A6AACE1F2}</x14:id>
        </ext>
      </extLst>
    </cfRule>
  </conditionalFormatting>
  <conditionalFormatting sqref="P125:P130">
    <cfRule type="dataBar" priority="67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{2519C6C1-F07B-4851-A3E2-2A3908EEC93E}</x14:id>
        </ext>
      </extLst>
    </cfRule>
  </conditionalFormatting>
  <conditionalFormatting sqref="B125:B130">
    <cfRule type="dataBar" priority="152">
      <dataBar>
        <cfvo type="num" val="0"/>
        <cfvo type="num" val="$B$130"/>
        <color rgb="FF638EC6"/>
      </dataBar>
      <extLst>
        <ext xmlns:x14="http://schemas.microsoft.com/office/spreadsheetml/2009/9/main" uri="{B025F937-C7B1-47D3-B67F-A62EFF666E3E}">
          <x14:id>{4FFAE6AE-9D3D-490F-9C10-32BE1E76F204}</x14:id>
        </ext>
      </extLst>
    </cfRule>
  </conditionalFormatting>
  <conditionalFormatting sqref="F121">
    <cfRule type="dataBar" priority="58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{97141DB6-3109-4A84-8E3B-B6A4E942EC23}</x14:id>
        </ext>
      </extLst>
    </cfRule>
  </conditionalFormatting>
  <conditionalFormatting sqref="I125:I130">
    <cfRule type="dataBar" priority="57">
      <dataBar>
        <cfvo type="num" val="0"/>
        <cfvo type="num" val="$I$130"/>
        <color rgb="FF63C384"/>
      </dataBar>
      <extLst>
        <ext xmlns:x14="http://schemas.microsoft.com/office/spreadsheetml/2009/9/main" uri="{B025F937-C7B1-47D3-B67F-A62EFF666E3E}">
          <x14:id>{E413BD52-0413-4AAD-913C-914C5B443AC6}</x14:id>
        </ext>
      </extLst>
    </cfRule>
  </conditionalFormatting>
  <conditionalFormatting sqref="L125:L130">
    <cfRule type="dataBar" priority="56">
      <dataBar>
        <cfvo type="num" val="0"/>
        <cfvo type="num" val="$L$130"/>
        <color rgb="FF63C384"/>
      </dataBar>
      <extLst>
        <ext xmlns:x14="http://schemas.microsoft.com/office/spreadsheetml/2009/9/main" uri="{B025F937-C7B1-47D3-B67F-A62EFF666E3E}">
          <x14:id>{CEC34F52-8FDA-4E11-99DD-09BE5D3AE3BB}</x14:id>
        </ext>
      </extLst>
    </cfRule>
  </conditionalFormatting>
  <conditionalFormatting sqref="O125:O130">
    <cfRule type="dataBar" priority="55">
      <dataBar>
        <cfvo type="num" val="0"/>
        <cfvo type="num" val="$O$130"/>
        <color rgb="FF63C384"/>
      </dataBar>
      <extLst>
        <ext xmlns:x14="http://schemas.microsoft.com/office/spreadsheetml/2009/9/main" uri="{B025F937-C7B1-47D3-B67F-A62EFF666E3E}">
          <x14:id>{099B9E8E-9FAC-42C8-8A47-1654F958BAF1}</x14:id>
        </ext>
      </extLst>
    </cfRule>
  </conditionalFormatting>
  <conditionalFormatting sqref="L121">
    <cfRule type="dataBar" priority="54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{9EA24014-0C2E-4CF6-A1DD-15982631B52B}</x14:id>
        </ext>
      </extLst>
    </cfRule>
  </conditionalFormatting>
  <conditionalFormatting sqref="L117:L121">
    <cfRule type="dataBar" priority="53">
      <dataBar>
        <cfvo type="num" val="0"/>
        <cfvo type="num" val="$L$121"/>
        <color rgb="FF63C384"/>
      </dataBar>
      <extLst>
        <ext xmlns:x14="http://schemas.microsoft.com/office/spreadsheetml/2009/9/main" uri="{B025F937-C7B1-47D3-B67F-A62EFF666E3E}">
          <x14:id>{4C39B3F6-AF2B-438D-8E57-25A57A824E1C}</x14:id>
        </ext>
      </extLst>
    </cfRule>
  </conditionalFormatting>
  <conditionalFormatting sqref="I121">
    <cfRule type="dataBar" priority="52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{0AE0C6A9-BEB4-4413-9064-EE20B7489C69}</x14:id>
        </ext>
      </extLst>
    </cfRule>
  </conditionalFormatting>
  <conditionalFormatting sqref="C117:C121">
    <cfRule type="dataBar" priority="51">
      <dataBar>
        <cfvo type="num" val="0"/>
        <cfvo type="num" val="0"/>
        <color rgb="FF63C384"/>
      </dataBar>
      <extLst>
        <ext xmlns:x14="http://schemas.microsoft.com/office/spreadsheetml/2009/9/main" uri="{B025F937-C7B1-47D3-B67F-A62EFF666E3E}">
          <x14:id>{EFBF07AA-9BE5-4783-B3B2-190790783356}</x14:id>
        </ext>
      </extLst>
    </cfRule>
  </conditionalFormatting>
  <conditionalFormatting sqref="C125:C130">
    <cfRule type="dataBar" priority="49">
      <dataBar>
        <cfvo type="num" val="0"/>
        <cfvo type="num" val="$C$130"/>
        <color rgb="FF63C384"/>
      </dataBar>
      <extLst>
        <ext xmlns:x14="http://schemas.microsoft.com/office/spreadsheetml/2009/9/main" uri="{B025F937-C7B1-47D3-B67F-A62EFF666E3E}">
          <x14:id>{E8D0BA76-FE3E-496C-A08A-B8E7E8817057}</x14:id>
        </ext>
      </extLst>
    </cfRule>
  </conditionalFormatting>
  <conditionalFormatting sqref="L50 L87">
    <cfRule type="dataBar" priority="153">
      <dataBar>
        <cfvo type="min"/>
        <cfvo type="num" val="1"/>
        <color rgb="FF63C384"/>
      </dataBar>
      <extLst>
        <ext xmlns:x14="http://schemas.microsoft.com/office/spreadsheetml/2009/9/main" uri="{B025F937-C7B1-47D3-B67F-A62EFF666E3E}">
          <x14:id>{8D41D7B5-85FA-4A69-98A7-5966697600AB}</x14:id>
        </ext>
      </extLst>
    </cfRule>
  </conditionalFormatting>
  <conditionalFormatting sqref="C31">
    <cfRule type="dataBar" priority="47">
      <dataBar>
        <cfvo type="min"/>
        <cfvo type="num" val="$B$32"/>
        <color rgb="FF638EC6"/>
      </dataBar>
      <extLst>
        <ext xmlns:x14="http://schemas.microsoft.com/office/spreadsheetml/2009/9/main" uri="{B025F937-C7B1-47D3-B67F-A62EFF666E3E}">
          <x14:id>{9149C18A-01E1-4E67-A04B-6E3DC87A9D96}</x14:id>
        </ext>
      </extLst>
    </cfRule>
  </conditionalFormatting>
  <conditionalFormatting sqref="E31">
    <cfRule type="dataBar" priority="46">
      <dataBar>
        <cfvo type="min"/>
        <cfvo type="num" val="$C$32"/>
        <color rgb="FF638EC6"/>
      </dataBar>
      <extLst>
        <ext xmlns:x14="http://schemas.microsoft.com/office/spreadsheetml/2009/9/main" uri="{B025F937-C7B1-47D3-B67F-A62EFF666E3E}">
          <x14:id>{6B76C839-C718-4FD9-9E77-11255A43E62B}</x14:id>
        </ext>
      </extLst>
    </cfRule>
  </conditionalFormatting>
  <conditionalFormatting sqref="E31">
    <cfRule type="dataBar" priority="45">
      <dataBar>
        <cfvo type="min"/>
        <cfvo type="num" val="$B$32"/>
        <color rgb="FF638EC6"/>
      </dataBar>
      <extLst>
        <ext xmlns:x14="http://schemas.microsoft.com/office/spreadsheetml/2009/9/main" uri="{B025F937-C7B1-47D3-B67F-A62EFF666E3E}">
          <x14:id>{9F726DDC-C5D6-43F7-B486-DC3CE2530752}</x14:id>
        </ext>
      </extLst>
    </cfRule>
  </conditionalFormatting>
  <conditionalFormatting sqref="I43">
    <cfRule type="dataBar" priority="44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{5E35F3F4-252F-4913-8387-CC6E4B2A2E27}</x14:id>
        </ext>
      </extLst>
    </cfRule>
  </conditionalFormatting>
  <conditionalFormatting sqref="B36:P49">
    <cfRule type="containsBlanks" dxfId="195" priority="40" stopIfTrue="1">
      <formula>LEN(TRIM(B36))=0</formula>
    </cfRule>
  </conditionalFormatting>
  <conditionalFormatting sqref="I43">
    <cfRule type="dataBar" priority="43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{43DD3994-F241-42C9-977B-6072D19F5539}</x14:id>
        </ext>
      </extLst>
    </cfRule>
  </conditionalFormatting>
  <conditionalFormatting sqref="J36:J49">
    <cfRule type="dataBar" priority="42">
      <dataBar>
        <cfvo type="min"/>
        <cfvo type="num" val="$G$49"/>
        <color rgb="FF638EC6"/>
      </dataBar>
      <extLst>
        <ext xmlns:x14="http://schemas.microsoft.com/office/spreadsheetml/2009/9/main" uri="{B025F937-C7B1-47D3-B67F-A62EFF666E3E}">
          <x14:id>{7FB3EE4F-5776-47B7-B5B0-73A3AB48C476}</x14:id>
        </ext>
      </extLst>
    </cfRule>
  </conditionalFormatting>
  <conditionalFormatting sqref="K36:K39 K41:K49">
    <cfRule type="dataBar" priority="154">
      <dataBar>
        <cfvo type="min"/>
        <cfvo type="num" val="$K$49"/>
        <color rgb="FF638EC6"/>
      </dataBar>
      <extLst>
        <ext xmlns:x14="http://schemas.microsoft.com/office/spreadsheetml/2009/9/main" uri="{B025F937-C7B1-47D3-B67F-A62EFF666E3E}">
          <x14:id>{E55B3A28-E5EE-4F61-9968-602CA104C907}</x14:id>
        </ext>
      </extLst>
    </cfRule>
  </conditionalFormatting>
  <conditionalFormatting sqref="M36:M49">
    <cfRule type="dataBar" priority="41">
      <dataBar>
        <cfvo type="num" val="0"/>
        <cfvo type="num" val="$M$49"/>
        <color rgb="FF638EC6"/>
      </dataBar>
      <extLst>
        <ext xmlns:x14="http://schemas.microsoft.com/office/spreadsheetml/2009/9/main" uri="{B025F937-C7B1-47D3-B67F-A62EFF666E3E}">
          <x14:id>{76A016FB-B1F7-48BC-836B-EC9DDEDFA928}</x14:id>
        </ext>
      </extLst>
    </cfRule>
  </conditionalFormatting>
  <conditionalFormatting sqref="E6:E8">
    <cfRule type="dataBar" priority="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{9BC95C78-66F2-4FAE-949E-D68AA8D9333B}</x14:id>
        </ext>
      </extLst>
    </cfRule>
  </conditionalFormatting>
  <conditionalFormatting sqref="E6:E8">
    <cfRule type="dataBar" priority="38">
      <dataBar>
        <cfvo type="num" val="0"/>
        <cfvo type="num" val="$E$8"/>
        <color rgb="FF638EC6"/>
      </dataBar>
      <extLst>
        <ext xmlns:x14="http://schemas.microsoft.com/office/spreadsheetml/2009/9/main" uri="{B025F937-C7B1-47D3-B67F-A62EFF666E3E}">
          <x14:id>{5F5672BD-5AAC-477B-B26E-909542EFC52D}</x14:id>
        </ext>
      </extLst>
    </cfRule>
  </conditionalFormatting>
  <conditionalFormatting sqref="G6:G8">
    <cfRule type="dataBar" priority="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{193DBB19-C313-4251-8CE9-91B070DB5202}</x14:id>
        </ext>
      </extLst>
    </cfRule>
  </conditionalFormatting>
  <conditionalFormatting sqref="G6:G8">
    <cfRule type="dataBar" priority="36">
      <dataBar>
        <cfvo type="num" val="0"/>
        <cfvo type="num" val="$G$8"/>
        <color rgb="FF638EC6"/>
      </dataBar>
      <extLst>
        <ext xmlns:x14="http://schemas.microsoft.com/office/spreadsheetml/2009/9/main" uri="{B025F937-C7B1-47D3-B67F-A62EFF666E3E}">
          <x14:id>{4999E5C0-6276-4C6E-8DB5-A96997B28F33}</x14:id>
        </ext>
      </extLst>
    </cfRule>
  </conditionalFormatting>
  <conditionalFormatting sqref="E71:E84">
    <cfRule type="dataBar" priority="27">
      <dataBar>
        <cfvo type="num" val="0"/>
        <cfvo type="num" val="$E$84"/>
        <color rgb="FF638EC6"/>
      </dataBar>
      <extLst>
        <ext xmlns:x14="http://schemas.microsoft.com/office/spreadsheetml/2009/9/main" uri="{B025F937-C7B1-47D3-B67F-A62EFF666E3E}">
          <x14:id>{3D871BFB-7D6C-490B-B050-97F921681182}</x14:id>
        </ext>
      </extLst>
    </cfRule>
  </conditionalFormatting>
  <conditionalFormatting sqref="B71:J84">
    <cfRule type="containsBlanks" dxfId="194" priority="34" stopIfTrue="1">
      <formula>LEN(TRIM(B71))=0</formula>
    </cfRule>
  </conditionalFormatting>
  <conditionalFormatting sqref="G71:G84 J71:J84">
    <cfRule type="dataBar" priority="33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{C13F00DE-57DD-45D1-97F0-DBC3E8C0FED4}</x14:id>
        </ext>
      </extLst>
    </cfRule>
  </conditionalFormatting>
  <conditionalFormatting sqref="F71:F84">
    <cfRule type="dataBar" priority="32">
      <dataBar>
        <cfvo type="num" val="0"/>
        <cfvo type="num" val="$F$84"/>
        <color rgb="FF63C384"/>
      </dataBar>
      <extLst>
        <ext xmlns:x14="http://schemas.microsoft.com/office/spreadsheetml/2009/9/main" uri="{B025F937-C7B1-47D3-B67F-A62EFF666E3E}">
          <x14:id>{A1C6B640-B462-4FAB-82BA-955C52F0F5AC}</x14:id>
        </ext>
      </extLst>
    </cfRule>
  </conditionalFormatting>
  <conditionalFormatting sqref="I71:I84">
    <cfRule type="dataBar" priority="31">
      <dataBar>
        <cfvo type="num" val="0"/>
        <cfvo type="num" val="$I$84"/>
        <color rgb="FF63C384"/>
      </dataBar>
      <extLst>
        <ext xmlns:x14="http://schemas.microsoft.com/office/spreadsheetml/2009/9/main" uri="{B025F937-C7B1-47D3-B67F-A62EFF666E3E}">
          <x14:id>{61467558-DAEF-4483-B156-56013255CB44}</x14:id>
        </ext>
      </extLst>
    </cfRule>
  </conditionalFormatting>
  <conditionalFormatting sqref="C71:C84">
    <cfRule type="dataBar" priority="30">
      <dataBar>
        <cfvo type="num" val="0"/>
        <cfvo type="num" val="$C$84"/>
        <color rgb="FF63C384"/>
      </dataBar>
      <extLst>
        <ext xmlns:x14="http://schemas.microsoft.com/office/spreadsheetml/2009/9/main" uri="{B025F937-C7B1-47D3-B67F-A62EFF666E3E}">
          <x14:id>{E1D36144-E313-48FD-B549-78492B02F166}</x14:id>
        </ext>
      </extLst>
    </cfRule>
  </conditionalFormatting>
  <conditionalFormatting sqref="B71:B84">
    <cfRule type="dataBar" priority="29">
      <dataBar>
        <cfvo type="num" val="0"/>
        <cfvo type="num" val="$B$84"/>
        <color rgb="FF638EC6"/>
      </dataBar>
      <extLst>
        <ext xmlns:x14="http://schemas.microsoft.com/office/spreadsheetml/2009/9/main" uri="{B025F937-C7B1-47D3-B67F-A62EFF666E3E}">
          <x14:id>{F3E8B470-217C-4241-B409-DF320D10AB2D}</x14:id>
        </ext>
      </extLst>
    </cfRule>
  </conditionalFormatting>
  <conditionalFormatting sqref="D71:D84">
    <cfRule type="dataBar" priority="28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{D3A687DA-5D06-449B-9C67-8DE76D554A0E}</x14:id>
        </ext>
      </extLst>
    </cfRule>
  </conditionalFormatting>
  <conditionalFormatting sqref="H71:H84">
    <cfRule type="dataBar" priority="35">
      <dataBar>
        <cfvo type="num" val="0"/>
        <cfvo type="num" val="$H$84"/>
        <color rgb="FF638EC6"/>
      </dataBar>
      <extLst>
        <ext xmlns:x14="http://schemas.microsoft.com/office/spreadsheetml/2009/9/main" uri="{B025F937-C7B1-47D3-B67F-A62EFF666E3E}">
          <x14:id>{74E329B4-1846-45C3-99E5-7EE8FD52B679}</x14:id>
        </ext>
      </extLst>
    </cfRule>
  </conditionalFormatting>
  <conditionalFormatting sqref="B142:J147">
    <cfRule type="containsBlanks" dxfId="193" priority="5" stopIfTrue="1">
      <formula>LEN(TRIM(B142))=0</formula>
    </cfRule>
  </conditionalFormatting>
  <conditionalFormatting sqref="B134:J138">
    <cfRule type="containsBlanks" dxfId="192" priority="7" stopIfTrue="1">
      <formula>LEN(TRIM(B134))=0</formula>
    </cfRule>
  </conditionalFormatting>
  <conditionalFormatting sqref="F142:F147">
    <cfRule type="dataBar" priority="19">
      <dataBar>
        <cfvo type="num" val="0"/>
        <cfvo type="num" val="$F$147"/>
        <color rgb="FF63C384"/>
      </dataBar>
      <extLst>
        <ext xmlns:x14="http://schemas.microsoft.com/office/spreadsheetml/2009/9/main" uri="{B025F937-C7B1-47D3-B67F-A62EFF666E3E}">
          <x14:id>{ADEA4D1D-CE04-4734-93F7-A584E7EE0941}</x14:id>
        </ext>
      </extLst>
    </cfRule>
  </conditionalFormatting>
  <conditionalFormatting sqref="F134:F138">
    <cfRule type="dataBar" priority="18">
      <dataBar>
        <cfvo type="num" val="0"/>
        <cfvo type="num" val="$F$96"/>
        <color rgb="FF63C384"/>
      </dataBar>
      <extLst>
        <ext xmlns:x14="http://schemas.microsoft.com/office/spreadsheetml/2009/9/main" uri="{B025F937-C7B1-47D3-B67F-A62EFF666E3E}">
          <x14:id>{5F918A23-EA62-4A54-A535-C25DFBAFFCCE}</x14:id>
        </ext>
      </extLst>
    </cfRule>
  </conditionalFormatting>
  <conditionalFormatting sqref="I134:I138">
    <cfRule type="dataBar" priority="17">
      <dataBar>
        <cfvo type="num" val="0"/>
        <cfvo type="num" val="$I$138"/>
        <color rgb="FF63C384"/>
      </dataBar>
      <extLst>
        <ext xmlns:x14="http://schemas.microsoft.com/office/spreadsheetml/2009/9/main" uri="{B025F937-C7B1-47D3-B67F-A62EFF666E3E}">
          <x14:id>{6C6C77B6-01A5-4885-88D6-BD7B050FEE45}</x14:id>
        </ext>
      </extLst>
    </cfRule>
  </conditionalFormatting>
  <conditionalFormatting sqref="B134:B138">
    <cfRule type="dataBar" priority="20">
      <dataBar>
        <cfvo type="num" val="0"/>
        <cfvo type="num" val="$B$138"/>
        <color rgb="FF638EC6"/>
      </dataBar>
      <extLst>
        <ext xmlns:x14="http://schemas.microsoft.com/office/spreadsheetml/2009/9/main" uri="{B025F937-C7B1-47D3-B67F-A62EFF666E3E}">
          <x14:id>{4392D838-FCD4-4CF0-A188-ACBF87BD8AAC}</x14:id>
        </ext>
      </extLst>
    </cfRule>
  </conditionalFormatting>
  <conditionalFormatting sqref="D134:D138">
    <cfRule type="dataBar" priority="2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{A1DA3D02-556E-4E71-889E-C6F2ABA57C44}</x14:id>
        </ext>
      </extLst>
    </cfRule>
  </conditionalFormatting>
  <conditionalFormatting sqref="E134:E138">
    <cfRule type="dataBar" priority="22">
      <dataBar>
        <cfvo type="num" val="0"/>
        <cfvo type="num" val="$E$138"/>
        <color rgb="FF638EC6"/>
      </dataBar>
      <extLst>
        <ext xmlns:x14="http://schemas.microsoft.com/office/spreadsheetml/2009/9/main" uri="{B025F937-C7B1-47D3-B67F-A62EFF666E3E}">
          <x14:id>{D63E39DD-A271-433F-9ADA-8ACDA36B1419}</x14:id>
        </ext>
      </extLst>
    </cfRule>
  </conditionalFormatting>
  <conditionalFormatting sqref="H134:H138">
    <cfRule type="dataBar" priority="23">
      <dataBar>
        <cfvo type="num" val="0"/>
        <cfvo type="num" val="$H$138"/>
        <color rgb="FF638EC6"/>
      </dataBar>
      <extLst>
        <ext xmlns:x14="http://schemas.microsoft.com/office/spreadsheetml/2009/9/main" uri="{B025F937-C7B1-47D3-B67F-A62EFF666E3E}">
          <x14:id>{2DC66E2E-999B-4744-A885-620D0170C5AE}</x14:id>
        </ext>
      </extLst>
    </cfRule>
  </conditionalFormatting>
  <conditionalFormatting sqref="G134:G138">
    <cfRule type="dataBar" priority="24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{B37C84E6-D53D-4A1F-9DC3-FE4A6D6C7295}</x14:id>
        </ext>
      </extLst>
    </cfRule>
  </conditionalFormatting>
  <conditionalFormatting sqref="J134:J138">
    <cfRule type="dataBar" priority="25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{68502791-1F43-4237-B43B-3B277BC46E8F}</x14:id>
        </ext>
      </extLst>
    </cfRule>
  </conditionalFormatting>
  <conditionalFormatting sqref="D142:D147">
    <cfRule type="dataBar" priority="12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{111F96C5-517C-4C13-9F8D-5F847B896DDD}</x14:id>
        </ext>
      </extLst>
    </cfRule>
  </conditionalFormatting>
  <conditionalFormatting sqref="E142:E147">
    <cfRule type="dataBar" priority="13">
      <dataBar>
        <cfvo type="num" val="0"/>
        <cfvo type="num" val="$E$147"/>
        <color rgb="FF638EC6"/>
      </dataBar>
      <extLst>
        <ext xmlns:x14="http://schemas.microsoft.com/office/spreadsheetml/2009/9/main" uri="{B025F937-C7B1-47D3-B67F-A62EFF666E3E}">
          <x14:id>{269AEA89-436D-4736-8CC7-FBD4B1AE7D99}</x14:id>
        </ext>
      </extLst>
    </cfRule>
  </conditionalFormatting>
  <conditionalFormatting sqref="H142:H147">
    <cfRule type="dataBar" priority="14">
      <dataBar>
        <cfvo type="num" val="0"/>
        <cfvo type="num" val="$H$147"/>
        <color rgb="FF638EC6"/>
      </dataBar>
      <extLst>
        <ext xmlns:x14="http://schemas.microsoft.com/office/spreadsheetml/2009/9/main" uri="{B025F937-C7B1-47D3-B67F-A62EFF666E3E}">
          <x14:id>{3F548D24-967E-4BB8-B677-8CC04114900B}</x14:id>
        </ext>
      </extLst>
    </cfRule>
  </conditionalFormatting>
  <conditionalFormatting sqref="G142:G147">
    <cfRule type="dataBar" priority="15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{A5AC05CE-6746-4284-9566-B2829F8424E4}</x14:id>
        </ext>
      </extLst>
    </cfRule>
  </conditionalFormatting>
  <conditionalFormatting sqref="J142:J147">
    <cfRule type="dataBar" priority="16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{AC85F0C5-6608-4E2C-A80A-8753F6D75C11}</x14:id>
        </ext>
      </extLst>
    </cfRule>
  </conditionalFormatting>
  <conditionalFormatting sqref="B142:B147">
    <cfRule type="dataBar" priority="26">
      <dataBar>
        <cfvo type="num" val="0"/>
        <cfvo type="num" val="$B$147"/>
        <color rgb="FF638EC6"/>
      </dataBar>
      <extLst>
        <ext xmlns:x14="http://schemas.microsoft.com/office/spreadsheetml/2009/9/main" uri="{B025F937-C7B1-47D3-B67F-A62EFF666E3E}">
          <x14:id>{D30B8951-7EF5-43A2-B104-47CC71E1038C}</x14:id>
        </ext>
      </extLst>
    </cfRule>
  </conditionalFormatting>
  <conditionalFormatting sqref="F138">
    <cfRule type="dataBar" priority="11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{0952EF99-9403-42FF-A506-10522E3CAC1A}</x14:id>
        </ext>
      </extLst>
    </cfRule>
  </conditionalFormatting>
  <conditionalFormatting sqref="I142:I147">
    <cfRule type="dataBar" priority="10">
      <dataBar>
        <cfvo type="num" val="0"/>
        <cfvo type="num" val="$I$147"/>
        <color rgb="FF63C384"/>
      </dataBar>
      <extLst>
        <ext xmlns:x14="http://schemas.microsoft.com/office/spreadsheetml/2009/9/main" uri="{B025F937-C7B1-47D3-B67F-A62EFF666E3E}">
          <x14:id>{79A43C47-F698-4917-AABF-5C0A54894528}</x14:id>
        </ext>
      </extLst>
    </cfRule>
  </conditionalFormatting>
  <conditionalFormatting sqref="I138">
    <cfRule type="dataBar" priority="9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{040BFADD-EB19-4526-8A67-C3423196A9E4}</x14:id>
        </ext>
      </extLst>
    </cfRule>
  </conditionalFormatting>
  <conditionalFormatting sqref="C134:C138">
    <cfRule type="dataBar" priority="8">
      <dataBar>
        <cfvo type="num" val="0"/>
        <cfvo type="num" val="$C$138"/>
        <color rgb="FF63C384"/>
      </dataBar>
      <extLst>
        <ext xmlns:x14="http://schemas.microsoft.com/office/spreadsheetml/2009/9/main" uri="{B025F937-C7B1-47D3-B67F-A62EFF666E3E}">
          <x14:id>{4C0A7C2C-528B-4E7B-AD1A-3978A7EC3E1D}</x14:id>
        </ext>
      </extLst>
    </cfRule>
  </conditionalFormatting>
  <conditionalFormatting sqref="C142:C147">
    <cfRule type="dataBar" priority="6">
      <dataBar>
        <cfvo type="num" val="0"/>
        <cfvo type="num" val="$C$147"/>
        <color rgb="FF63C384"/>
      </dataBar>
      <extLst>
        <ext xmlns:x14="http://schemas.microsoft.com/office/spreadsheetml/2009/9/main" uri="{B025F937-C7B1-47D3-B67F-A62EFF666E3E}">
          <x14:id>{9C7B5DD3-1B8F-4255-8071-AC4EEC75BF9A}</x14:id>
        </ext>
      </extLst>
    </cfRule>
  </conditionalFormatting>
  <conditionalFormatting sqref="F19:F32">
    <cfRule type="dataBar" priority="4">
      <dataBar>
        <cfvo type="num" val="0"/>
        <cfvo type="num" val="$F$32"/>
        <color rgb="FF638EC6"/>
      </dataBar>
      <extLst>
        <ext xmlns:x14="http://schemas.microsoft.com/office/spreadsheetml/2009/9/main" uri="{B025F937-C7B1-47D3-B67F-A62EFF666E3E}">
          <x14:id>{6036AE00-A661-41CC-9D22-EE3D7CA9ABCD}</x14:id>
        </ext>
      </extLst>
    </cfRule>
  </conditionalFormatting>
  <conditionalFormatting sqref="G19:G32">
    <cfRule type="dataBar" priority="3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{AFFA61ED-E6AF-408C-90E3-539C216C4762}</x14:id>
        </ext>
      </extLst>
    </cfRule>
  </conditionalFormatting>
  <conditionalFormatting sqref="B111">
    <cfRule type="dataBar" priority="1">
      <dataBar>
        <cfvo type="num" val="0"/>
        <cfvo type="num" val="$B$108"/>
        <color rgb="FF638EC6"/>
      </dataBar>
      <extLst>
        <ext xmlns:x14="http://schemas.microsoft.com/office/spreadsheetml/2009/9/main" uri="{B025F937-C7B1-47D3-B67F-A62EFF666E3E}">
          <x14:id>{FCB362FC-D807-4F78-8405-4A77815BA3C1}</x14:id>
        </ext>
      </extLst>
    </cfRule>
  </conditionalFormatting>
  <conditionalFormatting sqref="C111">
    <cfRule type="dataBar" priority="2">
      <dataBar>
        <cfvo type="min"/>
        <cfvo type="num" val="1"/>
        <color rgb="FF63C384"/>
      </dataBar>
      <extLst>
        <ext xmlns:x14="http://schemas.microsoft.com/office/spreadsheetml/2009/9/main" uri="{B025F937-C7B1-47D3-B67F-A62EFF666E3E}">
          <x14:id>{0E8CA081-55EA-4244-A745-7B4840AAF16C}</x14:id>
        </ext>
      </extLst>
    </cfRule>
  </conditionalFormatting>
  <pageMargins left="0.70866141732283472" right="0.70866141732283472" top="0.74803149606299213" bottom="0.55118110236220474" header="0.31496062992125984" footer="0.31496062992125984"/>
  <pageSetup paperSize="9" scale="62" orientation="landscape" r:id="rId1"/>
  <drawing r:id="rId2"/>
  <tableParts count="14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2C1880B-599E-416D-BEA2-93911288C966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D153:D157</xm:sqref>
        </x14:conditionalFormatting>
        <x14:conditionalFormatting xmlns:xm="http://schemas.microsoft.com/office/excel/2006/main">
          <x14:cfRule type="dataBar" id="{C0AF938B-1D4F-4CBE-BF6D-9DB9D16730AB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E153:E157</xm:sqref>
        </x14:conditionalFormatting>
        <x14:conditionalFormatting xmlns:xm="http://schemas.microsoft.com/office/excel/2006/main">
          <x14:cfRule type="dataBar" id="{9DF572D9-DA64-4A06-950B-36AC1DDAB1EE}">
            <x14:dataBar minLength="0" maxLength="100" negativeBarColorSameAsPositive="1" axisPosition="none">
              <x14:cfvo type="min"/>
              <x14:cfvo type="max"/>
            </x14:dataBar>
          </x14:cfRule>
          <xm:sqref>B90:B93</xm:sqref>
        </x14:conditionalFormatting>
        <x14:conditionalFormatting xmlns:xm="http://schemas.microsoft.com/office/excel/2006/main">
          <x14:cfRule type="dataBar" id="{D696A203-5084-44AE-B916-217405200284}">
            <x14:dataBar minLength="0" maxLength="100" negativeBarColorSameAsPositive="1" axisPosition="none">
              <x14:cfvo type="min"/>
              <x14:cfvo type="max"/>
            </x14:dataBar>
          </x14:cfRule>
          <xm:sqref>B96:B100</xm:sqref>
        </x14:conditionalFormatting>
        <x14:conditionalFormatting xmlns:xm="http://schemas.microsoft.com/office/excel/2006/main">
          <x14:cfRule type="dataBar" id="{13FA7829-C0F9-4573-9B22-7787ACE0360F}">
            <x14:dataBar minLength="0" maxLength="100" negativeBarColorSameAsPositive="1" axisPosition="none">
              <x14:cfvo type="num">
                <xm:f>0</xm:f>
              </x14:cfvo>
              <x14:cfvo type="num">
                <xm:f>$F$130</xm:f>
              </x14:cfvo>
            </x14:dataBar>
          </x14:cfRule>
          <xm:sqref>F125:F130</xm:sqref>
        </x14:conditionalFormatting>
        <x14:conditionalFormatting xmlns:xm="http://schemas.microsoft.com/office/excel/2006/main">
          <x14:cfRule type="dataBar" id="{3C801D2D-C533-49BF-8C20-392A38CAB4F3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C96:C100</xm:sqref>
        </x14:conditionalFormatting>
        <x14:conditionalFormatting xmlns:xm="http://schemas.microsoft.com/office/excel/2006/main">
          <x14:cfRule type="dataBar" id="{4ECE1016-DC7B-492D-A279-CB2A61343675}">
            <x14:dataBar minLength="0" maxLength="100" negativeBarColorSameAsPositive="1" axisPosition="none">
              <x14:cfvo type="min"/>
              <x14:cfvo type="max"/>
            </x14:dataBar>
          </x14:cfRule>
          <xm:sqref>B90:B93</xm:sqref>
        </x14:conditionalFormatting>
        <x14:conditionalFormatting xmlns:xm="http://schemas.microsoft.com/office/excel/2006/main">
          <x14:cfRule type="dataBar" id="{7B200F41-C821-425C-A89C-7BD7EB180F94}">
            <x14:dataBar minLength="0" maxLength="100" negativeBarColorSameAsPositive="1" axisPosition="none">
              <x14:cfvo type="min"/>
              <x14:cfvo type="num">
                <xm:f>1</xm:f>
              </x14:cfvo>
            </x14:dataBar>
          </x14:cfRule>
          <xm:sqref>D19:D32</xm:sqref>
        </x14:conditionalFormatting>
        <x14:conditionalFormatting xmlns:xm="http://schemas.microsoft.com/office/excel/2006/main">
          <x14:cfRule type="dataBar" id="{FF47147D-9940-4767-9CE0-BC5AD35A8720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F36:F41 C36:C41 C44:C48 F43:F48</xm:sqref>
        </x14:conditionalFormatting>
        <x14:conditionalFormatting xmlns:xm="http://schemas.microsoft.com/office/excel/2006/main">
          <x14:cfRule type="dataBar" id="{561D5363-C17F-4517-8461-27902B3F13CA}">
            <x14:dataBar minLength="0" maxLength="100" negativeBarColorSameAsPositive="1" axisPosition="none">
              <x14:cfvo type="min"/>
              <x14:cfvo type="max"/>
            </x14:dataBar>
          </x14:cfRule>
          <xm:sqref>F42</xm:sqref>
        </x14:conditionalFormatting>
        <x14:conditionalFormatting xmlns:xm="http://schemas.microsoft.com/office/excel/2006/main">
          <x14:cfRule type="dataBar" id="{82A12F6A-91B9-44BD-9E1E-7B5ADC8AD446}">
            <x14:dataBar minLength="0" maxLength="100" negativeBarColorSameAsPositive="1" axisPosition="none">
              <x14:cfvo type="min"/>
              <x14:cfvo type="num">
                <xm:f>1</xm:f>
              </x14:cfvo>
            </x14:dataBar>
          </x14:cfRule>
          <xm:sqref>O36:O45 O47:O48</xm:sqref>
        </x14:conditionalFormatting>
        <x14:conditionalFormatting xmlns:xm="http://schemas.microsoft.com/office/excel/2006/main">
          <x14:cfRule type="dataBar" id="{2DBC53A6-9BDA-4133-9F39-3CEB41DB697B}">
            <x14:dataBar minLength="0" maxLength="100" negativeBarColorSameAsPositive="1" axisPosition="none">
              <x14:cfvo type="min"/>
              <x14:cfvo type="num">
                <xm:f>1</xm:f>
              </x14:cfvo>
            </x14:dataBar>
          </x14:cfRule>
          <xm:sqref>L36:L49</xm:sqref>
        </x14:conditionalFormatting>
        <x14:conditionalFormatting xmlns:xm="http://schemas.microsoft.com/office/excel/2006/main">
          <x14:cfRule type="dataBar" id="{125C22B5-DEA0-4A0F-BAF7-D7228BE37E7D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I44:I48 I36:I41</xm:sqref>
        </x14:conditionalFormatting>
        <x14:conditionalFormatting xmlns:xm="http://schemas.microsoft.com/office/excel/2006/main">
          <x14:cfRule type="dataBar" id="{E08C7561-FCB6-4E4E-93CA-C4B7D1DFB7ED}">
            <x14:dataBar minLength="0" maxLength="100" negativeBarColorSameAsPositive="1" axisPosition="none">
              <x14:cfvo type="min"/>
              <x14:cfvo type="max"/>
            </x14:dataBar>
          </x14:cfRule>
          <xm:sqref>I43</xm:sqref>
        </x14:conditionalFormatting>
        <x14:conditionalFormatting xmlns:xm="http://schemas.microsoft.com/office/excel/2006/main">
          <x14:cfRule type="dataBar" id="{CA72422D-5FCF-4F15-AC15-38CD56E6A74C}">
            <x14:dataBar minLength="0" maxLength="100" negativeBarColorSameAsPositive="1" axisPosition="none">
              <x14:cfvo type="min"/>
              <x14:cfvo type="max"/>
            </x14:dataBar>
          </x14:cfRule>
          <xm:sqref>I42</xm:sqref>
        </x14:conditionalFormatting>
        <x14:conditionalFormatting xmlns:xm="http://schemas.microsoft.com/office/excel/2006/main">
          <x14:cfRule type="dataBar" id="{28EA14E9-4C5F-40DC-83D9-D3BD71D3F036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D6:D8</xm:sqref>
        </x14:conditionalFormatting>
        <x14:conditionalFormatting xmlns:xm="http://schemas.microsoft.com/office/excel/2006/main">
          <x14:cfRule type="dataBar" id="{F7849732-1614-4A2C-B692-D4FD0FD6C355}">
            <x14:dataBar minLength="0" maxLength="100" negativeBarColorSameAsPositive="1" axisPosition="none">
              <x14:cfvo type="min"/>
              <x14:cfvo type="max"/>
            </x14:dataBar>
          </x14:cfRule>
          <xm:sqref>D90:D93</xm:sqref>
        </x14:conditionalFormatting>
        <x14:conditionalFormatting xmlns:xm="http://schemas.microsoft.com/office/excel/2006/main">
          <x14:cfRule type="dataBar" id="{6F01430B-5044-47BB-88CA-0A166E4CA52E}">
            <x14:dataBar minLength="0" maxLength="100" negativeBarColorSameAsPositive="1" axisPosition="none">
              <x14:cfvo type="min"/>
              <x14:cfvo type="max"/>
            </x14:dataBar>
          </x14:cfRule>
          <xm:sqref>D90:D93</xm:sqref>
        </x14:conditionalFormatting>
        <x14:conditionalFormatting xmlns:xm="http://schemas.microsoft.com/office/excel/2006/main">
          <x14:cfRule type="dataBar" id="{AE44F587-1C2B-4F83-9441-31108B09C66A}">
            <x14:dataBar minLength="0" maxLength="100" negativeBarColorSameAsPositive="1" axisPosition="none">
              <x14:cfvo type="min"/>
              <x14:cfvo type="max"/>
            </x14:dataBar>
          </x14:cfRule>
          <xm:sqref>B6:B8</xm:sqref>
        </x14:conditionalFormatting>
        <x14:conditionalFormatting xmlns:xm="http://schemas.microsoft.com/office/excel/2006/main">
          <x14:cfRule type="dataBar" id="{7B1216D4-2304-4364-9C98-47028F0C3C5B}">
            <x14:dataBar minLength="0" maxLength="100" negativeBarColorSameAsPositive="1" axisPosition="none">
              <x14:cfvo type="num">
                <xm:f>0</xm:f>
              </x14:cfvo>
              <x14:cfvo type="num">
                <xm:f>$B$8</xm:f>
              </x14:cfvo>
            </x14:dataBar>
          </x14:cfRule>
          <xm:sqref>B6:B8</xm:sqref>
        </x14:conditionalFormatting>
        <x14:conditionalFormatting xmlns:xm="http://schemas.microsoft.com/office/excel/2006/main">
          <x14:cfRule type="dataBar" id="{0C0473C5-3CA2-4891-BF29-E4863553F648}">
            <x14:dataBar minLength="0" maxLength="100" negativeBarColorSameAsPositive="1" axisPosition="none">
              <x14:cfvo type="min"/>
              <x14:cfvo type="max"/>
            </x14:dataBar>
          </x14:cfRule>
          <xm:sqref>C6:C8</xm:sqref>
        </x14:conditionalFormatting>
        <x14:conditionalFormatting xmlns:xm="http://schemas.microsoft.com/office/excel/2006/main">
          <x14:cfRule type="dataBar" id="{7309A5C6-9120-4C94-B237-0FB7722CA91D}">
            <x14:dataBar minLength="0" maxLength="100" negativeBarColorSameAsPositive="1" axisPosition="none">
              <x14:cfvo type="num">
                <xm:f>0</xm:f>
              </x14:cfvo>
              <x14:cfvo type="num">
                <xm:f>$C$8</xm:f>
              </x14:cfvo>
            </x14:dataBar>
          </x14:cfRule>
          <xm:sqref>C6:C8</xm:sqref>
        </x14:conditionalFormatting>
        <x14:conditionalFormatting xmlns:xm="http://schemas.microsoft.com/office/excel/2006/main">
          <x14:cfRule type="dataBar" id="{73DB7575-13AF-44E4-BDBD-D2CE6EA9412E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D14:D16</xm:sqref>
        </x14:conditionalFormatting>
        <x14:conditionalFormatting xmlns:xm="http://schemas.microsoft.com/office/excel/2006/main">
          <x14:cfRule type="dataBar" id="{D8C92D8B-1B71-45A0-9E8C-1970DCD4F32F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C42:C43</xm:sqref>
        </x14:conditionalFormatting>
        <x14:conditionalFormatting xmlns:xm="http://schemas.microsoft.com/office/excel/2006/main">
          <x14:cfRule type="dataBar" id="{E919FDF4-EE6E-4925-AD68-63FCDCB4DBBB}">
            <x14:dataBar minLength="0" maxLength="100" negativeBarColorSameAsPositive="1" axisPosition="none">
              <x14:cfvo type="min"/>
              <x14:cfvo type="num">
                <xm:f>1</xm:f>
              </x14:cfvo>
            </x14:dataBar>
          </x14:cfRule>
          <xm:sqref>O46</xm:sqref>
        </x14:conditionalFormatting>
        <x14:conditionalFormatting xmlns:xm="http://schemas.microsoft.com/office/excel/2006/main">
          <x14:cfRule type="dataBar" id="{7F6BB30B-86C7-4190-9884-C06F08BC868B}">
            <x14:dataBar minLength="0" maxLength="100" negativeBarColorSameAsPositive="1" axisPosition="none">
              <x14:cfvo type="min"/>
              <x14:cfvo type="num">
                <xm:f>$B$32</xm:f>
              </x14:cfvo>
            </x14:dataBar>
          </x14:cfRule>
          <xm:sqref>B19:B32</xm:sqref>
        </x14:conditionalFormatting>
        <x14:conditionalFormatting xmlns:xm="http://schemas.microsoft.com/office/excel/2006/main">
          <x14:cfRule type="dataBar" id="{EC1B1BD7-8964-4C5F-A62C-54384E21F681}">
            <x14:dataBar minLength="0" maxLength="100" negativeBarColorSameAsPositive="1" axisPosition="none">
              <x14:cfvo type="min"/>
              <x14:cfvo type="num">
                <xm:f>$C$32</xm:f>
              </x14:cfvo>
            </x14:dataBar>
          </x14:cfRule>
          <xm:sqref>C19:C32</xm:sqref>
        </x14:conditionalFormatting>
        <x14:conditionalFormatting xmlns:xm="http://schemas.microsoft.com/office/excel/2006/main">
          <x14:cfRule type="dataBar" id="{EAAFC9AE-F5DD-40A2-B9E2-6BC1854F78D6}">
            <x14:dataBar minLength="0" maxLength="100" negativeBarColorSameAsPositive="1" axisPosition="none">
              <x14:cfvo type="min"/>
              <x14:cfvo type="num">
                <xm:f>$E$32</xm:f>
              </x14:cfvo>
            </x14:dataBar>
          </x14:cfRule>
          <xm:sqref>E19:E32</xm:sqref>
        </x14:conditionalFormatting>
        <x14:conditionalFormatting xmlns:xm="http://schemas.microsoft.com/office/excel/2006/main">
          <x14:cfRule type="dataBar" id="{139A77C0-D3DE-4C65-BF67-69CBC35479BA}">
            <x14:dataBar minLength="0" maxLength="100" negativeBarColorSameAsPositive="1" axisPosition="none">
              <x14:cfvo type="min"/>
              <x14:cfvo type="num">
                <xm:f>$H$32</xm:f>
              </x14:cfvo>
            </x14:dataBar>
          </x14:cfRule>
          <xm:sqref>H19:H32</xm:sqref>
        </x14:conditionalFormatting>
        <x14:conditionalFormatting xmlns:xm="http://schemas.microsoft.com/office/excel/2006/main">
          <x14:cfRule type="dataBar" id="{3AFE11F0-3F3C-4723-8D61-25E09A5D672F}">
            <x14:dataBar minLength="0" maxLength="100" negativeBarColorSameAsPositive="1" axisPosition="none">
              <x14:cfvo type="min"/>
              <x14:cfvo type="num">
                <xm:f>$B$49</xm:f>
              </x14:cfvo>
            </x14:dataBar>
          </x14:cfRule>
          <xm:sqref>B36:B49</xm:sqref>
        </x14:conditionalFormatting>
        <x14:conditionalFormatting xmlns:xm="http://schemas.microsoft.com/office/excel/2006/main">
          <x14:cfRule type="dataBar" id="{E97690E1-04B6-4FE5-9ACF-CB5EB0E028D9}">
            <x14:dataBar minLength="0" maxLength="100" negativeBarColorSameAsPositive="1" axisPosition="none">
              <x14:cfvo type="min"/>
              <x14:cfvo type="num">
                <xm:f>$D$49</xm:f>
              </x14:cfvo>
            </x14:dataBar>
          </x14:cfRule>
          <xm:sqref>D36:D49</xm:sqref>
        </x14:conditionalFormatting>
        <x14:conditionalFormatting xmlns:xm="http://schemas.microsoft.com/office/excel/2006/main">
          <x14:cfRule type="dataBar" id="{04A63916-B598-45E1-87A8-964A64AD0012}">
            <x14:dataBar minLength="0" maxLength="100" negativeBarColorSameAsPositive="1" axisPosition="none">
              <x14:cfvo type="min"/>
              <x14:cfvo type="num">
                <xm:f>$E$49</xm:f>
              </x14:cfvo>
            </x14:dataBar>
          </x14:cfRule>
          <xm:sqref>E36:E49</xm:sqref>
        </x14:conditionalFormatting>
        <x14:conditionalFormatting xmlns:xm="http://schemas.microsoft.com/office/excel/2006/main">
          <x14:cfRule type="dataBar" id="{E1664D20-DB69-4097-8A87-6C18E80D9F74}">
            <x14:dataBar minLength="0" maxLength="100" negativeBarColorSameAsPositive="1" axisPosition="none">
              <x14:cfvo type="min"/>
              <x14:cfvo type="num">
                <xm:f>$G$49</xm:f>
              </x14:cfvo>
            </x14:dataBar>
          </x14:cfRule>
          <xm:sqref>G36:G49</xm:sqref>
        </x14:conditionalFormatting>
        <x14:conditionalFormatting xmlns:xm="http://schemas.microsoft.com/office/excel/2006/main">
          <x14:cfRule type="dataBar" id="{07B86A09-667E-4E3B-88A7-7A99112EBBC7}">
            <x14:dataBar minLength="0" maxLength="100" negativeBarColorSameAsPositive="1" axisPosition="none">
              <x14:cfvo type="min"/>
              <x14:cfvo type="num">
                <xm:f>$H$49</xm:f>
              </x14:cfvo>
            </x14:dataBar>
          </x14:cfRule>
          <xm:sqref>H36:H49</xm:sqref>
        </x14:conditionalFormatting>
        <x14:conditionalFormatting xmlns:xm="http://schemas.microsoft.com/office/excel/2006/main">
          <x14:cfRule type="dataBar" id="{9D530315-09DD-4B26-9A0A-1834AEF925CF}">
            <x14:dataBar minLength="0" maxLength="100" negativeBarColorSameAsPositive="1" axisPosition="none">
              <x14:cfvo type="min"/>
              <x14:cfvo type="num">
                <xm:f>$N$49</xm:f>
              </x14:cfvo>
            </x14:dataBar>
          </x14:cfRule>
          <xm:sqref>N36:N49</xm:sqref>
        </x14:conditionalFormatting>
        <x14:conditionalFormatting xmlns:xm="http://schemas.microsoft.com/office/excel/2006/main">
          <x14:cfRule type="dataBar" id="{E685B19C-8A6D-483D-92C8-609175FF75A6}">
            <x14:dataBar minLength="0" maxLength="100" negativeBarColorSameAsPositive="1" axisPosition="none">
              <x14:cfvo type="min"/>
              <x14:cfvo type="num">
                <xm:f>$P$49</xm:f>
              </x14:cfvo>
            </x14:dataBar>
          </x14:cfRule>
          <xm:sqref>P36:P49</xm:sqref>
        </x14:conditionalFormatting>
        <x14:conditionalFormatting xmlns:xm="http://schemas.microsoft.com/office/excel/2006/main">
          <x14:cfRule type="dataBar" id="{03CA706F-834A-4D9C-B0D6-758BA31CF740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C49</xm:sqref>
        </x14:conditionalFormatting>
        <x14:conditionalFormatting xmlns:xm="http://schemas.microsoft.com/office/excel/2006/main">
          <x14:cfRule type="dataBar" id="{ECAD7143-2357-4273-965E-FD8A8DB0FEDB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F49</xm:sqref>
        </x14:conditionalFormatting>
        <x14:conditionalFormatting xmlns:xm="http://schemas.microsoft.com/office/excel/2006/main">
          <x14:cfRule type="dataBar" id="{6A3215DA-AE3D-47A5-A96C-9CD3F0D9634A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I49</xm:sqref>
        </x14:conditionalFormatting>
        <x14:conditionalFormatting xmlns:xm="http://schemas.microsoft.com/office/excel/2006/main">
          <x14:cfRule type="dataBar" id="{5D74A786-A428-45A3-8FC2-604D7126B186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O49</xm:sqref>
        </x14:conditionalFormatting>
        <x14:conditionalFormatting xmlns:xm="http://schemas.microsoft.com/office/excel/2006/main">
          <x14:cfRule type="dataBar" id="{9C95D4A7-1378-46D9-BAA4-D6C8D96009CD}">
            <x14:dataBar minLength="0" maxLength="100" negativeBarColorSameAsPositive="1" axisPosition="none">
              <x14:cfvo type="num">
                <xm:f>0</xm:f>
              </x14:cfvo>
              <x14:cfvo type="num">
                <xm:f>$B$16</xm:f>
              </x14:cfvo>
            </x14:dataBar>
          </x14:cfRule>
          <xm:sqref>B14:B16</xm:sqref>
        </x14:conditionalFormatting>
        <x14:conditionalFormatting xmlns:xm="http://schemas.microsoft.com/office/excel/2006/main">
          <x14:cfRule type="dataBar" id="{9CAEA2AC-E7DE-4C89-A7C2-9E583F379DD1}">
            <x14:dataBar minLength="0" maxLength="100" negativeBarColorSameAsPositive="1" axisPosition="none">
              <x14:cfvo type="num">
                <xm:f>0</xm:f>
              </x14:cfvo>
              <x14:cfvo type="num">
                <xm:f>$C$16</xm:f>
              </x14:cfvo>
            </x14:dataBar>
          </x14:cfRule>
          <xm:sqref>C14:C16</xm:sqref>
        </x14:conditionalFormatting>
        <x14:conditionalFormatting xmlns:xm="http://schemas.microsoft.com/office/excel/2006/main">
          <x14:cfRule type="dataBar" id="{CAD6BCA8-0B42-4B98-8CDA-8970E22C20A9}">
            <x14:dataBar minLength="0" maxLength="100" negativeBarColorSameAsPositive="1" axisPosition="none">
              <x14:cfvo type="num">
                <xm:f>0</xm:f>
              </x14:cfvo>
              <x14:cfvo type="num">
                <xm:f>$E$16</xm:f>
              </x14:cfvo>
            </x14:dataBar>
          </x14:cfRule>
          <xm:sqref>E14:E16</xm:sqref>
        </x14:conditionalFormatting>
        <x14:conditionalFormatting xmlns:xm="http://schemas.microsoft.com/office/excel/2006/main">
          <x14:cfRule type="dataBar" id="{9B22D719-F6A4-438D-BE40-80D81A2C9ACD}">
            <x14:dataBar minLength="0" maxLength="100" negativeBarColorSameAsPositive="1" axisPosition="none">
              <x14:cfvo type="num">
                <xm:f>0</xm:f>
              </x14:cfvo>
              <x14:cfvo type="num">
                <xm:f>$F$66</xm:f>
              </x14:cfvo>
            </x14:dataBar>
          </x14:cfRule>
          <xm:sqref>F53:F66</xm:sqref>
        </x14:conditionalFormatting>
        <x14:conditionalFormatting xmlns:xm="http://schemas.microsoft.com/office/excel/2006/main">
          <x14:cfRule type="dataBar" id="{279796C3-B459-4DFC-8B10-03B2BBE30D86}">
            <x14:dataBar minLength="0" maxLength="100" negativeBarColorSameAsPositive="1" axisPosition="none">
              <x14:cfvo type="num">
                <xm:f>0</xm:f>
              </x14:cfvo>
              <x14:cfvo type="num">
                <xm:f>$O$66</xm:f>
              </x14:cfvo>
            </x14:dataBar>
          </x14:cfRule>
          <xm:sqref>O53:O66</xm:sqref>
        </x14:conditionalFormatting>
        <x14:conditionalFormatting xmlns:xm="http://schemas.microsoft.com/office/excel/2006/main">
          <x14:cfRule type="dataBar" id="{BD49E578-F1C3-4382-AF48-8D400B7F1862}">
            <x14:dataBar minLength="0" maxLength="100" negativeBarColorSameAsPositive="1" axisPosition="none">
              <x14:cfvo type="num">
                <xm:f>0</xm:f>
              </x14:cfvo>
              <x14:cfvo type="num">
                <xm:f>$L$66</xm:f>
              </x14:cfvo>
            </x14:dataBar>
          </x14:cfRule>
          <xm:sqref>L53:L66</xm:sqref>
        </x14:conditionalFormatting>
        <x14:conditionalFormatting xmlns:xm="http://schemas.microsoft.com/office/excel/2006/main">
          <x14:cfRule type="dataBar" id="{1ED217D7-29B8-4763-A25F-4065A81DC27C}">
            <x14:dataBar minLength="0" maxLength="100" negativeBarColorSameAsPositive="1" axisPosition="none">
              <x14:cfvo type="num">
                <xm:f>0</xm:f>
              </x14:cfvo>
              <x14:cfvo type="num">
                <xm:f>$I$66</xm:f>
              </x14:cfvo>
            </x14:dataBar>
          </x14:cfRule>
          <xm:sqref>I53:I66</xm:sqref>
        </x14:conditionalFormatting>
        <x14:conditionalFormatting xmlns:xm="http://schemas.microsoft.com/office/excel/2006/main">
          <x14:cfRule type="dataBar" id="{A0315C2E-14C2-4480-B7F2-192D19A08EDE}">
            <x14:dataBar minLength="0" maxLength="100" negativeBarColorSameAsPositive="1" axisPosition="none">
              <x14:cfvo type="min"/>
              <x14:cfvo type="max"/>
            </x14:dataBar>
          </x14:cfRule>
          <xm:sqref>I60</xm:sqref>
        </x14:conditionalFormatting>
        <x14:conditionalFormatting xmlns:xm="http://schemas.microsoft.com/office/excel/2006/main">
          <x14:cfRule type="dataBar" id="{42379DE7-87DF-4801-AD60-9B0D0677EA0D}">
            <x14:dataBar minLength="0" maxLength="100" negativeBarColorSameAsPositive="1" axisPosition="none">
              <x14:cfvo type="min"/>
              <x14:cfvo type="max"/>
            </x14:dataBar>
          </x14:cfRule>
          <xm:sqref>I59</xm:sqref>
        </x14:conditionalFormatting>
        <x14:conditionalFormatting xmlns:xm="http://schemas.microsoft.com/office/excel/2006/main">
          <x14:cfRule type="dataBar" id="{9757D144-CF45-4A61-8C4D-36833470F2E3}">
            <x14:dataBar minLength="0" maxLength="100" negativeBarColorSameAsPositive="1" axisPosition="none">
              <x14:cfvo type="num">
                <xm:f>0</xm:f>
              </x14:cfvo>
              <x14:cfvo type="num">
                <xm:f>$C$66</xm:f>
              </x14:cfvo>
            </x14:dataBar>
          </x14:cfRule>
          <xm:sqref>C53:C66</xm:sqref>
        </x14:conditionalFormatting>
        <x14:conditionalFormatting xmlns:xm="http://schemas.microsoft.com/office/excel/2006/main">
          <x14:cfRule type="dataBar" id="{6C18AF05-1563-4A67-99C6-168D4F47D16C}">
            <x14:dataBar minLength="0" maxLength="100" negativeBarColorSameAsPositive="1" axisPosition="none">
              <x14:cfvo type="num">
                <xm:f>0</xm:f>
              </x14:cfvo>
              <x14:cfvo type="num">
                <xm:f>$B$66</xm:f>
              </x14:cfvo>
            </x14:dataBar>
          </x14:cfRule>
          <xm:sqref>B53:B66</xm:sqref>
        </x14:conditionalFormatting>
        <x14:conditionalFormatting xmlns:xm="http://schemas.microsoft.com/office/excel/2006/main">
          <x14:cfRule type="dataBar" id="{DF938399-DF42-4731-80D6-32493ADBE92D}">
            <x14:dataBar minLength="0" maxLength="100" negativeBarColorSameAsPositive="1" axisPosition="none">
              <x14:cfvo type="num">
                <xm:f>0</xm:f>
              </x14:cfvo>
              <x14:cfvo type="num">
                <xm:f>$D$66</xm:f>
              </x14:cfvo>
            </x14:dataBar>
          </x14:cfRule>
          <xm:sqref>D53:D66</xm:sqref>
        </x14:conditionalFormatting>
        <x14:conditionalFormatting xmlns:xm="http://schemas.microsoft.com/office/excel/2006/main">
          <x14:cfRule type="dataBar" id="{E641FEFB-5FEF-42D9-825D-ED41F327F3F6}">
            <x14:dataBar minLength="0" maxLength="100" negativeBarColorSameAsPositive="1" axisPosition="none">
              <x14:cfvo type="num">
                <xm:f>0</xm:f>
              </x14:cfvo>
              <x14:cfvo type="num">
                <xm:f>$E$66</xm:f>
              </x14:cfvo>
            </x14:dataBar>
          </x14:cfRule>
          <xm:sqref>E53:E66</xm:sqref>
        </x14:conditionalFormatting>
        <x14:conditionalFormatting xmlns:xm="http://schemas.microsoft.com/office/excel/2006/main">
          <x14:cfRule type="dataBar" id="{3074413D-1289-4B44-92D6-4782225E69C4}">
            <x14:dataBar minLength="0" maxLength="100" negativeBarColorSameAsPositive="1" axisPosition="none">
              <x14:cfvo type="min"/>
              <x14:cfvo type="num">
                <xm:f>$H$49</xm:f>
              </x14:cfvo>
            </x14:dataBar>
          </x14:cfRule>
          <xm:sqref>H53:H66</xm:sqref>
        </x14:conditionalFormatting>
        <x14:conditionalFormatting xmlns:xm="http://schemas.microsoft.com/office/excel/2006/main">
          <x14:cfRule type="dataBar" id="{7F7B37EB-4960-4581-88D2-568AD125CB24}">
            <x14:dataBar minLength="0" maxLength="100" negativeBarColorSameAsPositive="1" axisPosition="none">
              <x14:cfvo type="num">
                <xm:f>0</xm:f>
              </x14:cfvo>
              <x14:cfvo type="num">
                <xm:f>$K$66</xm:f>
              </x14:cfvo>
            </x14:dataBar>
          </x14:cfRule>
          <xm:sqref>K53:K66</xm:sqref>
        </x14:conditionalFormatting>
        <x14:conditionalFormatting xmlns:xm="http://schemas.microsoft.com/office/excel/2006/main">
          <x14:cfRule type="dataBar" id="{743C2B64-B54C-4C22-A1C2-E4BE25C4309F}">
            <x14:dataBar minLength="0" maxLength="100" negativeBarColorSameAsPositive="1" axisPosition="none">
              <x14:cfvo type="num">
                <xm:f>0</xm:f>
              </x14:cfvo>
              <x14:cfvo type="num">
                <xm:f>$N$66</xm:f>
              </x14:cfvo>
            </x14:dataBar>
          </x14:cfRule>
          <xm:sqref>N53:N66</xm:sqref>
        </x14:conditionalFormatting>
        <x14:conditionalFormatting xmlns:xm="http://schemas.microsoft.com/office/excel/2006/main">
          <x14:cfRule type="dataBar" id="{2E473B3C-B1CC-489B-A20B-CD0B9C45D4AB}">
            <x14:dataBar minLength="0" maxLength="100" negativeBarColorSameAsPositive="1" axisPosition="none">
              <x14:cfvo type="num">
                <xm:f>0</xm:f>
              </x14:cfvo>
              <x14:cfvo type="num">
                <xm:f>$C$66</xm:f>
              </x14:cfvo>
            </x14:dataBar>
          </x14:cfRule>
          <xm:sqref>C66</xm:sqref>
        </x14:conditionalFormatting>
        <x14:conditionalFormatting xmlns:xm="http://schemas.microsoft.com/office/excel/2006/main">
          <x14:cfRule type="dataBar" id="{5411E655-9B03-4D52-BC95-AA84DFA54FBD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F66</xm:sqref>
        </x14:conditionalFormatting>
        <x14:conditionalFormatting xmlns:xm="http://schemas.microsoft.com/office/excel/2006/main">
          <x14:cfRule type="dataBar" id="{A90CA684-2730-4895-A706-8CA3DF7143C3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I66</xm:sqref>
        </x14:conditionalFormatting>
        <x14:conditionalFormatting xmlns:xm="http://schemas.microsoft.com/office/excel/2006/main">
          <x14:cfRule type="dataBar" id="{C975CC53-A857-4CC0-8BD4-D7A55AA4AD10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L66</xm:sqref>
        </x14:conditionalFormatting>
        <x14:conditionalFormatting xmlns:xm="http://schemas.microsoft.com/office/excel/2006/main">
          <x14:cfRule type="dataBar" id="{25B0E807-13A1-4B2C-BF62-22909E3A340A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G53:G66</xm:sqref>
        </x14:conditionalFormatting>
        <x14:conditionalFormatting xmlns:xm="http://schemas.microsoft.com/office/excel/2006/main">
          <x14:cfRule type="dataBar" id="{DA0E2DEC-ABF4-4D93-968A-55CCEA21B5FE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J53:J66</xm:sqref>
        </x14:conditionalFormatting>
        <x14:conditionalFormatting xmlns:xm="http://schemas.microsoft.com/office/excel/2006/main">
          <x14:cfRule type="dataBar" id="{A08BE47D-66EE-4B75-B477-D1D36917A832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M53:M66</xm:sqref>
        </x14:conditionalFormatting>
        <x14:conditionalFormatting xmlns:xm="http://schemas.microsoft.com/office/excel/2006/main">
          <x14:cfRule type="dataBar" id="{C0BD93A6-A2D9-440D-8A52-855D37C3809C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P53:P66</xm:sqref>
        </x14:conditionalFormatting>
        <x14:conditionalFormatting xmlns:xm="http://schemas.microsoft.com/office/excel/2006/main">
          <x14:cfRule type="dataBar" id="{D95DD8FF-3A4B-45A1-AA6D-1F7DB13A363D}">
            <x14:dataBar minLength="0" maxLength="100" negativeBarColorSameAsPositive="1" axisPosition="none">
              <x14:cfvo type="num">
                <xm:f>0</xm:f>
              </x14:cfvo>
              <x14:cfvo type="num">
                <xm:f>$B$108</xm:f>
              </x14:cfvo>
            </x14:dataBar>
          </x14:cfRule>
          <xm:sqref>B103:B108</xm:sqref>
        </x14:conditionalFormatting>
        <x14:conditionalFormatting xmlns:xm="http://schemas.microsoft.com/office/excel/2006/main">
          <x14:cfRule type="dataBar" id="{A3FD76C2-D1C3-4C9E-8DE0-3F7F49403A48}">
            <x14:dataBar minLength="0" maxLength="100" negativeBarColorSameAsPositive="1" axisPosition="none">
              <x14:cfvo type="num">
                <xm:f>0</xm:f>
              </x14:cfvo>
              <x14:cfvo type="num">
                <xm:f>$F$121</xm:f>
              </x14:cfvo>
            </x14:dataBar>
          </x14:cfRule>
          <xm:sqref>F117:F121</xm:sqref>
        </x14:conditionalFormatting>
        <x14:conditionalFormatting xmlns:xm="http://schemas.microsoft.com/office/excel/2006/main">
          <x14:cfRule type="dataBar" id="{DDAC8679-42C6-4763-AE75-8FA0C6F42185}">
            <x14:dataBar minLength="0" maxLength="100" negativeBarColorSameAsPositive="1" axisPosition="none">
              <x14:cfvo type="num">
                <xm:f>0</xm:f>
              </x14:cfvo>
              <x14:cfvo type="num">
                <xm:f>$L$121</xm:f>
              </x14:cfvo>
            </x14:dataBar>
          </x14:cfRule>
          <xm:sqref>I117:I121</xm:sqref>
        </x14:conditionalFormatting>
        <x14:conditionalFormatting xmlns:xm="http://schemas.microsoft.com/office/excel/2006/main">
          <x14:cfRule type="dataBar" id="{B733C7B0-B999-47A0-863E-3E9F8FDBA264}">
            <x14:dataBar minLength="0" maxLength="100" negativeBarColorSameAsPositive="1" axisPosition="none">
              <x14:cfvo type="num">
                <xm:f>0</xm:f>
              </x14:cfvo>
              <x14:cfvo type="num">
                <xm:f>$O$121</xm:f>
              </x14:cfvo>
            </x14:dataBar>
          </x14:cfRule>
          <xm:sqref>O117:O121</xm:sqref>
        </x14:conditionalFormatting>
        <x14:conditionalFormatting xmlns:xm="http://schemas.microsoft.com/office/excel/2006/main">
          <x14:cfRule type="dataBar" id="{965E40E5-2590-4D39-A056-55DB46032731}">
            <x14:dataBar minLength="0" maxLength="100" negativeBarColorSameAsPositive="1" axisPosition="none">
              <x14:cfvo type="num">
                <xm:f>0</xm:f>
              </x14:cfvo>
              <x14:cfvo type="num">
                <xm:f>$B$121</xm:f>
              </x14:cfvo>
            </x14:dataBar>
          </x14:cfRule>
          <xm:sqref>B117:B121</xm:sqref>
        </x14:conditionalFormatting>
        <x14:conditionalFormatting xmlns:xm="http://schemas.microsoft.com/office/excel/2006/main">
          <x14:cfRule type="dataBar" id="{9D269930-24D4-45F0-810D-40D7031A8C7C}">
            <x14:dataBar minLength="0" maxLength="100" negativeBarColorSameAsPositive="1" axisPosition="none">
              <x14:cfvo type="min"/>
              <x14:cfvo type="num">
                <xm:f>$D$49</xm:f>
              </x14:cfvo>
            </x14:dataBar>
          </x14:cfRule>
          <xm:sqref>D117:D121</xm:sqref>
        </x14:conditionalFormatting>
        <x14:conditionalFormatting xmlns:xm="http://schemas.microsoft.com/office/excel/2006/main">
          <x14:cfRule type="dataBar" id="{B6E4D822-5216-4293-B92F-462CD22CBFE2}">
            <x14:dataBar minLength="0" maxLength="100" negativeBarColorSameAsPositive="1" axisPosition="none">
              <x14:cfvo type="num">
                <xm:f>0</xm:f>
              </x14:cfvo>
              <x14:cfvo type="num">
                <xm:f>$E$121</xm:f>
              </x14:cfvo>
            </x14:dataBar>
          </x14:cfRule>
          <xm:sqref>E117:E121</xm:sqref>
        </x14:conditionalFormatting>
        <x14:conditionalFormatting xmlns:xm="http://schemas.microsoft.com/office/excel/2006/main">
          <x14:cfRule type="dataBar" id="{19F62C81-24B1-4885-A463-B2E87FC71E95}">
            <x14:dataBar minLength="0" maxLength="100" negativeBarColorSameAsPositive="1" axisPosition="none">
              <x14:cfvo type="num">
                <xm:f>0</xm:f>
              </x14:cfvo>
              <x14:cfvo type="num">
                <xm:f>$H$121</xm:f>
              </x14:cfvo>
            </x14:dataBar>
          </x14:cfRule>
          <xm:sqref>H117:H121</xm:sqref>
        </x14:conditionalFormatting>
        <x14:conditionalFormatting xmlns:xm="http://schemas.microsoft.com/office/excel/2006/main">
          <x14:cfRule type="dataBar" id="{DA036019-D79E-4533-8385-B514A6CDB18D}">
            <x14:dataBar minLength="0" maxLength="100" negativeBarColorSameAsPositive="1" axisPosition="none">
              <x14:cfvo type="num">
                <xm:f>0</xm:f>
              </x14:cfvo>
              <x14:cfvo type="num">
                <xm:f>$K$121</xm:f>
              </x14:cfvo>
            </x14:dataBar>
          </x14:cfRule>
          <xm:sqref>K117:K121</xm:sqref>
        </x14:conditionalFormatting>
        <x14:conditionalFormatting xmlns:xm="http://schemas.microsoft.com/office/excel/2006/main">
          <x14:cfRule type="dataBar" id="{82802203-BC58-4F44-B8C0-812531E1FBE4}">
            <x14:dataBar minLength="0" maxLength="100" negativeBarColorSameAsPositive="1" axisPosition="none">
              <x14:cfvo type="num">
                <xm:f>0</xm:f>
              </x14:cfvo>
              <x14:cfvo type="num">
                <xm:f>$N$121</xm:f>
              </x14:cfvo>
            </x14:dataBar>
          </x14:cfRule>
          <xm:sqref>N117:N121</xm:sqref>
        </x14:conditionalFormatting>
        <x14:conditionalFormatting xmlns:xm="http://schemas.microsoft.com/office/excel/2006/main">
          <x14:cfRule type="dataBar" id="{843529EF-3390-471D-9714-B1758EFCE136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G117:G121</xm:sqref>
        </x14:conditionalFormatting>
        <x14:conditionalFormatting xmlns:xm="http://schemas.microsoft.com/office/excel/2006/main">
          <x14:cfRule type="dataBar" id="{29CCB76B-5E72-4307-AEE6-A93249AC5965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J117:J121</xm:sqref>
        </x14:conditionalFormatting>
        <x14:conditionalFormatting xmlns:xm="http://schemas.microsoft.com/office/excel/2006/main">
          <x14:cfRule type="dataBar" id="{D532BF6C-B351-4041-800D-14181108D165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M117:M121</xm:sqref>
        </x14:conditionalFormatting>
        <x14:conditionalFormatting xmlns:xm="http://schemas.microsoft.com/office/excel/2006/main">
          <x14:cfRule type="dataBar" id="{44627FA1-CC6B-4D2B-812F-429CDA04CB3E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P117:P121</xm:sqref>
        </x14:conditionalFormatting>
        <x14:conditionalFormatting xmlns:xm="http://schemas.microsoft.com/office/excel/2006/main">
          <x14:cfRule type="dataBar" id="{64E27EEA-5914-4663-B1F2-E6B2934F4EA5}">
            <x14:dataBar minLength="0" maxLength="100" negativeBarColorSameAsPositive="1" axisPosition="none">
              <x14:cfvo type="min"/>
              <x14:cfvo type="num">
                <xm:f>1</xm:f>
              </x14:cfvo>
            </x14:dataBar>
          </x14:cfRule>
          <xm:sqref>C103:C108</xm:sqref>
        </x14:conditionalFormatting>
        <x14:conditionalFormatting xmlns:xm="http://schemas.microsoft.com/office/excel/2006/main">
          <x14:cfRule type="dataBar" id="{EC497562-FE8A-4B14-80B4-3B32E41B384D}">
            <x14:dataBar minLength="0" maxLength="100" negativeBarColorSameAsPositive="1" axisPosition="none">
              <x14:cfvo type="min"/>
              <x14:cfvo type="num">
                <xm:f>$D$49</xm:f>
              </x14:cfvo>
            </x14:dataBar>
          </x14:cfRule>
          <xm:sqref>D125:D130</xm:sqref>
        </x14:conditionalFormatting>
        <x14:conditionalFormatting xmlns:xm="http://schemas.microsoft.com/office/excel/2006/main">
          <x14:cfRule type="dataBar" id="{91F8E575-1CFD-4E0E-ADA6-303E413490E9}">
            <x14:dataBar minLength="0" maxLength="100" negativeBarColorSameAsPositive="1" axisPosition="none">
              <x14:cfvo type="num">
                <xm:f>0</xm:f>
              </x14:cfvo>
              <x14:cfvo type="num">
                <xm:f>$E$130</xm:f>
              </x14:cfvo>
            </x14:dataBar>
          </x14:cfRule>
          <xm:sqref>E125:E130</xm:sqref>
        </x14:conditionalFormatting>
        <x14:conditionalFormatting xmlns:xm="http://schemas.microsoft.com/office/excel/2006/main">
          <x14:cfRule type="dataBar" id="{CA17438C-89FF-48C8-90C3-C270AC9E2E94}">
            <x14:dataBar minLength="0" maxLength="100" negativeBarColorSameAsPositive="1" axisPosition="none">
              <x14:cfvo type="num">
                <xm:f>0</xm:f>
              </x14:cfvo>
              <x14:cfvo type="num">
                <xm:f>$H$130</xm:f>
              </x14:cfvo>
            </x14:dataBar>
          </x14:cfRule>
          <xm:sqref>H125:H130</xm:sqref>
        </x14:conditionalFormatting>
        <x14:conditionalFormatting xmlns:xm="http://schemas.microsoft.com/office/excel/2006/main">
          <x14:cfRule type="dataBar" id="{EE99A662-3E95-4491-9960-DAD5A47F031E}">
            <x14:dataBar minLength="0" maxLength="100" negativeBarColorSameAsPositive="1" axisPosition="none">
              <x14:cfvo type="num">
                <xm:f>0</xm:f>
              </x14:cfvo>
              <x14:cfvo type="num">
                <xm:f>$K$130</xm:f>
              </x14:cfvo>
            </x14:dataBar>
          </x14:cfRule>
          <xm:sqref>K125:K130</xm:sqref>
        </x14:conditionalFormatting>
        <x14:conditionalFormatting xmlns:xm="http://schemas.microsoft.com/office/excel/2006/main">
          <x14:cfRule type="dataBar" id="{42398784-DA8D-495D-9EF6-6B35C59BE88F}">
            <x14:dataBar minLength="0" maxLength="100" negativeBarColorSameAsPositive="1" axisPosition="none">
              <x14:cfvo type="num">
                <xm:f>0</xm:f>
              </x14:cfvo>
              <x14:cfvo type="num">
                <xm:f>$N$130</xm:f>
              </x14:cfvo>
            </x14:dataBar>
          </x14:cfRule>
          <xm:sqref>N127:N130</xm:sqref>
        </x14:conditionalFormatting>
        <x14:conditionalFormatting xmlns:xm="http://schemas.microsoft.com/office/excel/2006/main">
          <x14:cfRule type="dataBar" id="{65D606E7-545F-47F9-AF6B-1C6CD4DFA733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G125:G130</xm:sqref>
        </x14:conditionalFormatting>
        <x14:conditionalFormatting xmlns:xm="http://schemas.microsoft.com/office/excel/2006/main">
          <x14:cfRule type="dataBar" id="{A0A86697-E479-4D95-9D2D-544A4D2DA9E8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J125:J130</xm:sqref>
        </x14:conditionalFormatting>
        <x14:conditionalFormatting xmlns:xm="http://schemas.microsoft.com/office/excel/2006/main">
          <x14:cfRule type="dataBar" id="{161295D6-2605-413D-B976-535A6AACE1F2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M125:M130</xm:sqref>
        </x14:conditionalFormatting>
        <x14:conditionalFormatting xmlns:xm="http://schemas.microsoft.com/office/excel/2006/main">
          <x14:cfRule type="dataBar" id="{2519C6C1-F07B-4851-A3E2-2A3908EEC93E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P125:P130</xm:sqref>
        </x14:conditionalFormatting>
        <x14:conditionalFormatting xmlns:xm="http://schemas.microsoft.com/office/excel/2006/main">
          <x14:cfRule type="dataBar" id="{4FFAE6AE-9D3D-490F-9C10-32BE1E76F204}">
            <x14:dataBar minLength="0" maxLength="100" negativeBarColorSameAsPositive="1" axisPosition="none">
              <x14:cfvo type="num">
                <xm:f>0</xm:f>
              </x14:cfvo>
              <x14:cfvo type="num">
                <xm:f>$B$130</xm:f>
              </x14:cfvo>
            </x14:dataBar>
          </x14:cfRule>
          <xm:sqref>B125:B130</xm:sqref>
        </x14:conditionalFormatting>
        <x14:conditionalFormatting xmlns:xm="http://schemas.microsoft.com/office/excel/2006/main">
          <x14:cfRule type="dataBar" id="{97141DB6-3109-4A84-8E3B-B6A4E942EC23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F121</xm:sqref>
        </x14:conditionalFormatting>
        <x14:conditionalFormatting xmlns:xm="http://schemas.microsoft.com/office/excel/2006/main">
          <x14:cfRule type="dataBar" id="{E413BD52-0413-4AAD-913C-914C5B443AC6}">
            <x14:dataBar minLength="0" maxLength="100" negativeBarColorSameAsPositive="1" axisPosition="none">
              <x14:cfvo type="num">
                <xm:f>0</xm:f>
              </x14:cfvo>
              <x14:cfvo type="num">
                <xm:f>$I$130</xm:f>
              </x14:cfvo>
            </x14:dataBar>
          </x14:cfRule>
          <xm:sqref>I125:I130</xm:sqref>
        </x14:conditionalFormatting>
        <x14:conditionalFormatting xmlns:xm="http://schemas.microsoft.com/office/excel/2006/main">
          <x14:cfRule type="dataBar" id="{CEC34F52-8FDA-4E11-99DD-09BE5D3AE3BB}">
            <x14:dataBar minLength="0" maxLength="100" negativeBarColorSameAsPositive="1" axisPosition="none">
              <x14:cfvo type="num">
                <xm:f>0</xm:f>
              </x14:cfvo>
              <x14:cfvo type="num">
                <xm:f>$L$130</xm:f>
              </x14:cfvo>
            </x14:dataBar>
          </x14:cfRule>
          <xm:sqref>L125:L130</xm:sqref>
        </x14:conditionalFormatting>
        <x14:conditionalFormatting xmlns:xm="http://schemas.microsoft.com/office/excel/2006/main">
          <x14:cfRule type="dataBar" id="{099B9E8E-9FAC-42C8-8A47-1654F958BAF1}">
            <x14:dataBar minLength="0" maxLength="100" negativeBarColorSameAsPositive="1" axisPosition="none">
              <x14:cfvo type="num">
                <xm:f>0</xm:f>
              </x14:cfvo>
              <x14:cfvo type="num">
                <xm:f>$O$130</xm:f>
              </x14:cfvo>
            </x14:dataBar>
          </x14:cfRule>
          <xm:sqref>O125:O130</xm:sqref>
        </x14:conditionalFormatting>
        <x14:conditionalFormatting xmlns:xm="http://schemas.microsoft.com/office/excel/2006/main">
          <x14:cfRule type="dataBar" id="{9EA24014-0C2E-4CF6-A1DD-15982631B52B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L121</xm:sqref>
        </x14:conditionalFormatting>
        <x14:conditionalFormatting xmlns:xm="http://schemas.microsoft.com/office/excel/2006/main">
          <x14:cfRule type="dataBar" id="{4C39B3F6-AF2B-438D-8E57-25A57A824E1C}">
            <x14:dataBar minLength="0" maxLength="100" negativeBarColorSameAsPositive="1" axisPosition="none">
              <x14:cfvo type="num">
                <xm:f>0</xm:f>
              </x14:cfvo>
              <x14:cfvo type="num">
                <xm:f>$L$121</xm:f>
              </x14:cfvo>
            </x14:dataBar>
          </x14:cfRule>
          <xm:sqref>L117:L121</xm:sqref>
        </x14:conditionalFormatting>
        <x14:conditionalFormatting xmlns:xm="http://schemas.microsoft.com/office/excel/2006/main">
          <x14:cfRule type="dataBar" id="{0AE0C6A9-BEB4-4413-9064-EE20B7489C69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I121</xm:sqref>
        </x14:conditionalFormatting>
        <x14:conditionalFormatting xmlns:xm="http://schemas.microsoft.com/office/excel/2006/main">
          <x14:cfRule type="dataBar" id="{EFBF07AA-9BE5-4783-B3B2-190790783356}">
            <x14:dataBar minLength="0" maxLength="100" negativeBarColorSameAsPositive="1" axisPosition="none">
              <x14:cfvo type="num">
                <xm:f>0</xm:f>
              </x14:cfvo>
              <x14:cfvo type="num">
                <xm:f>0</xm:f>
              </x14:cfvo>
            </x14:dataBar>
          </x14:cfRule>
          <xm:sqref>C117:C121</xm:sqref>
        </x14:conditionalFormatting>
        <x14:conditionalFormatting xmlns:xm="http://schemas.microsoft.com/office/excel/2006/main">
          <x14:cfRule type="dataBar" id="{E8D0BA76-FE3E-496C-A08A-B8E7E8817057}">
            <x14:dataBar minLength="0" maxLength="100" negativeBarColorSameAsPositive="1" axisPosition="none">
              <x14:cfvo type="num">
                <xm:f>0</xm:f>
              </x14:cfvo>
              <x14:cfvo type="num">
                <xm:f>$C$130</xm:f>
              </x14:cfvo>
            </x14:dataBar>
          </x14:cfRule>
          <xm:sqref>C125:C130</xm:sqref>
        </x14:conditionalFormatting>
        <x14:conditionalFormatting xmlns:xm="http://schemas.microsoft.com/office/excel/2006/main">
          <x14:cfRule type="dataBar" id="{8D41D7B5-85FA-4A69-98A7-5966697600AB}">
            <x14:dataBar minLength="0" maxLength="100" negativeBarColorSameAsPositive="1" axisPosition="none">
              <x14:cfvo type="min"/>
              <x14:cfvo type="num">
                <xm:f>1</xm:f>
              </x14:cfvo>
            </x14:dataBar>
          </x14:cfRule>
          <xm:sqref>L50 L87</xm:sqref>
        </x14:conditionalFormatting>
        <x14:conditionalFormatting xmlns:xm="http://schemas.microsoft.com/office/excel/2006/main">
          <x14:cfRule type="dataBar" id="{9149C18A-01E1-4E67-A04B-6E3DC87A9D96}">
            <x14:dataBar minLength="0" maxLength="100" negativeBarColorSameAsPositive="1" axisPosition="none">
              <x14:cfvo type="min"/>
              <x14:cfvo type="num">
                <xm:f>$B$32</xm:f>
              </x14:cfvo>
            </x14:dataBar>
          </x14:cfRule>
          <xm:sqref>C31</xm:sqref>
        </x14:conditionalFormatting>
        <x14:conditionalFormatting xmlns:xm="http://schemas.microsoft.com/office/excel/2006/main">
          <x14:cfRule type="dataBar" id="{6B76C839-C718-4FD9-9E77-11255A43E62B}">
            <x14:dataBar minLength="0" maxLength="100" negativeBarColorSameAsPositive="1" axisPosition="none">
              <x14:cfvo type="min"/>
              <x14:cfvo type="num">
                <xm:f>$C$32</xm:f>
              </x14:cfvo>
            </x14:dataBar>
          </x14:cfRule>
          <xm:sqref>E31</xm:sqref>
        </x14:conditionalFormatting>
        <x14:conditionalFormatting xmlns:xm="http://schemas.microsoft.com/office/excel/2006/main">
          <x14:cfRule type="dataBar" id="{9F726DDC-C5D6-43F7-B486-DC3CE2530752}">
            <x14:dataBar minLength="0" maxLength="100" negativeBarColorSameAsPositive="1" axisPosition="none">
              <x14:cfvo type="min"/>
              <x14:cfvo type="num">
                <xm:f>$B$32</xm:f>
              </x14:cfvo>
            </x14:dataBar>
          </x14:cfRule>
          <xm:sqref>E31</xm:sqref>
        </x14:conditionalFormatting>
        <x14:conditionalFormatting xmlns:xm="http://schemas.microsoft.com/office/excel/2006/main">
          <x14:cfRule type="dataBar" id="{5E35F3F4-252F-4913-8387-CC6E4B2A2E27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I43</xm:sqref>
        </x14:conditionalFormatting>
        <x14:conditionalFormatting xmlns:xm="http://schemas.microsoft.com/office/excel/2006/main">
          <x14:cfRule type="dataBar" id="{43DD3994-F241-42C9-977B-6072D19F5539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I43</xm:sqref>
        </x14:conditionalFormatting>
        <x14:conditionalFormatting xmlns:xm="http://schemas.microsoft.com/office/excel/2006/main">
          <x14:cfRule type="dataBar" id="{7FB3EE4F-5776-47B7-B5B0-73A3AB48C476}">
            <x14:dataBar minLength="0" maxLength="100" negativeBarColorSameAsPositive="1" axisPosition="none">
              <x14:cfvo type="min"/>
              <x14:cfvo type="num">
                <xm:f>$G$49</xm:f>
              </x14:cfvo>
            </x14:dataBar>
          </x14:cfRule>
          <xm:sqref>J36:J49</xm:sqref>
        </x14:conditionalFormatting>
        <x14:conditionalFormatting xmlns:xm="http://schemas.microsoft.com/office/excel/2006/main">
          <x14:cfRule type="dataBar" id="{E55B3A28-E5EE-4F61-9968-602CA104C907}">
            <x14:dataBar minLength="0" maxLength="100" negativeBarColorSameAsPositive="1" axisPosition="none">
              <x14:cfvo type="min"/>
              <x14:cfvo type="num">
                <xm:f>$K$49</xm:f>
              </x14:cfvo>
            </x14:dataBar>
          </x14:cfRule>
          <xm:sqref>K36:K39 K41:K49</xm:sqref>
        </x14:conditionalFormatting>
        <x14:conditionalFormatting xmlns:xm="http://schemas.microsoft.com/office/excel/2006/main">
          <x14:cfRule type="dataBar" id="{76A016FB-B1F7-48BC-836B-EC9DDEDFA928}">
            <x14:dataBar minLength="0" maxLength="100" negativeBarColorSameAsPositive="1" axisPosition="none">
              <x14:cfvo type="num">
                <xm:f>0</xm:f>
              </x14:cfvo>
              <x14:cfvo type="num">
                <xm:f>$M$49</xm:f>
              </x14:cfvo>
            </x14:dataBar>
          </x14:cfRule>
          <xm:sqref>M36:M49</xm:sqref>
        </x14:conditionalFormatting>
        <x14:conditionalFormatting xmlns:xm="http://schemas.microsoft.com/office/excel/2006/main">
          <x14:cfRule type="dataBar" id="{9BC95C78-66F2-4FAE-949E-D68AA8D9333B}">
            <x14:dataBar minLength="0" maxLength="100" negativeBarColorSameAsPositive="1" axisPosition="none">
              <x14:cfvo type="min"/>
              <x14:cfvo type="max"/>
            </x14:dataBar>
          </x14:cfRule>
          <xm:sqref>E6:E8</xm:sqref>
        </x14:conditionalFormatting>
        <x14:conditionalFormatting xmlns:xm="http://schemas.microsoft.com/office/excel/2006/main">
          <x14:cfRule type="dataBar" id="{5F5672BD-5AAC-477B-B26E-909542EFC52D}">
            <x14:dataBar minLength="0" maxLength="100" negativeBarColorSameAsPositive="1" axisPosition="none">
              <x14:cfvo type="num">
                <xm:f>0</xm:f>
              </x14:cfvo>
              <x14:cfvo type="num">
                <xm:f>$E$8</xm:f>
              </x14:cfvo>
            </x14:dataBar>
          </x14:cfRule>
          <xm:sqref>E6:E8</xm:sqref>
        </x14:conditionalFormatting>
        <x14:conditionalFormatting xmlns:xm="http://schemas.microsoft.com/office/excel/2006/main">
          <x14:cfRule type="dataBar" id="{193DBB19-C313-4251-8CE9-91B070DB5202}">
            <x14:dataBar minLength="0" maxLength="100" negativeBarColorSameAsPositive="1" axisPosition="none">
              <x14:cfvo type="min"/>
              <x14:cfvo type="max"/>
            </x14:dataBar>
          </x14:cfRule>
          <xm:sqref>G6:G8</xm:sqref>
        </x14:conditionalFormatting>
        <x14:conditionalFormatting xmlns:xm="http://schemas.microsoft.com/office/excel/2006/main">
          <x14:cfRule type="dataBar" id="{4999E5C0-6276-4C6E-8DB5-A96997B28F33}">
            <x14:dataBar minLength="0" maxLength="100" negativeBarColorSameAsPositive="1" axisPosition="none">
              <x14:cfvo type="num">
                <xm:f>0</xm:f>
              </x14:cfvo>
              <x14:cfvo type="num">
                <xm:f>$G$8</xm:f>
              </x14:cfvo>
            </x14:dataBar>
          </x14:cfRule>
          <xm:sqref>G6:G8</xm:sqref>
        </x14:conditionalFormatting>
        <x14:conditionalFormatting xmlns:xm="http://schemas.microsoft.com/office/excel/2006/main">
          <x14:cfRule type="dataBar" id="{3D871BFB-7D6C-490B-B050-97F921681182}">
            <x14:dataBar minLength="0" maxLength="100" negativeBarColorSameAsPositive="1" axisPosition="none">
              <x14:cfvo type="num">
                <xm:f>0</xm:f>
              </x14:cfvo>
              <x14:cfvo type="num">
                <xm:f>$E$84</xm:f>
              </x14:cfvo>
            </x14:dataBar>
          </x14:cfRule>
          <xm:sqref>E71:E84</xm:sqref>
        </x14:conditionalFormatting>
        <x14:conditionalFormatting xmlns:xm="http://schemas.microsoft.com/office/excel/2006/main">
          <x14:cfRule type="dataBar" id="{C13F00DE-57DD-45D1-97F0-DBC3E8C0FED4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G71:G84 J71:J84</xm:sqref>
        </x14:conditionalFormatting>
        <x14:conditionalFormatting xmlns:xm="http://schemas.microsoft.com/office/excel/2006/main">
          <x14:cfRule type="dataBar" id="{A1C6B640-B462-4FAB-82BA-955C52F0F5AC}">
            <x14:dataBar minLength="0" maxLength="100" negativeBarColorSameAsPositive="1" axisPosition="none">
              <x14:cfvo type="num">
                <xm:f>0</xm:f>
              </x14:cfvo>
              <x14:cfvo type="num">
                <xm:f>$F$84</xm:f>
              </x14:cfvo>
            </x14:dataBar>
          </x14:cfRule>
          <xm:sqref>F71:F84</xm:sqref>
        </x14:conditionalFormatting>
        <x14:conditionalFormatting xmlns:xm="http://schemas.microsoft.com/office/excel/2006/main">
          <x14:cfRule type="dataBar" id="{61467558-DAEF-4483-B156-56013255CB44}">
            <x14:dataBar minLength="0" maxLength="100" negativeBarColorSameAsPositive="1" axisPosition="none">
              <x14:cfvo type="num">
                <xm:f>0</xm:f>
              </x14:cfvo>
              <x14:cfvo type="num">
                <xm:f>$I$84</xm:f>
              </x14:cfvo>
            </x14:dataBar>
          </x14:cfRule>
          <xm:sqref>I71:I84</xm:sqref>
        </x14:conditionalFormatting>
        <x14:conditionalFormatting xmlns:xm="http://schemas.microsoft.com/office/excel/2006/main">
          <x14:cfRule type="dataBar" id="{E1D36144-E313-48FD-B549-78492B02F166}">
            <x14:dataBar minLength="0" maxLength="100" negativeBarColorSameAsPositive="1" axisPosition="none">
              <x14:cfvo type="num">
                <xm:f>0</xm:f>
              </x14:cfvo>
              <x14:cfvo type="num">
                <xm:f>$C$84</xm:f>
              </x14:cfvo>
            </x14:dataBar>
          </x14:cfRule>
          <xm:sqref>C71:C84</xm:sqref>
        </x14:conditionalFormatting>
        <x14:conditionalFormatting xmlns:xm="http://schemas.microsoft.com/office/excel/2006/main">
          <x14:cfRule type="dataBar" id="{F3E8B470-217C-4241-B409-DF320D10AB2D}">
            <x14:dataBar minLength="0" maxLength="100" negativeBarColorSameAsPositive="1" axisPosition="none">
              <x14:cfvo type="num">
                <xm:f>0</xm:f>
              </x14:cfvo>
              <x14:cfvo type="num">
                <xm:f>$B$84</xm:f>
              </x14:cfvo>
            </x14:dataBar>
          </x14:cfRule>
          <xm:sqref>B71:B84</xm:sqref>
        </x14:conditionalFormatting>
        <x14:conditionalFormatting xmlns:xm="http://schemas.microsoft.com/office/excel/2006/main">
          <x14:cfRule type="dataBar" id="{D3A687DA-5D06-449B-9C67-8DE76D554A0E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D71:D84</xm:sqref>
        </x14:conditionalFormatting>
        <x14:conditionalFormatting xmlns:xm="http://schemas.microsoft.com/office/excel/2006/main">
          <x14:cfRule type="dataBar" id="{74E329B4-1846-45C3-99E5-7EE8FD52B679}">
            <x14:dataBar minLength="0" maxLength="100" negativeBarColorSameAsPositive="1" axisPosition="none">
              <x14:cfvo type="num">
                <xm:f>0</xm:f>
              </x14:cfvo>
              <x14:cfvo type="num">
                <xm:f>$H$84</xm:f>
              </x14:cfvo>
            </x14:dataBar>
          </x14:cfRule>
          <xm:sqref>H71:H84</xm:sqref>
        </x14:conditionalFormatting>
        <x14:conditionalFormatting xmlns:xm="http://schemas.microsoft.com/office/excel/2006/main">
          <x14:cfRule type="dataBar" id="{ADEA4D1D-CE04-4734-93F7-A584E7EE0941}">
            <x14:dataBar minLength="0" maxLength="100" negativeBarColorSameAsPositive="1" axisPosition="none">
              <x14:cfvo type="num">
                <xm:f>0</xm:f>
              </x14:cfvo>
              <x14:cfvo type="num">
                <xm:f>$F$147</xm:f>
              </x14:cfvo>
            </x14:dataBar>
          </x14:cfRule>
          <xm:sqref>F142:F147</xm:sqref>
        </x14:conditionalFormatting>
        <x14:conditionalFormatting xmlns:xm="http://schemas.microsoft.com/office/excel/2006/main">
          <x14:cfRule type="dataBar" id="{5F918A23-EA62-4A54-A535-C25DFBAFFCCE}">
            <x14:dataBar minLength="0" maxLength="100" negativeBarColorSameAsPositive="1" axisPosition="none">
              <x14:cfvo type="num">
                <xm:f>0</xm:f>
              </x14:cfvo>
              <x14:cfvo type="num">
                <xm:f>$F$96</xm:f>
              </x14:cfvo>
            </x14:dataBar>
          </x14:cfRule>
          <xm:sqref>F134:F138</xm:sqref>
        </x14:conditionalFormatting>
        <x14:conditionalFormatting xmlns:xm="http://schemas.microsoft.com/office/excel/2006/main">
          <x14:cfRule type="dataBar" id="{6C6C77B6-01A5-4885-88D6-BD7B050FEE45}">
            <x14:dataBar minLength="0" maxLength="100" negativeBarColorSameAsPositive="1" axisPosition="none">
              <x14:cfvo type="num">
                <xm:f>0</xm:f>
              </x14:cfvo>
              <x14:cfvo type="num">
                <xm:f>$I$138</xm:f>
              </x14:cfvo>
            </x14:dataBar>
          </x14:cfRule>
          <xm:sqref>I134:I138</xm:sqref>
        </x14:conditionalFormatting>
        <x14:conditionalFormatting xmlns:xm="http://schemas.microsoft.com/office/excel/2006/main">
          <x14:cfRule type="dataBar" id="{4392D838-FCD4-4CF0-A188-ACBF87BD8AAC}">
            <x14:dataBar minLength="0" maxLength="100" negativeBarColorSameAsPositive="1" axisPosition="none">
              <x14:cfvo type="num">
                <xm:f>0</xm:f>
              </x14:cfvo>
              <x14:cfvo type="num">
                <xm:f>$B$138</xm:f>
              </x14:cfvo>
            </x14:dataBar>
          </x14:cfRule>
          <xm:sqref>B134:B138</xm:sqref>
        </x14:conditionalFormatting>
        <x14:conditionalFormatting xmlns:xm="http://schemas.microsoft.com/office/excel/2006/main">
          <x14:cfRule type="dataBar" id="{A1DA3D02-556E-4E71-889E-C6F2ABA57C44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D134:D138</xm:sqref>
        </x14:conditionalFormatting>
        <x14:conditionalFormatting xmlns:xm="http://schemas.microsoft.com/office/excel/2006/main">
          <x14:cfRule type="dataBar" id="{D63E39DD-A271-433F-9ADA-8ACDA36B1419}">
            <x14:dataBar minLength="0" maxLength="100" negativeBarColorSameAsPositive="1" axisPosition="none">
              <x14:cfvo type="num">
                <xm:f>0</xm:f>
              </x14:cfvo>
              <x14:cfvo type="num">
                <xm:f>$E$138</xm:f>
              </x14:cfvo>
            </x14:dataBar>
          </x14:cfRule>
          <xm:sqref>E134:E138</xm:sqref>
        </x14:conditionalFormatting>
        <x14:conditionalFormatting xmlns:xm="http://schemas.microsoft.com/office/excel/2006/main">
          <x14:cfRule type="dataBar" id="{2DC66E2E-999B-4744-A885-620D0170C5AE}">
            <x14:dataBar minLength="0" maxLength="100" negativeBarColorSameAsPositive="1" axisPosition="none">
              <x14:cfvo type="num">
                <xm:f>0</xm:f>
              </x14:cfvo>
              <x14:cfvo type="num">
                <xm:f>$H$138</xm:f>
              </x14:cfvo>
            </x14:dataBar>
          </x14:cfRule>
          <xm:sqref>H134:H138</xm:sqref>
        </x14:conditionalFormatting>
        <x14:conditionalFormatting xmlns:xm="http://schemas.microsoft.com/office/excel/2006/main">
          <x14:cfRule type="dataBar" id="{B37C84E6-D53D-4A1F-9DC3-FE4A6D6C7295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G134:G138</xm:sqref>
        </x14:conditionalFormatting>
        <x14:conditionalFormatting xmlns:xm="http://schemas.microsoft.com/office/excel/2006/main">
          <x14:cfRule type="dataBar" id="{68502791-1F43-4237-B43B-3B277BC46E8F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J134:J138</xm:sqref>
        </x14:conditionalFormatting>
        <x14:conditionalFormatting xmlns:xm="http://schemas.microsoft.com/office/excel/2006/main">
          <x14:cfRule type="dataBar" id="{111F96C5-517C-4C13-9F8D-5F847B896DDD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D142:D147</xm:sqref>
        </x14:conditionalFormatting>
        <x14:conditionalFormatting xmlns:xm="http://schemas.microsoft.com/office/excel/2006/main">
          <x14:cfRule type="dataBar" id="{269AEA89-436D-4736-8CC7-FBD4B1AE7D99}">
            <x14:dataBar minLength="0" maxLength="100" negativeBarColorSameAsPositive="1" axisPosition="none">
              <x14:cfvo type="num">
                <xm:f>0</xm:f>
              </x14:cfvo>
              <x14:cfvo type="num">
                <xm:f>$E$147</xm:f>
              </x14:cfvo>
            </x14:dataBar>
          </x14:cfRule>
          <xm:sqref>E142:E147</xm:sqref>
        </x14:conditionalFormatting>
        <x14:conditionalFormatting xmlns:xm="http://schemas.microsoft.com/office/excel/2006/main">
          <x14:cfRule type="dataBar" id="{3F548D24-967E-4BB8-B677-8CC04114900B}">
            <x14:dataBar minLength="0" maxLength="100" negativeBarColorSameAsPositive="1" axisPosition="none">
              <x14:cfvo type="num">
                <xm:f>0</xm:f>
              </x14:cfvo>
              <x14:cfvo type="num">
                <xm:f>$H$147</xm:f>
              </x14:cfvo>
            </x14:dataBar>
          </x14:cfRule>
          <xm:sqref>H142:H147</xm:sqref>
        </x14:conditionalFormatting>
        <x14:conditionalFormatting xmlns:xm="http://schemas.microsoft.com/office/excel/2006/main">
          <x14:cfRule type="dataBar" id="{A5AC05CE-6746-4284-9566-B2829F8424E4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G142:G147</xm:sqref>
        </x14:conditionalFormatting>
        <x14:conditionalFormatting xmlns:xm="http://schemas.microsoft.com/office/excel/2006/main">
          <x14:cfRule type="dataBar" id="{AC85F0C5-6608-4E2C-A80A-8753F6D75C11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J142:J147</xm:sqref>
        </x14:conditionalFormatting>
        <x14:conditionalFormatting xmlns:xm="http://schemas.microsoft.com/office/excel/2006/main">
          <x14:cfRule type="dataBar" id="{D30B8951-7EF5-43A2-B104-47CC71E1038C}">
            <x14:dataBar minLength="0" maxLength="100" negativeBarColorSameAsPositive="1" axisPosition="none">
              <x14:cfvo type="num">
                <xm:f>0</xm:f>
              </x14:cfvo>
              <x14:cfvo type="num">
                <xm:f>$B$147</xm:f>
              </x14:cfvo>
            </x14:dataBar>
          </x14:cfRule>
          <xm:sqref>B142:B147</xm:sqref>
        </x14:conditionalFormatting>
        <x14:conditionalFormatting xmlns:xm="http://schemas.microsoft.com/office/excel/2006/main">
          <x14:cfRule type="dataBar" id="{0952EF99-9403-42FF-A506-10522E3CAC1A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F138</xm:sqref>
        </x14:conditionalFormatting>
        <x14:conditionalFormatting xmlns:xm="http://schemas.microsoft.com/office/excel/2006/main">
          <x14:cfRule type="dataBar" id="{79A43C47-F698-4917-AABF-5C0A54894528}">
            <x14:dataBar minLength="0" maxLength="100" negativeBarColorSameAsPositive="1" axisPosition="none">
              <x14:cfvo type="num">
                <xm:f>0</xm:f>
              </x14:cfvo>
              <x14:cfvo type="num">
                <xm:f>$I$147</xm:f>
              </x14:cfvo>
            </x14:dataBar>
          </x14:cfRule>
          <xm:sqref>I142:I147</xm:sqref>
        </x14:conditionalFormatting>
        <x14:conditionalFormatting xmlns:xm="http://schemas.microsoft.com/office/excel/2006/main">
          <x14:cfRule type="dataBar" id="{040BFADD-EB19-4526-8A67-C3423196A9E4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I138</xm:sqref>
        </x14:conditionalFormatting>
        <x14:conditionalFormatting xmlns:xm="http://schemas.microsoft.com/office/excel/2006/main">
          <x14:cfRule type="dataBar" id="{4C0A7C2C-528B-4E7B-AD1A-3978A7EC3E1D}">
            <x14:dataBar minLength="0" maxLength="100" negativeBarColorSameAsPositive="1" axisPosition="none">
              <x14:cfvo type="num">
                <xm:f>0</xm:f>
              </x14:cfvo>
              <x14:cfvo type="num">
                <xm:f>$C$138</xm:f>
              </x14:cfvo>
            </x14:dataBar>
          </x14:cfRule>
          <xm:sqref>C134:C138</xm:sqref>
        </x14:conditionalFormatting>
        <x14:conditionalFormatting xmlns:xm="http://schemas.microsoft.com/office/excel/2006/main">
          <x14:cfRule type="dataBar" id="{9C7B5DD3-1B8F-4255-8071-AC4EEC75BF9A}">
            <x14:dataBar minLength="0" maxLength="100" negativeBarColorSameAsPositive="1" axisPosition="none">
              <x14:cfvo type="num">
                <xm:f>0</xm:f>
              </x14:cfvo>
              <x14:cfvo type="num">
                <xm:f>$C$147</xm:f>
              </x14:cfvo>
            </x14:dataBar>
          </x14:cfRule>
          <xm:sqref>C142:C147</xm:sqref>
        </x14:conditionalFormatting>
        <x14:conditionalFormatting xmlns:xm="http://schemas.microsoft.com/office/excel/2006/main">
          <x14:cfRule type="dataBar" id="{6036AE00-A661-41CC-9D22-EE3D7CA9ABCD}">
            <x14:dataBar minLength="0" maxLength="100" negativeBarColorSameAsPositive="1" axisPosition="none">
              <x14:cfvo type="num">
                <xm:f>0</xm:f>
              </x14:cfvo>
              <x14:cfvo type="num">
                <xm:f>$F$32</xm:f>
              </x14:cfvo>
            </x14:dataBar>
          </x14:cfRule>
          <xm:sqref>F19:F32</xm:sqref>
        </x14:conditionalFormatting>
        <x14:conditionalFormatting xmlns:xm="http://schemas.microsoft.com/office/excel/2006/main">
          <x14:cfRule type="dataBar" id="{AFFA61ED-E6AF-408C-90E3-539C216C4762}">
            <x14:dataBar minLength="0" maxLength="100" negativeBarColorSameAsPositive="1" axisPosition="none">
              <x14:cfvo type="num">
                <xm:f>0</xm:f>
              </x14:cfvo>
              <x14:cfvo type="num">
                <xm:f>1</xm:f>
              </x14:cfvo>
            </x14:dataBar>
          </x14:cfRule>
          <xm:sqref>G19:G32</xm:sqref>
        </x14:conditionalFormatting>
        <x14:conditionalFormatting xmlns:xm="http://schemas.microsoft.com/office/excel/2006/main">
          <x14:cfRule type="dataBar" id="{FCB362FC-D807-4F78-8405-4A77815BA3C1}">
            <x14:dataBar minLength="0" maxLength="100" negativeBarColorSameAsPositive="1" axisPosition="none">
              <x14:cfvo type="num">
                <xm:f>0</xm:f>
              </x14:cfvo>
              <x14:cfvo type="num">
                <xm:f>$B$108</xm:f>
              </x14:cfvo>
            </x14:dataBar>
          </x14:cfRule>
          <xm:sqref>B111</xm:sqref>
        </x14:conditionalFormatting>
        <x14:conditionalFormatting xmlns:xm="http://schemas.microsoft.com/office/excel/2006/main">
          <x14:cfRule type="dataBar" id="{0E8CA081-55EA-4244-A745-7B4840AAF16C}">
            <x14:dataBar minLength="0" maxLength="100" negativeBarColorSameAsPositive="1" axisPosition="none">
              <x14:cfvo type="min"/>
              <x14:cfvo type="num">
                <xm:f>1</xm:f>
              </x14:cfvo>
            </x14:dataBar>
          </x14:cfRule>
          <xm:sqref>C111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RRHH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estudos03</cp:lastModifiedBy>
  <dcterms:created xsi:type="dcterms:W3CDTF">2015-09-18T09:24:58Z</dcterms:created>
  <dcterms:modified xsi:type="dcterms:W3CDTF">2015-09-18T09:25:52Z</dcterms:modified>
</cp:coreProperties>
</file>