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gasto\"/>
    </mc:Choice>
  </mc:AlternateContent>
  <xr:revisionPtr revIDLastSave="0" documentId="13_ncr:1_{F703AB4D-3826-4416-A78C-F904525588B9}" xr6:coauthVersionLast="47" xr6:coauthVersionMax="47" xr10:uidLastSave="{00000000-0000-0000-0000-000000000000}"/>
  <bookViews>
    <workbookView xWindow="-120" yWindow="-120" windowWidth="29040" windowHeight="15840" activeTab="1" xr2:uid="{8F3B43FA-BC0E-44DD-8FC7-F004B1D5E00B}"/>
  </bookViews>
  <sheets>
    <sheet name="Retribucións tipo de persoal" sheetId="1" r:id="rId1"/>
    <sheet name="Goberno, xerencial e carg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C15" i="1"/>
  <c r="D15" i="1"/>
  <c r="D27" i="2"/>
  <c r="E23" i="2"/>
  <c r="D23" i="2"/>
  <c r="E19" i="2"/>
  <c r="D19" i="2"/>
  <c r="E15" i="2"/>
  <c r="D15" i="2"/>
</calcChain>
</file>

<file path=xl/sharedStrings.xml><?xml version="1.0" encoding="utf-8"?>
<sst xmlns="http://schemas.openxmlformats.org/spreadsheetml/2006/main" count="141" uniqueCount="75">
  <si>
    <t>Tipo de persoal</t>
  </si>
  <si>
    <t>PAGO DELEGADO (B)</t>
  </si>
  <si>
    <t>PAS</t>
  </si>
  <si>
    <t>FUNCIONARIO/A PAS</t>
  </si>
  <si>
    <t>FUNCIONARIO/A INTERINO/A PAS</t>
  </si>
  <si>
    <t>FUNCIONARIO/A EVENTUAL PAS</t>
  </si>
  <si>
    <t>PDI</t>
  </si>
  <si>
    <t>FUNCIONARIO/A PDI</t>
  </si>
  <si>
    <t>FUNCIONARIO/A INTERINO/A PDI</t>
  </si>
  <si>
    <t>LABORAL PAS FIXO/A</t>
  </si>
  <si>
    <t>LABORAL PAS CONTRATADO/A</t>
  </si>
  <si>
    <t>LABORAL PAS CONTRATADO/A SENTENZA CON 2 PAGAS EXTRAS</t>
  </si>
  <si>
    <t>Persoal investigador</t>
  </si>
  <si>
    <t>PERSOAL TECNICO DE PROGRAMAS CON FINANCIACION EUROPEA</t>
  </si>
  <si>
    <t>PERSOAL TECNICO DE PROGRAMAS CON FINANCIACION ESTATAL</t>
  </si>
  <si>
    <t>PERSOAL TECNICO DE PROGRAMAS CON FINANCIACION DE ADMINISTRACION LOCAL</t>
  </si>
  <si>
    <t>LECTOR/A DE IDIOMA ESTRANXEIRO</t>
  </si>
  <si>
    <t>LABORAL PDI CONTRATADO/A con  extra</t>
  </si>
  <si>
    <t>LABORAL PDI CONTRATADO/A sin  extra</t>
  </si>
  <si>
    <t>LABORAL PDI VISITANTE con  extra</t>
  </si>
  <si>
    <t>PERSOAL INVESTIGADOR E/OU TECNICO</t>
  </si>
  <si>
    <t>PERSOAL INVESTIGADOR E/OU TECNICO CON FINANCIACION ESTATAL</t>
  </si>
  <si>
    <t>PERSOAL INVESTIGADOR E/OU TECNICO CON FINANCIACION XUNTA DE GALICIA</t>
  </si>
  <si>
    <t>LABORAL PDI FIJO/A</t>
  </si>
  <si>
    <t>PERSOAL COLABORADOR  PROGR. E/O SUBVENC.</t>
  </si>
  <si>
    <t>PERSOAL COLABORADOR  PROGR. E/O SUBVENC. - EUROPEA</t>
  </si>
  <si>
    <t>PERSOAL COLABORADOR  PROGR. E/O SUBVENC. - ESTATAL</t>
  </si>
  <si>
    <t>PERSOAL COLABORADOR  PROGR. E/O SUBVENC. - XUNTA DE GALICIA</t>
  </si>
  <si>
    <t>PERSOAL COLABORADOR  PROGR. E/O SUBVENC. - UVIGO</t>
  </si>
  <si>
    <t>PERSOAL COLABORADOR  PROGR. E/O SUBVENC. -  EMPRESAS NAC/INT</t>
  </si>
  <si>
    <t>PERSOAL COLABORADOR  PROGR. E/O SUBVENC. -  ADMINISTRACION LOCAL</t>
  </si>
  <si>
    <t>PERSOAL COLABORADOR  PROGR. E/O SUBVENC. - FUNDACION NAC/INTER</t>
  </si>
  <si>
    <t>PERSOAL COLABORADOR  PROGR. E/O SUBVENC. - ORG. NON EUROPEA</t>
  </si>
  <si>
    <t>PERSOAL INVESTIGADOR PROPIO - UNIV. VIGO</t>
  </si>
  <si>
    <t>PERSOAL TECNICO  PROGRAMAS / SUBVENCIONS CON FINANCIACION XUNTA DE GALICIA</t>
  </si>
  <si>
    <t>BOLSEIROS PROGRAMAS DE FORMACION-PRACTICAS ACADEMICAS EXTERNAS</t>
  </si>
  <si>
    <t>Outros gastos</t>
  </si>
  <si>
    <t>OUTRAS PRESTACIONS SOCIAIS</t>
  </si>
  <si>
    <t>INCIDENCIAS DE NÓMINA</t>
  </si>
  <si>
    <t>INDEMNIZACION POR XUBILACION VOLUNTARIA</t>
  </si>
  <si>
    <t>PERSOAL ADSCRITO DOUTROS ORGANISMOS</t>
  </si>
  <si>
    <t>PERSOAL INVESTIGADOR HONORÍFICO</t>
  </si>
  <si>
    <t>ALTOS CARGOS</t>
  </si>
  <si>
    <t>TOTAL</t>
  </si>
  <si>
    <t>Unidade de Análises e Programas</t>
  </si>
  <si>
    <t>Retribucións por tipo de persoal</t>
  </si>
  <si>
    <t>Fonte: Servizo de retribucións e seguros sociais</t>
  </si>
  <si>
    <t>Datos de 2020</t>
  </si>
  <si>
    <t>ID CONVENIO</t>
  </si>
  <si>
    <t>CONVENIO</t>
  </si>
  <si>
    <t>TOTAL DEVENGOS (A)</t>
  </si>
  <si>
    <t>PREST. ACC ( C )</t>
  </si>
  <si>
    <t>CUSTO SS.EMP ( D )</t>
  </si>
  <si>
    <t>CUSTO SS.SOCIAL  ( E ) = ( D - B - C)</t>
  </si>
  <si>
    <t>CUSTO TOTAL   ( A + E )</t>
  </si>
  <si>
    <t>Custo total</t>
  </si>
  <si>
    <t>Custo total persoal</t>
  </si>
  <si>
    <t>% Sobre custo total persoal</t>
  </si>
  <si>
    <t>Gastos de equipo de goberno, equipo xerencial e cargos académicos</t>
  </si>
  <si>
    <t>Fonte: Servizo de retribucións e seguros sociais e Contas anuais da Uvigo</t>
  </si>
  <si>
    <t>Retribucións Equipo de Goberno</t>
  </si>
  <si>
    <t>Gastos totais de persoal</t>
  </si>
  <si>
    <t>% Gastos totais persoal</t>
  </si>
  <si>
    <t>Comp. Retr. por cargo académico</t>
  </si>
  <si>
    <t>Retribucións Persoal investigador</t>
  </si>
  <si>
    <t>Retribucións PDI</t>
  </si>
  <si>
    <t>Retribucións PAS</t>
  </si>
  <si>
    <t>Orzamento total* Uvigo</t>
  </si>
  <si>
    <t>% Orzamento total*</t>
  </si>
  <si>
    <t>* Orzamento total = Obrigas recoñecidas</t>
  </si>
  <si>
    <t>% Sobre orzamento total*</t>
  </si>
  <si>
    <t>* Orzamento total (170.681.126,09 €) = Obrigas recoñecidas</t>
  </si>
  <si>
    <t>Data publicación: marzo 2022</t>
  </si>
  <si>
    <t>** Inclúe as retribucións do equipo de xerencia, altos cargos e persoal eventual</t>
  </si>
  <si>
    <t>Retribucións Altos Cargos e Eventual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</si>
</sst>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6" fillId="0" borderId="1" xfId="2" applyFont="1" applyBorder="1" applyAlignment="1">
      <alignment vertical="center" wrapText="1"/>
    </xf>
    <xf numFmtId="0" fontId="5" fillId="0" borderId="1" xfId="2" applyBorder="1"/>
    <xf numFmtId="164" fontId="0" fillId="0" borderId="0" xfId="0" applyNumberFormat="1"/>
    <xf numFmtId="0" fontId="2" fillId="2" borderId="2" xfId="0" applyFont="1" applyFill="1" applyBorder="1"/>
    <xf numFmtId="0" fontId="2" fillId="2" borderId="3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4" fillId="0" borderId="0" xfId="0" applyFont="1"/>
    <xf numFmtId="0" fontId="3" fillId="0" borderId="0" xfId="0" applyFont="1" applyAlignment="1">
      <alignment horizontal="right"/>
    </xf>
    <xf numFmtId="164" fontId="0" fillId="3" borderId="3" xfId="0" applyNumberFormat="1" applyFont="1" applyFill="1" applyBorder="1"/>
    <xf numFmtId="164" fontId="0" fillId="0" borderId="3" xfId="0" applyNumberFormat="1" applyFont="1" applyBorder="1"/>
    <xf numFmtId="0" fontId="3" fillId="3" borderId="2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7" xfId="0" applyFont="1" applyFill="1" applyBorder="1"/>
    <xf numFmtId="164" fontId="0" fillId="3" borderId="8" xfId="0" applyNumberFormat="1" applyFont="1" applyFill="1" applyBorder="1"/>
    <xf numFmtId="10" fontId="0" fillId="3" borderId="8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0" fillId="3" borderId="5" xfId="0" applyNumberFormat="1" applyFont="1" applyFill="1" applyBorder="1"/>
    <xf numFmtId="10" fontId="0" fillId="3" borderId="5" xfId="0" applyNumberFormat="1" applyFont="1" applyFill="1" applyBorder="1"/>
    <xf numFmtId="164" fontId="0" fillId="3" borderId="4" xfId="0" applyNumberFormat="1" applyFont="1" applyFill="1" applyBorder="1"/>
    <xf numFmtId="164" fontId="4" fillId="3" borderId="8" xfId="0" applyNumberFormat="1" applyFont="1" applyFill="1" applyBorder="1"/>
    <xf numFmtId="164" fontId="4" fillId="3" borderId="5" xfId="0" applyNumberFormat="1" applyFont="1" applyFill="1" applyBorder="1"/>
    <xf numFmtId="10" fontId="0" fillId="3" borderId="9" xfId="0" applyNumberFormat="1" applyFont="1" applyFill="1" applyBorder="1"/>
    <xf numFmtId="10" fontId="0" fillId="3" borderId="2" xfId="0" applyNumberFormat="1" applyFont="1" applyFill="1" applyBorder="1"/>
    <xf numFmtId="10" fontId="0" fillId="3" borderId="2" xfId="1" applyNumberFormat="1" applyFont="1" applyFill="1" applyBorder="1"/>
    <xf numFmtId="0" fontId="2" fillId="2" borderId="3" xfId="0" applyFont="1" applyFill="1" applyBorder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horizontal="center"/>
    </xf>
    <xf numFmtId="10" fontId="4" fillId="3" borderId="3" xfId="0" applyNumberFormat="1" applyFont="1" applyFill="1" applyBorder="1" applyAlignment="1">
      <alignment horizontal="center"/>
    </xf>
    <xf numFmtId="10" fontId="4" fillId="0" borderId="3" xfId="0" applyNumberFormat="1" applyFont="1" applyBorder="1" applyAlignment="1">
      <alignment horizontal="center"/>
    </xf>
    <xf numFmtId="10" fontId="0" fillId="3" borderId="3" xfId="0" applyNumberFormat="1" applyFont="1" applyFill="1" applyBorder="1" applyAlignment="1">
      <alignment horizontal="center"/>
    </xf>
    <xf numFmtId="10" fontId="0" fillId="0" borderId="3" xfId="0" applyNumberFormat="1" applyFont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3">
    <cellStyle name="Normal" xfId="0" builtinId="0"/>
    <cellStyle name="Normal 2 3" xfId="2" xr:uid="{7B2DDCCE-F0C0-4FAB-8660-8E0BCDEA76B7}"/>
    <cellStyle name="Porcentaje" xfId="1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 style="thin">
          <color theme="8" tint="0.39997558519241921"/>
        </right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border outline="0">
        <left style="thin">
          <color theme="8" tint="0.39997558519241921"/>
        </left>
        <top style="thin">
          <color theme="8" tint="0.39997558519241921"/>
        </top>
        <bottom style="thin">
          <color theme="8" tint="0.39997558519241921"/>
        </bottom>
      </border>
    </dxf>
    <dxf>
      <border outline="0"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/>
        <i val="0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  <dxf>
      <font>
        <b/>
        <i val="0"/>
        <strike val="0"/>
      </font>
      <fill>
        <patternFill>
          <bgColor theme="4" tint="0.79998168889431442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Light16">
    <tableStyle name="Estilo de tabla 1" pivot="0" count="2" xr9:uid="{87460600-B9BA-43C5-94CF-F6495EB611A0}">
      <tableStyleElement type="headerRow" dxfId="15"/>
      <tableStyleElement type="total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00" b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Custo por tipo de persoal</a:t>
            </a:r>
          </a:p>
        </c:rich>
      </c:tx>
      <c:layout>
        <c:manualLayout>
          <c:xMode val="edge"/>
          <c:yMode val="edge"/>
          <c:x val="0.36865966754155732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05B-4465-8BD4-BACC238FAC0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1FA-4D50-8C18-133710C9D5D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1FA-4D50-8C18-133710C9D5D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05B-4465-8BD4-BACC238FAC0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5C469A5-5593-4FCF-A2E2-375A43E37E1F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05B-4465-8BD4-BACC238FAC0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DF22B78-D9F1-4149-90B3-46BB80E9F10A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1FA-4D50-8C18-133710C9D5D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B6FFDD9-2C90-4FD2-BE10-5EB70E412C92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1FA-4D50-8C18-133710C9D5D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BD4D81-778C-48B1-8BB6-9E440E704C3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05B-4465-8BD4-BACC238FAC0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  <c15:showDataLabelsRange val="1"/>
              </c:ext>
            </c:extLst>
          </c:dLbls>
          <c:cat>
            <c:strLit>
              <c:ptCount val="4"/>
              <c:pt idx="0">
                <c:v>Persoal investigador</c:v>
              </c:pt>
              <c:pt idx="1">
                <c:v>PDI</c:v>
              </c:pt>
              <c:pt idx="2">
                <c:v>PAS</c:v>
              </c:pt>
              <c:pt idx="3">
                <c:v>Outros gastos</c:v>
              </c:pt>
            </c:strLit>
          </c:cat>
          <c:val>
            <c:numLit>
              <c:formatCode>General</c:formatCode>
              <c:ptCount val="4"/>
              <c:pt idx="0">
                <c:v>18419414.68</c:v>
              </c:pt>
              <c:pt idx="1">
                <c:v>69666572.9551</c:v>
              </c:pt>
              <c:pt idx="2">
                <c:v>34136555.31000001</c:v>
              </c:pt>
              <c:pt idx="3">
                <c:v>44693.87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'Retribucións tipo de persoal'!$C$11:$C$15</c15:f>
                <c15:dlblRangeCache>
                  <c:ptCount val="5"/>
                  <c:pt idx="0">
                    <c:v>14,64%</c:v>
                  </c:pt>
                  <c:pt idx="1">
                    <c:v>56,98%</c:v>
                  </c:pt>
                  <c:pt idx="2">
                    <c:v>27,92%</c:v>
                  </c:pt>
                  <c:pt idx="3">
                    <c:v>0,46%</c:v>
                  </c:pt>
                  <c:pt idx="4">
                    <c:v>100,00%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05B-4465-8BD4-BACC238FAC02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935586176727907"/>
          <c:y val="0.35406131525226009"/>
          <c:w val="0.20662573957916278"/>
          <c:h val="0.26923254927625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28571</xdr:colOff>
      <xdr:row>0</xdr:row>
      <xdr:rowOff>200024</xdr:rowOff>
    </xdr:from>
    <xdr:to>
      <xdr:col>2</xdr:col>
      <xdr:colOff>744146</xdr:colOff>
      <xdr:row>0</xdr:row>
      <xdr:rowOff>761624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7F411E1-8913-45B6-B900-89270A3DD3D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1" y="200024"/>
          <a:ext cx="2592000" cy="56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638175</xdr:colOff>
      <xdr:row>9</xdr:row>
      <xdr:rowOff>95250</xdr:rowOff>
    </xdr:from>
    <xdr:to>
      <xdr:col>9</xdr:col>
      <xdr:colOff>28575</xdr:colOff>
      <xdr:row>26</xdr:row>
      <xdr:rowOff>76201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F9D188-91D3-4DC8-AFE0-EE5492FA2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0</xdr:row>
      <xdr:rowOff>200024</xdr:rowOff>
    </xdr:from>
    <xdr:to>
      <xdr:col>0</xdr:col>
      <xdr:colOff>3371850</xdr:colOff>
      <xdr:row>0</xdr:row>
      <xdr:rowOff>762000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223D1CD3-2D46-406C-9188-09EACCA7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00024"/>
          <a:ext cx="3343277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E0606D-3583-4875-8AAC-A10A5382D6F7}" name="Tabla5" displayName="Tabla5" ref="A29:I67" totalsRowShown="0">
  <autoFilter ref="A29:I67" xr:uid="{D3E0606D-3583-4875-8AAC-A10A5382D6F7}"/>
  <tableColumns count="9">
    <tableColumn id="1" xr3:uid="{36EB1F4E-17D6-4DAD-A1D0-06B886BA8F98}" name="ID CONVENIO"/>
    <tableColumn id="2" xr3:uid="{0EEEA97B-DB2F-4425-B31A-F30E78CBAB71}" name="Tipo de persoal"/>
    <tableColumn id="3" xr3:uid="{6AFC3213-64FC-43BC-9631-D508EA15F410}" name="CONVENIO"/>
    <tableColumn id="4" xr3:uid="{0C4DAD93-1328-4EFE-B82D-18AA1E913609}" name="TOTAL DEVENGOS (A)" dataDxfId="13"/>
    <tableColumn id="5" xr3:uid="{638F09B4-18C3-4E9F-81D5-A0EBAE9B6E1E}" name="PAGO DELEGADO (B)" dataDxfId="12"/>
    <tableColumn id="6" xr3:uid="{7771C713-0A3D-45A6-80CA-0E2105DD0D36}" name="PREST. ACC ( C )" dataDxfId="11"/>
    <tableColumn id="7" xr3:uid="{5EEB4316-4F54-4EAC-8C05-3AD89FDC7455}" name="CUSTO SS.EMP ( D )" dataDxfId="10"/>
    <tableColumn id="8" xr3:uid="{BBC68930-7873-4576-ABC1-5FA77B414648}" name="CUSTO SS.SOCIAL  ( E ) = ( D - B - C)" dataDxfId="9"/>
    <tableColumn id="9" xr3:uid="{76DB9BBE-D85F-426F-BBB9-DD3B7C0F2BDB}" name="CUSTO TOTAL   ( A + E )" dataDxfId="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788A299-7901-42C0-8EF8-F1971E5CC9BE}" name="Tabla7" displayName="Tabla7" ref="A10:E11" totalsRowShown="0" headerRowDxfId="7" headerRowBorderDxfId="6" tableBorderDxfId="5">
  <tableColumns count="5">
    <tableColumn id="1" xr3:uid="{0A562A51-0DFE-4647-BA87-F86462C7C882}" name="Retribucións Persoal investigador" dataDxfId="4"/>
    <tableColumn id="2" xr3:uid="{A4DF1050-8DC3-45B1-A0FD-D306563A1831}" name="Gastos totais de persoal" dataDxfId="3"/>
    <tableColumn id="3" xr3:uid="{AE751346-B796-48C2-BD81-E9F311CA40AF}" name="Orzamento total* Uvigo" dataDxfId="2"/>
    <tableColumn id="4" xr3:uid="{F1EA0DE5-14D5-4E6E-9ABA-E0E692EDD54A}" name="% Gastos totais persoal" dataDxfId="1">
      <calculatedColumnFormula>Tabla7[[#This Row],[Retribucións Persoal investigador]]/Tabla7[[#This Row],[Gastos totais de persoal]]</calculatedColumnFormula>
    </tableColumn>
    <tableColumn id="5" xr3:uid="{E00BB91F-ADA2-47D3-A2D4-10B822EC0CFF}" name="% Orzamento total*" dataDxfId="0">
      <calculatedColumnFormula>Tabla7[[#This Row],[Retribucións Persoal investigador]]/Tabla7[[#This Row],[Orzamento total* Uvigo]]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25B4-A94C-49E0-8C4C-D27E5C9B47DA}">
  <dimension ref="A1:I67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22.140625" customWidth="1"/>
    <col min="2" max="2" width="20.7109375" customWidth="1"/>
    <col min="3" max="3" width="62.5703125" customWidth="1"/>
    <col min="4" max="4" width="24" bestFit="1" customWidth="1"/>
    <col min="5" max="5" width="21.7109375" bestFit="1" customWidth="1"/>
    <col min="6" max="6" width="17" bestFit="1" customWidth="1"/>
    <col min="7" max="7" width="20.42578125" bestFit="1" customWidth="1"/>
    <col min="8" max="8" width="32.85546875" customWidth="1"/>
    <col min="9" max="9" width="23.140625" bestFit="1" customWidth="1"/>
  </cols>
  <sheetData>
    <row r="1" spans="1:9" ht="73.5" customHeight="1" thickBot="1" x14ac:dyDescent="0.3">
      <c r="A1" s="1"/>
      <c r="B1" s="2"/>
      <c r="C1" s="1"/>
      <c r="D1" s="1"/>
      <c r="E1" s="1"/>
      <c r="F1" s="1"/>
      <c r="G1" s="34" t="s">
        <v>44</v>
      </c>
      <c r="H1" s="34"/>
      <c r="I1" s="34"/>
    </row>
    <row r="3" spans="1:9" x14ac:dyDescent="0.25">
      <c r="A3" t="s">
        <v>45</v>
      </c>
    </row>
    <row r="4" spans="1:9" x14ac:dyDescent="0.25">
      <c r="A4" t="s">
        <v>46</v>
      </c>
    </row>
    <row r="5" spans="1:9" x14ac:dyDescent="0.25">
      <c r="A5" t="s">
        <v>47</v>
      </c>
    </row>
    <row r="7" spans="1:9" x14ac:dyDescent="0.25">
      <c r="A7" t="s">
        <v>72</v>
      </c>
    </row>
    <row r="10" spans="1:9" x14ac:dyDescent="0.25">
      <c r="A10" s="4" t="s">
        <v>0</v>
      </c>
      <c r="B10" s="5" t="s">
        <v>55</v>
      </c>
      <c r="C10" s="27" t="s">
        <v>57</v>
      </c>
      <c r="D10" s="5" t="s">
        <v>70</v>
      </c>
    </row>
    <row r="11" spans="1:9" x14ac:dyDescent="0.25">
      <c r="A11" s="6" t="s">
        <v>12</v>
      </c>
      <c r="B11" s="10">
        <v>17900266.91</v>
      </c>
      <c r="C11" s="30">
        <v>0.14640280893130742</v>
      </c>
      <c r="D11" s="32">
        <v>0.10487549104029936</v>
      </c>
    </row>
    <row r="12" spans="1:9" x14ac:dyDescent="0.25">
      <c r="A12" s="7" t="s">
        <v>6</v>
      </c>
      <c r="B12" s="11">
        <v>69666572.9551</v>
      </c>
      <c r="C12" s="31">
        <v>0.56978937914867622</v>
      </c>
      <c r="D12" s="33">
        <v>0.40816799461684405</v>
      </c>
    </row>
    <row r="13" spans="1:9" x14ac:dyDescent="0.25">
      <c r="A13" s="6" t="s">
        <v>2</v>
      </c>
      <c r="B13" s="10">
        <v>34136555.31000001</v>
      </c>
      <c r="C13" s="30">
        <v>0.27919626057815794</v>
      </c>
      <c r="D13" s="32">
        <v>0.20000193396896054</v>
      </c>
    </row>
    <row r="14" spans="1:9" x14ac:dyDescent="0.25">
      <c r="A14" s="7" t="s">
        <v>36</v>
      </c>
      <c r="B14" s="11">
        <v>563841.64</v>
      </c>
      <c r="C14" s="31">
        <v>4.6115513418584558E-3</v>
      </c>
      <c r="D14" s="33">
        <v>3.3034797280555015E-3</v>
      </c>
    </row>
    <row r="15" spans="1:9" x14ac:dyDescent="0.25">
      <c r="A15" s="12" t="s">
        <v>56</v>
      </c>
      <c r="B15" s="10">
        <v>122267236.81510001</v>
      </c>
      <c r="C15" s="30">
        <f>SUM(C11:C14)</f>
        <v>1</v>
      </c>
      <c r="D15" s="32">
        <f>SUM(D11:D14)</f>
        <v>0.71634889935415946</v>
      </c>
    </row>
    <row r="18" spans="1:9" x14ac:dyDescent="0.25">
      <c r="A18" t="s">
        <v>71</v>
      </c>
    </row>
    <row r="29" spans="1:9" x14ac:dyDescent="0.25">
      <c r="A29" t="s">
        <v>48</v>
      </c>
      <c r="B29" t="s">
        <v>0</v>
      </c>
      <c r="C29" t="s">
        <v>49</v>
      </c>
      <c r="D29" t="s">
        <v>50</v>
      </c>
      <c r="E29" t="s">
        <v>1</v>
      </c>
      <c r="F29" t="s">
        <v>51</v>
      </c>
      <c r="G29" t="s">
        <v>52</v>
      </c>
      <c r="H29" t="s">
        <v>53</v>
      </c>
      <c r="I29" t="s">
        <v>54</v>
      </c>
    </row>
    <row r="30" spans="1:9" x14ac:dyDescent="0.25">
      <c r="A30" s="29">
        <v>10</v>
      </c>
      <c r="B30" t="s">
        <v>2</v>
      </c>
      <c r="C30" s="8" t="s">
        <v>3</v>
      </c>
      <c r="D30" s="3">
        <v>11318507.439999999</v>
      </c>
      <c r="E30" s="3">
        <v>348907.94</v>
      </c>
      <c r="F30" s="3">
        <v>21789.21</v>
      </c>
      <c r="G30" s="3">
        <v>2830460.63</v>
      </c>
      <c r="H30" s="3">
        <v>2459763.48</v>
      </c>
      <c r="I30" s="3">
        <v>13778270.92</v>
      </c>
    </row>
    <row r="31" spans="1:9" x14ac:dyDescent="0.25">
      <c r="A31" s="29">
        <v>11</v>
      </c>
      <c r="B31" t="s">
        <v>2</v>
      </c>
      <c r="C31" s="8" t="s">
        <v>4</v>
      </c>
      <c r="D31" s="3">
        <v>2729947.86</v>
      </c>
      <c r="E31" s="3">
        <v>39526.93</v>
      </c>
      <c r="F31" s="3">
        <v>3121.07</v>
      </c>
      <c r="G31" s="3">
        <v>865271.89</v>
      </c>
      <c r="H31" s="3">
        <v>822623.89</v>
      </c>
      <c r="I31" s="3">
        <v>3552571.75</v>
      </c>
    </row>
    <row r="32" spans="1:9" x14ac:dyDescent="0.25">
      <c r="A32" s="29">
        <v>12</v>
      </c>
      <c r="B32" t="s">
        <v>2</v>
      </c>
      <c r="C32" s="8" t="s">
        <v>5</v>
      </c>
      <c r="D32" s="3">
        <v>239125.92</v>
      </c>
      <c r="E32" s="3">
        <v>0</v>
      </c>
      <c r="F32" s="3">
        <v>0</v>
      </c>
      <c r="G32" s="3">
        <v>54006</v>
      </c>
      <c r="H32" s="3">
        <v>54006</v>
      </c>
      <c r="I32" s="3">
        <v>293131.92000000004</v>
      </c>
    </row>
    <row r="33" spans="1:9" x14ac:dyDescent="0.25">
      <c r="A33" s="29">
        <v>20</v>
      </c>
      <c r="B33" t="s">
        <v>6</v>
      </c>
      <c r="C33" s="8" t="s">
        <v>7</v>
      </c>
      <c r="D33" s="3">
        <v>44785284.818099998</v>
      </c>
      <c r="E33" s="3">
        <v>0</v>
      </c>
      <c r="F33" s="3">
        <v>0</v>
      </c>
      <c r="G33" s="3">
        <v>1034541.31</v>
      </c>
      <c r="H33" s="3">
        <v>1034541.31</v>
      </c>
      <c r="I33" s="3">
        <v>45819826.1281</v>
      </c>
    </row>
    <row r="34" spans="1:9" x14ac:dyDescent="0.25">
      <c r="A34" s="29">
        <v>21</v>
      </c>
      <c r="B34" t="s">
        <v>6</v>
      </c>
      <c r="C34" s="8" t="s">
        <v>8</v>
      </c>
      <c r="D34" s="3">
        <v>133043.43</v>
      </c>
      <c r="E34" s="3">
        <v>0</v>
      </c>
      <c r="F34" s="3">
        <v>0</v>
      </c>
      <c r="G34" s="3">
        <v>29766.25</v>
      </c>
      <c r="H34" s="3">
        <v>29766.25</v>
      </c>
      <c r="I34" s="3">
        <v>162809.68</v>
      </c>
    </row>
    <row r="35" spans="1:9" x14ac:dyDescent="0.25">
      <c r="A35" s="29">
        <v>30</v>
      </c>
      <c r="B35" t="s">
        <v>2</v>
      </c>
      <c r="C35" s="8" t="s">
        <v>9</v>
      </c>
      <c r="D35" s="3">
        <v>8436943.8200000003</v>
      </c>
      <c r="E35" s="3">
        <v>234061.54</v>
      </c>
      <c r="F35" s="3">
        <v>10694.62</v>
      </c>
      <c r="G35" s="3">
        <v>2641832.15</v>
      </c>
      <c r="H35" s="3">
        <v>2397075.9899999998</v>
      </c>
      <c r="I35" s="3">
        <v>10834019.810000001</v>
      </c>
    </row>
    <row r="36" spans="1:9" x14ac:dyDescent="0.25">
      <c r="A36" s="29">
        <v>31</v>
      </c>
      <c r="B36" t="s">
        <v>2</v>
      </c>
      <c r="C36" s="8" t="s">
        <v>10</v>
      </c>
      <c r="D36" s="3">
        <v>4165717.54</v>
      </c>
      <c r="E36" s="3">
        <v>86599.46</v>
      </c>
      <c r="F36" s="3">
        <v>2149.89</v>
      </c>
      <c r="G36" s="3">
        <v>1324534.8700000001</v>
      </c>
      <c r="H36" s="3">
        <v>1235785.5200000003</v>
      </c>
      <c r="I36" s="3">
        <v>5401503.0600000005</v>
      </c>
    </row>
    <row r="37" spans="1:9" x14ac:dyDescent="0.25">
      <c r="A37" s="29">
        <v>32</v>
      </c>
      <c r="B37" t="s">
        <v>2</v>
      </c>
      <c r="C37" s="8" t="s">
        <v>11</v>
      </c>
      <c r="D37" s="3">
        <v>28401.620000000003</v>
      </c>
      <c r="E37" s="3">
        <v>4862.7300000000005</v>
      </c>
      <c r="F37" s="3">
        <v>0</v>
      </c>
      <c r="G37" s="3">
        <v>6753.58</v>
      </c>
      <c r="H37" s="3">
        <v>1890.8499999999995</v>
      </c>
      <c r="I37" s="3">
        <v>30292.47</v>
      </c>
    </row>
    <row r="38" spans="1:9" x14ac:dyDescent="0.25">
      <c r="A38" s="29">
        <v>330</v>
      </c>
      <c r="B38" t="s">
        <v>12</v>
      </c>
      <c r="C38" s="8" t="s">
        <v>13</v>
      </c>
      <c r="D38" s="3">
        <v>77219.099999999991</v>
      </c>
      <c r="E38" s="3">
        <v>0</v>
      </c>
      <c r="F38" s="3">
        <v>0</v>
      </c>
      <c r="G38" s="3">
        <v>24130.080000000002</v>
      </c>
      <c r="H38" s="3">
        <v>24130.080000000002</v>
      </c>
      <c r="I38" s="3">
        <v>101349.18</v>
      </c>
    </row>
    <row r="39" spans="1:9" x14ac:dyDescent="0.25">
      <c r="A39" s="29">
        <v>331</v>
      </c>
      <c r="B39" t="s">
        <v>12</v>
      </c>
      <c r="C39" s="8" t="s">
        <v>14</v>
      </c>
      <c r="D39" s="3">
        <v>60416.42</v>
      </c>
      <c r="E39" s="3">
        <v>0</v>
      </c>
      <c r="F39" s="3">
        <v>0</v>
      </c>
      <c r="G39" s="3">
        <v>18999.39</v>
      </c>
      <c r="H39" s="3">
        <v>18999.39</v>
      </c>
      <c r="I39" s="3">
        <v>79415.81</v>
      </c>
    </row>
    <row r="40" spans="1:9" x14ac:dyDescent="0.25">
      <c r="A40" s="29">
        <v>335</v>
      </c>
      <c r="B40" t="s">
        <v>12</v>
      </c>
      <c r="C40" s="8" t="s">
        <v>15</v>
      </c>
      <c r="D40" s="3">
        <v>348.26</v>
      </c>
      <c r="E40" s="3">
        <v>0</v>
      </c>
      <c r="F40" s="3">
        <v>0</v>
      </c>
      <c r="G40" s="3">
        <v>0</v>
      </c>
      <c r="H40" s="3">
        <v>0</v>
      </c>
      <c r="I40" s="3">
        <v>348.26</v>
      </c>
    </row>
    <row r="41" spans="1:9" x14ac:dyDescent="0.25">
      <c r="A41" s="29">
        <v>43</v>
      </c>
      <c r="B41" t="s">
        <v>6</v>
      </c>
      <c r="C41" s="8" t="s">
        <v>16</v>
      </c>
      <c r="D41" s="3">
        <v>99198.31</v>
      </c>
      <c r="E41" s="3">
        <v>0</v>
      </c>
      <c r="F41" s="3">
        <v>0</v>
      </c>
      <c r="G41" s="3">
        <v>32006.1</v>
      </c>
      <c r="H41" s="3">
        <v>32006.1</v>
      </c>
      <c r="I41" s="3">
        <v>131204.41</v>
      </c>
    </row>
    <row r="42" spans="1:9" x14ac:dyDescent="0.25">
      <c r="A42" s="29">
        <v>45</v>
      </c>
      <c r="B42" t="s">
        <v>6</v>
      </c>
      <c r="C42" s="8" t="s">
        <v>17</v>
      </c>
      <c r="D42" s="3">
        <v>6095431.3299999991</v>
      </c>
      <c r="E42" s="3">
        <v>18903.57</v>
      </c>
      <c r="F42" s="3">
        <v>475.69</v>
      </c>
      <c r="G42" s="3">
        <v>1869611.59</v>
      </c>
      <c r="H42" s="3">
        <v>1850232.33</v>
      </c>
      <c r="I42" s="3">
        <v>7945663.6599999992</v>
      </c>
    </row>
    <row r="43" spans="1:9" x14ac:dyDescent="0.25">
      <c r="A43" s="29">
        <v>46</v>
      </c>
      <c r="B43" t="s">
        <v>6</v>
      </c>
      <c r="C43" s="8" t="s">
        <v>18</v>
      </c>
      <c r="D43" s="3">
        <v>941103.85</v>
      </c>
      <c r="E43" s="3">
        <v>12500.66</v>
      </c>
      <c r="F43" s="3">
        <v>430.01</v>
      </c>
      <c r="G43" s="3">
        <v>179596.32</v>
      </c>
      <c r="H43" s="3">
        <v>166665.65</v>
      </c>
      <c r="I43" s="3">
        <v>1107769.5</v>
      </c>
    </row>
    <row r="44" spans="1:9" x14ac:dyDescent="0.25">
      <c r="A44" s="29">
        <v>47</v>
      </c>
      <c r="B44" t="s">
        <v>6</v>
      </c>
      <c r="C44" s="8" t="s">
        <v>19</v>
      </c>
      <c r="D44" s="3">
        <v>34865.22</v>
      </c>
      <c r="E44" s="3">
        <v>0</v>
      </c>
      <c r="F44" s="3">
        <v>0</v>
      </c>
      <c r="G44" s="3">
        <v>11136.18</v>
      </c>
      <c r="H44" s="3">
        <v>11136.18</v>
      </c>
      <c r="I44" s="3">
        <v>46001.4</v>
      </c>
    </row>
    <row r="45" spans="1:9" x14ac:dyDescent="0.25">
      <c r="A45" s="29">
        <v>48</v>
      </c>
      <c r="B45" t="s">
        <v>12</v>
      </c>
      <c r="C45" s="8" t="s">
        <v>20</v>
      </c>
      <c r="D45" s="3">
        <v>30064.32</v>
      </c>
      <c r="E45" s="3">
        <v>0</v>
      </c>
      <c r="F45" s="3">
        <v>0</v>
      </c>
      <c r="G45" s="3">
        <v>13356.83</v>
      </c>
      <c r="H45" s="3">
        <v>13356.83</v>
      </c>
      <c r="I45" s="3">
        <v>43421.15</v>
      </c>
    </row>
    <row r="46" spans="1:9" x14ac:dyDescent="0.25">
      <c r="A46" s="29">
        <v>481</v>
      </c>
      <c r="B46" t="s">
        <v>12</v>
      </c>
      <c r="C46" s="8" t="s">
        <v>21</v>
      </c>
      <c r="D46" s="3">
        <v>2400509.9000000004</v>
      </c>
      <c r="E46" s="3">
        <v>1001.1</v>
      </c>
      <c r="F46" s="3">
        <v>0</v>
      </c>
      <c r="G46" s="3">
        <v>713030.21</v>
      </c>
      <c r="H46" s="3">
        <v>712029.11</v>
      </c>
      <c r="I46" s="3">
        <v>3112539.0100000002</v>
      </c>
    </row>
    <row r="47" spans="1:9" x14ac:dyDescent="0.25">
      <c r="A47" s="29">
        <v>482</v>
      </c>
      <c r="B47" t="s">
        <v>12</v>
      </c>
      <c r="C47" s="8" t="s">
        <v>22</v>
      </c>
      <c r="D47" s="3">
        <v>2886556.18</v>
      </c>
      <c r="E47" s="3">
        <v>3467.76</v>
      </c>
      <c r="F47" s="3">
        <v>415</v>
      </c>
      <c r="G47" s="3">
        <v>827241.09</v>
      </c>
      <c r="H47" s="3">
        <v>823358.33</v>
      </c>
      <c r="I47" s="3">
        <v>3709914.5100000002</v>
      </c>
    </row>
    <row r="48" spans="1:9" x14ac:dyDescent="0.25">
      <c r="A48" s="29">
        <v>50</v>
      </c>
      <c r="B48" t="s">
        <v>6</v>
      </c>
      <c r="C48" s="8" t="s">
        <v>23</v>
      </c>
      <c r="D48" s="3">
        <v>11205709.297</v>
      </c>
      <c r="E48" s="3">
        <v>61633.67</v>
      </c>
      <c r="F48" s="3">
        <v>712.25</v>
      </c>
      <c r="G48" s="3">
        <v>3309934.8</v>
      </c>
      <c r="H48" s="3">
        <v>3247588.88</v>
      </c>
      <c r="I48" s="3">
        <v>14453298.177000001</v>
      </c>
    </row>
    <row r="49" spans="1:9" x14ac:dyDescent="0.25">
      <c r="A49" s="29">
        <v>70</v>
      </c>
      <c r="B49" t="s">
        <v>12</v>
      </c>
      <c r="C49" s="8" t="s">
        <v>24</v>
      </c>
      <c r="D49" s="3">
        <v>43114.69</v>
      </c>
      <c r="E49" s="3">
        <v>0</v>
      </c>
      <c r="F49" s="3">
        <v>0</v>
      </c>
      <c r="G49" s="3">
        <v>11150.11</v>
      </c>
      <c r="H49" s="3">
        <v>11150.11</v>
      </c>
      <c r="I49" s="3">
        <v>54264.800000000003</v>
      </c>
    </row>
    <row r="50" spans="1:9" x14ac:dyDescent="0.25">
      <c r="A50" s="29">
        <v>700</v>
      </c>
      <c r="B50" t="s">
        <v>12</v>
      </c>
      <c r="C50" s="8" t="s">
        <v>25</v>
      </c>
      <c r="D50" s="3">
        <v>1904604.78</v>
      </c>
      <c r="E50" s="3">
        <v>1269.9299999999998</v>
      </c>
      <c r="F50" s="3">
        <v>3520</v>
      </c>
      <c r="G50" s="3">
        <v>611590.05000000005</v>
      </c>
      <c r="H50" s="3">
        <v>606800.12</v>
      </c>
      <c r="I50" s="3">
        <v>2511404.9</v>
      </c>
    </row>
    <row r="51" spans="1:9" x14ac:dyDescent="0.25">
      <c r="A51" s="29">
        <v>701</v>
      </c>
      <c r="B51" t="s">
        <v>12</v>
      </c>
      <c r="C51" s="8" t="s">
        <v>26</v>
      </c>
      <c r="D51" s="3">
        <v>1309400.27</v>
      </c>
      <c r="E51" s="3">
        <v>5561.62</v>
      </c>
      <c r="F51" s="3">
        <v>130</v>
      </c>
      <c r="G51" s="3">
        <v>435032.68</v>
      </c>
      <c r="H51" s="3">
        <v>429341.06</v>
      </c>
      <c r="I51" s="3">
        <v>1738741.33</v>
      </c>
    </row>
    <row r="52" spans="1:9" x14ac:dyDescent="0.25">
      <c r="A52" s="29">
        <v>702</v>
      </c>
      <c r="B52" t="s">
        <v>12</v>
      </c>
      <c r="C52" s="8" t="s">
        <v>27</v>
      </c>
      <c r="D52" s="3">
        <v>2175862.7200000002</v>
      </c>
      <c r="E52" s="3">
        <v>2793.76</v>
      </c>
      <c r="F52" s="3">
        <v>1866.47</v>
      </c>
      <c r="G52" s="3">
        <v>700906.83</v>
      </c>
      <c r="H52" s="3">
        <v>696246.6</v>
      </c>
      <c r="I52" s="3">
        <v>2872109.3200000003</v>
      </c>
    </row>
    <row r="53" spans="1:9" x14ac:dyDescent="0.25">
      <c r="A53" s="29">
        <v>703</v>
      </c>
      <c r="B53" t="s">
        <v>12</v>
      </c>
      <c r="C53" s="8" t="s">
        <v>28</v>
      </c>
      <c r="D53" s="3">
        <v>315020.64</v>
      </c>
      <c r="E53" s="3">
        <v>1542.01</v>
      </c>
      <c r="F53" s="3">
        <v>0</v>
      </c>
      <c r="G53" s="3">
        <v>102466.24000000001</v>
      </c>
      <c r="H53" s="3">
        <v>100924.23000000001</v>
      </c>
      <c r="I53" s="3">
        <v>415944.87</v>
      </c>
    </row>
    <row r="54" spans="1:9" x14ac:dyDescent="0.25">
      <c r="A54" s="29">
        <v>704</v>
      </c>
      <c r="B54" t="s">
        <v>12</v>
      </c>
      <c r="C54" s="8" t="s">
        <v>29</v>
      </c>
      <c r="D54" s="3">
        <v>1310761.8799999999</v>
      </c>
      <c r="E54" s="3">
        <v>3319.99</v>
      </c>
      <c r="F54" s="3">
        <v>1687.75</v>
      </c>
      <c r="G54" s="3">
        <v>423118.72</v>
      </c>
      <c r="H54" s="3">
        <v>418110.98</v>
      </c>
      <c r="I54" s="3">
        <v>1728872.8599999999</v>
      </c>
    </row>
    <row r="55" spans="1:9" x14ac:dyDescent="0.25">
      <c r="A55" s="29">
        <v>705</v>
      </c>
      <c r="B55" t="s">
        <v>12</v>
      </c>
      <c r="C55" s="8" t="s">
        <v>30</v>
      </c>
      <c r="D55" s="3">
        <v>45755.85</v>
      </c>
      <c r="E55" s="3">
        <v>473.06</v>
      </c>
      <c r="F55" s="3">
        <v>0</v>
      </c>
      <c r="G55" s="3">
        <v>15353.12</v>
      </c>
      <c r="H55" s="3">
        <v>14880.060000000001</v>
      </c>
      <c r="I55" s="3">
        <v>60635.91</v>
      </c>
    </row>
    <row r="56" spans="1:9" x14ac:dyDescent="0.25">
      <c r="A56" s="29">
        <v>706</v>
      </c>
      <c r="B56" t="s">
        <v>12</v>
      </c>
      <c r="C56" s="8" t="s">
        <v>31</v>
      </c>
      <c r="D56" s="3">
        <v>30674.12</v>
      </c>
      <c r="E56" s="3">
        <v>0</v>
      </c>
      <c r="F56" s="3">
        <v>0</v>
      </c>
      <c r="G56" s="3">
        <v>9839.89</v>
      </c>
      <c r="H56" s="3">
        <v>9839.89</v>
      </c>
      <c r="I56" s="3">
        <v>40514.009999999995</v>
      </c>
    </row>
    <row r="57" spans="1:9" x14ac:dyDescent="0.25">
      <c r="A57" s="29">
        <v>707</v>
      </c>
      <c r="B57" t="s">
        <v>12</v>
      </c>
      <c r="C57" s="8" t="s">
        <v>32</v>
      </c>
      <c r="D57" s="3">
        <v>34943.660000000003</v>
      </c>
      <c r="E57" s="3">
        <v>0</v>
      </c>
      <c r="F57" s="3">
        <v>0</v>
      </c>
      <c r="G57" s="3">
        <v>11316.31</v>
      </c>
      <c r="H57" s="3">
        <v>11316.31</v>
      </c>
      <c r="I57" s="3">
        <v>46259.97</v>
      </c>
    </row>
    <row r="58" spans="1:9" x14ac:dyDescent="0.25">
      <c r="A58" s="29">
        <v>74</v>
      </c>
      <c r="B58" t="s">
        <v>12</v>
      </c>
      <c r="C58" s="8" t="s">
        <v>33</v>
      </c>
      <c r="D58" s="3">
        <v>661327.98</v>
      </c>
      <c r="E58" s="3">
        <v>1173.1400000000001</v>
      </c>
      <c r="F58" s="3">
        <v>68.56</v>
      </c>
      <c r="G58" s="3">
        <v>178900.51</v>
      </c>
      <c r="H58" s="3">
        <v>177658.81</v>
      </c>
      <c r="I58" s="3">
        <v>838986.79</v>
      </c>
    </row>
    <row r="59" spans="1:9" x14ac:dyDescent="0.25">
      <c r="A59" s="29">
        <v>752</v>
      </c>
      <c r="B59" t="s">
        <v>12</v>
      </c>
      <c r="C59" s="8" t="s">
        <v>34</v>
      </c>
      <c r="D59" s="3">
        <v>422621.71</v>
      </c>
      <c r="E59" s="3">
        <v>10781.07</v>
      </c>
      <c r="F59" s="3">
        <v>4134.0200000000004</v>
      </c>
      <c r="G59" s="3">
        <v>137837.60999999999</v>
      </c>
      <c r="H59" s="3">
        <v>122922.51999999997</v>
      </c>
      <c r="I59" s="3">
        <v>545544.23</v>
      </c>
    </row>
    <row r="60" spans="1:9" x14ac:dyDescent="0.25">
      <c r="A60" s="29">
        <v>76</v>
      </c>
      <c r="B60" t="s">
        <v>36</v>
      </c>
      <c r="C60" s="8" t="s">
        <v>35</v>
      </c>
      <c r="D60" s="3">
        <v>461928.49</v>
      </c>
      <c r="E60" s="3">
        <v>1260</v>
      </c>
      <c r="F60" s="3">
        <v>0</v>
      </c>
      <c r="G60" s="3">
        <v>58479.28</v>
      </c>
      <c r="H60" s="3">
        <v>57219.28</v>
      </c>
      <c r="I60" s="3">
        <v>519147.77</v>
      </c>
    </row>
    <row r="61" spans="1:9" x14ac:dyDescent="0.25">
      <c r="A61" s="29">
        <v>80</v>
      </c>
      <c r="B61" t="s">
        <v>36</v>
      </c>
      <c r="C61" s="8" t="s">
        <v>37</v>
      </c>
      <c r="D61" s="3">
        <v>3014.4</v>
      </c>
      <c r="E61" s="3">
        <v>0</v>
      </c>
      <c r="F61" s="3">
        <v>0</v>
      </c>
      <c r="G61" s="3">
        <v>0</v>
      </c>
      <c r="H61" s="3">
        <v>0</v>
      </c>
      <c r="I61" s="3">
        <v>3014.4</v>
      </c>
    </row>
    <row r="62" spans="1:9" x14ac:dyDescent="0.25">
      <c r="A62" s="29">
        <v>84</v>
      </c>
      <c r="B62" t="s">
        <v>36</v>
      </c>
      <c r="C62" s="8" t="s">
        <v>38</v>
      </c>
      <c r="D62" s="3">
        <v>3000</v>
      </c>
      <c r="E62" s="3">
        <v>0</v>
      </c>
      <c r="F62" s="3">
        <v>0</v>
      </c>
      <c r="G62" s="3">
        <v>0</v>
      </c>
      <c r="H62" s="3">
        <v>0</v>
      </c>
      <c r="I62" s="3">
        <v>3000</v>
      </c>
    </row>
    <row r="63" spans="1:9" x14ac:dyDescent="0.25">
      <c r="A63" s="29">
        <v>85</v>
      </c>
      <c r="B63" t="s">
        <v>36</v>
      </c>
      <c r="C63" s="8" t="s">
        <v>39</v>
      </c>
      <c r="D63" s="3">
        <v>38679.47</v>
      </c>
      <c r="E63" s="3">
        <v>0</v>
      </c>
      <c r="F63" s="3">
        <v>0</v>
      </c>
      <c r="G63" s="3">
        <v>0</v>
      </c>
      <c r="H63" s="3">
        <v>0</v>
      </c>
      <c r="I63" s="3">
        <v>38679.47</v>
      </c>
    </row>
    <row r="64" spans="1:9" x14ac:dyDescent="0.25">
      <c r="A64" s="29">
        <v>86</v>
      </c>
      <c r="B64" t="s">
        <v>36</v>
      </c>
      <c r="C64" s="8" t="s">
        <v>40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</row>
    <row r="65" spans="1:9" x14ac:dyDescent="0.25">
      <c r="A65" s="29">
        <v>87</v>
      </c>
      <c r="B65" t="s">
        <v>36</v>
      </c>
      <c r="C65" s="8" t="s">
        <v>41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</row>
    <row r="66" spans="1:9" x14ac:dyDescent="0.25">
      <c r="A66" s="29">
        <v>90</v>
      </c>
      <c r="B66" t="s">
        <v>2</v>
      </c>
      <c r="C66" s="8" t="s">
        <v>42</v>
      </c>
      <c r="D66" s="3">
        <v>200975.33</v>
      </c>
      <c r="E66" s="3">
        <v>0</v>
      </c>
      <c r="F66" s="3">
        <v>0</v>
      </c>
      <c r="G66" s="3">
        <v>45790.05</v>
      </c>
      <c r="H66" s="3">
        <v>45790.05</v>
      </c>
      <c r="I66" s="3">
        <v>246765.38</v>
      </c>
    </row>
    <row r="67" spans="1:9" x14ac:dyDescent="0.25">
      <c r="C67" s="9" t="s">
        <v>43</v>
      </c>
      <c r="D67" s="28">
        <v>104630080.6251</v>
      </c>
      <c r="E67" s="28">
        <v>839639.94000000006</v>
      </c>
      <c r="F67" s="28">
        <v>51194.540000000008</v>
      </c>
      <c r="G67" s="28">
        <v>18527990.670000002</v>
      </c>
      <c r="H67" s="28">
        <v>17637156.189999994</v>
      </c>
      <c r="I67" s="28">
        <v>122267236.81510006</v>
      </c>
    </row>
  </sheetData>
  <mergeCells count="1">
    <mergeCell ref="G1:I1"/>
  </mergeCells>
  <pageMargins left="0.7" right="0.7" top="0.75" bottom="0.75" header="0.3" footer="0.3"/>
  <pageSetup paperSize="9" orientation="portrait" horizontalDpi="4294967292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62CF-3711-4F2F-9A04-824207FE09B2}">
  <dimension ref="A1:E38"/>
  <sheetViews>
    <sheetView tabSelected="1" topLeftCell="A7" workbookViewId="0">
      <selection activeCell="I16" sqref="I16"/>
    </sheetView>
  </sheetViews>
  <sheetFormatPr baseColWidth="10" defaultRowHeight="15" x14ac:dyDescent="0.25"/>
  <cols>
    <col min="1" max="1" width="36.7109375" customWidth="1"/>
    <col min="2" max="2" width="22.42578125" bestFit="1" customWidth="1"/>
    <col min="3" max="3" width="22.28515625" bestFit="1" customWidth="1"/>
    <col min="4" max="4" width="21.7109375" bestFit="1" customWidth="1"/>
    <col min="5" max="5" width="18.5703125" bestFit="1" customWidth="1"/>
  </cols>
  <sheetData>
    <row r="1" spans="1:5" ht="73.5" customHeight="1" thickBot="1" x14ac:dyDescent="0.3">
      <c r="A1" s="1"/>
      <c r="B1" s="2"/>
      <c r="C1" s="1"/>
      <c r="D1" s="34" t="s">
        <v>44</v>
      </c>
      <c r="E1" s="34"/>
    </row>
    <row r="3" spans="1:5" x14ac:dyDescent="0.25">
      <c r="A3" t="s">
        <v>58</v>
      </c>
    </row>
    <row r="4" spans="1:5" x14ac:dyDescent="0.25">
      <c r="A4" t="s">
        <v>59</v>
      </c>
    </row>
    <row r="5" spans="1:5" x14ac:dyDescent="0.25">
      <c r="A5" t="s">
        <v>47</v>
      </c>
    </row>
    <row r="7" spans="1:5" x14ac:dyDescent="0.25">
      <c r="A7" t="s">
        <v>72</v>
      </c>
    </row>
    <row r="10" spans="1:5" x14ac:dyDescent="0.25">
      <c r="A10" s="13" t="s">
        <v>64</v>
      </c>
      <c r="B10" s="13" t="s">
        <v>61</v>
      </c>
      <c r="C10" s="13" t="s">
        <v>67</v>
      </c>
      <c r="D10" s="13" t="s">
        <v>62</v>
      </c>
      <c r="E10" s="14" t="s">
        <v>68</v>
      </c>
    </row>
    <row r="11" spans="1:5" x14ac:dyDescent="0.25">
      <c r="A11" s="10">
        <v>17900266.91</v>
      </c>
      <c r="B11" s="15">
        <v>122267236.81510006</v>
      </c>
      <c r="C11" s="22">
        <v>170681126.09</v>
      </c>
      <c r="D11" s="16">
        <f>Tabla7[[#This Row],[Retribucións Persoal investigador]]/Tabla7[[#This Row],[Gastos totais de persoal]]</f>
        <v>0.14640280893130733</v>
      </c>
      <c r="E11" s="24">
        <f>Tabla7[[#This Row],[Retribucións Persoal investigador]]/Tabla7[[#This Row],[Orzamento total* Uvigo]]</f>
        <v>0.10487549104029936</v>
      </c>
    </row>
    <row r="14" spans="1:5" x14ac:dyDescent="0.25">
      <c r="A14" s="17" t="s">
        <v>65</v>
      </c>
      <c r="B14" s="18" t="s">
        <v>61</v>
      </c>
      <c r="C14" s="18" t="s">
        <v>67</v>
      </c>
      <c r="D14" s="18" t="s">
        <v>62</v>
      </c>
      <c r="E14" s="4" t="s">
        <v>68</v>
      </c>
    </row>
    <row r="15" spans="1:5" x14ac:dyDescent="0.25">
      <c r="A15" s="21">
        <v>69666572.9551</v>
      </c>
      <c r="B15" s="19">
        <v>122267236.81510006</v>
      </c>
      <c r="C15" s="23">
        <v>170681126.09</v>
      </c>
      <c r="D15" s="20">
        <f>A15/B15</f>
        <v>0.569789379148676</v>
      </c>
      <c r="E15" s="25">
        <f>A15/C15</f>
        <v>0.40816799461684405</v>
      </c>
    </row>
    <row r="18" spans="1:5" x14ac:dyDescent="0.25">
      <c r="A18" s="17" t="s">
        <v>66</v>
      </c>
      <c r="B18" s="18" t="s">
        <v>61</v>
      </c>
      <c r="C18" s="18" t="s">
        <v>67</v>
      </c>
      <c r="D18" s="18" t="s">
        <v>62</v>
      </c>
      <c r="E18" s="4" t="s">
        <v>68</v>
      </c>
    </row>
    <row r="19" spans="1:5" x14ac:dyDescent="0.25">
      <c r="A19" s="21">
        <v>34136555.31000001</v>
      </c>
      <c r="B19" s="19">
        <v>122267236.81510006</v>
      </c>
      <c r="C19" s="23">
        <v>170681126.09</v>
      </c>
      <c r="D19" s="20">
        <f>A19/B19</f>
        <v>0.27919626057815783</v>
      </c>
      <c r="E19" s="25">
        <f>A19/C19</f>
        <v>0.20000193396896054</v>
      </c>
    </row>
    <row r="22" spans="1:5" x14ac:dyDescent="0.25">
      <c r="A22" s="17" t="s">
        <v>36</v>
      </c>
      <c r="B22" s="18" t="s">
        <v>61</v>
      </c>
      <c r="C22" s="18" t="s">
        <v>67</v>
      </c>
      <c r="D22" s="18" t="s">
        <v>62</v>
      </c>
      <c r="E22" s="4" t="s">
        <v>68</v>
      </c>
    </row>
    <row r="23" spans="1:5" x14ac:dyDescent="0.25">
      <c r="A23" s="21">
        <v>563841.64</v>
      </c>
      <c r="B23" s="19">
        <v>122267236.81510006</v>
      </c>
      <c r="C23" s="23">
        <v>170681126.09</v>
      </c>
      <c r="D23" s="20">
        <f>A23/B23</f>
        <v>4.6115513418584541E-3</v>
      </c>
      <c r="E23" s="25">
        <f>A23/C23</f>
        <v>3.3034797280555015E-3</v>
      </c>
    </row>
    <row r="26" spans="1:5" x14ac:dyDescent="0.25">
      <c r="A26" s="17" t="s">
        <v>60</v>
      </c>
      <c r="B26" s="18" t="s">
        <v>61</v>
      </c>
      <c r="C26" s="18" t="s">
        <v>67</v>
      </c>
      <c r="D26" s="18" t="s">
        <v>62</v>
      </c>
      <c r="E26" s="4" t="s">
        <v>68</v>
      </c>
    </row>
    <row r="27" spans="1:5" x14ac:dyDescent="0.25">
      <c r="A27" s="21">
        <v>787586.4099999998</v>
      </c>
      <c r="B27" s="19">
        <v>122267236.81510006</v>
      </c>
      <c r="C27" s="23">
        <v>170681126.09</v>
      </c>
      <c r="D27" s="20">
        <f>A27/B27</f>
        <v>6.4415163907812507E-3</v>
      </c>
      <c r="E27" s="25">
        <v>4.6143731767079284E-3</v>
      </c>
    </row>
    <row r="30" spans="1:5" x14ac:dyDescent="0.25">
      <c r="A30" s="17" t="s">
        <v>74</v>
      </c>
      <c r="B30" s="18" t="s">
        <v>61</v>
      </c>
      <c r="C30" s="18" t="s">
        <v>67</v>
      </c>
      <c r="D30" s="18" t="s">
        <v>62</v>
      </c>
      <c r="E30" s="4" t="s">
        <v>68</v>
      </c>
    </row>
    <row r="31" spans="1:5" x14ac:dyDescent="0.25">
      <c r="A31" s="21">
        <v>440101.25</v>
      </c>
      <c r="B31" s="19">
        <v>122267236.81510006</v>
      </c>
      <c r="C31" s="23">
        <v>170681126.09</v>
      </c>
      <c r="D31" s="20">
        <v>3.5995027078721655E-3</v>
      </c>
      <c r="E31" s="26">
        <v>2.5784998030065434E-3</v>
      </c>
    </row>
    <row r="34" spans="1:5" x14ac:dyDescent="0.25">
      <c r="A34" s="17" t="s">
        <v>63</v>
      </c>
      <c r="B34" s="18" t="s">
        <v>61</v>
      </c>
      <c r="C34" s="18" t="s">
        <v>67</v>
      </c>
      <c r="D34" s="18" t="s">
        <v>62</v>
      </c>
      <c r="E34" s="4" t="s">
        <v>68</v>
      </c>
    </row>
    <row r="35" spans="1:5" x14ac:dyDescent="0.25">
      <c r="A35" s="21">
        <v>1225436.5899999987</v>
      </c>
      <c r="B35" s="19">
        <v>122267236.81510006</v>
      </c>
      <c r="C35" s="23">
        <v>170681126.09</v>
      </c>
      <c r="D35" s="20">
        <v>1.0022608034016327E-2</v>
      </c>
      <c r="E35" s="25">
        <v>7.1796842338257543E-3</v>
      </c>
    </row>
    <row r="37" spans="1:5" x14ac:dyDescent="0.25">
      <c r="A37" t="s">
        <v>69</v>
      </c>
    </row>
    <row r="38" spans="1:5" x14ac:dyDescent="0.25">
      <c r="A38" t="s">
        <v>73</v>
      </c>
    </row>
  </sheetData>
  <mergeCells count="1">
    <mergeCell ref="D1:E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Retribucións tipo de persoal</vt:lpstr>
      <vt:lpstr>Goberno, xerencial e 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David Basalo Domínguez</cp:lastModifiedBy>
  <dcterms:created xsi:type="dcterms:W3CDTF">2022-03-04T07:38:08Z</dcterms:created>
  <dcterms:modified xsi:type="dcterms:W3CDTF">2022-05-27T08:24:25Z</dcterms:modified>
</cp:coreProperties>
</file>