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17-2018\20172018 Enquisas de satisfacción\"/>
    </mc:Choice>
  </mc:AlternateContent>
  <bookViews>
    <workbookView xWindow="0" yWindow="0" windowWidth="28800" windowHeight="11700" tabRatio="835"/>
  </bookViews>
  <sheets>
    <sheet name="Portada" sheetId="1" r:id="rId1"/>
    <sheet name="Ficha técnica" sheetId="51" r:id="rId2"/>
    <sheet name="Datos de Entrada" sheetId="50" r:id="rId3"/>
    <sheet name="Resumo" sheetId="4" r:id="rId4"/>
    <sheet name="Desagregados" sheetId="2" r:id="rId5"/>
    <sheet name="Datos" sheetId="49" r:id="rId6"/>
  </sheets>
  <definedNames>
    <definedName name="_xlnm._FilterDatabase" localSheetId="5" hidden="1">Datos!$B$5:$G$440</definedName>
    <definedName name="_xlnm._FilterDatabase" localSheetId="4" hidden="1">Desagregados!$B$6:$BM$43</definedName>
    <definedName name="_xlnm._FilterDatabase" localSheetId="3" hidden="1">Resumo!$A$13:$V$48</definedName>
    <definedName name="_xlnm.Print_Area" localSheetId="2">'Datos de Entrada'!$A$1:$P$53</definedName>
    <definedName name="_xlnm.Print_Area" localSheetId="1">'Ficha técnica'!$B$1:$L$40</definedName>
    <definedName name="_xlnm.Print_Area" localSheetId="0">Portada!$A$1:$K$43</definedName>
    <definedName name="_xlnm.Print_Titles" localSheetId="4">Desagregados!$A:$B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2" l="1"/>
  <c r="AC8" i="2"/>
  <c r="AF8" i="2"/>
  <c r="AI8" i="2"/>
  <c r="AL8" i="2"/>
  <c r="AO8" i="2"/>
  <c r="AR8" i="2"/>
  <c r="AU8" i="2"/>
  <c r="AX8" i="2"/>
  <c r="BA8" i="2"/>
  <c r="BD8" i="2"/>
  <c r="BG8" i="2"/>
  <c r="BJ8" i="2"/>
  <c r="BM8" i="2"/>
  <c r="BP8" i="2"/>
  <c r="BS8" i="2"/>
  <c r="AT14" i="2"/>
  <c r="Y21" i="2"/>
  <c r="AB21" i="2"/>
  <c r="AE21" i="2"/>
  <c r="AH21" i="2"/>
  <c r="AK21" i="2"/>
  <c r="AN21" i="2"/>
  <c r="AQ21" i="2"/>
  <c r="AT21" i="2"/>
  <c r="AW21" i="2"/>
  <c r="AZ21" i="2"/>
  <c r="BC21" i="2"/>
  <c r="BF21" i="2"/>
  <c r="BI21" i="2"/>
  <c r="BL21" i="2"/>
  <c r="BO21" i="2"/>
  <c r="BR21" i="2"/>
  <c r="Z24" i="2"/>
  <c r="AC24" i="2"/>
  <c r="AF24" i="2"/>
  <c r="AI24" i="2"/>
  <c r="AL24" i="2"/>
  <c r="AO24" i="2"/>
  <c r="AR24" i="2"/>
  <c r="AU24" i="2"/>
  <c r="AX24" i="2"/>
  <c r="BA24" i="2"/>
  <c r="BD24" i="2"/>
  <c r="BG24" i="2"/>
  <c r="BJ24" i="2"/>
  <c r="BM24" i="2"/>
  <c r="BP24" i="2"/>
  <c r="BS24" i="2"/>
  <c r="Y25" i="2"/>
  <c r="AB25" i="2"/>
  <c r="AE25" i="2"/>
  <c r="AH25" i="2"/>
  <c r="AK25" i="2"/>
  <c r="AN25" i="2"/>
  <c r="AQ25" i="2"/>
  <c r="AT25" i="2"/>
  <c r="AW25" i="2"/>
  <c r="AZ25" i="2"/>
  <c r="BC25" i="2"/>
  <c r="BF25" i="2"/>
  <c r="BI25" i="2"/>
  <c r="BL25" i="2"/>
  <c r="BO25" i="2"/>
  <c r="BR25" i="2"/>
  <c r="Y31" i="2"/>
  <c r="AB31" i="2"/>
  <c r="AE31" i="2"/>
  <c r="AH31" i="2"/>
  <c r="AK31" i="2"/>
  <c r="AN31" i="2"/>
  <c r="AQ31" i="2"/>
  <c r="AT31" i="2"/>
  <c r="AW31" i="2"/>
  <c r="AZ31" i="2"/>
  <c r="BC31" i="2"/>
  <c r="BF31" i="2"/>
  <c r="BI31" i="2"/>
  <c r="BL31" i="2"/>
  <c r="BO31" i="2"/>
  <c r="BR31" i="2"/>
  <c r="AW35" i="2"/>
  <c r="Y40" i="2"/>
  <c r="AH40" i="2"/>
  <c r="AK40" i="2"/>
  <c r="AT40" i="2"/>
  <c r="BC40" i="2"/>
  <c r="BF40" i="2"/>
  <c r="BL40" i="2"/>
  <c r="H8" i="2" l="1"/>
  <c r="K8" i="2"/>
  <c r="N8" i="2"/>
  <c r="Q8" i="2"/>
  <c r="T8" i="2"/>
  <c r="W8" i="2"/>
  <c r="G21" i="2"/>
  <c r="J21" i="2"/>
  <c r="M21" i="2"/>
  <c r="P21" i="2"/>
  <c r="S21" i="2"/>
  <c r="V21" i="2"/>
  <c r="H24" i="2"/>
  <c r="K24" i="2"/>
  <c r="N24" i="2"/>
  <c r="Q24" i="2"/>
  <c r="T24" i="2"/>
  <c r="W24" i="2"/>
  <c r="G25" i="2"/>
  <c r="J25" i="2"/>
  <c r="M25" i="2"/>
  <c r="P25" i="2"/>
  <c r="S25" i="2"/>
  <c r="V25" i="2"/>
  <c r="G31" i="2"/>
  <c r="J31" i="2"/>
  <c r="M31" i="2"/>
  <c r="P31" i="2"/>
  <c r="S31" i="2"/>
  <c r="V31" i="2"/>
  <c r="E8" i="2"/>
  <c r="D21" i="2"/>
  <c r="E24" i="2"/>
  <c r="D25" i="2"/>
  <c r="E25" i="2"/>
  <c r="D31" i="2"/>
  <c r="M456" i="49" l="1"/>
  <c r="N456" i="49"/>
  <c r="O456" i="49"/>
  <c r="P456" i="49"/>
  <c r="Q456" i="49"/>
  <c r="R456" i="49"/>
  <c r="S456" i="49"/>
  <c r="T456" i="49"/>
  <c r="U456" i="49"/>
  <c r="V456" i="49"/>
  <c r="W456" i="49"/>
  <c r="X456" i="49"/>
  <c r="Y456" i="49"/>
  <c r="Z456" i="49"/>
  <c r="L456" i="49"/>
  <c r="K456" i="49"/>
  <c r="Z448" i="49"/>
  <c r="Y448" i="49"/>
  <c r="X448" i="49"/>
  <c r="W448" i="49"/>
  <c r="V448" i="49"/>
  <c r="U448" i="49"/>
  <c r="T448" i="49"/>
  <c r="S448" i="49"/>
  <c r="R448" i="49"/>
  <c r="Q448" i="49"/>
  <c r="P448" i="49"/>
  <c r="O448" i="49"/>
  <c r="N448" i="49"/>
  <c r="M448" i="49"/>
  <c r="L448" i="49"/>
  <c r="K448" i="49"/>
  <c r="G461" i="49" l="1"/>
  <c r="G460" i="49"/>
  <c r="G459" i="49"/>
  <c r="G458" i="49"/>
  <c r="G455" i="49"/>
  <c r="G454" i="49"/>
  <c r="G453" i="49"/>
  <c r="G451" i="49"/>
  <c r="G450" i="49"/>
  <c r="G449" i="49"/>
  <c r="C451" i="49"/>
  <c r="C452" i="49"/>
  <c r="K451" i="49"/>
  <c r="L451" i="49"/>
  <c r="M451" i="49"/>
  <c r="N451" i="49"/>
  <c r="O451" i="49"/>
  <c r="P451" i="49"/>
  <c r="Q451" i="49"/>
  <c r="R451" i="49"/>
  <c r="S451" i="49"/>
  <c r="T451" i="49"/>
  <c r="T452" i="49" s="1"/>
  <c r="U451" i="49"/>
  <c r="V451" i="49"/>
  <c r="W451" i="49"/>
  <c r="X451" i="49"/>
  <c r="Y451" i="49"/>
  <c r="Y452" i="49" s="1"/>
  <c r="Z451" i="49"/>
  <c r="Z452" i="49" l="1"/>
  <c r="AD52" i="4"/>
  <c r="U452" i="49"/>
  <c r="L52" i="4" s="1"/>
  <c r="R452" i="49"/>
  <c r="J52" i="4" s="1"/>
  <c r="K452" i="49"/>
  <c r="I52" i="4" s="1"/>
  <c r="N52" i="4"/>
  <c r="M52" i="4"/>
  <c r="K52" i="4"/>
  <c r="D52" i="4"/>
  <c r="K453" i="49" l="1"/>
  <c r="BY6" i="49"/>
  <c r="CX7" i="49"/>
  <c r="CX8" i="49"/>
  <c r="CX9" i="49"/>
  <c r="CX10" i="49"/>
  <c r="CX11" i="49"/>
  <c r="CX12" i="49"/>
  <c r="CX13" i="49"/>
  <c r="CX14" i="49"/>
  <c r="CX15" i="49"/>
  <c r="CX16" i="49"/>
  <c r="CX17" i="49"/>
  <c r="CX18" i="49"/>
  <c r="CX19" i="49"/>
  <c r="CX20" i="49"/>
  <c r="CX21" i="49"/>
  <c r="CX22" i="49"/>
  <c r="CX23" i="49"/>
  <c r="CX24" i="49"/>
  <c r="CX25" i="49"/>
  <c r="CX26" i="49"/>
  <c r="CX27" i="49"/>
  <c r="CX28" i="49"/>
  <c r="CX29" i="49"/>
  <c r="CX30" i="49"/>
  <c r="CX31" i="49"/>
  <c r="CX32" i="49"/>
  <c r="CX33" i="49"/>
  <c r="CX34" i="49"/>
  <c r="CX35" i="49"/>
  <c r="CX36" i="49"/>
  <c r="CX37" i="49"/>
  <c r="CX38" i="49"/>
  <c r="CX39" i="49"/>
  <c r="CX40" i="49"/>
  <c r="CX41" i="49"/>
  <c r="CX42" i="49"/>
  <c r="CX43" i="49"/>
  <c r="CX6" i="49"/>
  <c r="CA8" i="49"/>
  <c r="Z9" i="2" s="1"/>
  <c r="CB8" i="49"/>
  <c r="AC9" i="2" s="1"/>
  <c r="CC8" i="49"/>
  <c r="AF9" i="2" s="1"/>
  <c r="CD8" i="49"/>
  <c r="AI9" i="2" s="1"/>
  <c r="CE8" i="49"/>
  <c r="AL9" i="2" s="1"/>
  <c r="CF8" i="49"/>
  <c r="AO9" i="2" s="1"/>
  <c r="CG8" i="49"/>
  <c r="AR9" i="2" s="1"/>
  <c r="CH8" i="49"/>
  <c r="CI8" i="49"/>
  <c r="CJ8" i="49"/>
  <c r="CK8" i="49"/>
  <c r="CL8" i="49"/>
  <c r="CM8" i="49"/>
  <c r="CN8" i="49"/>
  <c r="CO8" i="49"/>
  <c r="CP8" i="49"/>
  <c r="CA9" i="49"/>
  <c r="Z10" i="2" s="1"/>
  <c r="CB9" i="49"/>
  <c r="AC10" i="2" s="1"/>
  <c r="CC9" i="49"/>
  <c r="AF10" i="2" s="1"/>
  <c r="CD9" i="49"/>
  <c r="AI10" i="2" s="1"/>
  <c r="CE9" i="49"/>
  <c r="AL10" i="2" s="1"/>
  <c r="CF9" i="49"/>
  <c r="AO10" i="2" s="1"/>
  <c r="CG9" i="49"/>
  <c r="AR10" i="2" s="1"/>
  <c r="CH9" i="49"/>
  <c r="AU10" i="2" s="1"/>
  <c r="CI9" i="49"/>
  <c r="AX10" i="2" s="1"/>
  <c r="CJ9" i="49"/>
  <c r="CK9" i="49"/>
  <c r="BD10" i="2" s="1"/>
  <c r="CL9" i="49"/>
  <c r="BG10" i="2" s="1"/>
  <c r="CM9" i="49"/>
  <c r="BJ10" i="2" s="1"/>
  <c r="CN9" i="49"/>
  <c r="BM10" i="2" s="1"/>
  <c r="CO9" i="49"/>
  <c r="CP9" i="49"/>
  <c r="CA10" i="49"/>
  <c r="Z11" i="2" s="1"/>
  <c r="CB10" i="49"/>
  <c r="AC11" i="2" s="1"/>
  <c r="CC10" i="49"/>
  <c r="AF11" i="2" s="1"/>
  <c r="CD10" i="49"/>
  <c r="AI11" i="2" s="1"/>
  <c r="CE10" i="49"/>
  <c r="AL11" i="2" s="1"/>
  <c r="CF10" i="49"/>
  <c r="AO11" i="2" s="1"/>
  <c r="CG10" i="49"/>
  <c r="AR11" i="2" s="1"/>
  <c r="CH10" i="49"/>
  <c r="AU11" i="2" s="1"/>
  <c r="CI10" i="49"/>
  <c r="AX11" i="2" s="1"/>
  <c r="CJ10" i="49"/>
  <c r="CK10" i="49"/>
  <c r="BD11" i="2" s="1"/>
  <c r="CL10" i="49"/>
  <c r="BG11" i="2" s="1"/>
  <c r="CM10" i="49"/>
  <c r="BJ11" i="2" s="1"/>
  <c r="CN10" i="49"/>
  <c r="BM11" i="2" s="1"/>
  <c r="CO10" i="49"/>
  <c r="CP10" i="49"/>
  <c r="CA11" i="49"/>
  <c r="Z12" i="2" s="1"/>
  <c r="CB11" i="49"/>
  <c r="AC12" i="2" s="1"/>
  <c r="CC11" i="49"/>
  <c r="AF12" i="2" s="1"/>
  <c r="CD11" i="49"/>
  <c r="AI12" i="2" s="1"/>
  <c r="CE11" i="49"/>
  <c r="AL12" i="2" s="1"/>
  <c r="CF11" i="49"/>
  <c r="AO12" i="2" s="1"/>
  <c r="CG11" i="49"/>
  <c r="AR12" i="2" s="1"/>
  <c r="CH11" i="49"/>
  <c r="AU12" i="2" s="1"/>
  <c r="CI11" i="49"/>
  <c r="AX12" i="2" s="1"/>
  <c r="CJ11" i="49"/>
  <c r="CK11" i="49"/>
  <c r="BD12" i="2" s="1"/>
  <c r="CL11" i="49"/>
  <c r="BG12" i="2" s="1"/>
  <c r="CM11" i="49"/>
  <c r="BJ12" i="2" s="1"/>
  <c r="CN11" i="49"/>
  <c r="BM12" i="2" s="1"/>
  <c r="CO11" i="49"/>
  <c r="CP11" i="49"/>
  <c r="CA12" i="49"/>
  <c r="Z13" i="2" s="1"/>
  <c r="CB12" i="49"/>
  <c r="AC13" i="2" s="1"/>
  <c r="CC12" i="49"/>
  <c r="AF13" i="2" s="1"/>
  <c r="CD12" i="49"/>
  <c r="AI13" i="2" s="1"/>
  <c r="CE12" i="49"/>
  <c r="AL13" i="2" s="1"/>
  <c r="CF12" i="49"/>
  <c r="AO13" i="2" s="1"/>
  <c r="CG12" i="49"/>
  <c r="AR13" i="2" s="1"/>
  <c r="CH12" i="49"/>
  <c r="AU13" i="2" s="1"/>
  <c r="CI12" i="49"/>
  <c r="AX13" i="2" s="1"/>
  <c r="CJ12" i="49"/>
  <c r="CK12" i="49"/>
  <c r="BD13" i="2" s="1"/>
  <c r="CL12" i="49"/>
  <c r="BG13" i="2" s="1"/>
  <c r="CM12" i="49"/>
  <c r="BJ13" i="2" s="1"/>
  <c r="CN12" i="49"/>
  <c r="BM13" i="2" s="1"/>
  <c r="CO12" i="49"/>
  <c r="CP12" i="49"/>
  <c r="CA13" i="49"/>
  <c r="Z14" i="2" s="1"/>
  <c r="CB13" i="49"/>
  <c r="AC14" i="2" s="1"/>
  <c r="CC13" i="49"/>
  <c r="AF14" i="2" s="1"/>
  <c r="CD13" i="49"/>
  <c r="AI14" i="2" s="1"/>
  <c r="CE13" i="49"/>
  <c r="AL14" i="2" s="1"/>
  <c r="CF13" i="49"/>
  <c r="AO14" i="2" s="1"/>
  <c r="CG13" i="49"/>
  <c r="AR14" i="2" s="1"/>
  <c r="CH13" i="49"/>
  <c r="AU14" i="2" s="1"/>
  <c r="CI13" i="49"/>
  <c r="AX14" i="2" s="1"/>
  <c r="CJ13" i="49"/>
  <c r="CK13" i="49"/>
  <c r="BD14" i="2" s="1"/>
  <c r="CL13" i="49"/>
  <c r="BG14" i="2" s="1"/>
  <c r="CM13" i="49"/>
  <c r="BJ14" i="2" s="1"/>
  <c r="CN13" i="49"/>
  <c r="BM14" i="2" s="1"/>
  <c r="CO13" i="49"/>
  <c r="CP13" i="49"/>
  <c r="CA14" i="49"/>
  <c r="Z15" i="2" s="1"/>
  <c r="CB14" i="49"/>
  <c r="AC15" i="2" s="1"/>
  <c r="CC14" i="49"/>
  <c r="AF15" i="2" s="1"/>
  <c r="CD14" i="49"/>
  <c r="AI15" i="2" s="1"/>
  <c r="CE14" i="49"/>
  <c r="AL15" i="2" s="1"/>
  <c r="CF14" i="49"/>
  <c r="AO15" i="2" s="1"/>
  <c r="CG14" i="49"/>
  <c r="AR15" i="2" s="1"/>
  <c r="CH14" i="49"/>
  <c r="AU15" i="2" s="1"/>
  <c r="CI14" i="49"/>
  <c r="AX15" i="2" s="1"/>
  <c r="CJ14" i="49"/>
  <c r="CK14" i="49"/>
  <c r="BD15" i="2" s="1"/>
  <c r="CL14" i="49"/>
  <c r="BG15" i="2" s="1"/>
  <c r="CM14" i="49"/>
  <c r="BJ15" i="2" s="1"/>
  <c r="CN14" i="49"/>
  <c r="BM15" i="2" s="1"/>
  <c r="CO14" i="49"/>
  <c r="CP14" i="49"/>
  <c r="CA15" i="49"/>
  <c r="Z16" i="2" s="1"/>
  <c r="CB15" i="49"/>
  <c r="AC16" i="2" s="1"/>
  <c r="CC15" i="49"/>
  <c r="AF16" i="2" s="1"/>
  <c r="CD15" i="49"/>
  <c r="AI16" i="2" s="1"/>
  <c r="CE15" i="49"/>
  <c r="AL16" i="2" s="1"/>
  <c r="CF15" i="49"/>
  <c r="AO16" i="2" s="1"/>
  <c r="CG15" i="49"/>
  <c r="AR16" i="2" s="1"/>
  <c r="CH15" i="49"/>
  <c r="AU16" i="2" s="1"/>
  <c r="CI15" i="49"/>
  <c r="AX16" i="2" s="1"/>
  <c r="CJ15" i="49"/>
  <c r="CK15" i="49"/>
  <c r="BD16" i="2" s="1"/>
  <c r="CL15" i="49"/>
  <c r="BG16" i="2" s="1"/>
  <c r="CM15" i="49"/>
  <c r="BJ16" i="2" s="1"/>
  <c r="CN15" i="49"/>
  <c r="BM16" i="2" s="1"/>
  <c r="CO15" i="49"/>
  <c r="CP15" i="49"/>
  <c r="CA16" i="49"/>
  <c r="Z17" i="2" s="1"/>
  <c r="CB16" i="49"/>
  <c r="AC17" i="2" s="1"/>
  <c r="CC16" i="49"/>
  <c r="AF17" i="2" s="1"/>
  <c r="CD16" i="49"/>
  <c r="AI17" i="2" s="1"/>
  <c r="CE16" i="49"/>
  <c r="AL17" i="2" s="1"/>
  <c r="CF16" i="49"/>
  <c r="AO17" i="2" s="1"/>
  <c r="CG16" i="49"/>
  <c r="AR17" i="2" s="1"/>
  <c r="CH16" i="49"/>
  <c r="AU17" i="2" s="1"/>
  <c r="CI16" i="49"/>
  <c r="AX17" i="2" s="1"/>
  <c r="CJ16" i="49"/>
  <c r="CK16" i="49"/>
  <c r="BD17" i="2" s="1"/>
  <c r="CL16" i="49"/>
  <c r="BG17" i="2" s="1"/>
  <c r="CM16" i="49"/>
  <c r="BJ17" i="2" s="1"/>
  <c r="CN16" i="49"/>
  <c r="BM17" i="2" s="1"/>
  <c r="CO16" i="49"/>
  <c r="CP16" i="49"/>
  <c r="CA17" i="49"/>
  <c r="Z18" i="2" s="1"/>
  <c r="CB17" i="49"/>
  <c r="AC18" i="2" s="1"/>
  <c r="CC17" i="49"/>
  <c r="AF18" i="2" s="1"/>
  <c r="CD17" i="49"/>
  <c r="AI18" i="2" s="1"/>
  <c r="CE17" i="49"/>
  <c r="AL18" i="2" s="1"/>
  <c r="CF17" i="49"/>
  <c r="AO18" i="2" s="1"/>
  <c r="CG17" i="49"/>
  <c r="AR18" i="2" s="1"/>
  <c r="CH17" i="49"/>
  <c r="AU18" i="2" s="1"/>
  <c r="CI17" i="49"/>
  <c r="AX18" i="2" s="1"/>
  <c r="CJ17" i="49"/>
  <c r="CK17" i="49"/>
  <c r="BD18" i="2" s="1"/>
  <c r="CL17" i="49"/>
  <c r="BG18" i="2" s="1"/>
  <c r="CM17" i="49"/>
  <c r="BJ18" i="2" s="1"/>
  <c r="CN17" i="49"/>
  <c r="BM18" i="2" s="1"/>
  <c r="CO17" i="49"/>
  <c r="CP17" i="49"/>
  <c r="CA18" i="49"/>
  <c r="Z19" i="2" s="1"/>
  <c r="CB18" i="49"/>
  <c r="AC19" i="2" s="1"/>
  <c r="CC18" i="49"/>
  <c r="AF19" i="2" s="1"/>
  <c r="CD18" i="49"/>
  <c r="AI19" i="2" s="1"/>
  <c r="CE18" i="49"/>
  <c r="AL19" i="2" s="1"/>
  <c r="CF18" i="49"/>
  <c r="AO19" i="2" s="1"/>
  <c r="CG18" i="49"/>
  <c r="AR19" i="2" s="1"/>
  <c r="CH18" i="49"/>
  <c r="CI18" i="49"/>
  <c r="CJ18" i="49"/>
  <c r="CK18" i="49"/>
  <c r="CL18" i="49"/>
  <c r="CM18" i="49"/>
  <c r="CN18" i="49"/>
  <c r="CO18" i="49"/>
  <c r="CP18" i="49"/>
  <c r="CA19" i="49"/>
  <c r="Z20" i="2" s="1"/>
  <c r="CB19" i="49"/>
  <c r="AC20" i="2" s="1"/>
  <c r="CC19" i="49"/>
  <c r="AF20" i="2" s="1"/>
  <c r="CD19" i="49"/>
  <c r="AI20" i="2" s="1"/>
  <c r="CE19" i="49"/>
  <c r="AL20" i="2" s="1"/>
  <c r="CF19" i="49"/>
  <c r="AO20" i="2" s="1"/>
  <c r="CG19" i="49"/>
  <c r="AR20" i="2" s="1"/>
  <c r="CH19" i="49"/>
  <c r="AU20" i="2" s="1"/>
  <c r="CI19" i="49"/>
  <c r="AX20" i="2" s="1"/>
  <c r="CJ19" i="49"/>
  <c r="CK19" i="49"/>
  <c r="BD20" i="2" s="1"/>
  <c r="CL19" i="49"/>
  <c r="BG20" i="2" s="1"/>
  <c r="CM19" i="49"/>
  <c r="BJ20" i="2" s="1"/>
  <c r="CN19" i="49"/>
  <c r="BM20" i="2" s="1"/>
  <c r="CO19" i="49"/>
  <c r="CP19" i="49"/>
  <c r="CA20" i="49"/>
  <c r="Z21" i="2" s="1"/>
  <c r="CB20" i="49"/>
  <c r="AC21" i="2" s="1"/>
  <c r="CC20" i="49"/>
  <c r="AF21" i="2" s="1"/>
  <c r="CD20" i="49"/>
  <c r="AI21" i="2" s="1"/>
  <c r="CE20" i="49"/>
  <c r="AL21" i="2" s="1"/>
  <c r="CF20" i="49"/>
  <c r="AO21" i="2" s="1"/>
  <c r="CG20" i="49"/>
  <c r="AR21" i="2" s="1"/>
  <c r="CH20" i="49"/>
  <c r="AU21" i="2" s="1"/>
  <c r="CI20" i="49"/>
  <c r="AX21" i="2" s="1"/>
  <c r="CJ20" i="49"/>
  <c r="CK20" i="49"/>
  <c r="BD21" i="2" s="1"/>
  <c r="CL20" i="49"/>
  <c r="BG21" i="2" s="1"/>
  <c r="CM20" i="49"/>
  <c r="BJ21" i="2" s="1"/>
  <c r="CN20" i="49"/>
  <c r="BM21" i="2" s="1"/>
  <c r="CO20" i="49"/>
  <c r="CP20" i="49"/>
  <c r="CA21" i="49"/>
  <c r="Z22" i="2" s="1"/>
  <c r="CB21" i="49"/>
  <c r="AC22" i="2" s="1"/>
  <c r="CC21" i="49"/>
  <c r="AF22" i="2" s="1"/>
  <c r="CD21" i="49"/>
  <c r="AI22" i="2" s="1"/>
  <c r="CE21" i="49"/>
  <c r="AL22" i="2" s="1"/>
  <c r="CF21" i="49"/>
  <c r="AO22" i="2" s="1"/>
  <c r="CG21" i="49"/>
  <c r="AR22" i="2" s="1"/>
  <c r="CH21" i="49"/>
  <c r="AU22" i="2" s="1"/>
  <c r="CI21" i="49"/>
  <c r="AX22" i="2" s="1"/>
  <c r="CJ21" i="49"/>
  <c r="CK21" i="49"/>
  <c r="BD22" i="2" s="1"/>
  <c r="CL21" i="49"/>
  <c r="BG22" i="2" s="1"/>
  <c r="CM21" i="49"/>
  <c r="BJ22" i="2" s="1"/>
  <c r="CN21" i="49"/>
  <c r="BM22" i="2" s="1"/>
  <c r="CO21" i="49"/>
  <c r="CP21" i="49"/>
  <c r="CA22" i="49"/>
  <c r="Z23" i="2" s="1"/>
  <c r="CB22" i="49"/>
  <c r="AC23" i="2" s="1"/>
  <c r="CC22" i="49"/>
  <c r="AF23" i="2" s="1"/>
  <c r="CD22" i="49"/>
  <c r="AI23" i="2" s="1"/>
  <c r="CE22" i="49"/>
  <c r="AL23" i="2" s="1"/>
  <c r="CF22" i="49"/>
  <c r="AO23" i="2" s="1"/>
  <c r="CG22" i="49"/>
  <c r="AR23" i="2" s="1"/>
  <c r="CH22" i="49"/>
  <c r="AU23" i="2" s="1"/>
  <c r="CI22" i="49"/>
  <c r="AX23" i="2" s="1"/>
  <c r="CJ22" i="49"/>
  <c r="CK22" i="49"/>
  <c r="BD23" i="2" s="1"/>
  <c r="CL22" i="49"/>
  <c r="BG23" i="2" s="1"/>
  <c r="CM22" i="49"/>
  <c r="BJ23" i="2" s="1"/>
  <c r="CN22" i="49"/>
  <c r="BM23" i="2" s="1"/>
  <c r="CO22" i="49"/>
  <c r="CP22" i="49"/>
  <c r="CA24" i="49"/>
  <c r="Z25" i="2" s="1"/>
  <c r="CB24" i="49"/>
  <c r="AC25" i="2" s="1"/>
  <c r="CC24" i="49"/>
  <c r="AF25" i="2" s="1"/>
  <c r="CD24" i="49"/>
  <c r="AI25" i="2" s="1"/>
  <c r="CE24" i="49"/>
  <c r="AL25" i="2" s="1"/>
  <c r="CF24" i="49"/>
  <c r="AO25" i="2" s="1"/>
  <c r="CG24" i="49"/>
  <c r="AR25" i="2" s="1"/>
  <c r="CH24" i="49"/>
  <c r="AU25" i="2" s="1"/>
  <c r="CI24" i="49"/>
  <c r="AX25" i="2" s="1"/>
  <c r="CJ24" i="49"/>
  <c r="CK24" i="49"/>
  <c r="BD25" i="2" s="1"/>
  <c r="CL24" i="49"/>
  <c r="BG25" i="2" s="1"/>
  <c r="CM24" i="49"/>
  <c r="BJ25" i="2" s="1"/>
  <c r="CN24" i="49"/>
  <c r="BM25" i="2" s="1"/>
  <c r="CO24" i="49"/>
  <c r="CP24" i="49"/>
  <c r="CA25" i="49"/>
  <c r="Z26" i="2" s="1"/>
  <c r="CB25" i="49"/>
  <c r="AC26" i="2" s="1"/>
  <c r="CC25" i="49"/>
  <c r="AF26" i="2" s="1"/>
  <c r="CD25" i="49"/>
  <c r="AI26" i="2" s="1"/>
  <c r="CE25" i="49"/>
  <c r="AL26" i="2" s="1"/>
  <c r="CF25" i="49"/>
  <c r="AO26" i="2" s="1"/>
  <c r="CG25" i="49"/>
  <c r="AR26" i="2" s="1"/>
  <c r="CH25" i="49"/>
  <c r="AU26" i="2" s="1"/>
  <c r="CI25" i="49"/>
  <c r="AX26" i="2" s="1"/>
  <c r="CJ25" i="49"/>
  <c r="CK25" i="49"/>
  <c r="BD26" i="2" s="1"/>
  <c r="CL25" i="49"/>
  <c r="BG26" i="2" s="1"/>
  <c r="CM25" i="49"/>
  <c r="BJ26" i="2" s="1"/>
  <c r="CN25" i="49"/>
  <c r="BM26" i="2" s="1"/>
  <c r="CO25" i="49"/>
  <c r="CP25" i="49"/>
  <c r="CA26" i="49"/>
  <c r="Z27" i="2" s="1"/>
  <c r="CB26" i="49"/>
  <c r="AC27" i="2" s="1"/>
  <c r="CC26" i="49"/>
  <c r="AF27" i="2" s="1"/>
  <c r="CD26" i="49"/>
  <c r="AI27" i="2" s="1"/>
  <c r="CE26" i="49"/>
  <c r="AL27" i="2" s="1"/>
  <c r="CF26" i="49"/>
  <c r="AO27" i="2" s="1"/>
  <c r="CG26" i="49"/>
  <c r="AR27" i="2" s="1"/>
  <c r="CH26" i="49"/>
  <c r="AU27" i="2" s="1"/>
  <c r="CI26" i="49"/>
  <c r="AX27" i="2" s="1"/>
  <c r="CJ26" i="49"/>
  <c r="CK26" i="49"/>
  <c r="BD27" i="2" s="1"/>
  <c r="CL26" i="49"/>
  <c r="BG27" i="2" s="1"/>
  <c r="CM26" i="49"/>
  <c r="BJ27" i="2" s="1"/>
  <c r="CN26" i="49"/>
  <c r="BM27" i="2" s="1"/>
  <c r="CO26" i="49"/>
  <c r="CP26" i="49"/>
  <c r="CA27" i="49"/>
  <c r="Z28" i="2" s="1"/>
  <c r="CB27" i="49"/>
  <c r="AC28" i="2" s="1"/>
  <c r="CC27" i="49"/>
  <c r="AF28" i="2" s="1"/>
  <c r="CD27" i="49"/>
  <c r="AI28" i="2" s="1"/>
  <c r="CE27" i="49"/>
  <c r="AL28" i="2" s="1"/>
  <c r="CF27" i="49"/>
  <c r="AO28" i="2" s="1"/>
  <c r="CG27" i="49"/>
  <c r="AR28" i="2" s="1"/>
  <c r="CH27" i="49"/>
  <c r="CI27" i="49"/>
  <c r="CJ27" i="49"/>
  <c r="CK27" i="49"/>
  <c r="CL27" i="49"/>
  <c r="CM27" i="49"/>
  <c r="CN27" i="49"/>
  <c r="CO27" i="49"/>
  <c r="CP27" i="49"/>
  <c r="CA28" i="49"/>
  <c r="Z29" i="2" s="1"/>
  <c r="CB28" i="49"/>
  <c r="AC29" i="2" s="1"/>
  <c r="CC28" i="49"/>
  <c r="AF29" i="2" s="1"/>
  <c r="CD28" i="49"/>
  <c r="AI29" i="2" s="1"/>
  <c r="CE28" i="49"/>
  <c r="AL29" i="2" s="1"/>
  <c r="CF28" i="49"/>
  <c r="AO29" i="2" s="1"/>
  <c r="CG28" i="49"/>
  <c r="AR29" i="2" s="1"/>
  <c r="CH28" i="49"/>
  <c r="AU29" i="2" s="1"/>
  <c r="CI28" i="49"/>
  <c r="AX29" i="2" s="1"/>
  <c r="CJ28" i="49"/>
  <c r="CK28" i="49"/>
  <c r="BD29" i="2" s="1"/>
  <c r="CL28" i="49"/>
  <c r="BG29" i="2" s="1"/>
  <c r="CM28" i="49"/>
  <c r="BJ29" i="2" s="1"/>
  <c r="CN28" i="49"/>
  <c r="BM29" i="2" s="1"/>
  <c r="CO28" i="49"/>
  <c r="CP28" i="49"/>
  <c r="CA29" i="49"/>
  <c r="Z30" i="2" s="1"/>
  <c r="CB29" i="49"/>
  <c r="AC30" i="2" s="1"/>
  <c r="CC29" i="49"/>
  <c r="AF30" i="2" s="1"/>
  <c r="CD29" i="49"/>
  <c r="AI30" i="2" s="1"/>
  <c r="CE29" i="49"/>
  <c r="AL30" i="2" s="1"/>
  <c r="CF29" i="49"/>
  <c r="AO30" i="2" s="1"/>
  <c r="CG29" i="49"/>
  <c r="AR30" i="2" s="1"/>
  <c r="CH29" i="49"/>
  <c r="AU30" i="2" s="1"/>
  <c r="CI29" i="49"/>
  <c r="AX30" i="2" s="1"/>
  <c r="CJ29" i="49"/>
  <c r="CK29" i="49"/>
  <c r="BD30" i="2" s="1"/>
  <c r="CL29" i="49"/>
  <c r="BG30" i="2" s="1"/>
  <c r="CM29" i="49"/>
  <c r="BJ30" i="2" s="1"/>
  <c r="CN29" i="49"/>
  <c r="BM30" i="2" s="1"/>
  <c r="CO29" i="49"/>
  <c r="CP29" i="49"/>
  <c r="CA30" i="49"/>
  <c r="Z31" i="2" s="1"/>
  <c r="CB30" i="49"/>
  <c r="AC31" i="2" s="1"/>
  <c r="CC30" i="49"/>
  <c r="AF31" i="2" s="1"/>
  <c r="CD30" i="49"/>
  <c r="AI31" i="2" s="1"/>
  <c r="CE30" i="49"/>
  <c r="AL31" i="2" s="1"/>
  <c r="CF30" i="49"/>
  <c r="AO31" i="2" s="1"/>
  <c r="CG30" i="49"/>
  <c r="AR31" i="2" s="1"/>
  <c r="CH30" i="49"/>
  <c r="AU31" i="2" s="1"/>
  <c r="CI30" i="49"/>
  <c r="AX31" i="2" s="1"/>
  <c r="CJ30" i="49"/>
  <c r="CK30" i="49"/>
  <c r="BD31" i="2" s="1"/>
  <c r="CL30" i="49"/>
  <c r="BG31" i="2" s="1"/>
  <c r="CM30" i="49"/>
  <c r="BJ31" i="2" s="1"/>
  <c r="CN30" i="49"/>
  <c r="BM31" i="2" s="1"/>
  <c r="CO30" i="49"/>
  <c r="CP30" i="49"/>
  <c r="CA31" i="49"/>
  <c r="Z32" i="2" s="1"/>
  <c r="CB31" i="49"/>
  <c r="AC32" i="2" s="1"/>
  <c r="CC31" i="49"/>
  <c r="AF32" i="2" s="1"/>
  <c r="CD31" i="49"/>
  <c r="AI32" i="2" s="1"/>
  <c r="CE31" i="49"/>
  <c r="AL32" i="2" s="1"/>
  <c r="CF31" i="49"/>
  <c r="AO32" i="2" s="1"/>
  <c r="CG31" i="49"/>
  <c r="AR32" i="2" s="1"/>
  <c r="CH31" i="49"/>
  <c r="AU32" i="2" s="1"/>
  <c r="CI31" i="49"/>
  <c r="AX32" i="2" s="1"/>
  <c r="CJ31" i="49"/>
  <c r="CK31" i="49"/>
  <c r="BD32" i="2" s="1"/>
  <c r="CL31" i="49"/>
  <c r="BG32" i="2" s="1"/>
  <c r="CM31" i="49"/>
  <c r="BJ32" i="2" s="1"/>
  <c r="CN31" i="49"/>
  <c r="BM32" i="2" s="1"/>
  <c r="CO31" i="49"/>
  <c r="CP31" i="49"/>
  <c r="CA32" i="49"/>
  <c r="Z33" i="2" s="1"/>
  <c r="CB32" i="49"/>
  <c r="AC33" i="2" s="1"/>
  <c r="CC32" i="49"/>
  <c r="AF33" i="2" s="1"/>
  <c r="CD32" i="49"/>
  <c r="AI33" i="2" s="1"/>
  <c r="CE32" i="49"/>
  <c r="AL33" i="2" s="1"/>
  <c r="CF32" i="49"/>
  <c r="AO33" i="2" s="1"/>
  <c r="CG32" i="49"/>
  <c r="AR33" i="2" s="1"/>
  <c r="CH32" i="49"/>
  <c r="AU33" i="2" s="1"/>
  <c r="CI32" i="49"/>
  <c r="AX33" i="2" s="1"/>
  <c r="CJ32" i="49"/>
  <c r="CK32" i="49"/>
  <c r="BD33" i="2" s="1"/>
  <c r="CL32" i="49"/>
  <c r="BG33" i="2" s="1"/>
  <c r="CM32" i="49"/>
  <c r="BJ33" i="2" s="1"/>
  <c r="CN32" i="49"/>
  <c r="BM33" i="2" s="1"/>
  <c r="CO32" i="49"/>
  <c r="CP32" i="49"/>
  <c r="CA33" i="49"/>
  <c r="Z34" i="2" s="1"/>
  <c r="CB33" i="49"/>
  <c r="AC34" i="2" s="1"/>
  <c r="CC33" i="49"/>
  <c r="AF34" i="2" s="1"/>
  <c r="CD33" i="49"/>
  <c r="AI34" i="2" s="1"/>
  <c r="CE33" i="49"/>
  <c r="AL34" i="2" s="1"/>
  <c r="CF33" i="49"/>
  <c r="AO34" i="2" s="1"/>
  <c r="CG33" i="49"/>
  <c r="AR34" i="2" s="1"/>
  <c r="CH33" i="49"/>
  <c r="AU34" i="2" s="1"/>
  <c r="CI33" i="49"/>
  <c r="AX34" i="2" s="1"/>
  <c r="CJ33" i="49"/>
  <c r="CK33" i="49"/>
  <c r="BD34" i="2" s="1"/>
  <c r="CL33" i="49"/>
  <c r="BG34" i="2" s="1"/>
  <c r="CM33" i="49"/>
  <c r="BJ34" i="2" s="1"/>
  <c r="CN33" i="49"/>
  <c r="BM34" i="2" s="1"/>
  <c r="CO33" i="49"/>
  <c r="CP33" i="49"/>
  <c r="CA34" i="49"/>
  <c r="Z35" i="2" s="1"/>
  <c r="CB34" i="49"/>
  <c r="AC35" i="2" s="1"/>
  <c r="CC34" i="49"/>
  <c r="AF35" i="2" s="1"/>
  <c r="CD34" i="49"/>
  <c r="AI35" i="2" s="1"/>
  <c r="CE34" i="49"/>
  <c r="AL35" i="2" s="1"/>
  <c r="CF34" i="49"/>
  <c r="AO35" i="2" s="1"/>
  <c r="CG34" i="49"/>
  <c r="AR35" i="2" s="1"/>
  <c r="CH34" i="49"/>
  <c r="AU35" i="2" s="1"/>
  <c r="CI34" i="49"/>
  <c r="AX35" i="2" s="1"/>
  <c r="CJ34" i="49"/>
  <c r="CK34" i="49"/>
  <c r="BD35" i="2" s="1"/>
  <c r="CL34" i="49"/>
  <c r="BG35" i="2" s="1"/>
  <c r="CM34" i="49"/>
  <c r="BJ35" i="2" s="1"/>
  <c r="CN34" i="49"/>
  <c r="BM35" i="2" s="1"/>
  <c r="CO34" i="49"/>
  <c r="CP34" i="49"/>
  <c r="CA35" i="49"/>
  <c r="Z36" i="2" s="1"/>
  <c r="CB35" i="49"/>
  <c r="AC36" i="2" s="1"/>
  <c r="CC35" i="49"/>
  <c r="AF36" i="2" s="1"/>
  <c r="CD35" i="49"/>
  <c r="AI36" i="2" s="1"/>
  <c r="CE35" i="49"/>
  <c r="AL36" i="2" s="1"/>
  <c r="CF35" i="49"/>
  <c r="AO36" i="2" s="1"/>
  <c r="CG35" i="49"/>
  <c r="AR36" i="2" s="1"/>
  <c r="CH35" i="49"/>
  <c r="AU36" i="2" s="1"/>
  <c r="CI35" i="49"/>
  <c r="AX36" i="2" s="1"/>
  <c r="CJ35" i="49"/>
  <c r="CK35" i="49"/>
  <c r="BD36" i="2" s="1"/>
  <c r="CL35" i="49"/>
  <c r="BG36" i="2" s="1"/>
  <c r="CM35" i="49"/>
  <c r="BJ36" i="2" s="1"/>
  <c r="CN35" i="49"/>
  <c r="BM36" i="2" s="1"/>
  <c r="CO35" i="49"/>
  <c r="CP35" i="49"/>
  <c r="CA36" i="49"/>
  <c r="Z37" i="2" s="1"/>
  <c r="CB36" i="49"/>
  <c r="AC37" i="2" s="1"/>
  <c r="CC36" i="49"/>
  <c r="AF37" i="2" s="1"/>
  <c r="CD36" i="49"/>
  <c r="AI37" i="2" s="1"/>
  <c r="CE36" i="49"/>
  <c r="AL37" i="2" s="1"/>
  <c r="CF36" i="49"/>
  <c r="AO37" i="2" s="1"/>
  <c r="CG36" i="49"/>
  <c r="AR37" i="2" s="1"/>
  <c r="CH36" i="49"/>
  <c r="AU37" i="2" s="1"/>
  <c r="CI36" i="49"/>
  <c r="AX37" i="2" s="1"/>
  <c r="CJ36" i="49"/>
  <c r="CK36" i="49"/>
  <c r="BD37" i="2" s="1"/>
  <c r="CL36" i="49"/>
  <c r="BG37" i="2" s="1"/>
  <c r="CM36" i="49"/>
  <c r="BJ37" i="2" s="1"/>
  <c r="CN36" i="49"/>
  <c r="BM37" i="2" s="1"/>
  <c r="CO36" i="49"/>
  <c r="CP36" i="49"/>
  <c r="CA37" i="49"/>
  <c r="Z38" i="2" s="1"/>
  <c r="CB37" i="49"/>
  <c r="AC38" i="2" s="1"/>
  <c r="CC37" i="49"/>
  <c r="AF38" i="2" s="1"/>
  <c r="CD37" i="49"/>
  <c r="AI38" i="2" s="1"/>
  <c r="CE37" i="49"/>
  <c r="AL38" i="2" s="1"/>
  <c r="CF37" i="49"/>
  <c r="AO38" i="2" s="1"/>
  <c r="CG37" i="49"/>
  <c r="AR38" i="2" s="1"/>
  <c r="CH37" i="49"/>
  <c r="AU38" i="2" s="1"/>
  <c r="CI37" i="49"/>
  <c r="AX38" i="2" s="1"/>
  <c r="CJ37" i="49"/>
  <c r="CK37" i="49"/>
  <c r="BD38" i="2" s="1"/>
  <c r="CL37" i="49"/>
  <c r="BG38" i="2" s="1"/>
  <c r="CM37" i="49"/>
  <c r="BJ38" i="2" s="1"/>
  <c r="CN37" i="49"/>
  <c r="BM38" i="2" s="1"/>
  <c r="CO37" i="49"/>
  <c r="CP37" i="49"/>
  <c r="CA38" i="49"/>
  <c r="Z39" i="2" s="1"/>
  <c r="CB38" i="49"/>
  <c r="AC39" i="2" s="1"/>
  <c r="CC38" i="49"/>
  <c r="AF39" i="2" s="1"/>
  <c r="CD38" i="49"/>
  <c r="AI39" i="2" s="1"/>
  <c r="CE38" i="49"/>
  <c r="AL39" i="2" s="1"/>
  <c r="CF38" i="49"/>
  <c r="AO39" i="2" s="1"/>
  <c r="CG38" i="49"/>
  <c r="AR39" i="2" s="1"/>
  <c r="CH38" i="49"/>
  <c r="AU39" i="2" s="1"/>
  <c r="CI38" i="49"/>
  <c r="AX39" i="2" s="1"/>
  <c r="CJ38" i="49"/>
  <c r="CK38" i="49"/>
  <c r="BD39" i="2" s="1"/>
  <c r="CL38" i="49"/>
  <c r="BG39" i="2" s="1"/>
  <c r="CM38" i="49"/>
  <c r="BJ39" i="2" s="1"/>
  <c r="CN38" i="49"/>
  <c r="BM39" i="2" s="1"/>
  <c r="CO38" i="49"/>
  <c r="CP38" i="49"/>
  <c r="CA39" i="49"/>
  <c r="Z40" i="2" s="1"/>
  <c r="CB39" i="49"/>
  <c r="AC40" i="2" s="1"/>
  <c r="CC39" i="49"/>
  <c r="AF40" i="2" s="1"/>
  <c r="CD39" i="49"/>
  <c r="AI40" i="2" s="1"/>
  <c r="CE39" i="49"/>
  <c r="AL40" i="2" s="1"/>
  <c r="CF39" i="49"/>
  <c r="AO40" i="2" s="1"/>
  <c r="CG39" i="49"/>
  <c r="AR40" i="2" s="1"/>
  <c r="CH39" i="49"/>
  <c r="AU40" i="2" s="1"/>
  <c r="CI39" i="49"/>
  <c r="AX40" i="2" s="1"/>
  <c r="CJ39" i="49"/>
  <c r="CK39" i="49"/>
  <c r="BD40" i="2" s="1"/>
  <c r="CL39" i="49"/>
  <c r="BG40" i="2" s="1"/>
  <c r="CM39" i="49"/>
  <c r="BJ40" i="2" s="1"/>
  <c r="CN39" i="49"/>
  <c r="BM40" i="2" s="1"/>
  <c r="CO39" i="49"/>
  <c r="CP39" i="49"/>
  <c r="CA40" i="49"/>
  <c r="Z41" i="2" s="1"/>
  <c r="CB40" i="49"/>
  <c r="AC41" i="2" s="1"/>
  <c r="CC40" i="49"/>
  <c r="AF41" i="2" s="1"/>
  <c r="CD40" i="49"/>
  <c r="AI41" i="2" s="1"/>
  <c r="CE40" i="49"/>
  <c r="AL41" i="2" s="1"/>
  <c r="CF40" i="49"/>
  <c r="AO41" i="2" s="1"/>
  <c r="CG40" i="49"/>
  <c r="AR41" i="2" s="1"/>
  <c r="CH40" i="49"/>
  <c r="AU41" i="2" s="1"/>
  <c r="CI40" i="49"/>
  <c r="AX41" i="2" s="1"/>
  <c r="CJ40" i="49"/>
  <c r="CK40" i="49"/>
  <c r="BD41" i="2" s="1"/>
  <c r="CL40" i="49"/>
  <c r="BG41" i="2" s="1"/>
  <c r="CM40" i="49"/>
  <c r="BJ41" i="2" s="1"/>
  <c r="CN40" i="49"/>
  <c r="BM41" i="2" s="1"/>
  <c r="CO40" i="49"/>
  <c r="CP40" i="49"/>
  <c r="CA41" i="49"/>
  <c r="Z42" i="2" s="1"/>
  <c r="CB41" i="49"/>
  <c r="AC42" i="2" s="1"/>
  <c r="CC41" i="49"/>
  <c r="AF42" i="2" s="1"/>
  <c r="CD41" i="49"/>
  <c r="AI42" i="2" s="1"/>
  <c r="CE41" i="49"/>
  <c r="AL42" i="2" s="1"/>
  <c r="CF41" i="49"/>
  <c r="AO42" i="2" s="1"/>
  <c r="CG41" i="49"/>
  <c r="AR42" i="2" s="1"/>
  <c r="CH41" i="49"/>
  <c r="AU42" i="2" s="1"/>
  <c r="CI41" i="49"/>
  <c r="AX42" i="2" s="1"/>
  <c r="CJ41" i="49"/>
  <c r="CK41" i="49"/>
  <c r="BD42" i="2" s="1"/>
  <c r="CL41" i="49"/>
  <c r="BG42" i="2" s="1"/>
  <c r="CM41" i="49"/>
  <c r="BJ42" i="2" s="1"/>
  <c r="CN41" i="49"/>
  <c r="BM42" i="2" s="1"/>
  <c r="CO41" i="49"/>
  <c r="CP41" i="49"/>
  <c r="CA42" i="49"/>
  <c r="Z43" i="2" s="1"/>
  <c r="CB42" i="49"/>
  <c r="AC43" i="2" s="1"/>
  <c r="CC42" i="49"/>
  <c r="AF43" i="2" s="1"/>
  <c r="CD42" i="49"/>
  <c r="AI43" i="2" s="1"/>
  <c r="CE42" i="49"/>
  <c r="AL43" i="2" s="1"/>
  <c r="CF42" i="49"/>
  <c r="AO43" i="2" s="1"/>
  <c r="CG42" i="49"/>
  <c r="AR43" i="2" s="1"/>
  <c r="CH42" i="49"/>
  <c r="AU43" i="2" s="1"/>
  <c r="CI42" i="49"/>
  <c r="AX43" i="2" s="1"/>
  <c r="CJ42" i="49"/>
  <c r="CK42" i="49"/>
  <c r="BD43" i="2" s="1"/>
  <c r="CL42" i="49"/>
  <c r="BG43" i="2" s="1"/>
  <c r="CM42" i="49"/>
  <c r="BJ43" i="2" s="1"/>
  <c r="CN42" i="49"/>
  <c r="BM43" i="2" s="1"/>
  <c r="CO42" i="49"/>
  <c r="CP42" i="49"/>
  <c r="CA43" i="49"/>
  <c r="Z44" i="2" s="1"/>
  <c r="CB43" i="49"/>
  <c r="AC44" i="2" s="1"/>
  <c r="CC43" i="49"/>
  <c r="AF44" i="2" s="1"/>
  <c r="CD43" i="49"/>
  <c r="AI44" i="2" s="1"/>
  <c r="CE43" i="49"/>
  <c r="AL44" i="2" s="1"/>
  <c r="CF43" i="49"/>
  <c r="AO44" i="2" s="1"/>
  <c r="CG43" i="49"/>
  <c r="AR44" i="2" s="1"/>
  <c r="CH43" i="49"/>
  <c r="AU44" i="2" s="1"/>
  <c r="CI43" i="49"/>
  <c r="AX44" i="2" s="1"/>
  <c r="CJ43" i="49"/>
  <c r="CK43" i="49"/>
  <c r="BD44" i="2" s="1"/>
  <c r="CL43" i="49"/>
  <c r="BG44" i="2" s="1"/>
  <c r="CM43" i="49"/>
  <c r="BJ44" i="2" s="1"/>
  <c r="CN43" i="49"/>
  <c r="BM44" i="2" s="1"/>
  <c r="CO43" i="49"/>
  <c r="CP43" i="49"/>
  <c r="CB6" i="49"/>
  <c r="AC7" i="2" s="1"/>
  <c r="CC6" i="49"/>
  <c r="AF7" i="2" s="1"/>
  <c r="CD6" i="49"/>
  <c r="AI7" i="2" s="1"/>
  <c r="CE6" i="49"/>
  <c r="AL7" i="2" s="1"/>
  <c r="CF6" i="49"/>
  <c r="AO7" i="2" s="1"/>
  <c r="CG6" i="49"/>
  <c r="AR7" i="2" s="1"/>
  <c r="CH6" i="49"/>
  <c r="AU7" i="2" s="1"/>
  <c r="CI6" i="49"/>
  <c r="AX7" i="2" s="1"/>
  <c r="CJ6" i="49"/>
  <c r="CK6" i="49"/>
  <c r="BD7" i="2" s="1"/>
  <c r="CL6" i="49"/>
  <c r="BG7" i="2" s="1"/>
  <c r="CM6" i="49"/>
  <c r="BJ7" i="2" s="1"/>
  <c r="CN6" i="49"/>
  <c r="BM7" i="2" s="1"/>
  <c r="CO6" i="49"/>
  <c r="CP6" i="49"/>
  <c r="CA6" i="49"/>
  <c r="Z7" i="2" s="1"/>
  <c r="BY7" i="49"/>
  <c r="BY8" i="49"/>
  <c r="BY9" i="49"/>
  <c r="BY10" i="49"/>
  <c r="BY11" i="49"/>
  <c r="BY12" i="49"/>
  <c r="BY13" i="49"/>
  <c r="BY14" i="49"/>
  <c r="BY15" i="49"/>
  <c r="BY16" i="49"/>
  <c r="BY17" i="49"/>
  <c r="BY18" i="49"/>
  <c r="BY19" i="49"/>
  <c r="BY20" i="49"/>
  <c r="BY21" i="49"/>
  <c r="BY22" i="49"/>
  <c r="BY23" i="49"/>
  <c r="BY24" i="49"/>
  <c r="BY25" i="49"/>
  <c r="BY26" i="49"/>
  <c r="BY27" i="49"/>
  <c r="BY28" i="49"/>
  <c r="BY29" i="49"/>
  <c r="BY30" i="49"/>
  <c r="BY31" i="49"/>
  <c r="BY32" i="49"/>
  <c r="BY33" i="49"/>
  <c r="BY34" i="49"/>
  <c r="BY35" i="49"/>
  <c r="BY36" i="49"/>
  <c r="BY37" i="49"/>
  <c r="BY38" i="49"/>
  <c r="BY39" i="49"/>
  <c r="BY40" i="49"/>
  <c r="BY41" i="49"/>
  <c r="BY42" i="49"/>
  <c r="BY43" i="49"/>
  <c r="BC7" i="49"/>
  <c r="AB8" i="2" s="1"/>
  <c r="BD7" i="49"/>
  <c r="AE8" i="2" s="1"/>
  <c r="BE7" i="49"/>
  <c r="AH8" i="2" s="1"/>
  <c r="BF7" i="49"/>
  <c r="AK8" i="2" s="1"/>
  <c r="BG7" i="49"/>
  <c r="AN8" i="2" s="1"/>
  <c r="BH7" i="49"/>
  <c r="AQ8" i="2" s="1"/>
  <c r="BI7" i="49"/>
  <c r="AT8" i="2" s="1"/>
  <c r="BJ7" i="49"/>
  <c r="AW8" i="2" s="1"/>
  <c r="BK7" i="49"/>
  <c r="BL7" i="49"/>
  <c r="BC8" i="2" s="1"/>
  <c r="BM7" i="49"/>
  <c r="BF8" i="2" s="1"/>
  <c r="BN7" i="49"/>
  <c r="BI8" i="2" s="1"/>
  <c r="BO7" i="49"/>
  <c r="BL8" i="2" s="1"/>
  <c r="BP7" i="49"/>
  <c r="BQ7" i="49"/>
  <c r="BC8" i="49"/>
  <c r="AB9" i="2" s="1"/>
  <c r="BD8" i="49"/>
  <c r="AE9" i="2" s="1"/>
  <c r="BE8" i="49"/>
  <c r="AH9" i="2" s="1"/>
  <c r="BF8" i="49"/>
  <c r="AK9" i="2" s="1"/>
  <c r="BG8" i="49"/>
  <c r="AN9" i="2" s="1"/>
  <c r="BH8" i="49"/>
  <c r="AQ9" i="2" s="1"/>
  <c r="BI8" i="49"/>
  <c r="AT9" i="2" s="1"/>
  <c r="BJ8" i="49"/>
  <c r="AW9" i="2" s="1"/>
  <c r="BK8" i="49"/>
  <c r="BL8" i="49"/>
  <c r="BC9" i="2" s="1"/>
  <c r="BM8" i="49"/>
  <c r="BF9" i="2" s="1"/>
  <c r="BN8" i="49"/>
  <c r="BI9" i="2" s="1"/>
  <c r="BO8" i="49"/>
  <c r="BL9" i="2" s="1"/>
  <c r="BP8" i="49"/>
  <c r="BQ8" i="49"/>
  <c r="BC9" i="49"/>
  <c r="AB10" i="2" s="1"/>
  <c r="BD9" i="49"/>
  <c r="AE10" i="2" s="1"/>
  <c r="BE9" i="49"/>
  <c r="AH10" i="2" s="1"/>
  <c r="BF9" i="49"/>
  <c r="AK10" i="2" s="1"/>
  <c r="BG9" i="49"/>
  <c r="AN10" i="2" s="1"/>
  <c r="BH9" i="49"/>
  <c r="AQ10" i="2" s="1"/>
  <c r="BI9" i="49"/>
  <c r="AT10" i="2" s="1"/>
  <c r="BJ9" i="49"/>
  <c r="AW10" i="2" s="1"/>
  <c r="BK9" i="49"/>
  <c r="BL9" i="49"/>
  <c r="BC10" i="2" s="1"/>
  <c r="BM9" i="49"/>
  <c r="BF10" i="2" s="1"/>
  <c r="BN9" i="49"/>
  <c r="BI10" i="2" s="1"/>
  <c r="BO9" i="49"/>
  <c r="BL10" i="2" s="1"/>
  <c r="BP9" i="49"/>
  <c r="BQ9" i="49"/>
  <c r="BC10" i="49"/>
  <c r="AB11" i="2" s="1"/>
  <c r="BD10" i="49"/>
  <c r="AE11" i="2" s="1"/>
  <c r="BE10" i="49"/>
  <c r="AH11" i="2" s="1"/>
  <c r="BF10" i="49"/>
  <c r="AK11" i="2" s="1"/>
  <c r="BG10" i="49"/>
  <c r="AN11" i="2" s="1"/>
  <c r="BH10" i="49"/>
  <c r="AQ11" i="2" s="1"/>
  <c r="BI10" i="49"/>
  <c r="AT11" i="2" s="1"/>
  <c r="BJ10" i="49"/>
  <c r="AW11" i="2" s="1"/>
  <c r="BK10" i="49"/>
  <c r="BL10" i="49"/>
  <c r="BC11" i="2" s="1"/>
  <c r="BM10" i="49"/>
  <c r="BF11" i="2" s="1"/>
  <c r="BN10" i="49"/>
  <c r="BI11" i="2" s="1"/>
  <c r="BO10" i="49"/>
  <c r="BL11" i="2" s="1"/>
  <c r="BP10" i="49"/>
  <c r="BQ10" i="49"/>
  <c r="BC11" i="49"/>
  <c r="AB12" i="2" s="1"/>
  <c r="BD11" i="49"/>
  <c r="AE12" i="2" s="1"/>
  <c r="BE11" i="49"/>
  <c r="AH12" i="2" s="1"/>
  <c r="BF11" i="49"/>
  <c r="AK12" i="2" s="1"/>
  <c r="BG11" i="49"/>
  <c r="AN12" i="2" s="1"/>
  <c r="BH11" i="49"/>
  <c r="AQ12" i="2" s="1"/>
  <c r="BI11" i="49"/>
  <c r="AT12" i="2" s="1"/>
  <c r="BJ11" i="49"/>
  <c r="AW12" i="2" s="1"/>
  <c r="BK11" i="49"/>
  <c r="BL11" i="49"/>
  <c r="BC12" i="2" s="1"/>
  <c r="BM11" i="49"/>
  <c r="BF12" i="2" s="1"/>
  <c r="BN11" i="49"/>
  <c r="BI12" i="2" s="1"/>
  <c r="BO11" i="49"/>
  <c r="BL12" i="2" s="1"/>
  <c r="BP11" i="49"/>
  <c r="BQ11" i="49"/>
  <c r="BC12" i="49"/>
  <c r="AB13" i="2" s="1"/>
  <c r="BD12" i="49"/>
  <c r="AE13" i="2" s="1"/>
  <c r="BE12" i="49"/>
  <c r="AH13" i="2" s="1"/>
  <c r="BF12" i="49"/>
  <c r="AK13" i="2" s="1"/>
  <c r="BG12" i="49"/>
  <c r="AN13" i="2" s="1"/>
  <c r="BH12" i="49"/>
  <c r="AQ13" i="2" s="1"/>
  <c r="BI12" i="49"/>
  <c r="AT13" i="2" s="1"/>
  <c r="BJ12" i="49"/>
  <c r="AW13" i="2" s="1"/>
  <c r="BK12" i="49"/>
  <c r="BL12" i="49"/>
  <c r="BC13" i="2" s="1"/>
  <c r="BM12" i="49"/>
  <c r="BF13" i="2" s="1"/>
  <c r="BN12" i="49"/>
  <c r="BI13" i="2" s="1"/>
  <c r="BO12" i="49"/>
  <c r="BL13" i="2" s="1"/>
  <c r="BP12" i="49"/>
  <c r="BQ12" i="49"/>
  <c r="BC13" i="49"/>
  <c r="AB14" i="2" s="1"/>
  <c r="BD13" i="49"/>
  <c r="AE14" i="2" s="1"/>
  <c r="BE13" i="49"/>
  <c r="AH14" i="2" s="1"/>
  <c r="BF13" i="49"/>
  <c r="AK14" i="2" s="1"/>
  <c r="BG13" i="49"/>
  <c r="AN14" i="2" s="1"/>
  <c r="BH13" i="49"/>
  <c r="AQ14" i="2" s="1"/>
  <c r="BJ13" i="49"/>
  <c r="AW14" i="2" s="1"/>
  <c r="BK13" i="49"/>
  <c r="BL13" i="49"/>
  <c r="BC14" i="2" s="1"/>
  <c r="BM13" i="49"/>
  <c r="BF14" i="2" s="1"/>
  <c r="BN13" i="49"/>
  <c r="BI14" i="2" s="1"/>
  <c r="BO13" i="49"/>
  <c r="BL14" i="2" s="1"/>
  <c r="BP13" i="49"/>
  <c r="BQ13" i="49"/>
  <c r="BC14" i="49"/>
  <c r="AB15" i="2" s="1"/>
  <c r="BD14" i="49"/>
  <c r="AE15" i="2" s="1"/>
  <c r="BE14" i="49"/>
  <c r="AH15" i="2" s="1"/>
  <c r="BF14" i="49"/>
  <c r="AK15" i="2" s="1"/>
  <c r="BG14" i="49"/>
  <c r="AN15" i="2" s="1"/>
  <c r="BH14" i="49"/>
  <c r="AQ15" i="2" s="1"/>
  <c r="BI14" i="49"/>
  <c r="AT15" i="2" s="1"/>
  <c r="BJ14" i="49"/>
  <c r="AW15" i="2" s="1"/>
  <c r="BK14" i="49"/>
  <c r="BL14" i="49"/>
  <c r="BC15" i="2" s="1"/>
  <c r="BM14" i="49"/>
  <c r="BF15" i="2" s="1"/>
  <c r="BN14" i="49"/>
  <c r="BI15" i="2" s="1"/>
  <c r="BO14" i="49"/>
  <c r="BL15" i="2" s="1"/>
  <c r="BP14" i="49"/>
  <c r="BQ14" i="49"/>
  <c r="BC15" i="49"/>
  <c r="AB16" i="2" s="1"/>
  <c r="BD15" i="49"/>
  <c r="AE16" i="2" s="1"/>
  <c r="BE15" i="49"/>
  <c r="AH16" i="2" s="1"/>
  <c r="BF15" i="49"/>
  <c r="AK16" i="2" s="1"/>
  <c r="BG15" i="49"/>
  <c r="AN16" i="2" s="1"/>
  <c r="BH15" i="49"/>
  <c r="AQ16" i="2" s="1"/>
  <c r="BI15" i="49"/>
  <c r="AT16" i="2" s="1"/>
  <c r="BJ15" i="49"/>
  <c r="AW16" i="2" s="1"/>
  <c r="BK15" i="49"/>
  <c r="BL15" i="49"/>
  <c r="BC16" i="2" s="1"/>
  <c r="BM15" i="49"/>
  <c r="BF16" i="2" s="1"/>
  <c r="BN15" i="49"/>
  <c r="BI16" i="2" s="1"/>
  <c r="BO15" i="49"/>
  <c r="BL16" i="2" s="1"/>
  <c r="BP15" i="49"/>
  <c r="BQ15" i="49"/>
  <c r="BC16" i="49"/>
  <c r="AB17" i="2" s="1"/>
  <c r="BD16" i="49"/>
  <c r="AE17" i="2" s="1"/>
  <c r="BE16" i="49"/>
  <c r="AH17" i="2" s="1"/>
  <c r="BF16" i="49"/>
  <c r="AK17" i="2" s="1"/>
  <c r="BG16" i="49"/>
  <c r="AN17" i="2" s="1"/>
  <c r="BH16" i="49"/>
  <c r="AQ17" i="2" s="1"/>
  <c r="BI16" i="49"/>
  <c r="AT17" i="2" s="1"/>
  <c r="BJ16" i="49"/>
  <c r="AW17" i="2" s="1"/>
  <c r="BK16" i="49"/>
  <c r="BL16" i="49"/>
  <c r="BC17" i="2" s="1"/>
  <c r="BM16" i="49"/>
  <c r="BF17" i="2" s="1"/>
  <c r="BN16" i="49"/>
  <c r="BI17" i="2" s="1"/>
  <c r="BO16" i="49"/>
  <c r="BL17" i="2" s="1"/>
  <c r="BP16" i="49"/>
  <c r="BQ16" i="49"/>
  <c r="BC17" i="49"/>
  <c r="AB18" i="2" s="1"/>
  <c r="BD17" i="49"/>
  <c r="AE18" i="2" s="1"/>
  <c r="BE17" i="49"/>
  <c r="AH18" i="2" s="1"/>
  <c r="BF17" i="49"/>
  <c r="AK18" i="2" s="1"/>
  <c r="BG17" i="49"/>
  <c r="AN18" i="2" s="1"/>
  <c r="BH17" i="49"/>
  <c r="AQ18" i="2" s="1"/>
  <c r="BI17" i="49"/>
  <c r="AT18" i="2" s="1"/>
  <c r="BJ17" i="49"/>
  <c r="AW18" i="2" s="1"/>
  <c r="BK17" i="49"/>
  <c r="BL17" i="49"/>
  <c r="BC18" i="2" s="1"/>
  <c r="BM17" i="49"/>
  <c r="BF18" i="2" s="1"/>
  <c r="BN17" i="49"/>
  <c r="BI18" i="2" s="1"/>
  <c r="BO17" i="49"/>
  <c r="BL18" i="2" s="1"/>
  <c r="BP17" i="49"/>
  <c r="BQ17" i="49"/>
  <c r="BC18" i="49"/>
  <c r="AB19" i="2" s="1"/>
  <c r="BD18" i="49"/>
  <c r="AE19" i="2" s="1"/>
  <c r="BE18" i="49"/>
  <c r="AH19" i="2" s="1"/>
  <c r="BF18" i="49"/>
  <c r="AK19" i="2" s="1"/>
  <c r="BG18" i="49"/>
  <c r="AN19" i="2" s="1"/>
  <c r="BH18" i="49"/>
  <c r="AQ19" i="2" s="1"/>
  <c r="BI18" i="49"/>
  <c r="AT19" i="2" s="1"/>
  <c r="BJ18" i="49"/>
  <c r="AW19" i="2" s="1"/>
  <c r="BK18" i="49"/>
  <c r="BL18" i="49"/>
  <c r="BC19" i="2" s="1"/>
  <c r="BM18" i="49"/>
  <c r="BF19" i="2" s="1"/>
  <c r="BN18" i="49"/>
  <c r="BI19" i="2" s="1"/>
  <c r="BO18" i="49"/>
  <c r="BL19" i="2" s="1"/>
  <c r="BP18" i="49"/>
  <c r="BQ18" i="49"/>
  <c r="BC19" i="49"/>
  <c r="AB20" i="2" s="1"/>
  <c r="BD19" i="49"/>
  <c r="AE20" i="2" s="1"/>
  <c r="BE19" i="49"/>
  <c r="AH20" i="2" s="1"/>
  <c r="BF19" i="49"/>
  <c r="AK20" i="2" s="1"/>
  <c r="BG19" i="49"/>
  <c r="AN20" i="2" s="1"/>
  <c r="BH19" i="49"/>
  <c r="AQ20" i="2" s="1"/>
  <c r="BI19" i="49"/>
  <c r="AT20" i="2" s="1"/>
  <c r="BJ19" i="49"/>
  <c r="AW20" i="2" s="1"/>
  <c r="BK19" i="49"/>
  <c r="BL19" i="49"/>
  <c r="BC20" i="2" s="1"/>
  <c r="BM19" i="49"/>
  <c r="BF20" i="2" s="1"/>
  <c r="BN19" i="49"/>
  <c r="BI20" i="2" s="1"/>
  <c r="BO19" i="49"/>
  <c r="BL20" i="2" s="1"/>
  <c r="BP19" i="49"/>
  <c r="BQ19" i="49"/>
  <c r="BC21" i="49"/>
  <c r="AB22" i="2" s="1"/>
  <c r="BD21" i="49"/>
  <c r="AE22" i="2" s="1"/>
  <c r="BE21" i="49"/>
  <c r="AH22" i="2" s="1"/>
  <c r="BF21" i="49"/>
  <c r="AK22" i="2" s="1"/>
  <c r="BG21" i="49"/>
  <c r="AN22" i="2" s="1"/>
  <c r="BH21" i="49"/>
  <c r="AQ22" i="2" s="1"/>
  <c r="BI21" i="49"/>
  <c r="AT22" i="2" s="1"/>
  <c r="BJ21" i="49"/>
  <c r="AW22" i="2" s="1"/>
  <c r="BK21" i="49"/>
  <c r="BL21" i="49"/>
  <c r="BC22" i="2" s="1"/>
  <c r="BM21" i="49"/>
  <c r="BF22" i="2" s="1"/>
  <c r="BN21" i="49"/>
  <c r="BI22" i="2" s="1"/>
  <c r="BO21" i="49"/>
  <c r="BL22" i="2" s="1"/>
  <c r="BP21" i="49"/>
  <c r="BQ21" i="49"/>
  <c r="BC22" i="49"/>
  <c r="AB23" i="2" s="1"/>
  <c r="BD22" i="49"/>
  <c r="AE23" i="2" s="1"/>
  <c r="BE22" i="49"/>
  <c r="AH23" i="2" s="1"/>
  <c r="BF22" i="49"/>
  <c r="AK23" i="2" s="1"/>
  <c r="BG22" i="49"/>
  <c r="AN23" i="2" s="1"/>
  <c r="BH22" i="49"/>
  <c r="AQ23" i="2" s="1"/>
  <c r="BI22" i="49"/>
  <c r="AT23" i="2" s="1"/>
  <c r="BJ22" i="49"/>
  <c r="AW23" i="2" s="1"/>
  <c r="BK22" i="49"/>
  <c r="BL22" i="49"/>
  <c r="BC23" i="2" s="1"/>
  <c r="BM22" i="49"/>
  <c r="BF23" i="2" s="1"/>
  <c r="BN22" i="49"/>
  <c r="BI23" i="2" s="1"/>
  <c r="BO22" i="49"/>
  <c r="BL23" i="2" s="1"/>
  <c r="BP22" i="49"/>
  <c r="BQ22" i="49"/>
  <c r="BC23" i="49"/>
  <c r="AB24" i="2" s="1"/>
  <c r="BD23" i="49"/>
  <c r="AE24" i="2" s="1"/>
  <c r="BE23" i="49"/>
  <c r="AH24" i="2" s="1"/>
  <c r="BF23" i="49"/>
  <c r="AK24" i="2" s="1"/>
  <c r="BG23" i="49"/>
  <c r="AN24" i="2" s="1"/>
  <c r="BH23" i="49"/>
  <c r="AQ24" i="2" s="1"/>
  <c r="BI23" i="49"/>
  <c r="AT24" i="2" s="1"/>
  <c r="BJ23" i="49"/>
  <c r="AW24" i="2" s="1"/>
  <c r="BK23" i="49"/>
  <c r="BL23" i="49"/>
  <c r="BC24" i="2" s="1"/>
  <c r="BM23" i="49"/>
  <c r="BF24" i="2" s="1"/>
  <c r="BN23" i="49"/>
  <c r="BI24" i="2" s="1"/>
  <c r="BO23" i="49"/>
  <c r="BL24" i="2" s="1"/>
  <c r="BP23" i="49"/>
  <c r="BQ23" i="49"/>
  <c r="BC25" i="49"/>
  <c r="AB26" i="2" s="1"/>
  <c r="BD25" i="49"/>
  <c r="AE26" i="2" s="1"/>
  <c r="BE25" i="49"/>
  <c r="AH26" i="2" s="1"/>
  <c r="BF25" i="49"/>
  <c r="AK26" i="2" s="1"/>
  <c r="BG25" i="49"/>
  <c r="AN26" i="2" s="1"/>
  <c r="BH25" i="49"/>
  <c r="AQ26" i="2" s="1"/>
  <c r="BI25" i="49"/>
  <c r="AT26" i="2" s="1"/>
  <c r="BJ25" i="49"/>
  <c r="AW26" i="2" s="1"/>
  <c r="BK25" i="49"/>
  <c r="BL25" i="49"/>
  <c r="BC26" i="2" s="1"/>
  <c r="BM25" i="49"/>
  <c r="BF26" i="2" s="1"/>
  <c r="BN25" i="49"/>
  <c r="BI26" i="2" s="1"/>
  <c r="BO25" i="49"/>
  <c r="BL26" i="2" s="1"/>
  <c r="BP25" i="49"/>
  <c r="BQ25" i="49"/>
  <c r="BC26" i="49"/>
  <c r="AB27" i="2" s="1"/>
  <c r="BD26" i="49"/>
  <c r="AE27" i="2" s="1"/>
  <c r="BE26" i="49"/>
  <c r="AH27" i="2" s="1"/>
  <c r="BF26" i="49"/>
  <c r="AK27" i="2" s="1"/>
  <c r="BG26" i="49"/>
  <c r="AN27" i="2" s="1"/>
  <c r="BH26" i="49"/>
  <c r="AQ27" i="2" s="1"/>
  <c r="BI26" i="49"/>
  <c r="AT27" i="2" s="1"/>
  <c r="BJ26" i="49"/>
  <c r="AW27" i="2" s="1"/>
  <c r="BK26" i="49"/>
  <c r="BL26" i="49"/>
  <c r="BC27" i="2" s="1"/>
  <c r="BM26" i="49"/>
  <c r="BF27" i="2" s="1"/>
  <c r="BN26" i="49"/>
  <c r="BI27" i="2" s="1"/>
  <c r="BO26" i="49"/>
  <c r="BL27" i="2" s="1"/>
  <c r="BP26" i="49"/>
  <c r="BQ26" i="49"/>
  <c r="BC27" i="49"/>
  <c r="AB28" i="2" s="1"/>
  <c r="BD27" i="49"/>
  <c r="AE28" i="2" s="1"/>
  <c r="BE27" i="49"/>
  <c r="AH28" i="2" s="1"/>
  <c r="BF27" i="49"/>
  <c r="AK28" i="2" s="1"/>
  <c r="BG27" i="49"/>
  <c r="AN28" i="2" s="1"/>
  <c r="BH27" i="49"/>
  <c r="AQ28" i="2" s="1"/>
  <c r="BI27" i="49"/>
  <c r="AT28" i="2" s="1"/>
  <c r="BJ27" i="49"/>
  <c r="AW28" i="2" s="1"/>
  <c r="BK27" i="49"/>
  <c r="BL27" i="49"/>
  <c r="BC28" i="2" s="1"/>
  <c r="BM27" i="49"/>
  <c r="BF28" i="2" s="1"/>
  <c r="BN27" i="49"/>
  <c r="BI28" i="2" s="1"/>
  <c r="BO27" i="49"/>
  <c r="BL28" i="2" s="1"/>
  <c r="BP27" i="49"/>
  <c r="BQ27" i="49"/>
  <c r="BC28" i="49"/>
  <c r="AB29" i="2" s="1"/>
  <c r="BD28" i="49"/>
  <c r="AE29" i="2" s="1"/>
  <c r="BE28" i="49"/>
  <c r="AH29" i="2" s="1"/>
  <c r="BF28" i="49"/>
  <c r="AK29" i="2" s="1"/>
  <c r="BG28" i="49"/>
  <c r="AN29" i="2" s="1"/>
  <c r="BH28" i="49"/>
  <c r="AQ29" i="2" s="1"/>
  <c r="BI28" i="49"/>
  <c r="AT29" i="2" s="1"/>
  <c r="BJ28" i="49"/>
  <c r="AW29" i="2" s="1"/>
  <c r="BK28" i="49"/>
  <c r="BL28" i="49"/>
  <c r="BC29" i="2" s="1"/>
  <c r="BM28" i="49"/>
  <c r="BF29" i="2" s="1"/>
  <c r="BN28" i="49"/>
  <c r="BI29" i="2" s="1"/>
  <c r="BO28" i="49"/>
  <c r="BL29" i="2" s="1"/>
  <c r="BP28" i="49"/>
  <c r="BQ28" i="49"/>
  <c r="BC29" i="49"/>
  <c r="AB30" i="2" s="1"/>
  <c r="BD29" i="49"/>
  <c r="AE30" i="2" s="1"/>
  <c r="BE29" i="49"/>
  <c r="AH30" i="2" s="1"/>
  <c r="BF29" i="49"/>
  <c r="AK30" i="2" s="1"/>
  <c r="BG29" i="49"/>
  <c r="AN30" i="2" s="1"/>
  <c r="BH29" i="49"/>
  <c r="AQ30" i="2" s="1"/>
  <c r="BI29" i="49"/>
  <c r="AT30" i="2" s="1"/>
  <c r="BJ29" i="49"/>
  <c r="AW30" i="2" s="1"/>
  <c r="BK29" i="49"/>
  <c r="BL29" i="49"/>
  <c r="BC30" i="2" s="1"/>
  <c r="BM29" i="49"/>
  <c r="BF30" i="2" s="1"/>
  <c r="BN29" i="49"/>
  <c r="BI30" i="2" s="1"/>
  <c r="BO29" i="49"/>
  <c r="BL30" i="2" s="1"/>
  <c r="BP29" i="49"/>
  <c r="BQ29" i="49"/>
  <c r="BC31" i="49"/>
  <c r="AB32" i="2" s="1"/>
  <c r="BD31" i="49"/>
  <c r="AE32" i="2" s="1"/>
  <c r="BE31" i="49"/>
  <c r="AH32" i="2" s="1"/>
  <c r="BF31" i="49"/>
  <c r="AK32" i="2" s="1"/>
  <c r="BG31" i="49"/>
  <c r="AN32" i="2" s="1"/>
  <c r="BH31" i="49"/>
  <c r="AQ32" i="2" s="1"/>
  <c r="BI31" i="49"/>
  <c r="AT32" i="2" s="1"/>
  <c r="BJ31" i="49"/>
  <c r="AW32" i="2" s="1"/>
  <c r="BK31" i="49"/>
  <c r="BL31" i="49"/>
  <c r="BC32" i="2" s="1"/>
  <c r="BM31" i="49"/>
  <c r="BF32" i="2" s="1"/>
  <c r="BN31" i="49"/>
  <c r="BI32" i="2" s="1"/>
  <c r="BO31" i="49"/>
  <c r="BL32" i="2" s="1"/>
  <c r="BP31" i="49"/>
  <c r="BQ31" i="49"/>
  <c r="BC32" i="49"/>
  <c r="AB33" i="2" s="1"/>
  <c r="BD32" i="49"/>
  <c r="AE33" i="2" s="1"/>
  <c r="BE32" i="49"/>
  <c r="AH33" i="2" s="1"/>
  <c r="BF32" i="49"/>
  <c r="AK33" i="2" s="1"/>
  <c r="BG32" i="49"/>
  <c r="AN33" i="2" s="1"/>
  <c r="BH32" i="49"/>
  <c r="AQ33" i="2" s="1"/>
  <c r="BI32" i="49"/>
  <c r="AT33" i="2" s="1"/>
  <c r="BJ32" i="49"/>
  <c r="AW33" i="2" s="1"/>
  <c r="BK32" i="49"/>
  <c r="BL32" i="49"/>
  <c r="BC33" i="2" s="1"/>
  <c r="BM32" i="49"/>
  <c r="BF33" i="2" s="1"/>
  <c r="BN32" i="49"/>
  <c r="BI33" i="2" s="1"/>
  <c r="BO32" i="49"/>
  <c r="BL33" i="2" s="1"/>
  <c r="BP32" i="49"/>
  <c r="BQ32" i="49"/>
  <c r="BC33" i="49"/>
  <c r="AB34" i="2" s="1"/>
  <c r="BD33" i="49"/>
  <c r="AE34" i="2" s="1"/>
  <c r="BE33" i="49"/>
  <c r="AH34" i="2" s="1"/>
  <c r="BF33" i="49"/>
  <c r="AK34" i="2" s="1"/>
  <c r="BG33" i="49"/>
  <c r="AN34" i="2" s="1"/>
  <c r="BH33" i="49"/>
  <c r="AQ34" i="2" s="1"/>
  <c r="BI33" i="49"/>
  <c r="AT34" i="2" s="1"/>
  <c r="BJ33" i="49"/>
  <c r="AW34" i="2" s="1"/>
  <c r="BK33" i="49"/>
  <c r="BL33" i="49"/>
  <c r="BC34" i="2" s="1"/>
  <c r="BM33" i="49"/>
  <c r="BF34" i="2" s="1"/>
  <c r="BN33" i="49"/>
  <c r="BI34" i="2" s="1"/>
  <c r="BO33" i="49"/>
  <c r="BL34" i="2" s="1"/>
  <c r="BP33" i="49"/>
  <c r="BQ33" i="49"/>
  <c r="BC34" i="49"/>
  <c r="AB35" i="2" s="1"/>
  <c r="BD34" i="49"/>
  <c r="AE35" i="2" s="1"/>
  <c r="BE34" i="49"/>
  <c r="AH35" i="2" s="1"/>
  <c r="BF34" i="49"/>
  <c r="AK35" i="2" s="1"/>
  <c r="BG34" i="49"/>
  <c r="AN35" i="2" s="1"/>
  <c r="BH34" i="49"/>
  <c r="AQ35" i="2" s="1"/>
  <c r="BI34" i="49"/>
  <c r="AT35" i="2" s="1"/>
  <c r="BK34" i="49"/>
  <c r="BL34" i="49"/>
  <c r="BC35" i="2" s="1"/>
  <c r="BM34" i="49"/>
  <c r="BF35" i="2" s="1"/>
  <c r="BN34" i="49"/>
  <c r="BI35" i="2" s="1"/>
  <c r="BO34" i="49"/>
  <c r="BL35" i="2" s="1"/>
  <c r="BP34" i="49"/>
  <c r="BQ34" i="49"/>
  <c r="BC35" i="49"/>
  <c r="AB36" i="2" s="1"/>
  <c r="BD35" i="49"/>
  <c r="AE36" i="2" s="1"/>
  <c r="BE35" i="49"/>
  <c r="AH36" i="2" s="1"/>
  <c r="BF35" i="49"/>
  <c r="AK36" i="2" s="1"/>
  <c r="BG35" i="49"/>
  <c r="AN36" i="2" s="1"/>
  <c r="BH35" i="49"/>
  <c r="AQ36" i="2" s="1"/>
  <c r="BI35" i="49"/>
  <c r="AT36" i="2" s="1"/>
  <c r="BJ35" i="49"/>
  <c r="AW36" i="2" s="1"/>
  <c r="BK35" i="49"/>
  <c r="BL35" i="49"/>
  <c r="BC36" i="2" s="1"/>
  <c r="BM35" i="49"/>
  <c r="BF36" i="2" s="1"/>
  <c r="BN35" i="49"/>
  <c r="BI36" i="2" s="1"/>
  <c r="BO35" i="49"/>
  <c r="BL36" i="2" s="1"/>
  <c r="BP35" i="49"/>
  <c r="BQ35" i="49"/>
  <c r="BC36" i="49"/>
  <c r="AB37" i="2" s="1"/>
  <c r="BD36" i="49"/>
  <c r="AE37" i="2" s="1"/>
  <c r="BE36" i="49"/>
  <c r="AH37" i="2" s="1"/>
  <c r="BF36" i="49"/>
  <c r="AK37" i="2" s="1"/>
  <c r="BG36" i="49"/>
  <c r="AN37" i="2" s="1"/>
  <c r="BH36" i="49"/>
  <c r="AQ37" i="2" s="1"/>
  <c r="BI36" i="49"/>
  <c r="AT37" i="2" s="1"/>
  <c r="BJ36" i="49"/>
  <c r="AW37" i="2" s="1"/>
  <c r="BK36" i="49"/>
  <c r="BL36" i="49"/>
  <c r="BC37" i="2" s="1"/>
  <c r="BM36" i="49"/>
  <c r="BF37" i="2" s="1"/>
  <c r="BN36" i="49"/>
  <c r="BI37" i="2" s="1"/>
  <c r="BO36" i="49"/>
  <c r="BL37" i="2" s="1"/>
  <c r="BP36" i="49"/>
  <c r="BQ36" i="49"/>
  <c r="BC37" i="49"/>
  <c r="AB38" i="2" s="1"/>
  <c r="BD37" i="49"/>
  <c r="AE38" i="2" s="1"/>
  <c r="BE37" i="49"/>
  <c r="AH38" i="2" s="1"/>
  <c r="BF37" i="49"/>
  <c r="AK38" i="2" s="1"/>
  <c r="BG37" i="49"/>
  <c r="AN38" i="2" s="1"/>
  <c r="BH37" i="49"/>
  <c r="AQ38" i="2" s="1"/>
  <c r="BI37" i="49"/>
  <c r="AT38" i="2" s="1"/>
  <c r="BJ37" i="49"/>
  <c r="AW38" i="2" s="1"/>
  <c r="BK37" i="49"/>
  <c r="BL37" i="49"/>
  <c r="BC38" i="2" s="1"/>
  <c r="BM37" i="49"/>
  <c r="BF38" i="2" s="1"/>
  <c r="BN37" i="49"/>
  <c r="BI38" i="2" s="1"/>
  <c r="BO37" i="49"/>
  <c r="BL38" i="2" s="1"/>
  <c r="BP37" i="49"/>
  <c r="BQ37" i="49"/>
  <c r="BC38" i="49"/>
  <c r="AB39" i="2" s="1"/>
  <c r="BD38" i="49"/>
  <c r="AE39" i="2" s="1"/>
  <c r="BE38" i="49"/>
  <c r="AH39" i="2" s="1"/>
  <c r="BF38" i="49"/>
  <c r="AK39" i="2" s="1"/>
  <c r="BG38" i="49"/>
  <c r="AN39" i="2" s="1"/>
  <c r="BH38" i="49"/>
  <c r="AQ39" i="2" s="1"/>
  <c r="BI38" i="49"/>
  <c r="AT39" i="2" s="1"/>
  <c r="BJ38" i="49"/>
  <c r="AW39" i="2" s="1"/>
  <c r="BK38" i="49"/>
  <c r="BL38" i="49"/>
  <c r="BC39" i="2" s="1"/>
  <c r="BM38" i="49"/>
  <c r="BF39" i="2" s="1"/>
  <c r="BN38" i="49"/>
  <c r="BI39" i="2" s="1"/>
  <c r="BO38" i="49"/>
  <c r="BL39" i="2" s="1"/>
  <c r="BP38" i="49"/>
  <c r="BQ38" i="49"/>
  <c r="BC39" i="49"/>
  <c r="AB40" i="2" s="1"/>
  <c r="BD39" i="49"/>
  <c r="AE40" i="2" s="1"/>
  <c r="BG39" i="49"/>
  <c r="AN40" i="2" s="1"/>
  <c r="BH39" i="49"/>
  <c r="AQ40" i="2" s="1"/>
  <c r="BJ39" i="49"/>
  <c r="AW40" i="2" s="1"/>
  <c r="BK39" i="49"/>
  <c r="BN39" i="49"/>
  <c r="BI40" i="2" s="1"/>
  <c r="BP39" i="49"/>
  <c r="BQ39" i="49"/>
  <c r="BC40" i="49"/>
  <c r="AB41" i="2" s="1"/>
  <c r="BD40" i="49"/>
  <c r="AE41" i="2" s="1"/>
  <c r="BE40" i="49"/>
  <c r="AH41" i="2" s="1"/>
  <c r="BF40" i="49"/>
  <c r="AK41" i="2" s="1"/>
  <c r="BG40" i="49"/>
  <c r="AN41" i="2" s="1"/>
  <c r="BH40" i="49"/>
  <c r="AQ41" i="2" s="1"/>
  <c r="BI40" i="49"/>
  <c r="AT41" i="2" s="1"/>
  <c r="BJ40" i="49"/>
  <c r="AW41" i="2" s="1"/>
  <c r="BK40" i="49"/>
  <c r="BL40" i="49"/>
  <c r="BC41" i="2" s="1"/>
  <c r="BM40" i="49"/>
  <c r="BF41" i="2" s="1"/>
  <c r="BN40" i="49"/>
  <c r="BI41" i="2" s="1"/>
  <c r="BO40" i="49"/>
  <c r="BL41" i="2" s="1"/>
  <c r="BP40" i="49"/>
  <c r="BQ40" i="49"/>
  <c r="BC41" i="49"/>
  <c r="AB42" i="2" s="1"/>
  <c r="BD41" i="49"/>
  <c r="AE42" i="2" s="1"/>
  <c r="BE41" i="49"/>
  <c r="AH42" i="2" s="1"/>
  <c r="BF41" i="49"/>
  <c r="AK42" i="2" s="1"/>
  <c r="BG41" i="49"/>
  <c r="AN42" i="2" s="1"/>
  <c r="BH41" i="49"/>
  <c r="AQ42" i="2" s="1"/>
  <c r="BI41" i="49"/>
  <c r="AT42" i="2" s="1"/>
  <c r="BJ41" i="49"/>
  <c r="AW42" i="2" s="1"/>
  <c r="BK41" i="49"/>
  <c r="BL41" i="49"/>
  <c r="BC42" i="2" s="1"/>
  <c r="BM41" i="49"/>
  <c r="BF42" i="2" s="1"/>
  <c r="BN41" i="49"/>
  <c r="BI42" i="2" s="1"/>
  <c r="BO41" i="49"/>
  <c r="BL42" i="2" s="1"/>
  <c r="BP41" i="49"/>
  <c r="BQ41" i="49"/>
  <c r="BC42" i="49"/>
  <c r="AB43" i="2" s="1"/>
  <c r="BD42" i="49"/>
  <c r="AE43" i="2" s="1"/>
  <c r="BE42" i="49"/>
  <c r="AH43" i="2" s="1"/>
  <c r="BF42" i="49"/>
  <c r="AK43" i="2" s="1"/>
  <c r="BG42" i="49"/>
  <c r="AN43" i="2" s="1"/>
  <c r="BH42" i="49"/>
  <c r="AQ43" i="2" s="1"/>
  <c r="BI42" i="49"/>
  <c r="AT43" i="2" s="1"/>
  <c r="BJ42" i="49"/>
  <c r="AW43" i="2" s="1"/>
  <c r="BK42" i="49"/>
  <c r="BL42" i="49"/>
  <c r="BC43" i="2" s="1"/>
  <c r="BM42" i="49"/>
  <c r="BF43" i="2" s="1"/>
  <c r="BN42" i="49"/>
  <c r="BI43" i="2" s="1"/>
  <c r="BO42" i="49"/>
  <c r="BL43" i="2" s="1"/>
  <c r="BP42" i="49"/>
  <c r="BQ42" i="49"/>
  <c r="BC43" i="49"/>
  <c r="AB44" i="2" s="1"/>
  <c r="BD43" i="49"/>
  <c r="AE44" i="2" s="1"/>
  <c r="BE43" i="49"/>
  <c r="AH44" i="2" s="1"/>
  <c r="BF43" i="49"/>
  <c r="AK44" i="2" s="1"/>
  <c r="BG43" i="49"/>
  <c r="AN44" i="2" s="1"/>
  <c r="BH43" i="49"/>
  <c r="AQ44" i="2" s="1"/>
  <c r="BI43" i="49"/>
  <c r="AT44" i="2" s="1"/>
  <c r="BJ43" i="49"/>
  <c r="AW44" i="2" s="1"/>
  <c r="BK43" i="49"/>
  <c r="BL43" i="49"/>
  <c r="BC44" i="2" s="1"/>
  <c r="BM43" i="49"/>
  <c r="BF44" i="2" s="1"/>
  <c r="BN43" i="49"/>
  <c r="BI44" i="2" s="1"/>
  <c r="BO43" i="49"/>
  <c r="BL44" i="2" s="1"/>
  <c r="BP43" i="49"/>
  <c r="BQ43" i="49"/>
  <c r="BC6" i="49"/>
  <c r="AB7" i="2" s="1"/>
  <c r="BD6" i="49"/>
  <c r="AE7" i="2" s="1"/>
  <c r="BE6" i="49"/>
  <c r="AH7" i="2" s="1"/>
  <c r="BF6" i="49"/>
  <c r="AK7" i="2" s="1"/>
  <c r="BG6" i="49"/>
  <c r="AN7" i="2" s="1"/>
  <c r="BH6" i="49"/>
  <c r="AQ7" i="2" s="1"/>
  <c r="BI6" i="49"/>
  <c r="AT7" i="2" s="1"/>
  <c r="BJ6" i="49"/>
  <c r="AW7" i="2" s="1"/>
  <c r="BK6" i="49"/>
  <c r="BL6" i="49"/>
  <c r="BC7" i="2" s="1"/>
  <c r="BM6" i="49"/>
  <c r="BF7" i="2" s="1"/>
  <c r="BN6" i="49"/>
  <c r="BI7" i="2" s="1"/>
  <c r="BO6" i="49"/>
  <c r="BL7" i="2" s="1"/>
  <c r="BP6" i="49"/>
  <c r="BQ6" i="49"/>
  <c r="BB7" i="49"/>
  <c r="Y8" i="2" s="1"/>
  <c r="BB8" i="49"/>
  <c r="Y9" i="2" s="1"/>
  <c r="BB9" i="49"/>
  <c r="Y10" i="2" s="1"/>
  <c r="BB10" i="49"/>
  <c r="Y11" i="2" s="1"/>
  <c r="BB11" i="49"/>
  <c r="Y12" i="2" s="1"/>
  <c r="BB12" i="49"/>
  <c r="Y13" i="2" s="1"/>
  <c r="BB13" i="49"/>
  <c r="Y14" i="2" s="1"/>
  <c r="BB14" i="49"/>
  <c r="Y15" i="2" s="1"/>
  <c r="BB15" i="49"/>
  <c r="Y16" i="2" s="1"/>
  <c r="BB16" i="49"/>
  <c r="Y17" i="2" s="1"/>
  <c r="BB17" i="49"/>
  <c r="Y18" i="2" s="1"/>
  <c r="BB18" i="49"/>
  <c r="Y19" i="2" s="1"/>
  <c r="BB19" i="49"/>
  <c r="Y20" i="2" s="1"/>
  <c r="BB21" i="49"/>
  <c r="Y22" i="2" s="1"/>
  <c r="BB22" i="49"/>
  <c r="Y23" i="2" s="1"/>
  <c r="BB23" i="49"/>
  <c r="Y24" i="2" s="1"/>
  <c r="BB25" i="49"/>
  <c r="Y26" i="2" s="1"/>
  <c r="BB26" i="49"/>
  <c r="Y27" i="2" s="1"/>
  <c r="BB27" i="49"/>
  <c r="Y28" i="2" s="1"/>
  <c r="BB28" i="49"/>
  <c r="Y29" i="2" s="1"/>
  <c r="BB29" i="49"/>
  <c r="Y30" i="2" s="1"/>
  <c r="BB31" i="49"/>
  <c r="Y32" i="2" s="1"/>
  <c r="BB32" i="49"/>
  <c r="Y33" i="2" s="1"/>
  <c r="BB33" i="49"/>
  <c r="Y34" i="2" s="1"/>
  <c r="BB34" i="49"/>
  <c r="Y35" i="2" s="1"/>
  <c r="BB35" i="49"/>
  <c r="Y36" i="2" s="1"/>
  <c r="BB36" i="49"/>
  <c r="Y37" i="2" s="1"/>
  <c r="BB37" i="49"/>
  <c r="Y38" i="2" s="1"/>
  <c r="BB38" i="49"/>
  <c r="Y39" i="2" s="1"/>
  <c r="BB40" i="49"/>
  <c r="Y41" i="2" s="1"/>
  <c r="BB41" i="49"/>
  <c r="Y42" i="2" s="1"/>
  <c r="BB42" i="49"/>
  <c r="Y43" i="2" s="1"/>
  <c r="BB43" i="49"/>
  <c r="Y44" i="2" s="1"/>
  <c r="BB6" i="49"/>
  <c r="Y7" i="2" s="1"/>
  <c r="AY7" i="49"/>
  <c r="AY8" i="49"/>
  <c r="AY9" i="49"/>
  <c r="AY10" i="49"/>
  <c r="AY11" i="49"/>
  <c r="AY12" i="49"/>
  <c r="AY13" i="49"/>
  <c r="AY14" i="49"/>
  <c r="AY15" i="49"/>
  <c r="AY16" i="49"/>
  <c r="AY17" i="49"/>
  <c r="AY18" i="49"/>
  <c r="AY19" i="49"/>
  <c r="AY20" i="49"/>
  <c r="AY21" i="49"/>
  <c r="AY22" i="49"/>
  <c r="AY23" i="49"/>
  <c r="AY24" i="49"/>
  <c r="AY25" i="49"/>
  <c r="AY26" i="49"/>
  <c r="AY27" i="49"/>
  <c r="AY28" i="49"/>
  <c r="AY29" i="49"/>
  <c r="AY30" i="49"/>
  <c r="AY31" i="49"/>
  <c r="AY32" i="49"/>
  <c r="AY33" i="49"/>
  <c r="AY34" i="49"/>
  <c r="AY35" i="49"/>
  <c r="AY36" i="49"/>
  <c r="AY37" i="49"/>
  <c r="AY38" i="49"/>
  <c r="AY39" i="49"/>
  <c r="AY40" i="49"/>
  <c r="AY41" i="49"/>
  <c r="AY42" i="49"/>
  <c r="AY43" i="49"/>
  <c r="E51" i="4" s="1"/>
  <c r="AY6" i="49"/>
  <c r="AC7" i="49"/>
  <c r="AA8" i="2" s="1"/>
  <c r="AD7" i="49"/>
  <c r="AD8" i="2" s="1"/>
  <c r="AE7" i="49"/>
  <c r="AG8" i="2" s="1"/>
  <c r="AF7" i="49"/>
  <c r="AJ8" i="2" s="1"/>
  <c r="AG7" i="49"/>
  <c r="AM8" i="2" s="1"/>
  <c r="AH7" i="49"/>
  <c r="AP8" i="2" s="1"/>
  <c r="AI7" i="49"/>
  <c r="AS8" i="2" s="1"/>
  <c r="AJ7" i="49"/>
  <c r="AV8" i="2" s="1"/>
  <c r="AK7" i="49"/>
  <c r="AL7" i="49"/>
  <c r="BB8" i="2" s="1"/>
  <c r="AM7" i="49"/>
  <c r="BE8" i="2" s="1"/>
  <c r="AN7" i="49"/>
  <c r="BH8" i="2" s="1"/>
  <c r="AO7" i="49"/>
  <c r="BK8" i="2" s="1"/>
  <c r="AP7" i="49"/>
  <c r="AQ7" i="49"/>
  <c r="BQ8" i="2" s="1"/>
  <c r="AC8" i="49"/>
  <c r="AA9" i="2" s="1"/>
  <c r="AD8" i="49"/>
  <c r="AD9" i="2" s="1"/>
  <c r="AE8" i="49"/>
  <c r="AG9" i="2" s="1"/>
  <c r="AF8" i="49"/>
  <c r="AJ9" i="2" s="1"/>
  <c r="AG8" i="49"/>
  <c r="AM9" i="2" s="1"/>
  <c r="AH8" i="49"/>
  <c r="AP9" i="2" s="1"/>
  <c r="AI8" i="49"/>
  <c r="AS9" i="2" s="1"/>
  <c r="AJ8" i="49"/>
  <c r="AV9" i="2" s="1"/>
  <c r="AK8" i="49"/>
  <c r="AL8" i="49"/>
  <c r="BB9" i="2" s="1"/>
  <c r="AM8" i="49"/>
  <c r="BE9" i="2" s="1"/>
  <c r="AN8" i="49"/>
  <c r="BH9" i="2" s="1"/>
  <c r="AO8" i="49"/>
  <c r="BK9" i="2" s="1"/>
  <c r="AP8" i="49"/>
  <c r="AQ8" i="49"/>
  <c r="BQ9" i="2" s="1"/>
  <c r="AC9" i="49"/>
  <c r="AA10" i="2" s="1"/>
  <c r="AD9" i="49"/>
  <c r="AD10" i="2" s="1"/>
  <c r="AE9" i="49"/>
  <c r="AG10" i="2" s="1"/>
  <c r="AF9" i="49"/>
  <c r="AJ10" i="2" s="1"/>
  <c r="AG9" i="49"/>
  <c r="AM10" i="2" s="1"/>
  <c r="AH9" i="49"/>
  <c r="AP10" i="2" s="1"/>
  <c r="AI9" i="49"/>
  <c r="AS10" i="2" s="1"/>
  <c r="AJ9" i="49"/>
  <c r="AV10" i="2" s="1"/>
  <c r="AK9" i="49"/>
  <c r="AL9" i="49"/>
  <c r="BB10" i="2" s="1"/>
  <c r="AM9" i="49"/>
  <c r="BE10" i="2" s="1"/>
  <c r="AN9" i="49"/>
  <c r="BH10" i="2" s="1"/>
  <c r="AO9" i="49"/>
  <c r="BK10" i="2" s="1"/>
  <c r="AP9" i="49"/>
  <c r="AQ9" i="49"/>
  <c r="BQ10" i="2" s="1"/>
  <c r="AC10" i="49"/>
  <c r="AA11" i="2" s="1"/>
  <c r="AD10" i="49"/>
  <c r="AD11" i="2" s="1"/>
  <c r="AE10" i="49"/>
  <c r="AG11" i="2" s="1"/>
  <c r="AF10" i="49"/>
  <c r="AJ11" i="2" s="1"/>
  <c r="AG10" i="49"/>
  <c r="AM11" i="2" s="1"/>
  <c r="AH10" i="49"/>
  <c r="AP11" i="2" s="1"/>
  <c r="AI10" i="49"/>
  <c r="AS11" i="2" s="1"/>
  <c r="AJ10" i="49"/>
  <c r="AV11" i="2" s="1"/>
  <c r="AK10" i="49"/>
  <c r="AL10" i="49"/>
  <c r="BB11" i="2" s="1"/>
  <c r="AM10" i="49"/>
  <c r="BE11" i="2" s="1"/>
  <c r="AN10" i="49"/>
  <c r="BH11" i="2" s="1"/>
  <c r="AO10" i="49"/>
  <c r="BK11" i="2" s="1"/>
  <c r="AP10" i="49"/>
  <c r="AQ10" i="49"/>
  <c r="BQ11" i="2" s="1"/>
  <c r="AC11" i="49"/>
  <c r="AA12" i="2" s="1"/>
  <c r="AD11" i="49"/>
  <c r="AD12" i="2" s="1"/>
  <c r="AE11" i="49"/>
  <c r="AG12" i="2" s="1"/>
  <c r="AF11" i="49"/>
  <c r="AJ12" i="2" s="1"/>
  <c r="AG11" i="49"/>
  <c r="AM12" i="2" s="1"/>
  <c r="AH11" i="49"/>
  <c r="AP12" i="2" s="1"/>
  <c r="AI11" i="49"/>
  <c r="AS12" i="2" s="1"/>
  <c r="AJ11" i="49"/>
  <c r="AV12" i="2" s="1"/>
  <c r="AK11" i="49"/>
  <c r="AL11" i="49"/>
  <c r="BB12" i="2" s="1"/>
  <c r="AM11" i="49"/>
  <c r="BE12" i="2" s="1"/>
  <c r="AN11" i="49"/>
  <c r="BH12" i="2" s="1"/>
  <c r="AO11" i="49"/>
  <c r="BK12" i="2" s="1"/>
  <c r="AP11" i="49"/>
  <c r="AQ11" i="49"/>
  <c r="BQ12" i="2" s="1"/>
  <c r="AC12" i="49"/>
  <c r="AA13" i="2" s="1"/>
  <c r="AD12" i="49"/>
  <c r="AD13" i="2" s="1"/>
  <c r="AE12" i="49"/>
  <c r="AG13" i="2" s="1"/>
  <c r="AF12" i="49"/>
  <c r="AJ13" i="2" s="1"/>
  <c r="AG12" i="49"/>
  <c r="AM13" i="2" s="1"/>
  <c r="AH12" i="49"/>
  <c r="AP13" i="2" s="1"/>
  <c r="AI12" i="49"/>
  <c r="AS13" i="2" s="1"/>
  <c r="AJ12" i="49"/>
  <c r="AV13" i="2" s="1"/>
  <c r="AK12" i="49"/>
  <c r="AL12" i="49"/>
  <c r="BB13" i="2" s="1"/>
  <c r="AM12" i="49"/>
  <c r="BE13" i="2" s="1"/>
  <c r="AN12" i="49"/>
  <c r="BH13" i="2" s="1"/>
  <c r="AO12" i="49"/>
  <c r="BK13" i="2" s="1"/>
  <c r="AP12" i="49"/>
  <c r="AQ12" i="49"/>
  <c r="BQ13" i="2" s="1"/>
  <c r="AC13" i="49"/>
  <c r="AA14" i="2" s="1"/>
  <c r="AD13" i="49"/>
  <c r="AD14" i="2" s="1"/>
  <c r="AE13" i="49"/>
  <c r="AG14" i="2" s="1"/>
  <c r="AF13" i="49"/>
  <c r="AJ14" i="2" s="1"/>
  <c r="AG13" i="49"/>
  <c r="AM14" i="2" s="1"/>
  <c r="AH13" i="49"/>
  <c r="AP14" i="2" s="1"/>
  <c r="AI13" i="49"/>
  <c r="AS14" i="2" s="1"/>
  <c r="AJ13" i="49"/>
  <c r="AV14" i="2" s="1"/>
  <c r="AK13" i="49"/>
  <c r="AL13" i="49"/>
  <c r="BB14" i="2" s="1"/>
  <c r="AM13" i="49"/>
  <c r="BE14" i="2" s="1"/>
  <c r="AN13" i="49"/>
  <c r="BH14" i="2" s="1"/>
  <c r="AO13" i="49"/>
  <c r="BK14" i="2" s="1"/>
  <c r="AP13" i="49"/>
  <c r="AQ13" i="49"/>
  <c r="BQ14" i="2" s="1"/>
  <c r="AC14" i="49"/>
  <c r="AA15" i="2" s="1"/>
  <c r="AD14" i="49"/>
  <c r="AD15" i="2" s="1"/>
  <c r="AE14" i="49"/>
  <c r="AG15" i="2" s="1"/>
  <c r="AF14" i="49"/>
  <c r="AJ15" i="2" s="1"/>
  <c r="AG14" i="49"/>
  <c r="AM15" i="2" s="1"/>
  <c r="AH14" i="49"/>
  <c r="AP15" i="2" s="1"/>
  <c r="AI14" i="49"/>
  <c r="AS15" i="2" s="1"/>
  <c r="AJ14" i="49"/>
  <c r="AV15" i="2" s="1"/>
  <c r="AK14" i="49"/>
  <c r="AL14" i="49"/>
  <c r="BB15" i="2" s="1"/>
  <c r="AM14" i="49"/>
  <c r="BE15" i="2" s="1"/>
  <c r="AN14" i="49"/>
  <c r="BH15" i="2" s="1"/>
  <c r="AO14" i="49"/>
  <c r="BK15" i="2" s="1"/>
  <c r="AP14" i="49"/>
  <c r="AQ14" i="49"/>
  <c r="BQ15" i="2" s="1"/>
  <c r="AC15" i="49"/>
  <c r="AA16" i="2" s="1"/>
  <c r="AD15" i="49"/>
  <c r="AD16" i="2" s="1"/>
  <c r="AE15" i="49"/>
  <c r="AG16" i="2" s="1"/>
  <c r="AF15" i="49"/>
  <c r="AJ16" i="2" s="1"/>
  <c r="AG15" i="49"/>
  <c r="AM16" i="2" s="1"/>
  <c r="AH15" i="49"/>
  <c r="AP16" i="2" s="1"/>
  <c r="AI15" i="49"/>
  <c r="AS16" i="2" s="1"/>
  <c r="AJ15" i="49"/>
  <c r="AV16" i="2" s="1"/>
  <c r="AK15" i="49"/>
  <c r="AL15" i="49"/>
  <c r="BB16" i="2" s="1"/>
  <c r="AM15" i="49"/>
  <c r="BE16" i="2" s="1"/>
  <c r="AN15" i="49"/>
  <c r="BH16" i="2" s="1"/>
  <c r="AO15" i="49"/>
  <c r="BK16" i="2" s="1"/>
  <c r="AP15" i="49"/>
  <c r="AQ15" i="49"/>
  <c r="BQ16" i="2" s="1"/>
  <c r="AC16" i="49"/>
  <c r="AA17" i="2" s="1"/>
  <c r="AD16" i="49"/>
  <c r="AD17" i="2" s="1"/>
  <c r="AE16" i="49"/>
  <c r="AG17" i="2" s="1"/>
  <c r="AF16" i="49"/>
  <c r="AJ17" i="2" s="1"/>
  <c r="AG16" i="49"/>
  <c r="AM17" i="2" s="1"/>
  <c r="AH16" i="49"/>
  <c r="AP17" i="2" s="1"/>
  <c r="AI16" i="49"/>
  <c r="AS17" i="2" s="1"/>
  <c r="AJ16" i="49"/>
  <c r="AV17" i="2" s="1"/>
  <c r="AK16" i="49"/>
  <c r="AL16" i="49"/>
  <c r="BB17" i="2" s="1"/>
  <c r="AM16" i="49"/>
  <c r="BE17" i="2" s="1"/>
  <c r="AN16" i="49"/>
  <c r="BH17" i="2" s="1"/>
  <c r="AO16" i="49"/>
  <c r="BK17" i="2" s="1"/>
  <c r="AP16" i="49"/>
  <c r="AQ16" i="49"/>
  <c r="BQ17" i="2" s="1"/>
  <c r="AC17" i="49"/>
  <c r="AA18" i="2" s="1"/>
  <c r="AD17" i="49"/>
  <c r="AD18" i="2" s="1"/>
  <c r="AE17" i="49"/>
  <c r="AG18" i="2" s="1"/>
  <c r="AF17" i="49"/>
  <c r="AJ18" i="2" s="1"/>
  <c r="AG17" i="49"/>
  <c r="AM18" i="2" s="1"/>
  <c r="AH17" i="49"/>
  <c r="AP18" i="2" s="1"/>
  <c r="AI17" i="49"/>
  <c r="AS18" i="2" s="1"/>
  <c r="AJ17" i="49"/>
  <c r="AV18" i="2" s="1"/>
  <c r="AK17" i="49"/>
  <c r="AL17" i="49"/>
  <c r="BB18" i="2" s="1"/>
  <c r="AM17" i="49"/>
  <c r="BE18" i="2" s="1"/>
  <c r="AN17" i="49"/>
  <c r="BH18" i="2" s="1"/>
  <c r="AO17" i="49"/>
  <c r="BK18" i="2" s="1"/>
  <c r="AP17" i="49"/>
  <c r="AQ17" i="49"/>
  <c r="BQ18" i="2" s="1"/>
  <c r="AC18" i="49"/>
  <c r="AA19" i="2" s="1"/>
  <c r="AD18" i="49"/>
  <c r="AD19" i="2" s="1"/>
  <c r="AE18" i="49"/>
  <c r="AG19" i="2" s="1"/>
  <c r="AF18" i="49"/>
  <c r="AJ19" i="2" s="1"/>
  <c r="AG18" i="49"/>
  <c r="AM19" i="2" s="1"/>
  <c r="AH18" i="49"/>
  <c r="AP19" i="2" s="1"/>
  <c r="AI18" i="49"/>
  <c r="AS19" i="2" s="1"/>
  <c r="AJ18" i="49"/>
  <c r="AV19" i="2" s="1"/>
  <c r="AK18" i="49"/>
  <c r="AL18" i="49"/>
  <c r="BB19" i="2" s="1"/>
  <c r="AM18" i="49"/>
  <c r="BE19" i="2" s="1"/>
  <c r="AN18" i="49"/>
  <c r="BH19" i="2" s="1"/>
  <c r="AO18" i="49"/>
  <c r="BK19" i="2" s="1"/>
  <c r="AP18" i="49"/>
  <c r="AQ18" i="49"/>
  <c r="BQ19" i="2" s="1"/>
  <c r="AC19" i="49"/>
  <c r="AA20" i="2" s="1"/>
  <c r="AD19" i="49"/>
  <c r="AD20" i="2" s="1"/>
  <c r="AE19" i="49"/>
  <c r="AG20" i="2" s="1"/>
  <c r="AF19" i="49"/>
  <c r="AJ20" i="2" s="1"/>
  <c r="AG19" i="49"/>
  <c r="AM20" i="2" s="1"/>
  <c r="AH19" i="49"/>
  <c r="AP20" i="2" s="1"/>
  <c r="AI19" i="49"/>
  <c r="AS20" i="2" s="1"/>
  <c r="AJ19" i="49"/>
  <c r="AV20" i="2" s="1"/>
  <c r="AK19" i="49"/>
  <c r="AL19" i="49"/>
  <c r="BB20" i="2" s="1"/>
  <c r="AM19" i="49"/>
  <c r="BE20" i="2" s="1"/>
  <c r="AN19" i="49"/>
  <c r="BH20" i="2" s="1"/>
  <c r="AO19" i="49"/>
  <c r="BK20" i="2" s="1"/>
  <c r="AP19" i="49"/>
  <c r="AQ19" i="49"/>
  <c r="BQ20" i="2" s="1"/>
  <c r="AC20" i="49"/>
  <c r="AA21" i="2" s="1"/>
  <c r="AD20" i="49"/>
  <c r="AD21" i="2" s="1"/>
  <c r="AE20" i="49"/>
  <c r="AG21" i="2" s="1"/>
  <c r="AF20" i="49"/>
  <c r="AJ21" i="2" s="1"/>
  <c r="AG20" i="49"/>
  <c r="AM21" i="2" s="1"/>
  <c r="AH20" i="49"/>
  <c r="AP21" i="2" s="1"/>
  <c r="AI20" i="49"/>
  <c r="AS21" i="2" s="1"/>
  <c r="AJ20" i="49"/>
  <c r="AV21" i="2" s="1"/>
  <c r="AK20" i="49"/>
  <c r="AL20" i="49"/>
  <c r="BB21" i="2" s="1"/>
  <c r="AM20" i="49"/>
  <c r="BE21" i="2" s="1"/>
  <c r="AN20" i="49"/>
  <c r="BH21" i="2" s="1"/>
  <c r="AO20" i="49"/>
  <c r="BK21" i="2" s="1"/>
  <c r="AP20" i="49"/>
  <c r="AQ20" i="49"/>
  <c r="BQ21" i="2" s="1"/>
  <c r="AC21" i="49"/>
  <c r="AA22" i="2" s="1"/>
  <c r="AD21" i="49"/>
  <c r="AD22" i="2" s="1"/>
  <c r="AE21" i="49"/>
  <c r="AG22" i="2" s="1"/>
  <c r="AF21" i="49"/>
  <c r="AJ22" i="2" s="1"/>
  <c r="AG21" i="49"/>
  <c r="AM22" i="2" s="1"/>
  <c r="AH21" i="49"/>
  <c r="AP22" i="2" s="1"/>
  <c r="AI21" i="49"/>
  <c r="AS22" i="2" s="1"/>
  <c r="AJ21" i="49"/>
  <c r="AV22" i="2" s="1"/>
  <c r="AK21" i="49"/>
  <c r="AL21" i="49"/>
  <c r="BB22" i="2" s="1"/>
  <c r="AM21" i="49"/>
  <c r="BE22" i="2" s="1"/>
  <c r="AN21" i="49"/>
  <c r="BH22" i="2" s="1"/>
  <c r="AO21" i="49"/>
  <c r="BK22" i="2" s="1"/>
  <c r="AP21" i="49"/>
  <c r="AQ21" i="49"/>
  <c r="BQ22" i="2" s="1"/>
  <c r="AC22" i="49"/>
  <c r="AA23" i="2" s="1"/>
  <c r="AD22" i="49"/>
  <c r="AD23" i="2" s="1"/>
  <c r="AE22" i="49"/>
  <c r="AG23" i="2" s="1"/>
  <c r="AF22" i="49"/>
  <c r="AJ23" i="2" s="1"/>
  <c r="AG22" i="49"/>
  <c r="AM23" i="2" s="1"/>
  <c r="AH22" i="49"/>
  <c r="AP23" i="2" s="1"/>
  <c r="AI22" i="49"/>
  <c r="AS23" i="2" s="1"/>
  <c r="AJ22" i="49"/>
  <c r="AV23" i="2" s="1"/>
  <c r="AK22" i="49"/>
  <c r="AL22" i="49"/>
  <c r="BB23" i="2" s="1"/>
  <c r="AM22" i="49"/>
  <c r="BE23" i="2" s="1"/>
  <c r="AN22" i="49"/>
  <c r="BH23" i="2" s="1"/>
  <c r="AO22" i="49"/>
  <c r="BK23" i="2" s="1"/>
  <c r="AP22" i="49"/>
  <c r="AQ22" i="49"/>
  <c r="BQ23" i="2" s="1"/>
  <c r="AC23" i="49"/>
  <c r="AA24" i="2" s="1"/>
  <c r="AD23" i="49"/>
  <c r="AD24" i="2" s="1"/>
  <c r="AE23" i="49"/>
  <c r="AG24" i="2" s="1"/>
  <c r="AF23" i="49"/>
  <c r="AJ24" i="2" s="1"/>
  <c r="AG23" i="49"/>
  <c r="AM24" i="2" s="1"/>
  <c r="AH23" i="49"/>
  <c r="AP24" i="2" s="1"/>
  <c r="AI23" i="49"/>
  <c r="AS24" i="2" s="1"/>
  <c r="AJ23" i="49"/>
  <c r="AV24" i="2" s="1"/>
  <c r="AK23" i="49"/>
  <c r="AL23" i="49"/>
  <c r="BB24" i="2" s="1"/>
  <c r="AM23" i="49"/>
  <c r="BE24" i="2" s="1"/>
  <c r="AN23" i="49"/>
  <c r="BH24" i="2" s="1"/>
  <c r="AO23" i="49"/>
  <c r="BK24" i="2" s="1"/>
  <c r="AP23" i="49"/>
  <c r="AQ23" i="49"/>
  <c r="BQ24" i="2" s="1"/>
  <c r="AC24" i="49"/>
  <c r="AA25" i="2" s="1"/>
  <c r="AD24" i="49"/>
  <c r="AD25" i="2" s="1"/>
  <c r="AE24" i="49"/>
  <c r="AG25" i="2" s="1"/>
  <c r="AF24" i="49"/>
  <c r="AJ25" i="2" s="1"/>
  <c r="AG24" i="49"/>
  <c r="AM25" i="2" s="1"/>
  <c r="AH24" i="49"/>
  <c r="AP25" i="2" s="1"/>
  <c r="AI24" i="49"/>
  <c r="AS25" i="2" s="1"/>
  <c r="AJ24" i="49"/>
  <c r="AV25" i="2" s="1"/>
  <c r="AK24" i="49"/>
  <c r="AL24" i="49"/>
  <c r="BB25" i="2" s="1"/>
  <c r="AM24" i="49"/>
  <c r="BE25" i="2" s="1"/>
  <c r="AN24" i="49"/>
  <c r="BH25" i="2" s="1"/>
  <c r="AO24" i="49"/>
  <c r="BK25" i="2" s="1"/>
  <c r="AP24" i="49"/>
  <c r="AQ24" i="49"/>
  <c r="BQ25" i="2" s="1"/>
  <c r="AC25" i="49"/>
  <c r="AA26" i="2" s="1"/>
  <c r="AD25" i="49"/>
  <c r="AD26" i="2" s="1"/>
  <c r="AE25" i="49"/>
  <c r="AG26" i="2" s="1"/>
  <c r="AF25" i="49"/>
  <c r="AJ26" i="2" s="1"/>
  <c r="AG25" i="49"/>
  <c r="AM26" i="2" s="1"/>
  <c r="AH25" i="49"/>
  <c r="AP26" i="2" s="1"/>
  <c r="AI25" i="49"/>
  <c r="AS26" i="2" s="1"/>
  <c r="AJ25" i="49"/>
  <c r="AV26" i="2" s="1"/>
  <c r="AK25" i="49"/>
  <c r="AL25" i="49"/>
  <c r="BB26" i="2" s="1"/>
  <c r="AM25" i="49"/>
  <c r="BE26" i="2" s="1"/>
  <c r="AN25" i="49"/>
  <c r="BH26" i="2" s="1"/>
  <c r="AO25" i="49"/>
  <c r="BK26" i="2" s="1"/>
  <c r="AP25" i="49"/>
  <c r="AQ25" i="49"/>
  <c r="BQ26" i="2" s="1"/>
  <c r="AC26" i="49"/>
  <c r="AA27" i="2" s="1"/>
  <c r="AD26" i="49"/>
  <c r="AD27" i="2" s="1"/>
  <c r="AE26" i="49"/>
  <c r="AG27" i="2" s="1"/>
  <c r="AF26" i="49"/>
  <c r="AJ27" i="2" s="1"/>
  <c r="AG26" i="49"/>
  <c r="AM27" i="2" s="1"/>
  <c r="AH26" i="49"/>
  <c r="AP27" i="2" s="1"/>
  <c r="AI26" i="49"/>
  <c r="AS27" i="2" s="1"/>
  <c r="AJ26" i="49"/>
  <c r="AV27" i="2" s="1"/>
  <c r="AK26" i="49"/>
  <c r="AL26" i="49"/>
  <c r="BB27" i="2" s="1"/>
  <c r="AM26" i="49"/>
  <c r="BE27" i="2" s="1"/>
  <c r="AN26" i="49"/>
  <c r="BH27" i="2" s="1"/>
  <c r="AO26" i="49"/>
  <c r="BK27" i="2" s="1"/>
  <c r="AP26" i="49"/>
  <c r="AQ26" i="49"/>
  <c r="BQ27" i="2" s="1"/>
  <c r="AC27" i="49"/>
  <c r="AA28" i="2" s="1"/>
  <c r="AD27" i="49"/>
  <c r="AD28" i="2" s="1"/>
  <c r="AE27" i="49"/>
  <c r="AG28" i="2" s="1"/>
  <c r="AF27" i="49"/>
  <c r="AJ28" i="2" s="1"/>
  <c r="AG27" i="49"/>
  <c r="AM28" i="2" s="1"/>
  <c r="AH27" i="49"/>
  <c r="AP28" i="2" s="1"/>
  <c r="AI27" i="49"/>
  <c r="AS28" i="2" s="1"/>
  <c r="AJ27" i="49"/>
  <c r="AV28" i="2" s="1"/>
  <c r="AK27" i="49"/>
  <c r="AL27" i="49"/>
  <c r="BB28" i="2" s="1"/>
  <c r="AM27" i="49"/>
  <c r="BE28" i="2" s="1"/>
  <c r="AN27" i="49"/>
  <c r="BH28" i="2" s="1"/>
  <c r="AO27" i="49"/>
  <c r="BK28" i="2" s="1"/>
  <c r="AP27" i="49"/>
  <c r="AQ27" i="49"/>
  <c r="BQ28" i="2" s="1"/>
  <c r="AC28" i="49"/>
  <c r="AA29" i="2" s="1"/>
  <c r="AD28" i="49"/>
  <c r="AD29" i="2" s="1"/>
  <c r="AE28" i="49"/>
  <c r="AG29" i="2" s="1"/>
  <c r="AF28" i="49"/>
  <c r="AJ29" i="2" s="1"/>
  <c r="AG28" i="49"/>
  <c r="AM29" i="2" s="1"/>
  <c r="AH28" i="49"/>
  <c r="AP29" i="2" s="1"/>
  <c r="AI28" i="49"/>
  <c r="AS29" i="2" s="1"/>
  <c r="AJ28" i="49"/>
  <c r="AV29" i="2" s="1"/>
  <c r="AK28" i="49"/>
  <c r="AL28" i="49"/>
  <c r="BB29" i="2" s="1"/>
  <c r="AM28" i="49"/>
  <c r="BE29" i="2" s="1"/>
  <c r="AN28" i="49"/>
  <c r="BH29" i="2" s="1"/>
  <c r="AO28" i="49"/>
  <c r="BK29" i="2" s="1"/>
  <c r="AP28" i="49"/>
  <c r="AQ28" i="49"/>
  <c r="BQ29" i="2" s="1"/>
  <c r="AC29" i="49"/>
  <c r="AA30" i="2" s="1"/>
  <c r="AD29" i="49"/>
  <c r="AD30" i="2" s="1"/>
  <c r="AE29" i="49"/>
  <c r="AG30" i="2" s="1"/>
  <c r="AF29" i="49"/>
  <c r="AJ30" i="2" s="1"/>
  <c r="AG29" i="49"/>
  <c r="AM30" i="2" s="1"/>
  <c r="AH29" i="49"/>
  <c r="AP30" i="2" s="1"/>
  <c r="AI29" i="49"/>
  <c r="AS30" i="2" s="1"/>
  <c r="AJ29" i="49"/>
  <c r="AV30" i="2" s="1"/>
  <c r="AK29" i="49"/>
  <c r="AL29" i="49"/>
  <c r="BB30" i="2" s="1"/>
  <c r="AM29" i="49"/>
  <c r="BE30" i="2" s="1"/>
  <c r="AN29" i="49"/>
  <c r="BH30" i="2" s="1"/>
  <c r="AO29" i="49"/>
  <c r="BK30" i="2" s="1"/>
  <c r="AP29" i="49"/>
  <c r="AQ29" i="49"/>
  <c r="BQ30" i="2" s="1"/>
  <c r="AC30" i="49"/>
  <c r="AA31" i="2" s="1"/>
  <c r="AD30" i="49"/>
  <c r="AD31" i="2" s="1"/>
  <c r="AE30" i="49"/>
  <c r="AG31" i="2" s="1"/>
  <c r="AF30" i="49"/>
  <c r="AJ31" i="2" s="1"/>
  <c r="AG30" i="49"/>
  <c r="AM31" i="2" s="1"/>
  <c r="AH30" i="49"/>
  <c r="AP31" i="2" s="1"/>
  <c r="AI30" i="49"/>
  <c r="AS31" i="2" s="1"/>
  <c r="AJ30" i="49"/>
  <c r="AV31" i="2" s="1"/>
  <c r="AK30" i="49"/>
  <c r="AL30" i="49"/>
  <c r="BB31" i="2" s="1"/>
  <c r="AM30" i="49"/>
  <c r="BE31" i="2" s="1"/>
  <c r="AN30" i="49"/>
  <c r="BH31" i="2" s="1"/>
  <c r="AO30" i="49"/>
  <c r="BK31" i="2" s="1"/>
  <c r="AP30" i="49"/>
  <c r="AQ30" i="49"/>
  <c r="BQ31" i="2" s="1"/>
  <c r="AC31" i="49"/>
  <c r="AA32" i="2" s="1"/>
  <c r="AD31" i="49"/>
  <c r="AD32" i="2" s="1"/>
  <c r="AE31" i="49"/>
  <c r="AG32" i="2" s="1"/>
  <c r="AF31" i="49"/>
  <c r="AJ32" i="2" s="1"/>
  <c r="AG31" i="49"/>
  <c r="AM32" i="2" s="1"/>
  <c r="AH31" i="49"/>
  <c r="AP32" i="2" s="1"/>
  <c r="AI31" i="49"/>
  <c r="AS32" i="2" s="1"/>
  <c r="AJ31" i="49"/>
  <c r="AV32" i="2" s="1"/>
  <c r="AK31" i="49"/>
  <c r="AL31" i="49"/>
  <c r="BB32" i="2" s="1"/>
  <c r="AM31" i="49"/>
  <c r="BE32" i="2" s="1"/>
  <c r="AN31" i="49"/>
  <c r="BH32" i="2" s="1"/>
  <c r="AO31" i="49"/>
  <c r="BK32" i="2" s="1"/>
  <c r="AP31" i="49"/>
  <c r="AQ31" i="49"/>
  <c r="BQ32" i="2" s="1"/>
  <c r="AC32" i="49"/>
  <c r="AA33" i="2" s="1"/>
  <c r="AD32" i="49"/>
  <c r="AD33" i="2" s="1"/>
  <c r="AE32" i="49"/>
  <c r="AG33" i="2" s="1"/>
  <c r="AF32" i="49"/>
  <c r="AJ33" i="2" s="1"/>
  <c r="AG32" i="49"/>
  <c r="AM33" i="2" s="1"/>
  <c r="AH32" i="49"/>
  <c r="AP33" i="2" s="1"/>
  <c r="AI32" i="49"/>
  <c r="AS33" i="2" s="1"/>
  <c r="AJ32" i="49"/>
  <c r="AV33" i="2" s="1"/>
  <c r="AK32" i="49"/>
  <c r="AL32" i="49"/>
  <c r="BB33" i="2" s="1"/>
  <c r="AM32" i="49"/>
  <c r="BE33" i="2" s="1"/>
  <c r="AN32" i="49"/>
  <c r="BH33" i="2" s="1"/>
  <c r="AO32" i="49"/>
  <c r="BK33" i="2" s="1"/>
  <c r="AP32" i="49"/>
  <c r="AQ32" i="49"/>
  <c r="BQ33" i="2" s="1"/>
  <c r="AC33" i="49"/>
  <c r="AA34" i="2" s="1"/>
  <c r="AD33" i="49"/>
  <c r="AD34" i="2" s="1"/>
  <c r="AE33" i="49"/>
  <c r="AG34" i="2" s="1"/>
  <c r="AF33" i="49"/>
  <c r="AJ34" i="2" s="1"/>
  <c r="AG33" i="49"/>
  <c r="AM34" i="2" s="1"/>
  <c r="AH33" i="49"/>
  <c r="AP34" i="2" s="1"/>
  <c r="AI33" i="49"/>
  <c r="AS34" i="2" s="1"/>
  <c r="AJ33" i="49"/>
  <c r="AV34" i="2" s="1"/>
  <c r="AK33" i="49"/>
  <c r="AL33" i="49"/>
  <c r="BB34" i="2" s="1"/>
  <c r="AM33" i="49"/>
  <c r="BE34" i="2" s="1"/>
  <c r="AN33" i="49"/>
  <c r="BH34" i="2" s="1"/>
  <c r="AO33" i="49"/>
  <c r="BK34" i="2" s="1"/>
  <c r="AP33" i="49"/>
  <c r="AQ33" i="49"/>
  <c r="BQ34" i="2" s="1"/>
  <c r="AC34" i="49"/>
  <c r="AA35" i="2" s="1"/>
  <c r="AD34" i="49"/>
  <c r="AD35" i="2" s="1"/>
  <c r="AE34" i="49"/>
  <c r="AG35" i="2" s="1"/>
  <c r="AF34" i="49"/>
  <c r="AJ35" i="2" s="1"/>
  <c r="AG34" i="49"/>
  <c r="AM35" i="2" s="1"/>
  <c r="AH34" i="49"/>
  <c r="AP35" i="2" s="1"/>
  <c r="AI34" i="49"/>
  <c r="AS35" i="2" s="1"/>
  <c r="AJ34" i="49"/>
  <c r="AV35" i="2" s="1"/>
  <c r="AK34" i="49"/>
  <c r="AL34" i="49"/>
  <c r="BB35" i="2" s="1"/>
  <c r="AM34" i="49"/>
  <c r="BE35" i="2" s="1"/>
  <c r="AN34" i="49"/>
  <c r="BH35" i="2" s="1"/>
  <c r="AO34" i="49"/>
  <c r="BK35" i="2" s="1"/>
  <c r="AP34" i="49"/>
  <c r="AQ34" i="49"/>
  <c r="BQ35" i="2" s="1"/>
  <c r="AC35" i="49"/>
  <c r="AA36" i="2" s="1"/>
  <c r="AD35" i="49"/>
  <c r="AD36" i="2" s="1"/>
  <c r="AE35" i="49"/>
  <c r="AG36" i="2" s="1"/>
  <c r="AF35" i="49"/>
  <c r="AJ36" i="2" s="1"/>
  <c r="AG35" i="49"/>
  <c r="AM36" i="2" s="1"/>
  <c r="AH35" i="49"/>
  <c r="AP36" i="2" s="1"/>
  <c r="AI35" i="49"/>
  <c r="AS36" i="2" s="1"/>
  <c r="AJ35" i="49"/>
  <c r="AV36" i="2" s="1"/>
  <c r="AK35" i="49"/>
  <c r="AL35" i="49"/>
  <c r="BB36" i="2" s="1"/>
  <c r="AM35" i="49"/>
  <c r="BE36" i="2" s="1"/>
  <c r="AN35" i="49"/>
  <c r="BH36" i="2" s="1"/>
  <c r="AO35" i="49"/>
  <c r="BK36" i="2" s="1"/>
  <c r="AP35" i="49"/>
  <c r="AQ35" i="49"/>
  <c r="BQ36" i="2" s="1"/>
  <c r="AC36" i="49"/>
  <c r="AA37" i="2" s="1"/>
  <c r="AD36" i="49"/>
  <c r="AD37" i="2" s="1"/>
  <c r="AE36" i="49"/>
  <c r="AG37" i="2" s="1"/>
  <c r="AF36" i="49"/>
  <c r="AJ37" i="2" s="1"/>
  <c r="AG36" i="49"/>
  <c r="AM37" i="2" s="1"/>
  <c r="AH36" i="49"/>
  <c r="AP37" i="2" s="1"/>
  <c r="AI36" i="49"/>
  <c r="AS37" i="2" s="1"/>
  <c r="AJ36" i="49"/>
  <c r="AV37" i="2" s="1"/>
  <c r="AK36" i="49"/>
  <c r="AL36" i="49"/>
  <c r="BB37" i="2" s="1"/>
  <c r="AM36" i="49"/>
  <c r="BE37" i="2" s="1"/>
  <c r="AN36" i="49"/>
  <c r="BH37" i="2" s="1"/>
  <c r="AO36" i="49"/>
  <c r="BK37" i="2" s="1"/>
  <c r="AP36" i="49"/>
  <c r="AQ36" i="49"/>
  <c r="BQ37" i="2" s="1"/>
  <c r="AC37" i="49"/>
  <c r="AA38" i="2" s="1"/>
  <c r="AD37" i="49"/>
  <c r="AD38" i="2" s="1"/>
  <c r="AE37" i="49"/>
  <c r="AG38" i="2" s="1"/>
  <c r="AF37" i="49"/>
  <c r="AJ38" i="2" s="1"/>
  <c r="AG37" i="49"/>
  <c r="AM38" i="2" s="1"/>
  <c r="AH37" i="49"/>
  <c r="AP38" i="2" s="1"/>
  <c r="AI37" i="49"/>
  <c r="AS38" i="2" s="1"/>
  <c r="AJ37" i="49"/>
  <c r="AV38" i="2" s="1"/>
  <c r="AK37" i="49"/>
  <c r="AL37" i="49"/>
  <c r="BB38" i="2" s="1"/>
  <c r="AM37" i="49"/>
  <c r="BE38" i="2" s="1"/>
  <c r="AN37" i="49"/>
  <c r="BH38" i="2" s="1"/>
  <c r="AO37" i="49"/>
  <c r="BK38" i="2" s="1"/>
  <c r="AP37" i="49"/>
  <c r="AQ37" i="49"/>
  <c r="BQ38" i="2" s="1"/>
  <c r="AC38" i="49"/>
  <c r="AA39" i="2" s="1"/>
  <c r="AD38" i="49"/>
  <c r="AD39" i="2" s="1"/>
  <c r="AE38" i="49"/>
  <c r="AG39" i="2" s="1"/>
  <c r="AF38" i="49"/>
  <c r="AJ39" i="2" s="1"/>
  <c r="AG38" i="49"/>
  <c r="AM39" i="2" s="1"/>
  <c r="AH38" i="49"/>
  <c r="AP39" i="2" s="1"/>
  <c r="AI38" i="49"/>
  <c r="AS39" i="2" s="1"/>
  <c r="AJ38" i="49"/>
  <c r="AV39" i="2" s="1"/>
  <c r="AK38" i="49"/>
  <c r="AL38" i="49"/>
  <c r="BB39" i="2" s="1"/>
  <c r="AM38" i="49"/>
  <c r="BE39" i="2" s="1"/>
  <c r="AN38" i="49"/>
  <c r="BH39" i="2" s="1"/>
  <c r="AO38" i="49"/>
  <c r="BK39" i="2" s="1"/>
  <c r="AP38" i="49"/>
  <c r="AQ38" i="49"/>
  <c r="BQ39" i="2" s="1"/>
  <c r="AC39" i="49"/>
  <c r="AA40" i="2" s="1"/>
  <c r="AD39" i="49"/>
  <c r="AD40" i="2" s="1"/>
  <c r="AE39" i="49"/>
  <c r="AG40" i="2" s="1"/>
  <c r="AF39" i="49"/>
  <c r="AJ40" i="2" s="1"/>
  <c r="AG39" i="49"/>
  <c r="AM40" i="2" s="1"/>
  <c r="AH39" i="49"/>
  <c r="AP40" i="2" s="1"/>
  <c r="AI39" i="49"/>
  <c r="AS40" i="2" s="1"/>
  <c r="AJ39" i="49"/>
  <c r="AV40" i="2" s="1"/>
  <c r="AK39" i="49"/>
  <c r="AL39" i="49"/>
  <c r="BB40" i="2" s="1"/>
  <c r="AM39" i="49"/>
  <c r="BE40" i="2" s="1"/>
  <c r="AN39" i="49"/>
  <c r="BH40" i="2" s="1"/>
  <c r="AO39" i="49"/>
  <c r="BK40" i="2" s="1"/>
  <c r="AP39" i="49"/>
  <c r="AQ39" i="49"/>
  <c r="BQ40" i="2" s="1"/>
  <c r="AC40" i="49"/>
  <c r="AA41" i="2" s="1"/>
  <c r="AD40" i="49"/>
  <c r="AD41" i="2" s="1"/>
  <c r="AE40" i="49"/>
  <c r="AG41" i="2" s="1"/>
  <c r="AF40" i="49"/>
  <c r="AJ41" i="2" s="1"/>
  <c r="AG40" i="49"/>
  <c r="AM41" i="2" s="1"/>
  <c r="AH40" i="49"/>
  <c r="AP41" i="2" s="1"/>
  <c r="AI40" i="49"/>
  <c r="AS41" i="2" s="1"/>
  <c r="AJ40" i="49"/>
  <c r="AV41" i="2" s="1"/>
  <c r="AK40" i="49"/>
  <c r="AL40" i="49"/>
  <c r="BB41" i="2" s="1"/>
  <c r="AM40" i="49"/>
  <c r="BE41" i="2" s="1"/>
  <c r="AN40" i="49"/>
  <c r="BH41" i="2" s="1"/>
  <c r="AO40" i="49"/>
  <c r="BK41" i="2" s="1"/>
  <c r="AP40" i="49"/>
  <c r="AQ40" i="49"/>
  <c r="BQ41" i="2" s="1"/>
  <c r="AC41" i="49"/>
  <c r="AA42" i="2" s="1"/>
  <c r="AD41" i="49"/>
  <c r="AD42" i="2" s="1"/>
  <c r="AE41" i="49"/>
  <c r="AG42" i="2" s="1"/>
  <c r="AF41" i="49"/>
  <c r="AJ42" i="2" s="1"/>
  <c r="AG41" i="49"/>
  <c r="AM42" i="2" s="1"/>
  <c r="AH41" i="49"/>
  <c r="AP42" i="2" s="1"/>
  <c r="AI41" i="49"/>
  <c r="AS42" i="2" s="1"/>
  <c r="AJ41" i="49"/>
  <c r="AV42" i="2" s="1"/>
  <c r="AK41" i="49"/>
  <c r="AL41" i="49"/>
  <c r="BB42" i="2" s="1"/>
  <c r="AM41" i="49"/>
  <c r="BE42" i="2" s="1"/>
  <c r="AN41" i="49"/>
  <c r="BH42" i="2" s="1"/>
  <c r="AO41" i="49"/>
  <c r="BK42" i="2" s="1"/>
  <c r="AP41" i="49"/>
  <c r="AQ41" i="49"/>
  <c r="BQ42" i="2" s="1"/>
  <c r="AC42" i="49"/>
  <c r="AA43" i="2" s="1"/>
  <c r="AD42" i="49"/>
  <c r="AD43" i="2" s="1"/>
  <c r="AE42" i="49"/>
  <c r="AG43" i="2" s="1"/>
  <c r="AF42" i="49"/>
  <c r="AJ43" i="2" s="1"/>
  <c r="AG42" i="49"/>
  <c r="AM43" i="2" s="1"/>
  <c r="AH42" i="49"/>
  <c r="AP43" i="2" s="1"/>
  <c r="AI42" i="49"/>
  <c r="AS43" i="2" s="1"/>
  <c r="AJ42" i="49"/>
  <c r="AV43" i="2" s="1"/>
  <c r="AK42" i="49"/>
  <c r="AL42" i="49"/>
  <c r="BB43" i="2" s="1"/>
  <c r="AM42" i="49"/>
  <c r="BE43" i="2" s="1"/>
  <c r="AN42" i="49"/>
  <c r="BH43" i="2" s="1"/>
  <c r="AO42" i="49"/>
  <c r="BK43" i="2" s="1"/>
  <c r="AP42" i="49"/>
  <c r="AQ42" i="49"/>
  <c r="BQ43" i="2" s="1"/>
  <c r="AC43" i="49"/>
  <c r="AD43" i="49"/>
  <c r="AE43" i="49"/>
  <c r="AF43" i="49"/>
  <c r="AG43" i="49"/>
  <c r="AH43" i="49"/>
  <c r="AI43" i="49"/>
  <c r="AJ43" i="49"/>
  <c r="AK43" i="49"/>
  <c r="AY44" i="2" s="1"/>
  <c r="AL43" i="49"/>
  <c r="AM43" i="49"/>
  <c r="AN43" i="49"/>
  <c r="AO43" i="49"/>
  <c r="AP43" i="49"/>
  <c r="BN44" i="2" s="1"/>
  <c r="AQ43" i="49"/>
  <c r="BQ44" i="2" s="1"/>
  <c r="AC6" i="49"/>
  <c r="AA7" i="2" s="1"/>
  <c r="AD6" i="49"/>
  <c r="AD7" i="2" s="1"/>
  <c r="AE6" i="49"/>
  <c r="AG7" i="2" s="1"/>
  <c r="AF6" i="49"/>
  <c r="AJ7" i="2" s="1"/>
  <c r="AG6" i="49"/>
  <c r="AM7" i="2" s="1"/>
  <c r="AH6" i="49"/>
  <c r="AP7" i="2" s="1"/>
  <c r="AI6" i="49"/>
  <c r="AS7" i="2" s="1"/>
  <c r="AJ6" i="49"/>
  <c r="AV7" i="2" s="1"/>
  <c r="AK6" i="49"/>
  <c r="AL6" i="49"/>
  <c r="BB7" i="2" s="1"/>
  <c r="AM6" i="49"/>
  <c r="BE7" i="2" s="1"/>
  <c r="AN6" i="49"/>
  <c r="BH7" i="2" s="1"/>
  <c r="AO6" i="49"/>
  <c r="BK7" i="2" s="1"/>
  <c r="AP6" i="49"/>
  <c r="AQ6" i="49"/>
  <c r="BQ7" i="2" s="1"/>
  <c r="AB7" i="49"/>
  <c r="X8" i="2" s="1"/>
  <c r="AB8" i="49"/>
  <c r="X9" i="2" s="1"/>
  <c r="AB9" i="49"/>
  <c r="X10" i="2" s="1"/>
  <c r="AB10" i="49"/>
  <c r="X11" i="2" s="1"/>
  <c r="AB11" i="49"/>
  <c r="X12" i="2" s="1"/>
  <c r="AB12" i="49"/>
  <c r="X13" i="2" s="1"/>
  <c r="AB13" i="49"/>
  <c r="X14" i="2" s="1"/>
  <c r="AB14" i="49"/>
  <c r="X15" i="2" s="1"/>
  <c r="AB15" i="49"/>
  <c r="X16" i="2" s="1"/>
  <c r="AB16" i="49"/>
  <c r="X17" i="2" s="1"/>
  <c r="AB17" i="49"/>
  <c r="X18" i="2" s="1"/>
  <c r="AB18" i="49"/>
  <c r="X19" i="2" s="1"/>
  <c r="AB19" i="49"/>
  <c r="X20" i="2" s="1"/>
  <c r="AB20" i="49"/>
  <c r="X21" i="2" s="1"/>
  <c r="AB21" i="49"/>
  <c r="X22" i="2" s="1"/>
  <c r="AB22" i="49"/>
  <c r="X23" i="2" s="1"/>
  <c r="AB23" i="49"/>
  <c r="X24" i="2" s="1"/>
  <c r="AB24" i="49"/>
  <c r="X25" i="2" s="1"/>
  <c r="AB25" i="49"/>
  <c r="X26" i="2" s="1"/>
  <c r="AB26" i="49"/>
  <c r="X27" i="2" s="1"/>
  <c r="AB27" i="49"/>
  <c r="X28" i="2" s="1"/>
  <c r="AB28" i="49"/>
  <c r="X29" i="2" s="1"/>
  <c r="AB29" i="49"/>
  <c r="X30" i="2" s="1"/>
  <c r="AB30" i="49"/>
  <c r="X31" i="2" s="1"/>
  <c r="AB31" i="49"/>
  <c r="X32" i="2" s="1"/>
  <c r="AB32" i="49"/>
  <c r="X33" i="2" s="1"/>
  <c r="AB33" i="49"/>
  <c r="X34" i="2" s="1"/>
  <c r="AB34" i="49"/>
  <c r="X35" i="2" s="1"/>
  <c r="AB35" i="49"/>
  <c r="X36" i="2" s="1"/>
  <c r="AB36" i="49"/>
  <c r="X37" i="2" s="1"/>
  <c r="AB37" i="49"/>
  <c r="X38" i="2" s="1"/>
  <c r="AB38" i="49"/>
  <c r="X39" i="2" s="1"/>
  <c r="AB39" i="49"/>
  <c r="X40" i="2" s="1"/>
  <c r="AB40" i="49"/>
  <c r="X41" i="2" s="1"/>
  <c r="AB41" i="49"/>
  <c r="X42" i="2" s="1"/>
  <c r="AB42" i="49"/>
  <c r="X43" i="2" s="1"/>
  <c r="AB43" i="49"/>
  <c r="AB6" i="49"/>
  <c r="X7" i="2" s="1"/>
  <c r="BG28" i="2" l="1"/>
  <c r="AU28" i="2"/>
  <c r="BG19" i="2"/>
  <c r="AU19" i="2"/>
  <c r="BG9" i="2"/>
  <c r="AU9" i="2"/>
  <c r="BD28" i="2"/>
  <c r="BD19" i="2"/>
  <c r="BD9" i="2"/>
  <c r="BM28" i="2"/>
  <c r="BM19" i="2"/>
  <c r="BM9" i="2"/>
  <c r="BJ28" i="2"/>
  <c r="AX28" i="2"/>
  <c r="BJ19" i="2"/>
  <c r="AX19" i="2"/>
  <c r="BJ9" i="2"/>
  <c r="AX9" i="2"/>
  <c r="O51" i="4"/>
  <c r="X44" i="2"/>
  <c r="AV42" i="49"/>
  <c r="BN43" i="2"/>
  <c r="Q51" i="4"/>
  <c r="AD44" i="2"/>
  <c r="AT38" i="49"/>
  <c r="AY39" i="2"/>
  <c r="AT22" i="49"/>
  <c r="AY23" i="2"/>
  <c r="AV19" i="49"/>
  <c r="BN20" i="2"/>
  <c r="AV15" i="49"/>
  <c r="BN16" i="2"/>
  <c r="AT14" i="49"/>
  <c r="AY15" i="2"/>
  <c r="AV11" i="49"/>
  <c r="BN12" i="2"/>
  <c r="AT10" i="49"/>
  <c r="AY11" i="2"/>
  <c r="AV7" i="49"/>
  <c r="BN8" i="2"/>
  <c r="BT6" i="49"/>
  <c r="M7" i="2" s="1"/>
  <c r="AZ7" i="2"/>
  <c r="BW42" i="49"/>
  <c r="V43" i="2" s="1"/>
  <c r="BR43" i="2"/>
  <c r="BV41" i="49"/>
  <c r="S42" i="2" s="1"/>
  <c r="BO42" i="2"/>
  <c r="BT40" i="49"/>
  <c r="M41" i="2" s="1"/>
  <c r="AZ41" i="2"/>
  <c r="BT39" i="49"/>
  <c r="M40" i="2" s="1"/>
  <c r="AZ40" i="2"/>
  <c r="BT38" i="49"/>
  <c r="M39" i="2" s="1"/>
  <c r="AZ39" i="2"/>
  <c r="BW36" i="49"/>
  <c r="V37" i="2" s="1"/>
  <c r="BR37" i="2"/>
  <c r="BV35" i="49"/>
  <c r="S36" i="2" s="1"/>
  <c r="BO36" i="2"/>
  <c r="BT34" i="49"/>
  <c r="M35" i="2" s="1"/>
  <c r="AZ35" i="2"/>
  <c r="BW33" i="49"/>
  <c r="V34" i="2" s="1"/>
  <c r="BR34" i="2"/>
  <c r="BV32" i="49"/>
  <c r="S33" i="2" s="1"/>
  <c r="BO33" i="2"/>
  <c r="BT31" i="49"/>
  <c r="M32" i="2" s="1"/>
  <c r="AZ32" i="2"/>
  <c r="BW28" i="49"/>
  <c r="V29" i="2" s="1"/>
  <c r="BR29" i="2"/>
  <c r="BV27" i="49"/>
  <c r="S28" i="2" s="1"/>
  <c r="BO28" i="2"/>
  <c r="BT26" i="49"/>
  <c r="M27" i="2" s="1"/>
  <c r="AZ27" i="2"/>
  <c r="BW23" i="49"/>
  <c r="V24" i="2" s="1"/>
  <c r="BR24" i="2"/>
  <c r="BV22" i="49"/>
  <c r="S23" i="2" s="1"/>
  <c r="BO23" i="2"/>
  <c r="BT21" i="49"/>
  <c r="M22" i="2" s="1"/>
  <c r="AZ22" i="2"/>
  <c r="BW18" i="49"/>
  <c r="V19" i="2" s="1"/>
  <c r="BR19" i="2"/>
  <c r="BV17" i="49"/>
  <c r="S18" i="2" s="1"/>
  <c r="BO18" i="2"/>
  <c r="BT16" i="49"/>
  <c r="M17" i="2" s="1"/>
  <c r="AZ17" i="2"/>
  <c r="BW14" i="49"/>
  <c r="V15" i="2" s="1"/>
  <c r="BR15" i="2"/>
  <c r="BV13" i="49"/>
  <c r="S14" i="2" s="1"/>
  <c r="BO14" i="2"/>
  <c r="BW11" i="49"/>
  <c r="V12" i="2" s="1"/>
  <c r="BR12" i="2"/>
  <c r="BV10" i="49"/>
  <c r="S11" i="2" s="1"/>
  <c r="BO11" i="2"/>
  <c r="BT9" i="49"/>
  <c r="M10" i="2" s="1"/>
  <c r="AZ10" i="2"/>
  <c r="BW7" i="49"/>
  <c r="V8" i="2" s="1"/>
  <c r="BR8" i="2"/>
  <c r="CV43" i="49"/>
  <c r="W44" i="2" s="1"/>
  <c r="BS44" i="2"/>
  <c r="CV42" i="49"/>
  <c r="W43" i="2" s="1"/>
  <c r="BS43" i="2"/>
  <c r="CV41" i="49"/>
  <c r="W42" i="2" s="1"/>
  <c r="BS42" i="2"/>
  <c r="CV40" i="49"/>
  <c r="W41" i="2" s="1"/>
  <c r="BS41" i="2"/>
  <c r="CV39" i="49"/>
  <c r="W40" i="2" s="1"/>
  <c r="BS40" i="2"/>
  <c r="CV38" i="49"/>
  <c r="W39" i="2" s="1"/>
  <c r="BS39" i="2"/>
  <c r="CV37" i="49"/>
  <c r="W38" i="2" s="1"/>
  <c r="BS38" i="2"/>
  <c r="CV36" i="49"/>
  <c r="W37" i="2" s="1"/>
  <c r="BS37" i="2"/>
  <c r="CV35" i="49"/>
  <c r="W36" i="2" s="1"/>
  <c r="BS36" i="2"/>
  <c r="CV34" i="49"/>
  <c r="W35" i="2" s="1"/>
  <c r="BS35" i="2"/>
  <c r="CV33" i="49"/>
  <c r="W34" i="2" s="1"/>
  <c r="BS34" i="2"/>
  <c r="CV32" i="49"/>
  <c r="W33" i="2" s="1"/>
  <c r="BS33" i="2"/>
  <c r="CV31" i="49"/>
  <c r="W32" i="2" s="1"/>
  <c r="BS32" i="2"/>
  <c r="CV30" i="49"/>
  <c r="W31" i="2" s="1"/>
  <c r="BS31" i="2"/>
  <c r="CV29" i="49"/>
  <c r="W30" i="2" s="1"/>
  <c r="BS30" i="2"/>
  <c r="CV28" i="49"/>
  <c r="W29" i="2" s="1"/>
  <c r="BS29" i="2"/>
  <c r="CV27" i="49"/>
  <c r="BS28" i="2"/>
  <c r="CV26" i="49"/>
  <c r="W27" i="2" s="1"/>
  <c r="BS27" i="2"/>
  <c r="CV25" i="49"/>
  <c r="W26" i="2" s="1"/>
  <c r="BS26" i="2"/>
  <c r="CV24" i="49"/>
  <c r="W25" i="2" s="1"/>
  <c r="BS25" i="2"/>
  <c r="CV22" i="49"/>
  <c r="W23" i="2" s="1"/>
  <c r="BS23" i="2"/>
  <c r="CV21" i="49"/>
  <c r="W22" i="2" s="1"/>
  <c r="BS22" i="2"/>
  <c r="CV20" i="49"/>
  <c r="W21" i="2" s="1"/>
  <c r="BS21" i="2"/>
  <c r="CV19" i="49"/>
  <c r="W20" i="2" s="1"/>
  <c r="BS20" i="2"/>
  <c r="CV18" i="49"/>
  <c r="BS19" i="2"/>
  <c r="CV17" i="49"/>
  <c r="W18" i="2" s="1"/>
  <c r="BS18" i="2"/>
  <c r="CV16" i="49"/>
  <c r="W17" i="2" s="1"/>
  <c r="BS17" i="2"/>
  <c r="CV15" i="49"/>
  <c r="W16" i="2" s="1"/>
  <c r="BS16" i="2"/>
  <c r="CV14" i="49"/>
  <c r="W15" i="2" s="1"/>
  <c r="BS15" i="2"/>
  <c r="CV13" i="49"/>
  <c r="W14" i="2" s="1"/>
  <c r="BS14" i="2"/>
  <c r="CV12" i="49"/>
  <c r="W13" i="2" s="1"/>
  <c r="BS13" i="2"/>
  <c r="CV11" i="49"/>
  <c r="W12" i="2" s="1"/>
  <c r="BS12" i="2"/>
  <c r="CV10" i="49"/>
  <c r="W11" i="2" s="1"/>
  <c r="BS11" i="2"/>
  <c r="CV9" i="49"/>
  <c r="W10" i="2" s="1"/>
  <c r="BS10" i="2"/>
  <c r="CV8" i="49"/>
  <c r="BS9" i="2"/>
  <c r="V51" i="4"/>
  <c r="AS44" i="2"/>
  <c r="Y51" i="4"/>
  <c r="BB44" i="2"/>
  <c r="AV39" i="49"/>
  <c r="BN40" i="2"/>
  <c r="AV35" i="49"/>
  <c r="BN36" i="2"/>
  <c r="AV31" i="49"/>
  <c r="BN32" i="2"/>
  <c r="AV27" i="49"/>
  <c r="BN28" i="2"/>
  <c r="AT26" i="49"/>
  <c r="AY27" i="2"/>
  <c r="AV23" i="49"/>
  <c r="BN24" i="2"/>
  <c r="AT18" i="49"/>
  <c r="AY19" i="2"/>
  <c r="AV6" i="49"/>
  <c r="BN7" i="2"/>
  <c r="AB51" i="4"/>
  <c r="BK44" i="2"/>
  <c r="T51" i="4"/>
  <c r="AM44" i="2"/>
  <c r="P51" i="4"/>
  <c r="AA44" i="2"/>
  <c r="AV40" i="49"/>
  <c r="BN41" i="2"/>
  <c r="AT39" i="49"/>
  <c r="AY40" i="2"/>
  <c r="AV36" i="49"/>
  <c r="BN37" i="2"/>
  <c r="AT35" i="49"/>
  <c r="AY36" i="2"/>
  <c r="AV32" i="49"/>
  <c r="BN33" i="2"/>
  <c r="AT31" i="49"/>
  <c r="AY32" i="2"/>
  <c r="AV28" i="49"/>
  <c r="BN29" i="2"/>
  <c r="AT27" i="49"/>
  <c r="AY28" i="2"/>
  <c r="AV24" i="49"/>
  <c r="BN25" i="2"/>
  <c r="AT23" i="49"/>
  <c r="AY24" i="2"/>
  <c r="AV20" i="49"/>
  <c r="BN21" i="2"/>
  <c r="AT19" i="49"/>
  <c r="AY20" i="2"/>
  <c r="AV16" i="49"/>
  <c r="BN17" i="2"/>
  <c r="AT15" i="49"/>
  <c r="AY16" i="2"/>
  <c r="AV12" i="49"/>
  <c r="BN13" i="2"/>
  <c r="AT11" i="49"/>
  <c r="AY12" i="2"/>
  <c r="AV8" i="49"/>
  <c r="BN9" i="2"/>
  <c r="AT7" i="49"/>
  <c r="AY8" i="2"/>
  <c r="BW43" i="49"/>
  <c r="V44" i="2" s="1"/>
  <c r="BR44" i="2"/>
  <c r="BV42" i="49"/>
  <c r="S43" i="2" s="1"/>
  <c r="BO43" i="2"/>
  <c r="BT41" i="49"/>
  <c r="M42" i="2" s="1"/>
  <c r="AZ42" i="2"/>
  <c r="BW39" i="49"/>
  <c r="V40" i="2" s="1"/>
  <c r="BR40" i="2"/>
  <c r="BW37" i="49"/>
  <c r="V38" i="2" s="1"/>
  <c r="BR38" i="2"/>
  <c r="BV36" i="49"/>
  <c r="S37" i="2" s="1"/>
  <c r="BO37" i="2"/>
  <c r="BT35" i="49"/>
  <c r="M36" i="2" s="1"/>
  <c r="AZ36" i="2"/>
  <c r="BV33" i="49"/>
  <c r="S34" i="2" s="1"/>
  <c r="BO34" i="2"/>
  <c r="BT32" i="49"/>
  <c r="M33" i="2" s="1"/>
  <c r="AZ33" i="2"/>
  <c r="BW29" i="49"/>
  <c r="V30" i="2" s="1"/>
  <c r="BR30" i="2"/>
  <c r="BV28" i="49"/>
  <c r="S29" i="2" s="1"/>
  <c r="BO29" i="2"/>
  <c r="BT27" i="49"/>
  <c r="M28" i="2" s="1"/>
  <c r="AZ28" i="2"/>
  <c r="BW25" i="49"/>
  <c r="V26" i="2" s="1"/>
  <c r="BR26" i="2"/>
  <c r="BV23" i="49"/>
  <c r="S24" i="2" s="1"/>
  <c r="BO24" i="2"/>
  <c r="BT22" i="49"/>
  <c r="M23" i="2" s="1"/>
  <c r="AZ23" i="2"/>
  <c r="BW19" i="49"/>
  <c r="V20" i="2" s="1"/>
  <c r="BR20" i="2"/>
  <c r="BV18" i="49"/>
  <c r="S19" i="2" s="1"/>
  <c r="BO19" i="2"/>
  <c r="BT17" i="49"/>
  <c r="M18" i="2" s="1"/>
  <c r="AZ18" i="2"/>
  <c r="BW15" i="49"/>
  <c r="V16" i="2" s="1"/>
  <c r="BR16" i="2"/>
  <c r="BV14" i="49"/>
  <c r="S15" i="2" s="1"/>
  <c r="BO15" i="2"/>
  <c r="BT13" i="49"/>
  <c r="M14" i="2" s="1"/>
  <c r="AZ14" i="2"/>
  <c r="BW12" i="49"/>
  <c r="V13" i="2" s="1"/>
  <c r="BR13" i="2"/>
  <c r="BV11" i="49"/>
  <c r="S12" i="2" s="1"/>
  <c r="BO12" i="2"/>
  <c r="BT10" i="49"/>
  <c r="M11" i="2" s="1"/>
  <c r="AZ11" i="2"/>
  <c r="BW8" i="49"/>
  <c r="V9" i="2" s="1"/>
  <c r="BR9" i="2"/>
  <c r="BV7" i="49"/>
  <c r="S8" i="2" s="1"/>
  <c r="BO8" i="2"/>
  <c r="CV6" i="49"/>
  <c r="W7" i="2" s="1"/>
  <c r="BS7" i="2"/>
  <c r="CU43" i="49"/>
  <c r="T44" i="2" s="1"/>
  <c r="BP44" i="2"/>
  <c r="CU42" i="49"/>
  <c r="T43" i="2" s="1"/>
  <c r="BP43" i="2"/>
  <c r="CU41" i="49"/>
  <c r="T42" i="2" s="1"/>
  <c r="BP42" i="2"/>
  <c r="CU40" i="49"/>
  <c r="T41" i="2" s="1"/>
  <c r="BP41" i="2"/>
  <c r="CU39" i="49"/>
  <c r="T40" i="2" s="1"/>
  <c r="BP40" i="2"/>
  <c r="CU38" i="49"/>
  <c r="T39" i="2" s="1"/>
  <c r="BP39" i="2"/>
  <c r="CU37" i="49"/>
  <c r="T38" i="2" s="1"/>
  <c r="BP38" i="2"/>
  <c r="CU36" i="49"/>
  <c r="T37" i="2" s="1"/>
  <c r="BP37" i="2"/>
  <c r="CU35" i="49"/>
  <c r="T36" i="2" s="1"/>
  <c r="BP36" i="2"/>
  <c r="CU34" i="49"/>
  <c r="T35" i="2" s="1"/>
  <c r="BP35" i="2"/>
  <c r="CU33" i="49"/>
  <c r="T34" i="2" s="1"/>
  <c r="BP34" i="2"/>
  <c r="CU32" i="49"/>
  <c r="T33" i="2" s="1"/>
  <c r="BP33" i="2"/>
  <c r="CU31" i="49"/>
  <c r="T32" i="2" s="1"/>
  <c r="BP32" i="2"/>
  <c r="CU30" i="49"/>
  <c r="T31" i="2" s="1"/>
  <c r="BP31" i="2"/>
  <c r="CU29" i="49"/>
  <c r="T30" i="2" s="1"/>
  <c r="BP30" i="2"/>
  <c r="CU28" i="49"/>
  <c r="T29" i="2" s="1"/>
  <c r="BP29" i="2"/>
  <c r="CU27" i="49"/>
  <c r="BP28" i="2"/>
  <c r="CU26" i="49"/>
  <c r="T27" i="2" s="1"/>
  <c r="BP27" i="2"/>
  <c r="CU25" i="49"/>
  <c r="T26" i="2" s="1"/>
  <c r="BP26" i="2"/>
  <c r="CU24" i="49"/>
  <c r="T25" i="2" s="1"/>
  <c r="BP25" i="2"/>
  <c r="CU22" i="49"/>
  <c r="T23" i="2" s="1"/>
  <c r="BP23" i="2"/>
  <c r="CU21" i="49"/>
  <c r="T22" i="2" s="1"/>
  <c r="BP22" i="2"/>
  <c r="CU20" i="49"/>
  <c r="T21" i="2" s="1"/>
  <c r="BP21" i="2"/>
  <c r="CU19" i="49"/>
  <c r="T20" i="2" s="1"/>
  <c r="BP20" i="2"/>
  <c r="CU18" i="49"/>
  <c r="BP19" i="2"/>
  <c r="CU17" i="49"/>
  <c r="T18" i="2" s="1"/>
  <c r="BP18" i="2"/>
  <c r="CU16" i="49"/>
  <c r="T17" i="2" s="1"/>
  <c r="BP17" i="2"/>
  <c r="CU15" i="49"/>
  <c r="T16" i="2" s="1"/>
  <c r="BP16" i="2"/>
  <c r="CU14" i="49"/>
  <c r="T15" i="2" s="1"/>
  <c r="BP15" i="2"/>
  <c r="CU13" i="49"/>
  <c r="T14" i="2" s="1"/>
  <c r="BP14" i="2"/>
  <c r="CU12" i="49"/>
  <c r="T13" i="2" s="1"/>
  <c r="BP13" i="2"/>
  <c r="CU11" i="49"/>
  <c r="T12" i="2" s="1"/>
  <c r="BP12" i="2"/>
  <c r="CU10" i="49"/>
  <c r="T11" i="2" s="1"/>
  <c r="BP11" i="2"/>
  <c r="CU9" i="49"/>
  <c r="T10" i="2" s="1"/>
  <c r="BP10" i="2"/>
  <c r="CU8" i="49"/>
  <c r="BP9" i="2"/>
  <c r="Z51" i="4"/>
  <c r="BE44" i="2"/>
  <c r="AT41" i="49"/>
  <c r="AY42" i="2"/>
  <c r="U51" i="4"/>
  <c r="AP44" i="2"/>
  <c r="AT42" i="49"/>
  <c r="AY43" i="2"/>
  <c r="AT34" i="49"/>
  <c r="AY35" i="2"/>
  <c r="AT30" i="49"/>
  <c r="AY31" i="2"/>
  <c r="AT6" i="49"/>
  <c r="AY7" i="2"/>
  <c r="AA51" i="4"/>
  <c r="BH44" i="2"/>
  <c r="W51" i="4"/>
  <c r="AV44" i="2"/>
  <c r="S51" i="4"/>
  <c r="AJ44" i="2"/>
  <c r="AV41" i="49"/>
  <c r="BN42" i="2"/>
  <c r="AT40" i="49"/>
  <c r="AY41" i="2"/>
  <c r="AV37" i="49"/>
  <c r="BN38" i="2"/>
  <c r="AT36" i="49"/>
  <c r="AY37" i="2"/>
  <c r="AV33" i="49"/>
  <c r="BN34" i="2"/>
  <c r="AT32" i="49"/>
  <c r="AY33" i="2"/>
  <c r="AV29" i="49"/>
  <c r="BN30" i="2"/>
  <c r="AT28" i="49"/>
  <c r="AY29" i="2"/>
  <c r="AV25" i="49"/>
  <c r="BN26" i="2"/>
  <c r="AT24" i="49"/>
  <c r="AY25" i="2"/>
  <c r="AV21" i="49"/>
  <c r="BN22" i="2"/>
  <c r="AT20" i="49"/>
  <c r="AY21" i="2"/>
  <c r="AV17" i="49"/>
  <c r="BN18" i="2"/>
  <c r="AT16" i="49"/>
  <c r="AY17" i="2"/>
  <c r="AV13" i="49"/>
  <c r="BN14" i="2"/>
  <c r="AT12" i="49"/>
  <c r="AY13" i="2"/>
  <c r="AV9" i="49"/>
  <c r="BN10" i="2"/>
  <c r="AT8" i="49"/>
  <c r="AY9" i="2"/>
  <c r="BW6" i="49"/>
  <c r="V7" i="2" s="1"/>
  <c r="BR7" i="2"/>
  <c r="BV43" i="49"/>
  <c r="S44" i="2" s="1"/>
  <c r="BO44" i="2"/>
  <c r="BT42" i="49"/>
  <c r="M43" i="2" s="1"/>
  <c r="AZ43" i="2"/>
  <c r="BW40" i="49"/>
  <c r="V41" i="2" s="1"/>
  <c r="BR41" i="2"/>
  <c r="BV39" i="49"/>
  <c r="S40" i="2" s="1"/>
  <c r="BO40" i="2"/>
  <c r="BW38" i="49"/>
  <c r="V39" i="2" s="1"/>
  <c r="BR39" i="2"/>
  <c r="BV37" i="49"/>
  <c r="S38" i="2" s="1"/>
  <c r="BO38" i="2"/>
  <c r="BT36" i="49"/>
  <c r="M37" i="2" s="1"/>
  <c r="AZ37" i="2"/>
  <c r="BW34" i="49"/>
  <c r="V35" i="2" s="1"/>
  <c r="BR35" i="2"/>
  <c r="BT33" i="49"/>
  <c r="M34" i="2" s="1"/>
  <c r="AZ34" i="2"/>
  <c r="BW31" i="49"/>
  <c r="V32" i="2" s="1"/>
  <c r="BR32" i="2"/>
  <c r="BV29" i="49"/>
  <c r="S30" i="2" s="1"/>
  <c r="BO30" i="2"/>
  <c r="BT28" i="49"/>
  <c r="M29" i="2" s="1"/>
  <c r="AZ29" i="2"/>
  <c r="BW26" i="49"/>
  <c r="V27" i="2" s="1"/>
  <c r="BR27" i="2"/>
  <c r="BV25" i="49"/>
  <c r="S26" i="2" s="1"/>
  <c r="BO26" i="2"/>
  <c r="BT23" i="49"/>
  <c r="M24" i="2" s="1"/>
  <c r="AZ24" i="2"/>
  <c r="BW21" i="49"/>
  <c r="V22" i="2" s="1"/>
  <c r="BR22" i="2"/>
  <c r="BV19" i="49"/>
  <c r="S20" i="2" s="1"/>
  <c r="BO20" i="2"/>
  <c r="BT18" i="49"/>
  <c r="M19" i="2" s="1"/>
  <c r="AZ19" i="2"/>
  <c r="BW16" i="49"/>
  <c r="V17" i="2" s="1"/>
  <c r="BR17" i="2"/>
  <c r="BV15" i="49"/>
  <c r="S16" i="2" s="1"/>
  <c r="BO16" i="2"/>
  <c r="BT14" i="49"/>
  <c r="M15" i="2" s="1"/>
  <c r="AZ15" i="2"/>
  <c r="BV12" i="49"/>
  <c r="S13" i="2" s="1"/>
  <c r="BO13" i="2"/>
  <c r="BT11" i="49"/>
  <c r="M12" i="2" s="1"/>
  <c r="AZ12" i="2"/>
  <c r="BW9" i="49"/>
  <c r="V10" i="2" s="1"/>
  <c r="BR10" i="2"/>
  <c r="BV8" i="49"/>
  <c r="S9" i="2" s="1"/>
  <c r="BO9" i="2"/>
  <c r="BT7" i="49"/>
  <c r="M8" i="2" s="1"/>
  <c r="AZ8" i="2"/>
  <c r="CU6" i="49"/>
  <c r="T7" i="2" s="1"/>
  <c r="BP7" i="2"/>
  <c r="CS43" i="49"/>
  <c r="N44" i="2" s="1"/>
  <c r="BA44" i="2"/>
  <c r="CS42" i="49"/>
  <c r="N43" i="2" s="1"/>
  <c r="BA43" i="2"/>
  <c r="CS41" i="49"/>
  <c r="N42" i="2" s="1"/>
  <c r="BA42" i="2"/>
  <c r="CS40" i="49"/>
  <c r="N41" i="2" s="1"/>
  <c r="BA41" i="2"/>
  <c r="CS39" i="49"/>
  <c r="N40" i="2" s="1"/>
  <c r="BA40" i="2"/>
  <c r="CS38" i="49"/>
  <c r="N39" i="2" s="1"/>
  <c r="BA39" i="2"/>
  <c r="CS37" i="49"/>
  <c r="N38" i="2" s="1"/>
  <c r="BA38" i="2"/>
  <c r="CS36" i="49"/>
  <c r="N37" i="2" s="1"/>
  <c r="BA37" i="2"/>
  <c r="CS35" i="49"/>
  <c r="N36" i="2" s="1"/>
  <c r="BA36" i="2"/>
  <c r="CS34" i="49"/>
  <c r="N35" i="2" s="1"/>
  <c r="BA35" i="2"/>
  <c r="CS33" i="49"/>
  <c r="N34" i="2" s="1"/>
  <c r="BA34" i="2"/>
  <c r="CS32" i="49"/>
  <c r="N33" i="2" s="1"/>
  <c r="BA33" i="2"/>
  <c r="CS31" i="49"/>
  <c r="N32" i="2" s="1"/>
  <c r="BA32" i="2"/>
  <c r="CS30" i="49"/>
  <c r="N31" i="2" s="1"/>
  <c r="BA31" i="2"/>
  <c r="CS29" i="49"/>
  <c r="N30" i="2" s="1"/>
  <c r="BA30" i="2"/>
  <c r="CS28" i="49"/>
  <c r="N29" i="2" s="1"/>
  <c r="BA29" i="2"/>
  <c r="CS27" i="49"/>
  <c r="BA28" i="2"/>
  <c r="CS26" i="49"/>
  <c r="N27" i="2" s="1"/>
  <c r="BA27" i="2"/>
  <c r="CS25" i="49"/>
  <c r="N26" i="2" s="1"/>
  <c r="BA26" i="2"/>
  <c r="CS24" i="49"/>
  <c r="N25" i="2" s="1"/>
  <c r="BA25" i="2"/>
  <c r="CS22" i="49"/>
  <c r="N23" i="2" s="1"/>
  <c r="BA23" i="2"/>
  <c r="CS21" i="49"/>
  <c r="N22" i="2" s="1"/>
  <c r="BA22" i="2"/>
  <c r="CS20" i="49"/>
  <c r="N21" i="2" s="1"/>
  <c r="BA21" i="2"/>
  <c r="CS19" i="49"/>
  <c r="N20" i="2" s="1"/>
  <c r="BA20" i="2"/>
  <c r="CS18" i="49"/>
  <c r="BA19" i="2"/>
  <c r="CS17" i="49"/>
  <c r="N18" i="2" s="1"/>
  <c r="BA18" i="2"/>
  <c r="CS16" i="49"/>
  <c r="N17" i="2" s="1"/>
  <c r="BA17" i="2"/>
  <c r="CS15" i="49"/>
  <c r="N16" i="2" s="1"/>
  <c r="BA16" i="2"/>
  <c r="CS14" i="49"/>
  <c r="N15" i="2" s="1"/>
  <c r="BA15" i="2"/>
  <c r="CS13" i="49"/>
  <c r="N14" i="2" s="1"/>
  <c r="BA14" i="2"/>
  <c r="CS12" i="49"/>
  <c r="N13" i="2" s="1"/>
  <c r="BA13" i="2"/>
  <c r="CS11" i="49"/>
  <c r="N12" i="2" s="1"/>
  <c r="BA12" i="2"/>
  <c r="CS10" i="49"/>
  <c r="N11" i="2" s="1"/>
  <c r="BA11" i="2"/>
  <c r="CS9" i="49"/>
  <c r="N10" i="2" s="1"/>
  <c r="BA10" i="2"/>
  <c r="CS8" i="49"/>
  <c r="BA9" i="2"/>
  <c r="R51" i="4"/>
  <c r="AG44" i="2"/>
  <c r="AV38" i="49"/>
  <c r="BN39" i="2"/>
  <c r="AT37" i="49"/>
  <c r="AY38" i="2"/>
  <c r="AV34" i="49"/>
  <c r="BN35" i="2"/>
  <c r="AT33" i="49"/>
  <c r="AY34" i="2"/>
  <c r="AV30" i="49"/>
  <c r="BN31" i="2"/>
  <c r="AT29" i="49"/>
  <c r="AY30" i="2"/>
  <c r="AV26" i="49"/>
  <c r="BN27" i="2"/>
  <c r="AT25" i="49"/>
  <c r="AY26" i="2"/>
  <c r="AV22" i="49"/>
  <c r="BN23" i="2"/>
  <c r="AT21" i="49"/>
  <c r="AY22" i="2"/>
  <c r="AV18" i="49"/>
  <c r="BN19" i="2"/>
  <c r="AT17" i="49"/>
  <c r="AY18" i="2"/>
  <c r="AV14" i="49"/>
  <c r="BN15" i="2"/>
  <c r="AT13" i="49"/>
  <c r="AY14" i="2"/>
  <c r="AV10" i="49"/>
  <c r="BN11" i="2"/>
  <c r="AT9" i="49"/>
  <c r="AY10" i="2"/>
  <c r="BV6" i="49"/>
  <c r="S7" i="2" s="1"/>
  <c r="BO7" i="2"/>
  <c r="BT43" i="49"/>
  <c r="M44" i="2" s="1"/>
  <c r="AZ44" i="2"/>
  <c r="BW41" i="49"/>
  <c r="V42" i="2" s="1"/>
  <c r="BR42" i="2"/>
  <c r="BV40" i="49"/>
  <c r="S41" i="2" s="1"/>
  <c r="BO41" i="2"/>
  <c r="BV38" i="49"/>
  <c r="S39" i="2" s="1"/>
  <c r="BO39" i="2"/>
  <c r="BT37" i="49"/>
  <c r="M38" i="2" s="1"/>
  <c r="AZ38" i="2"/>
  <c r="BW35" i="49"/>
  <c r="V36" i="2" s="1"/>
  <c r="BR36" i="2"/>
  <c r="BV34" i="49"/>
  <c r="S35" i="2" s="1"/>
  <c r="BO35" i="2"/>
  <c r="BW32" i="49"/>
  <c r="V33" i="2" s="1"/>
  <c r="BR33" i="2"/>
  <c r="BV31" i="49"/>
  <c r="S32" i="2" s="1"/>
  <c r="BO32" i="2"/>
  <c r="BT29" i="49"/>
  <c r="M30" i="2" s="1"/>
  <c r="AZ30" i="2"/>
  <c r="BW27" i="49"/>
  <c r="V28" i="2" s="1"/>
  <c r="BR28" i="2"/>
  <c r="BV26" i="49"/>
  <c r="S27" i="2" s="1"/>
  <c r="BO27" i="2"/>
  <c r="BT25" i="49"/>
  <c r="M26" i="2" s="1"/>
  <c r="AZ26" i="2"/>
  <c r="BW22" i="49"/>
  <c r="V23" i="2" s="1"/>
  <c r="BR23" i="2"/>
  <c r="BV21" i="49"/>
  <c r="S22" i="2" s="1"/>
  <c r="BO22" i="2"/>
  <c r="BT19" i="49"/>
  <c r="M20" i="2" s="1"/>
  <c r="AZ20" i="2"/>
  <c r="BW17" i="49"/>
  <c r="V18" i="2" s="1"/>
  <c r="BR18" i="2"/>
  <c r="BV16" i="49"/>
  <c r="S17" i="2" s="1"/>
  <c r="BO17" i="2"/>
  <c r="BT15" i="49"/>
  <c r="M16" i="2" s="1"/>
  <c r="AZ16" i="2"/>
  <c r="BW13" i="49"/>
  <c r="V14" i="2" s="1"/>
  <c r="BR14" i="2"/>
  <c r="BT12" i="49"/>
  <c r="M13" i="2" s="1"/>
  <c r="AZ13" i="2"/>
  <c r="BW10" i="49"/>
  <c r="V11" i="2" s="1"/>
  <c r="BR11" i="2"/>
  <c r="BV9" i="49"/>
  <c r="S10" i="2" s="1"/>
  <c r="BO10" i="2"/>
  <c r="BT8" i="49"/>
  <c r="M9" i="2" s="1"/>
  <c r="AZ9" i="2"/>
  <c r="CS6" i="49"/>
  <c r="N7" i="2" s="1"/>
  <c r="BA7" i="2"/>
  <c r="AW41" i="49"/>
  <c r="AD49" i="4"/>
  <c r="AW6" i="49"/>
  <c r="AD14" i="4"/>
  <c r="AV43" i="49"/>
  <c r="AC51" i="4"/>
  <c r="AW40" i="49"/>
  <c r="AD48" i="4"/>
  <c r="AW36" i="49"/>
  <c r="AD44" i="4"/>
  <c r="AW32" i="49"/>
  <c r="AD40" i="4"/>
  <c r="AW28" i="49"/>
  <c r="AD36" i="4"/>
  <c r="AW24" i="49"/>
  <c r="AD32" i="4"/>
  <c r="AW20" i="49"/>
  <c r="AD28" i="4"/>
  <c r="AW16" i="49"/>
  <c r="AD24" i="4"/>
  <c r="AW12" i="49"/>
  <c r="AD20" i="4"/>
  <c r="AW8" i="49"/>
  <c r="AD16" i="4"/>
  <c r="AW37" i="49"/>
  <c r="AD45" i="4"/>
  <c r="AW33" i="49"/>
  <c r="AD41" i="4"/>
  <c r="AW29" i="49"/>
  <c r="AD37" i="4"/>
  <c r="AW25" i="49"/>
  <c r="AD33" i="4"/>
  <c r="AW21" i="49"/>
  <c r="AD29" i="4"/>
  <c r="AW17" i="49"/>
  <c r="AD25" i="4"/>
  <c r="AW13" i="49"/>
  <c r="AD21" i="4"/>
  <c r="AW9" i="49"/>
  <c r="AD17" i="4"/>
  <c r="AW34" i="49"/>
  <c r="AD42" i="4"/>
  <c r="AW30" i="49"/>
  <c r="AD38" i="4"/>
  <c r="AW26" i="49"/>
  <c r="AD34" i="4"/>
  <c r="AW22" i="49"/>
  <c r="AD30" i="4"/>
  <c r="AW18" i="49"/>
  <c r="AD26" i="4"/>
  <c r="AW14" i="49"/>
  <c r="AD22" i="4"/>
  <c r="AW10" i="49"/>
  <c r="AD18" i="4"/>
  <c r="AT43" i="49"/>
  <c r="X51" i="4"/>
  <c r="AW42" i="49"/>
  <c r="AD50" i="4"/>
  <c r="AW38" i="49"/>
  <c r="AD46" i="4"/>
  <c r="AW43" i="49"/>
  <c r="AD51" i="4"/>
  <c r="AW39" i="49"/>
  <c r="AD47" i="4"/>
  <c r="AW35" i="49"/>
  <c r="AD43" i="4"/>
  <c r="AW31" i="49"/>
  <c r="AD39" i="4"/>
  <c r="AW27" i="49"/>
  <c r="AD35" i="4"/>
  <c r="AW23" i="49"/>
  <c r="AD31" i="4"/>
  <c r="AW19" i="49"/>
  <c r="AD27" i="4"/>
  <c r="AW15" i="49"/>
  <c r="AD23" i="4"/>
  <c r="AW11" i="49"/>
  <c r="AD19" i="4"/>
  <c r="AW7" i="49"/>
  <c r="AD15" i="4"/>
  <c r="BR12" i="49"/>
  <c r="G13" i="2" s="1"/>
  <c r="BR8" i="49"/>
  <c r="G9" i="2" s="1"/>
  <c r="BR16" i="49"/>
  <c r="G17" i="2" s="1"/>
  <c r="BR21" i="49"/>
  <c r="G22" i="2" s="1"/>
  <c r="BR7" i="49"/>
  <c r="G8" i="2" s="1"/>
  <c r="BR17" i="49"/>
  <c r="G18" i="2" s="1"/>
  <c r="BR13" i="49"/>
  <c r="G14" i="2" s="1"/>
  <c r="BR9" i="49"/>
  <c r="G10" i="2" s="1"/>
  <c r="BR29" i="49"/>
  <c r="G30" i="2" s="1"/>
  <c r="BR25" i="49"/>
  <c r="G26" i="2" s="1"/>
  <c r="BR19" i="49"/>
  <c r="G20" i="2" s="1"/>
  <c r="BR15" i="49"/>
  <c r="G16" i="2" s="1"/>
  <c r="BR11" i="49"/>
  <c r="G12" i="2" s="1"/>
  <c r="BR23" i="49"/>
  <c r="G24" i="2" s="1"/>
  <c r="BR18" i="49"/>
  <c r="G19" i="2" s="1"/>
  <c r="BR14" i="49"/>
  <c r="G15" i="2" s="1"/>
  <c r="BR10" i="49"/>
  <c r="G11" i="2" s="1"/>
  <c r="BR32" i="49"/>
  <c r="G33" i="2" s="1"/>
  <c r="BR27" i="49"/>
  <c r="G28" i="2" s="1"/>
  <c r="BR22" i="49"/>
  <c r="G23" i="2" s="1"/>
  <c r="CQ30" i="49"/>
  <c r="H31" i="2" s="1"/>
  <c r="CQ24" i="49"/>
  <c r="H25" i="2" s="1"/>
  <c r="CQ20" i="49"/>
  <c r="H21" i="2" s="1"/>
  <c r="AR16" i="49"/>
  <c r="AR12" i="49"/>
  <c r="AR8" i="49"/>
  <c r="BR26" i="49"/>
  <c r="G27" i="2" s="1"/>
  <c r="CR43" i="49"/>
  <c r="K44" i="2" s="1"/>
  <c r="CR42" i="49"/>
  <c r="K43" i="2" s="1"/>
  <c r="CR41" i="49"/>
  <c r="K42" i="2" s="1"/>
  <c r="CR40" i="49"/>
  <c r="K41" i="2" s="1"/>
  <c r="CR39" i="49"/>
  <c r="K40" i="2" s="1"/>
  <c r="CR38" i="49"/>
  <c r="K39" i="2" s="1"/>
  <c r="CR37" i="49"/>
  <c r="K38" i="2" s="1"/>
  <c r="CR36" i="49"/>
  <c r="K37" i="2" s="1"/>
  <c r="CR35" i="49"/>
  <c r="K36" i="2" s="1"/>
  <c r="CR34" i="49"/>
  <c r="K35" i="2" s="1"/>
  <c r="CR33" i="49"/>
  <c r="K34" i="2" s="1"/>
  <c r="CR32" i="49"/>
  <c r="K33" i="2" s="1"/>
  <c r="CR31" i="49"/>
  <c r="K32" i="2" s="1"/>
  <c r="CR30" i="49"/>
  <c r="K31" i="2" s="1"/>
  <c r="CR29" i="49"/>
  <c r="K30" i="2" s="1"/>
  <c r="CR28" i="49"/>
  <c r="K29" i="2" s="1"/>
  <c r="CR27" i="49"/>
  <c r="CR26" i="49"/>
  <c r="K27" i="2" s="1"/>
  <c r="CR24" i="49"/>
  <c r="K25" i="2" s="1"/>
  <c r="CR20" i="49"/>
  <c r="K21" i="2" s="1"/>
  <c r="CR10" i="49"/>
  <c r="K11" i="2" s="1"/>
  <c r="CR9" i="49"/>
  <c r="K10" i="2" s="1"/>
  <c r="CR8" i="49"/>
  <c r="BR34" i="49"/>
  <c r="G35" i="2" s="1"/>
  <c r="CT30" i="49"/>
  <c r="Q31" i="2" s="1"/>
  <c r="CT24" i="49"/>
  <c r="Q25" i="2" s="1"/>
  <c r="CT20" i="49"/>
  <c r="Q21" i="2" s="1"/>
  <c r="CQ6" i="49"/>
  <c r="H7" i="2" s="1"/>
  <c r="CR25" i="49"/>
  <c r="K26" i="2" s="1"/>
  <c r="CR22" i="49"/>
  <c r="K23" i="2" s="1"/>
  <c r="CR21" i="49"/>
  <c r="K22" i="2" s="1"/>
  <c r="CR19" i="49"/>
  <c r="K20" i="2" s="1"/>
  <c r="CR18" i="49"/>
  <c r="CR17" i="49"/>
  <c r="K18" i="2" s="1"/>
  <c r="CR16" i="49"/>
  <c r="K17" i="2" s="1"/>
  <c r="CR15" i="49"/>
  <c r="K16" i="2" s="1"/>
  <c r="CR14" i="49"/>
  <c r="K15" i="2" s="1"/>
  <c r="CR13" i="49"/>
  <c r="K14" i="2" s="1"/>
  <c r="CR12" i="49"/>
  <c r="K13" i="2" s="1"/>
  <c r="CR11" i="49"/>
  <c r="K12" i="2" s="1"/>
  <c r="CT6" i="49"/>
  <c r="Q7" i="2" s="1"/>
  <c r="BR31" i="49"/>
  <c r="G32" i="2" s="1"/>
  <c r="CQ43" i="49"/>
  <c r="H44" i="2" s="1"/>
  <c r="CQ42" i="49"/>
  <c r="H43" i="2" s="1"/>
  <c r="CQ41" i="49"/>
  <c r="H42" i="2" s="1"/>
  <c r="CQ40" i="49"/>
  <c r="H41" i="2" s="1"/>
  <c r="CQ39" i="49"/>
  <c r="H40" i="2" s="1"/>
  <c r="CQ38" i="49"/>
  <c r="H39" i="2" s="1"/>
  <c r="CQ37" i="49"/>
  <c r="H38" i="2" s="1"/>
  <c r="CQ36" i="49"/>
  <c r="H37" i="2" s="1"/>
  <c r="CQ35" i="49"/>
  <c r="H36" i="2" s="1"/>
  <c r="CQ34" i="49"/>
  <c r="H35" i="2" s="1"/>
  <c r="CQ33" i="49"/>
  <c r="H34" i="2" s="1"/>
  <c r="CQ32" i="49"/>
  <c r="H33" i="2" s="1"/>
  <c r="CQ31" i="49"/>
  <c r="H32" i="2" s="1"/>
  <c r="CQ29" i="49"/>
  <c r="H30" i="2" s="1"/>
  <c r="CQ28" i="49"/>
  <c r="H29" i="2" s="1"/>
  <c r="CQ27" i="49"/>
  <c r="CQ26" i="49"/>
  <c r="H27" i="2" s="1"/>
  <c r="CQ25" i="49"/>
  <c r="H26" i="2" s="1"/>
  <c r="CQ22" i="49"/>
  <c r="H23" i="2" s="1"/>
  <c r="CQ21" i="49"/>
  <c r="H22" i="2" s="1"/>
  <c r="CQ19" i="49"/>
  <c r="H20" i="2" s="1"/>
  <c r="CQ18" i="49"/>
  <c r="CQ17" i="49"/>
  <c r="H18" i="2" s="1"/>
  <c r="CQ16" i="49"/>
  <c r="H17" i="2" s="1"/>
  <c r="CQ15" i="49"/>
  <c r="H16" i="2" s="1"/>
  <c r="CQ14" i="49"/>
  <c r="H15" i="2" s="1"/>
  <c r="CQ13" i="49"/>
  <c r="H14" i="2" s="1"/>
  <c r="CQ12" i="49"/>
  <c r="H13" i="2" s="1"/>
  <c r="CQ11" i="49"/>
  <c r="H12" i="2" s="1"/>
  <c r="CQ10" i="49"/>
  <c r="H11" i="2" s="1"/>
  <c r="CQ9" i="49"/>
  <c r="H10" i="2" s="1"/>
  <c r="CQ8" i="49"/>
  <c r="BR33" i="49"/>
  <c r="G34" i="2" s="1"/>
  <c r="BR28" i="49"/>
  <c r="G29" i="2" s="1"/>
  <c r="CR6" i="49"/>
  <c r="K7" i="2" s="1"/>
  <c r="CT43" i="49"/>
  <c r="Q44" i="2" s="1"/>
  <c r="CT42" i="49"/>
  <c r="Q43" i="2" s="1"/>
  <c r="CT41" i="49"/>
  <c r="Q42" i="2" s="1"/>
  <c r="CT40" i="49"/>
  <c r="Q41" i="2" s="1"/>
  <c r="CT39" i="49"/>
  <c r="Q40" i="2" s="1"/>
  <c r="CT38" i="49"/>
  <c r="Q39" i="2" s="1"/>
  <c r="CT37" i="49"/>
  <c r="Q38" i="2" s="1"/>
  <c r="CT36" i="49"/>
  <c r="Q37" i="2" s="1"/>
  <c r="CT35" i="49"/>
  <c r="Q36" i="2" s="1"/>
  <c r="CT34" i="49"/>
  <c r="Q35" i="2" s="1"/>
  <c r="CT33" i="49"/>
  <c r="Q34" i="2" s="1"/>
  <c r="CT32" i="49"/>
  <c r="Q33" i="2" s="1"/>
  <c r="CT31" i="49"/>
  <c r="Q32" i="2" s="1"/>
  <c r="CT29" i="49"/>
  <c r="Q30" i="2" s="1"/>
  <c r="CT28" i="49"/>
  <c r="Q29" i="2" s="1"/>
  <c r="CT27" i="49"/>
  <c r="CT26" i="49"/>
  <c r="Q27" i="2" s="1"/>
  <c r="CT25" i="49"/>
  <c r="Q26" i="2" s="1"/>
  <c r="CT22" i="49"/>
  <c r="Q23" i="2" s="1"/>
  <c r="CT21" i="49"/>
  <c r="Q22" i="2" s="1"/>
  <c r="CT19" i="49"/>
  <c r="Q20" i="2" s="1"/>
  <c r="CT18" i="49"/>
  <c r="CT17" i="49"/>
  <c r="Q18" i="2" s="1"/>
  <c r="CT16" i="49"/>
  <c r="Q17" i="2" s="1"/>
  <c r="CT15" i="49"/>
  <c r="Q16" i="2" s="1"/>
  <c r="CT14" i="49"/>
  <c r="Q15" i="2" s="1"/>
  <c r="CT13" i="49"/>
  <c r="Q14" i="2" s="1"/>
  <c r="CT12" i="49"/>
  <c r="Q13" i="2" s="1"/>
  <c r="CT11" i="49"/>
  <c r="Q12" i="2" s="1"/>
  <c r="CT10" i="49"/>
  <c r="Q11" i="2" s="1"/>
  <c r="CT9" i="49"/>
  <c r="Q10" i="2" s="1"/>
  <c r="CT8" i="49"/>
  <c r="BS16" i="49"/>
  <c r="J17" i="2" s="1"/>
  <c r="BS12" i="49"/>
  <c r="J13" i="2" s="1"/>
  <c r="BS8" i="49"/>
  <c r="J9" i="2" s="1"/>
  <c r="BR36" i="49"/>
  <c r="G37" i="2" s="1"/>
  <c r="BS41" i="49"/>
  <c r="J42" i="2" s="1"/>
  <c r="BS37" i="49"/>
  <c r="J38" i="2" s="1"/>
  <c r="BS15" i="49"/>
  <c r="J16" i="2" s="1"/>
  <c r="BS14" i="49"/>
  <c r="J15" i="2" s="1"/>
  <c r="BS11" i="49"/>
  <c r="J12" i="2" s="1"/>
  <c r="BS7" i="49"/>
  <c r="J8" i="2" s="1"/>
  <c r="BR37" i="49"/>
  <c r="G38" i="2" s="1"/>
  <c r="BS6" i="49"/>
  <c r="J7" i="2" s="1"/>
  <c r="BS40" i="49"/>
  <c r="J41" i="2" s="1"/>
  <c r="BS36" i="49"/>
  <c r="J37" i="2" s="1"/>
  <c r="BS32" i="49"/>
  <c r="J33" i="2" s="1"/>
  <c r="BS27" i="49"/>
  <c r="J28" i="2" s="1"/>
  <c r="BS13" i="49"/>
  <c r="J14" i="2" s="1"/>
  <c r="BS9" i="49"/>
  <c r="J10" i="2" s="1"/>
  <c r="BU6" i="49"/>
  <c r="P7" i="2" s="1"/>
  <c r="BU40" i="49"/>
  <c r="P41" i="2" s="1"/>
  <c r="BU36" i="49"/>
  <c r="P37" i="2" s="1"/>
  <c r="BS33" i="49"/>
  <c r="J34" i="2" s="1"/>
  <c r="BU32" i="49"/>
  <c r="P33" i="2" s="1"/>
  <c r="BS28" i="49"/>
  <c r="J29" i="2" s="1"/>
  <c r="BU27" i="49"/>
  <c r="P28" i="2" s="1"/>
  <c r="BS23" i="49"/>
  <c r="J24" i="2" s="1"/>
  <c r="BU22" i="49"/>
  <c r="P23" i="2" s="1"/>
  <c r="BS18" i="49"/>
  <c r="J19" i="2" s="1"/>
  <c r="BU17" i="49"/>
  <c r="P18" i="2" s="1"/>
  <c r="BU14" i="49"/>
  <c r="P15" i="2" s="1"/>
  <c r="BU13" i="49"/>
  <c r="P14" i="2" s="1"/>
  <c r="BU12" i="49"/>
  <c r="P13" i="2" s="1"/>
  <c r="BU10" i="49"/>
  <c r="P11" i="2" s="1"/>
  <c r="BS10" i="49"/>
  <c r="J11" i="2" s="1"/>
  <c r="BU9" i="49"/>
  <c r="P10" i="2" s="1"/>
  <c r="BU8" i="49"/>
  <c r="P9" i="2" s="1"/>
  <c r="BR40" i="49"/>
  <c r="G41" i="2" s="1"/>
  <c r="BR35" i="49"/>
  <c r="G36" i="2" s="1"/>
  <c r="BR39" i="49"/>
  <c r="G40" i="2" s="1"/>
  <c r="BS42" i="49"/>
  <c r="J43" i="2" s="1"/>
  <c r="BU41" i="49"/>
  <c r="P42" i="2" s="1"/>
  <c r="BS38" i="49"/>
  <c r="J39" i="2" s="1"/>
  <c r="BU37" i="49"/>
  <c r="P38" i="2" s="1"/>
  <c r="BS34" i="49"/>
  <c r="J35" i="2" s="1"/>
  <c r="BU33" i="49"/>
  <c r="P34" i="2" s="1"/>
  <c r="BS29" i="49"/>
  <c r="J30" i="2" s="1"/>
  <c r="BU28" i="49"/>
  <c r="P29" i="2" s="1"/>
  <c r="BS25" i="49"/>
  <c r="J26" i="2" s="1"/>
  <c r="BU23" i="49"/>
  <c r="P24" i="2" s="1"/>
  <c r="BS19" i="49"/>
  <c r="J20" i="2" s="1"/>
  <c r="BU18" i="49"/>
  <c r="P19" i="2" s="1"/>
  <c r="BR43" i="49"/>
  <c r="G44" i="2" s="1"/>
  <c r="BR6" i="49"/>
  <c r="G7" i="2" s="1"/>
  <c r="BR42" i="49"/>
  <c r="G43" i="2" s="1"/>
  <c r="BR38" i="49"/>
  <c r="G39" i="2" s="1"/>
  <c r="BS43" i="49"/>
  <c r="J44" i="2" s="1"/>
  <c r="BU42" i="49"/>
  <c r="P43" i="2" s="1"/>
  <c r="BS39" i="49"/>
  <c r="J40" i="2" s="1"/>
  <c r="BU38" i="49"/>
  <c r="P39" i="2" s="1"/>
  <c r="BS35" i="49"/>
  <c r="J36" i="2" s="1"/>
  <c r="BU34" i="49"/>
  <c r="P35" i="2" s="1"/>
  <c r="BS31" i="49"/>
  <c r="J32" i="2" s="1"/>
  <c r="BU29" i="49"/>
  <c r="P30" i="2" s="1"/>
  <c r="BS26" i="49"/>
  <c r="J27" i="2" s="1"/>
  <c r="BU25" i="49"/>
  <c r="P26" i="2" s="1"/>
  <c r="BS21" i="49"/>
  <c r="J22" i="2" s="1"/>
  <c r="BU19" i="49"/>
  <c r="P20" i="2" s="1"/>
  <c r="BU15" i="49"/>
  <c r="P16" i="2" s="1"/>
  <c r="BU11" i="49"/>
  <c r="P12" i="2" s="1"/>
  <c r="BU7" i="49"/>
  <c r="P8" i="2" s="1"/>
  <c r="BR41" i="49"/>
  <c r="G42" i="2" s="1"/>
  <c r="BU43" i="49"/>
  <c r="P44" i="2" s="1"/>
  <c r="BU39" i="49"/>
  <c r="P40" i="2" s="1"/>
  <c r="BU35" i="49"/>
  <c r="P36" i="2" s="1"/>
  <c r="BU31" i="49"/>
  <c r="P32" i="2" s="1"/>
  <c r="BU26" i="49"/>
  <c r="P27" i="2" s="1"/>
  <c r="BS22" i="49"/>
  <c r="J23" i="2" s="1"/>
  <c r="BU21" i="49"/>
  <c r="P22" i="2" s="1"/>
  <c r="BS17" i="49"/>
  <c r="J18" i="2" s="1"/>
  <c r="BU16" i="49"/>
  <c r="P17" i="2" s="1"/>
  <c r="AS6" i="49"/>
  <c r="AS40" i="49"/>
  <c r="AR36" i="49"/>
  <c r="AR32" i="49"/>
  <c r="AR28" i="49"/>
  <c r="AR24" i="49"/>
  <c r="AR20" i="49"/>
  <c r="AS10" i="49"/>
  <c r="AS36" i="49"/>
  <c r="AS41" i="49"/>
  <c r="AS37" i="49"/>
  <c r="AS33" i="49"/>
  <c r="AS29" i="49"/>
  <c r="AS25" i="49"/>
  <c r="AS21" i="49"/>
  <c r="AS17" i="49"/>
  <c r="AS13" i="49"/>
  <c r="AS9" i="49"/>
  <c r="AU13" i="49"/>
  <c r="AU10" i="49"/>
  <c r="AU9" i="49"/>
  <c r="AS32" i="49"/>
  <c r="AS28" i="49"/>
  <c r="AS24" i="49"/>
  <c r="AS20" i="49"/>
  <c r="AS16" i="49"/>
  <c r="AS12" i="49"/>
  <c r="AS8" i="49"/>
  <c r="AR40" i="49"/>
  <c r="AS42" i="49"/>
  <c r="AU38" i="49"/>
  <c r="AS38" i="49"/>
  <c r="AU37" i="49"/>
  <c r="AU34" i="49"/>
  <c r="AS34" i="49"/>
  <c r="AU33" i="49"/>
  <c r="AU30" i="49"/>
  <c r="AS30" i="49"/>
  <c r="AU29" i="49"/>
  <c r="AU26" i="49"/>
  <c r="AS26" i="49"/>
  <c r="AU25" i="49"/>
  <c r="AU22" i="49"/>
  <c r="AS22" i="49"/>
  <c r="AU21" i="49"/>
  <c r="AU18" i="49"/>
  <c r="AS18" i="49"/>
  <c r="AU17" i="49"/>
  <c r="AU14" i="49"/>
  <c r="AS14" i="49"/>
  <c r="AR6" i="49"/>
  <c r="AU42" i="49"/>
  <c r="AU41" i="49"/>
  <c r="AR42" i="49"/>
  <c r="AR38" i="49"/>
  <c r="AR34" i="49"/>
  <c r="AR30" i="49"/>
  <c r="AR26" i="49"/>
  <c r="AR22" i="49"/>
  <c r="AR18" i="49"/>
  <c r="AR14" i="49"/>
  <c r="AR10" i="49"/>
  <c r="AU43" i="49"/>
  <c r="AU39" i="49"/>
  <c r="AU35" i="49"/>
  <c r="AU31" i="49"/>
  <c r="AU27" i="49"/>
  <c r="AU23" i="49"/>
  <c r="AU19" i="49"/>
  <c r="AU15" i="49"/>
  <c r="AU11" i="49"/>
  <c r="AU7" i="49"/>
  <c r="AR41" i="49"/>
  <c r="AR37" i="49"/>
  <c r="AR33" i="49"/>
  <c r="AR29" i="49"/>
  <c r="AR25" i="49"/>
  <c r="AR21" i="49"/>
  <c r="AR17" i="49"/>
  <c r="AR13" i="49"/>
  <c r="AR9" i="49"/>
  <c r="AU6" i="49"/>
  <c r="AU40" i="49"/>
  <c r="AU36" i="49"/>
  <c r="AU32" i="49"/>
  <c r="AU28" i="49"/>
  <c r="AU24" i="49"/>
  <c r="AU20" i="49"/>
  <c r="AU16" i="49"/>
  <c r="AU12" i="49"/>
  <c r="AU8" i="49"/>
  <c r="AR43" i="49"/>
  <c r="AR39" i="49"/>
  <c r="AR35" i="49"/>
  <c r="AR31" i="49"/>
  <c r="AR27" i="49"/>
  <c r="AR23" i="49"/>
  <c r="AR19" i="49"/>
  <c r="AR15" i="49"/>
  <c r="AR11" i="49"/>
  <c r="AR7" i="49"/>
  <c r="AS43" i="49"/>
  <c r="AS39" i="49"/>
  <c r="AS35" i="49"/>
  <c r="AS31" i="49"/>
  <c r="AS27" i="49"/>
  <c r="AS23" i="49"/>
  <c r="AS19" i="49"/>
  <c r="AS15" i="49"/>
  <c r="AS11" i="49"/>
  <c r="AS7" i="49"/>
  <c r="H9" i="2" l="1"/>
  <c r="H28" i="2"/>
  <c r="N9" i="2"/>
  <c r="N19" i="2"/>
  <c r="N28" i="2"/>
  <c r="W9" i="2"/>
  <c r="W19" i="2"/>
  <c r="W28" i="2"/>
  <c r="Q9" i="2"/>
  <c r="Q28" i="2"/>
  <c r="H19" i="2"/>
  <c r="T9" i="2"/>
  <c r="T19" i="2"/>
  <c r="T28" i="2"/>
  <c r="K19" i="2"/>
  <c r="K28" i="2"/>
  <c r="Q19" i="2"/>
  <c r="K9" i="2"/>
  <c r="J31" i="4"/>
  <c r="I24" i="2"/>
  <c r="J23" i="4"/>
  <c r="I16" i="2"/>
  <c r="J39" i="4"/>
  <c r="I32" i="2"/>
  <c r="I31" i="4"/>
  <c r="F24" i="2"/>
  <c r="L24" i="4"/>
  <c r="O17" i="2"/>
  <c r="L40" i="4"/>
  <c r="O33" i="2"/>
  <c r="I33" i="4"/>
  <c r="F26" i="2"/>
  <c r="L27" i="4"/>
  <c r="O20" i="2"/>
  <c r="I22" i="4"/>
  <c r="F15" i="2"/>
  <c r="L49" i="4"/>
  <c r="O42" i="2"/>
  <c r="L22" i="4"/>
  <c r="O15" i="2"/>
  <c r="J34" i="4"/>
  <c r="I27" i="2"/>
  <c r="L45" i="4"/>
  <c r="O38" i="2"/>
  <c r="J28" i="4"/>
  <c r="I21" i="2"/>
  <c r="L17" i="4"/>
  <c r="O10" i="2"/>
  <c r="J37" i="4"/>
  <c r="I30" i="2"/>
  <c r="I36" i="4"/>
  <c r="F29" i="2"/>
  <c r="J27" i="4"/>
  <c r="I20" i="2"/>
  <c r="J43" i="4"/>
  <c r="I36" i="2"/>
  <c r="I19" i="4"/>
  <c r="F12" i="2"/>
  <c r="I35" i="4"/>
  <c r="F28" i="2"/>
  <c r="I51" i="4"/>
  <c r="F44" i="2"/>
  <c r="L28" i="4"/>
  <c r="O21" i="2"/>
  <c r="L44" i="4"/>
  <c r="O37" i="2"/>
  <c r="I21" i="4"/>
  <c r="F14" i="2"/>
  <c r="I37" i="4"/>
  <c r="F30" i="2"/>
  <c r="L15" i="4"/>
  <c r="O8" i="2"/>
  <c r="L31" i="4"/>
  <c r="O24" i="2"/>
  <c r="L47" i="4"/>
  <c r="O40" i="2"/>
  <c r="I26" i="4"/>
  <c r="F19" i="2"/>
  <c r="I42" i="4"/>
  <c r="F35" i="2"/>
  <c r="L50" i="4"/>
  <c r="O43" i="2"/>
  <c r="L25" i="4"/>
  <c r="O18" i="2"/>
  <c r="J30" i="4"/>
  <c r="I23" i="2"/>
  <c r="L34" i="4"/>
  <c r="O27" i="2"/>
  <c r="L41" i="4"/>
  <c r="O34" i="2"/>
  <c r="J46" i="4"/>
  <c r="I39" i="2"/>
  <c r="J16" i="4"/>
  <c r="I9" i="2"/>
  <c r="J32" i="4"/>
  <c r="I25" i="2"/>
  <c r="L18" i="4"/>
  <c r="O11" i="2"/>
  <c r="J25" i="4"/>
  <c r="I18" i="2"/>
  <c r="J41" i="4"/>
  <c r="I34" i="2"/>
  <c r="J18" i="4"/>
  <c r="I11" i="2"/>
  <c r="I40" i="4"/>
  <c r="F33" i="2"/>
  <c r="I24" i="4"/>
  <c r="F17" i="2"/>
  <c r="AD53" i="4"/>
  <c r="J15" i="4"/>
  <c r="I8" i="2"/>
  <c r="I39" i="4"/>
  <c r="F32" i="2"/>
  <c r="L32" i="4"/>
  <c r="O25" i="2"/>
  <c r="I25" i="4"/>
  <c r="F18" i="2"/>
  <c r="L19" i="4"/>
  <c r="O12" i="2"/>
  <c r="L51" i="4"/>
  <c r="O44" i="2"/>
  <c r="I46" i="4"/>
  <c r="F39" i="2"/>
  <c r="J26" i="4"/>
  <c r="I19" i="2"/>
  <c r="L37" i="4"/>
  <c r="O30" i="2"/>
  <c r="L46" i="4"/>
  <c r="O39" i="2"/>
  <c r="L21" i="4"/>
  <c r="O14" i="2"/>
  <c r="I28" i="4"/>
  <c r="F21" i="2"/>
  <c r="N15" i="4"/>
  <c r="U8" i="2"/>
  <c r="N23" i="4"/>
  <c r="U16" i="2"/>
  <c r="N31" i="4"/>
  <c r="U24" i="2"/>
  <c r="N39" i="4"/>
  <c r="U32" i="2"/>
  <c r="N47" i="4"/>
  <c r="U40" i="2"/>
  <c r="N46" i="4"/>
  <c r="U39" i="2"/>
  <c r="K51" i="4"/>
  <c r="L44" i="2"/>
  <c r="N22" i="4"/>
  <c r="U15" i="2"/>
  <c r="N30" i="4"/>
  <c r="U23" i="2"/>
  <c r="N38" i="4"/>
  <c r="U31" i="2"/>
  <c r="N17" i="4"/>
  <c r="U10" i="2"/>
  <c r="N25" i="4"/>
  <c r="U18" i="2"/>
  <c r="N33" i="4"/>
  <c r="U26" i="2"/>
  <c r="N41" i="4"/>
  <c r="U34" i="2"/>
  <c r="N16" i="4"/>
  <c r="U9" i="2"/>
  <c r="N24" i="4"/>
  <c r="U17" i="2"/>
  <c r="N32" i="4"/>
  <c r="U25" i="2"/>
  <c r="N40" i="4"/>
  <c r="U33" i="2"/>
  <c r="N48" i="4"/>
  <c r="U41" i="2"/>
  <c r="N14" i="4"/>
  <c r="U7" i="2"/>
  <c r="K17" i="4"/>
  <c r="L10" i="2"/>
  <c r="K21" i="4"/>
  <c r="L14" i="2"/>
  <c r="K25" i="4"/>
  <c r="L18" i="2"/>
  <c r="K29" i="4"/>
  <c r="L22" i="2"/>
  <c r="K33" i="4"/>
  <c r="L26" i="2"/>
  <c r="K37" i="4"/>
  <c r="L30" i="2"/>
  <c r="K41" i="4"/>
  <c r="L34" i="2"/>
  <c r="K45" i="4"/>
  <c r="L38" i="2"/>
  <c r="K16" i="4"/>
  <c r="L9" i="2"/>
  <c r="K20" i="4"/>
  <c r="L13" i="2"/>
  <c r="K24" i="4"/>
  <c r="L17" i="2"/>
  <c r="K28" i="4"/>
  <c r="L21" i="2"/>
  <c r="K32" i="4"/>
  <c r="L25" i="2"/>
  <c r="K36" i="4"/>
  <c r="L29" i="2"/>
  <c r="K40" i="4"/>
  <c r="L33" i="2"/>
  <c r="K44" i="4"/>
  <c r="L37" i="2"/>
  <c r="K48" i="4"/>
  <c r="L41" i="2"/>
  <c r="K38" i="4"/>
  <c r="L31" i="2"/>
  <c r="K50" i="4"/>
  <c r="L43" i="2"/>
  <c r="K49" i="4"/>
  <c r="L42" i="2"/>
  <c r="K15" i="4"/>
  <c r="L8" i="2"/>
  <c r="K19" i="4"/>
  <c r="L12" i="2"/>
  <c r="K23" i="4"/>
  <c r="L16" i="2"/>
  <c r="K27" i="4"/>
  <c r="L20" i="2"/>
  <c r="K31" i="4"/>
  <c r="L24" i="2"/>
  <c r="K35" i="4"/>
  <c r="L28" i="2"/>
  <c r="K39" i="4"/>
  <c r="L32" i="2"/>
  <c r="K43" i="4"/>
  <c r="L36" i="2"/>
  <c r="K47" i="4"/>
  <c r="L40" i="2"/>
  <c r="K26" i="4"/>
  <c r="L19" i="2"/>
  <c r="K34" i="4"/>
  <c r="L27" i="2"/>
  <c r="M39" i="4"/>
  <c r="R32" i="2"/>
  <c r="M47" i="4"/>
  <c r="R40" i="2"/>
  <c r="K18" i="4"/>
  <c r="L11" i="2"/>
  <c r="K22" i="4"/>
  <c r="L15" i="2"/>
  <c r="M27" i="4"/>
  <c r="R20" i="2"/>
  <c r="K46" i="4"/>
  <c r="L39" i="2"/>
  <c r="M50" i="4"/>
  <c r="R43" i="2"/>
  <c r="I23" i="4"/>
  <c r="F16" i="2"/>
  <c r="L16" i="4"/>
  <c r="O9" i="2"/>
  <c r="L48" i="4"/>
  <c r="O41" i="2"/>
  <c r="I41" i="4"/>
  <c r="F34" i="2"/>
  <c r="L35" i="4"/>
  <c r="O28" i="2"/>
  <c r="I30" i="4"/>
  <c r="F23" i="2"/>
  <c r="I14" i="4"/>
  <c r="F7" i="2"/>
  <c r="L30" i="4"/>
  <c r="O23" i="2"/>
  <c r="J42" i="4"/>
  <c r="I35" i="2"/>
  <c r="J20" i="4"/>
  <c r="I13" i="2"/>
  <c r="J36" i="4"/>
  <c r="I29" i="2"/>
  <c r="J29" i="4"/>
  <c r="I22" i="2"/>
  <c r="J45" i="4"/>
  <c r="I38" i="2"/>
  <c r="I44" i="4"/>
  <c r="F37" i="2"/>
  <c r="J19" i="4"/>
  <c r="I12" i="2"/>
  <c r="J35" i="4"/>
  <c r="I28" i="2"/>
  <c r="J51" i="4"/>
  <c r="I44" i="2"/>
  <c r="I27" i="4"/>
  <c r="F20" i="2"/>
  <c r="I43" i="4"/>
  <c r="F36" i="2"/>
  <c r="L20" i="4"/>
  <c r="O13" i="2"/>
  <c r="L36" i="4"/>
  <c r="O29" i="2"/>
  <c r="L14" i="4"/>
  <c r="O7" i="2"/>
  <c r="I29" i="4"/>
  <c r="F22" i="2"/>
  <c r="I45" i="4"/>
  <c r="F38" i="2"/>
  <c r="L23" i="4"/>
  <c r="O16" i="2"/>
  <c r="L39" i="4"/>
  <c r="O32" i="2"/>
  <c r="I18" i="4"/>
  <c r="F11" i="2"/>
  <c r="I34" i="4"/>
  <c r="F27" i="2"/>
  <c r="I50" i="4"/>
  <c r="F43" i="2"/>
  <c r="J22" i="4"/>
  <c r="I15" i="2"/>
  <c r="L26" i="4"/>
  <c r="O19" i="2"/>
  <c r="L33" i="4"/>
  <c r="O26" i="2"/>
  <c r="J38" i="4"/>
  <c r="I31" i="2"/>
  <c r="L42" i="4"/>
  <c r="O35" i="2"/>
  <c r="J50" i="4"/>
  <c r="I43" i="2"/>
  <c r="J24" i="4"/>
  <c r="I17" i="2"/>
  <c r="J40" i="4"/>
  <c r="I33" i="2"/>
  <c r="J17" i="4"/>
  <c r="I10" i="2"/>
  <c r="J33" i="4"/>
  <c r="I26" i="2"/>
  <c r="J49" i="4"/>
  <c r="I42" i="2"/>
  <c r="I32" i="4"/>
  <c r="F25" i="2"/>
  <c r="J48" i="4"/>
  <c r="I41" i="2"/>
  <c r="I16" i="4"/>
  <c r="F9" i="2"/>
  <c r="J47" i="4"/>
  <c r="I40" i="2"/>
  <c r="I15" i="4"/>
  <c r="F8" i="2"/>
  <c r="I47" i="4"/>
  <c r="F40" i="2"/>
  <c r="I17" i="4"/>
  <c r="F10" i="2"/>
  <c r="I49" i="4"/>
  <c r="F42" i="2"/>
  <c r="L43" i="4"/>
  <c r="O36" i="2"/>
  <c r="I38" i="4"/>
  <c r="F31" i="2"/>
  <c r="L29" i="4"/>
  <c r="O22" i="2"/>
  <c r="L38" i="4"/>
  <c r="O31" i="2"/>
  <c r="I48" i="4"/>
  <c r="F41" i="2"/>
  <c r="J21" i="4"/>
  <c r="I14" i="2"/>
  <c r="J44" i="4"/>
  <c r="I37" i="2"/>
  <c r="J14" i="4"/>
  <c r="I7" i="2"/>
  <c r="I20" i="4"/>
  <c r="F13" i="2"/>
  <c r="N19" i="4"/>
  <c r="U12" i="2"/>
  <c r="N27" i="4"/>
  <c r="U20" i="2"/>
  <c r="N35" i="4"/>
  <c r="U28" i="2"/>
  <c r="N43" i="4"/>
  <c r="U36" i="2"/>
  <c r="N51" i="4"/>
  <c r="U44" i="2"/>
  <c r="N50" i="4"/>
  <c r="U43" i="2"/>
  <c r="N18" i="4"/>
  <c r="U11" i="2"/>
  <c r="N26" i="4"/>
  <c r="U19" i="2"/>
  <c r="N34" i="4"/>
  <c r="U27" i="2"/>
  <c r="N42" i="4"/>
  <c r="U35" i="2"/>
  <c r="N21" i="4"/>
  <c r="U14" i="2"/>
  <c r="N29" i="4"/>
  <c r="U22" i="2"/>
  <c r="N37" i="4"/>
  <c r="U30" i="2"/>
  <c r="N45" i="4"/>
  <c r="U38" i="2"/>
  <c r="N20" i="4"/>
  <c r="U13" i="2"/>
  <c r="N28" i="4"/>
  <c r="U21" i="2"/>
  <c r="N36" i="4"/>
  <c r="U29" i="2"/>
  <c r="N44" i="4"/>
  <c r="U37" i="2"/>
  <c r="M51" i="4"/>
  <c r="R44" i="2"/>
  <c r="N49" i="4"/>
  <c r="U42" i="2"/>
  <c r="M18" i="4"/>
  <c r="R11" i="2"/>
  <c r="M22" i="4"/>
  <c r="R15" i="2"/>
  <c r="M26" i="4"/>
  <c r="R19" i="2"/>
  <c r="M30" i="4"/>
  <c r="R23" i="2"/>
  <c r="M34" i="4"/>
  <c r="R27" i="2"/>
  <c r="M38" i="4"/>
  <c r="R31" i="2"/>
  <c r="M42" i="4"/>
  <c r="R35" i="2"/>
  <c r="M46" i="4"/>
  <c r="R39" i="2"/>
  <c r="M17" i="4"/>
  <c r="R10" i="2"/>
  <c r="M21" i="4"/>
  <c r="R14" i="2"/>
  <c r="M25" i="4"/>
  <c r="R18" i="2"/>
  <c r="M29" i="4"/>
  <c r="R22" i="2"/>
  <c r="M33" i="4"/>
  <c r="R26" i="2"/>
  <c r="M37" i="4"/>
  <c r="R30" i="2"/>
  <c r="M41" i="4"/>
  <c r="R34" i="2"/>
  <c r="M45" i="4"/>
  <c r="R38" i="2"/>
  <c r="M49" i="4"/>
  <c r="R42" i="2"/>
  <c r="K14" i="4"/>
  <c r="L7" i="2"/>
  <c r="K42" i="4"/>
  <c r="L35" i="2"/>
  <c r="M16" i="4"/>
  <c r="R9" i="2"/>
  <c r="M20" i="4"/>
  <c r="R13" i="2"/>
  <c r="M24" i="4"/>
  <c r="R17" i="2"/>
  <c r="M28" i="4"/>
  <c r="R21" i="2"/>
  <c r="M32" i="4"/>
  <c r="R25" i="2"/>
  <c r="M36" i="4"/>
  <c r="R29" i="2"/>
  <c r="M40" i="4"/>
  <c r="R33" i="2"/>
  <c r="M44" i="4"/>
  <c r="R37" i="2"/>
  <c r="M48" i="4"/>
  <c r="R41" i="2"/>
  <c r="M14" i="4"/>
  <c r="R7" i="2"/>
  <c r="M31" i="4"/>
  <c r="R24" i="2"/>
  <c r="M35" i="4"/>
  <c r="R28" i="2"/>
  <c r="M43" i="4"/>
  <c r="R36" i="2"/>
  <c r="M15" i="4"/>
  <c r="R8" i="2"/>
  <c r="M19" i="4"/>
  <c r="R12" i="2"/>
  <c r="M23" i="4"/>
  <c r="R16" i="2"/>
  <c r="K30" i="4"/>
  <c r="L23" i="2"/>
  <c r="BX32" i="49"/>
  <c r="D33" i="2" s="1"/>
  <c r="CW28" i="49"/>
  <c r="E29" i="2" s="1"/>
  <c r="BX14" i="49"/>
  <c r="D15" i="2" s="1"/>
  <c r="BX13" i="49"/>
  <c r="D14" i="2" s="1"/>
  <c r="BX22" i="49"/>
  <c r="D23" i="2" s="1"/>
  <c r="BX28" i="49"/>
  <c r="D29" i="2" s="1"/>
  <c r="BX19" i="49"/>
  <c r="D20" i="2" s="1"/>
  <c r="BX23" i="49"/>
  <c r="D24" i="2" s="1"/>
  <c r="CW25" i="49"/>
  <c r="E26" i="2" s="1"/>
  <c r="CW29" i="49"/>
  <c r="E30" i="2" s="1"/>
  <c r="CW20" i="49"/>
  <c r="E21" i="2" s="1"/>
  <c r="BX29" i="49"/>
  <c r="D30" i="2" s="1"/>
  <c r="CW8" i="49"/>
  <c r="CW30" i="49"/>
  <c r="E31" i="2" s="1"/>
  <c r="CW9" i="49"/>
  <c r="E10" i="2" s="1"/>
  <c r="BX11" i="49"/>
  <c r="D12" i="2" s="1"/>
  <c r="CW34" i="49"/>
  <c r="E35" i="2" s="1"/>
  <c r="CW38" i="49"/>
  <c r="E39" i="2" s="1"/>
  <c r="BX18" i="49"/>
  <c r="D19" i="2" s="1"/>
  <c r="CW10" i="49"/>
  <c r="E11" i="2" s="1"/>
  <c r="CW11" i="49"/>
  <c r="E12" i="2" s="1"/>
  <c r="CW39" i="49"/>
  <c r="E40" i="2" s="1"/>
  <c r="BX9" i="49"/>
  <c r="D10" i="2" s="1"/>
  <c r="CW26" i="49"/>
  <c r="E27" i="2" s="1"/>
  <c r="CW31" i="49"/>
  <c r="E32" i="2" s="1"/>
  <c r="CW35" i="49"/>
  <c r="E36" i="2" s="1"/>
  <c r="CW43" i="49"/>
  <c r="E44" i="2" s="1"/>
  <c r="CW40" i="49"/>
  <c r="E41" i="2" s="1"/>
  <c r="BX8" i="49"/>
  <c r="D9" i="2" s="1"/>
  <c r="CW14" i="49"/>
  <c r="E15" i="2" s="1"/>
  <c r="CW18" i="49"/>
  <c r="CW42" i="49"/>
  <c r="E43" i="2" s="1"/>
  <c r="BX6" i="49"/>
  <c r="D7" i="2" s="1"/>
  <c r="BX16" i="49"/>
  <c r="D17" i="2" s="1"/>
  <c r="BX15" i="49"/>
  <c r="D16" i="2" s="1"/>
  <c r="BX40" i="49"/>
  <c r="D41" i="2" s="1"/>
  <c r="CW15" i="49"/>
  <c r="E16" i="2" s="1"/>
  <c r="CW19" i="49"/>
  <c r="E20" i="2" s="1"/>
  <c r="BX12" i="49"/>
  <c r="D13" i="2" s="1"/>
  <c r="CW12" i="49"/>
  <c r="E13" i="2" s="1"/>
  <c r="CW16" i="49"/>
  <c r="E17" i="2" s="1"/>
  <c r="CW21" i="49"/>
  <c r="E22" i="2" s="1"/>
  <c r="CW27" i="49"/>
  <c r="CW32" i="49"/>
  <c r="E33" i="2" s="1"/>
  <c r="CW36" i="49"/>
  <c r="E37" i="2" s="1"/>
  <c r="CW6" i="49"/>
  <c r="E7" i="2" s="1"/>
  <c r="CW13" i="49"/>
  <c r="E14" i="2" s="1"/>
  <c r="CW17" i="49"/>
  <c r="E18" i="2" s="1"/>
  <c r="CW22" i="49"/>
  <c r="E23" i="2" s="1"/>
  <c r="CW33" i="49"/>
  <c r="E34" i="2" s="1"/>
  <c r="CW37" i="49"/>
  <c r="E38" i="2" s="1"/>
  <c r="CW41" i="49"/>
  <c r="E42" i="2" s="1"/>
  <c r="BX43" i="49"/>
  <c r="D44" i="2" s="1"/>
  <c r="BX25" i="49"/>
  <c r="D26" i="2" s="1"/>
  <c r="BX42" i="49"/>
  <c r="D43" i="2" s="1"/>
  <c r="BX10" i="49"/>
  <c r="D11" i="2" s="1"/>
  <c r="BX17" i="49"/>
  <c r="D18" i="2" s="1"/>
  <c r="BX36" i="49"/>
  <c r="D37" i="2" s="1"/>
  <c r="BX7" i="49"/>
  <c r="D8" i="2" s="1"/>
  <c r="BX31" i="49"/>
  <c r="D32" i="2" s="1"/>
  <c r="BX27" i="49"/>
  <c r="D28" i="2" s="1"/>
  <c r="BX38" i="49"/>
  <c r="D39" i="2" s="1"/>
  <c r="BX21" i="49"/>
  <c r="D22" i="2" s="1"/>
  <c r="BX41" i="49"/>
  <c r="D42" i="2" s="1"/>
  <c r="BX33" i="49"/>
  <c r="D34" i="2" s="1"/>
  <c r="BX39" i="49"/>
  <c r="D40" i="2" s="1"/>
  <c r="BX34" i="49"/>
  <c r="D35" i="2" s="1"/>
  <c r="BX26" i="49"/>
  <c r="D27" i="2" s="1"/>
  <c r="BX35" i="49"/>
  <c r="D36" i="2" s="1"/>
  <c r="BX37" i="49"/>
  <c r="D38" i="2" s="1"/>
  <c r="AX31" i="49"/>
  <c r="C32" i="2" s="1"/>
  <c r="AX15" i="49"/>
  <c r="C16" i="2" s="1"/>
  <c r="AX20" i="49"/>
  <c r="C21" i="2" s="1"/>
  <c r="AX36" i="49"/>
  <c r="C37" i="2" s="1"/>
  <c r="AX13" i="49"/>
  <c r="C14" i="2" s="1"/>
  <c r="AX29" i="49"/>
  <c r="C30" i="2" s="1"/>
  <c r="AX18" i="49"/>
  <c r="C19" i="2" s="1"/>
  <c r="AX34" i="49"/>
  <c r="C35" i="2" s="1"/>
  <c r="AX8" i="49"/>
  <c r="C9" i="2" s="1"/>
  <c r="AX17" i="49"/>
  <c r="C18" i="2" s="1"/>
  <c r="AX22" i="49"/>
  <c r="C23" i="2" s="1"/>
  <c r="AX28" i="49"/>
  <c r="C29" i="2" s="1"/>
  <c r="AX10" i="49"/>
  <c r="C11" i="2" s="1"/>
  <c r="AX24" i="49"/>
  <c r="C25" i="2" s="1"/>
  <c r="AX33" i="49"/>
  <c r="C34" i="2" s="1"/>
  <c r="AX38" i="49"/>
  <c r="C39" i="2" s="1"/>
  <c r="AX12" i="49"/>
  <c r="C13" i="2" s="1"/>
  <c r="AX6" i="49"/>
  <c r="C7" i="2" s="1"/>
  <c r="AX42" i="49"/>
  <c r="C43" i="2" s="1"/>
  <c r="AX16" i="49"/>
  <c r="C17" i="2" s="1"/>
  <c r="AX32" i="49"/>
  <c r="C33" i="2" s="1"/>
  <c r="AX9" i="49"/>
  <c r="C10" i="2" s="1"/>
  <c r="AX25" i="49"/>
  <c r="C26" i="2" s="1"/>
  <c r="AX40" i="49"/>
  <c r="C41" i="2" s="1"/>
  <c r="AX35" i="49"/>
  <c r="C36" i="2" s="1"/>
  <c r="AX21" i="49"/>
  <c r="C22" i="2" s="1"/>
  <c r="AX37" i="49"/>
  <c r="C38" i="2" s="1"/>
  <c r="AX26" i="49"/>
  <c r="C27" i="2" s="1"/>
  <c r="AX19" i="49"/>
  <c r="C20" i="2" s="1"/>
  <c r="AX41" i="49"/>
  <c r="C42" i="2" s="1"/>
  <c r="AX14" i="49"/>
  <c r="C15" i="2" s="1"/>
  <c r="AX30" i="49"/>
  <c r="C31" i="2" s="1"/>
  <c r="AX7" i="49"/>
  <c r="C8" i="2" s="1"/>
  <c r="AX23" i="49"/>
  <c r="C24" i="2" s="1"/>
  <c r="AX39" i="49"/>
  <c r="C40" i="2" s="1"/>
  <c r="AX11" i="49"/>
  <c r="C12" i="2" s="1"/>
  <c r="AX27" i="49"/>
  <c r="C28" i="2" s="1"/>
  <c r="AX43" i="49"/>
  <c r="E28" i="2" l="1"/>
  <c r="E19" i="2"/>
  <c r="E9" i="2"/>
  <c r="M53" i="4"/>
  <c r="K53" i="4"/>
  <c r="I53" i="4"/>
  <c r="J53" i="4"/>
  <c r="L53" i="4"/>
  <c r="N53" i="4"/>
  <c r="H51" i="4"/>
  <c r="C44" i="2"/>
  <c r="H15" i="4"/>
  <c r="H40" i="4"/>
  <c r="H20" i="4"/>
  <c r="H18" i="4"/>
  <c r="H16" i="4"/>
  <c r="H21" i="4"/>
  <c r="H39" i="4"/>
  <c r="H35" i="4"/>
  <c r="H38" i="4"/>
  <c r="H48" i="4"/>
  <c r="H24" i="4"/>
  <c r="H46" i="4"/>
  <c r="H36" i="4"/>
  <c r="H42" i="4"/>
  <c r="H44" i="4"/>
  <c r="H27" i="4"/>
  <c r="H19" i="4"/>
  <c r="H22" i="4"/>
  <c r="H45" i="4"/>
  <c r="H33" i="4"/>
  <c r="H50" i="4"/>
  <c r="H41" i="4"/>
  <c r="H30" i="4"/>
  <c r="H26" i="4"/>
  <c r="H28" i="4"/>
  <c r="H43" i="4"/>
  <c r="H34" i="4"/>
  <c r="H47" i="4"/>
  <c r="H31" i="4"/>
  <c r="H49" i="4"/>
  <c r="H29" i="4"/>
  <c r="H17" i="4"/>
  <c r="H14" i="4"/>
  <c r="H32" i="4"/>
  <c r="H25" i="4"/>
  <c r="H37" i="4"/>
  <c r="H23" i="4"/>
  <c r="C472" i="49"/>
  <c r="C471" i="49"/>
  <c r="C470" i="49"/>
  <c r="C469" i="49"/>
  <c r="C468" i="49"/>
  <c r="C467" i="49"/>
  <c r="C466" i="49"/>
  <c r="C465" i="49"/>
  <c r="C464" i="49"/>
  <c r="C463" i="49"/>
  <c r="C462" i="49"/>
  <c r="C461" i="49"/>
  <c r="C460" i="49"/>
  <c r="C459" i="49"/>
  <c r="C458" i="49"/>
  <c r="C457" i="49"/>
  <c r="C456" i="49"/>
  <c r="C455" i="49"/>
  <c r="C454" i="49"/>
  <c r="C453" i="49"/>
  <c r="C450" i="49"/>
  <c r="C449" i="49"/>
  <c r="C448" i="49"/>
  <c r="C447" i="49"/>
  <c r="C446" i="49"/>
  <c r="D446" i="49" s="1"/>
  <c r="E446" i="49" s="1"/>
  <c r="H53" i="4" l="1"/>
  <c r="E32" i="4" l="1"/>
  <c r="S32" i="4" l="1"/>
  <c r="W32" i="4"/>
  <c r="AA32" i="4"/>
  <c r="O32" i="4"/>
  <c r="P32" i="4"/>
  <c r="T32" i="4"/>
  <c r="X32" i="4"/>
  <c r="AB32" i="4"/>
  <c r="Q32" i="4"/>
  <c r="U32" i="4"/>
  <c r="Y32" i="4"/>
  <c r="AC32" i="4"/>
  <c r="R32" i="4"/>
  <c r="V32" i="4"/>
  <c r="Z32" i="4"/>
  <c r="E48" i="4" l="1"/>
  <c r="E47" i="4"/>
  <c r="E43" i="4"/>
  <c r="O43" i="4" l="1"/>
  <c r="AB43" i="4"/>
  <c r="AA43" i="4"/>
  <c r="AC43" i="4"/>
  <c r="T43" i="4"/>
  <c r="X47" i="4"/>
  <c r="P48" i="4"/>
  <c r="S43" i="4"/>
  <c r="S47" i="4"/>
  <c r="T48" i="4"/>
  <c r="W43" i="4"/>
  <c r="W47" i="4"/>
  <c r="X48" i="4"/>
  <c r="AA47" i="4"/>
  <c r="AB48" i="4"/>
  <c r="P43" i="4"/>
  <c r="X43" i="4"/>
  <c r="Y48" i="4"/>
  <c r="AB47" i="4"/>
  <c r="AC48" i="4"/>
  <c r="R43" i="4"/>
  <c r="R47" i="4"/>
  <c r="S48" i="4"/>
  <c r="V43" i="4"/>
  <c r="V47" i="4"/>
  <c r="W48" i="4"/>
  <c r="Z43" i="4"/>
  <c r="Z47" i="4"/>
  <c r="AA48" i="4"/>
  <c r="O48" i="4"/>
  <c r="P47" i="4"/>
  <c r="Q48" i="4"/>
  <c r="T47" i="4"/>
  <c r="U48" i="4"/>
  <c r="O47" i="4"/>
  <c r="Q43" i="4"/>
  <c r="Q47" i="4"/>
  <c r="R48" i="4"/>
  <c r="U43" i="4"/>
  <c r="U47" i="4"/>
  <c r="V48" i="4"/>
  <c r="Y43" i="4"/>
  <c r="Y47" i="4"/>
  <c r="Z48" i="4"/>
  <c r="AC47" i="4"/>
  <c r="O39" i="4" l="1"/>
  <c r="O38" i="4"/>
  <c r="O37" i="4"/>
  <c r="O34" i="4"/>
  <c r="O33" i="4"/>
  <c r="O31" i="4"/>
  <c r="O30" i="4"/>
  <c r="O29" i="4"/>
  <c r="O27" i="4"/>
  <c r="O26" i="4"/>
  <c r="O25" i="4"/>
  <c r="O23" i="4"/>
  <c r="O22" i="4"/>
  <c r="O21" i="4"/>
  <c r="O20" i="4"/>
  <c r="O19" i="4"/>
  <c r="O17" i="4"/>
  <c r="O16" i="4"/>
  <c r="O15" i="4"/>
  <c r="V14" i="4"/>
  <c r="AB52" i="4"/>
  <c r="AC52" i="4"/>
  <c r="Z52" i="4"/>
  <c r="AA52" i="4"/>
  <c r="T52" i="4"/>
  <c r="U52" i="4"/>
  <c r="V52" i="4"/>
  <c r="W52" i="4"/>
  <c r="X52" i="4"/>
  <c r="Y52" i="4"/>
  <c r="Q52" i="4"/>
  <c r="R52" i="4"/>
  <c r="S52" i="4"/>
  <c r="O52" i="4"/>
  <c r="P52" i="4"/>
  <c r="E50" i="4"/>
  <c r="E49" i="4"/>
  <c r="E46" i="4"/>
  <c r="E45" i="4"/>
  <c r="E44" i="4"/>
  <c r="E42" i="4"/>
  <c r="E41" i="4"/>
  <c r="E40" i="4"/>
  <c r="E39" i="4"/>
  <c r="E38" i="4"/>
  <c r="E37" i="4"/>
  <c r="E36" i="4"/>
  <c r="E35" i="4"/>
  <c r="E34" i="4"/>
  <c r="E33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52" i="4" l="1"/>
  <c r="D447" i="49"/>
  <c r="E447" i="49" s="1"/>
  <c r="O2862" i="49"/>
  <c r="C500" i="49"/>
  <c r="R2860" i="49"/>
  <c r="R14" i="4"/>
  <c r="T2862" i="49"/>
  <c r="Z14" i="4"/>
  <c r="Y14" i="4"/>
  <c r="L2862" i="49"/>
  <c r="R2862" i="49"/>
  <c r="L2860" i="49"/>
  <c r="O14" i="4"/>
  <c r="W14" i="4"/>
  <c r="T2860" i="49"/>
  <c r="O2860" i="49"/>
  <c r="S2860" i="49"/>
  <c r="S14" i="4"/>
  <c r="Q2860" i="49"/>
  <c r="N2862" i="49"/>
  <c r="Y2860" i="49"/>
  <c r="U2860" i="49"/>
  <c r="Q14" i="4"/>
  <c r="AA14" i="4"/>
  <c r="O24" i="4"/>
  <c r="O28" i="4"/>
  <c r="W2860" i="49"/>
  <c r="AC14" i="4"/>
  <c r="U14" i="4"/>
  <c r="Y2862" i="49"/>
  <c r="U2862" i="49"/>
  <c r="Q2862" i="49"/>
  <c r="AB14" i="4"/>
  <c r="X14" i="4"/>
  <c r="T14" i="4"/>
  <c r="P14" i="4"/>
  <c r="W2862" i="49"/>
  <c r="S2862" i="49"/>
  <c r="N2860" i="49"/>
  <c r="O18" i="4"/>
  <c r="O35" i="4"/>
  <c r="O36" i="4"/>
  <c r="O40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P26" i="4"/>
  <c r="Q26" i="4"/>
  <c r="R26" i="4"/>
  <c r="S26" i="4"/>
  <c r="T26" i="4"/>
  <c r="U26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P30" i="4"/>
  <c r="Q30" i="4"/>
  <c r="R30" i="4"/>
  <c r="S30" i="4"/>
  <c r="T30" i="4"/>
  <c r="U30" i="4"/>
  <c r="W30" i="4"/>
  <c r="Y30" i="4"/>
  <c r="AA30" i="4"/>
  <c r="AC30" i="4"/>
  <c r="U31" i="4"/>
  <c r="W31" i="4"/>
  <c r="Y31" i="4"/>
  <c r="AA31" i="4"/>
  <c r="AC31" i="4"/>
  <c r="P33" i="4"/>
  <c r="R33" i="4"/>
  <c r="T33" i="4"/>
  <c r="V33" i="4"/>
  <c r="X33" i="4"/>
  <c r="Z33" i="4"/>
  <c r="AB33" i="4"/>
  <c r="Q35" i="4"/>
  <c r="S35" i="4"/>
  <c r="U35" i="4"/>
  <c r="W35" i="4"/>
  <c r="Y35" i="4"/>
  <c r="Z35" i="4"/>
  <c r="AB35" i="4"/>
  <c r="V36" i="4"/>
  <c r="W36" i="4"/>
  <c r="X36" i="4"/>
  <c r="Y36" i="4"/>
  <c r="Z36" i="4"/>
  <c r="AA36" i="4"/>
  <c r="AB36" i="4"/>
  <c r="AC36" i="4"/>
  <c r="Q38" i="4"/>
  <c r="S38" i="4"/>
  <c r="U3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V26" i="4"/>
  <c r="W26" i="4"/>
  <c r="X26" i="4"/>
  <c r="Y26" i="4"/>
  <c r="Z26" i="4"/>
  <c r="AA26" i="4"/>
  <c r="AB26" i="4"/>
  <c r="AC26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V30" i="4"/>
  <c r="X30" i="4"/>
  <c r="Z30" i="4"/>
  <c r="AB30" i="4"/>
  <c r="T31" i="4"/>
  <c r="V31" i="4"/>
  <c r="X31" i="4"/>
  <c r="Z31" i="4"/>
  <c r="AB31" i="4"/>
  <c r="Q33" i="4"/>
  <c r="S33" i="4"/>
  <c r="U33" i="4"/>
  <c r="W33" i="4"/>
  <c r="Y33" i="4"/>
  <c r="AA33" i="4"/>
  <c r="AC33" i="4"/>
  <c r="P35" i="4"/>
  <c r="R35" i="4"/>
  <c r="T35" i="4"/>
  <c r="V35" i="4"/>
  <c r="X35" i="4"/>
  <c r="AA35" i="4"/>
  <c r="AC35" i="4"/>
  <c r="P38" i="4"/>
  <c r="R38" i="4"/>
  <c r="T38" i="4"/>
  <c r="V38" i="4"/>
  <c r="W38" i="4"/>
  <c r="X38" i="4"/>
  <c r="Y38" i="4"/>
  <c r="Z38" i="4"/>
  <c r="AA38" i="4"/>
  <c r="AB38" i="4"/>
  <c r="AC38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Y41" i="4"/>
  <c r="Z41" i="4"/>
  <c r="AA41" i="4"/>
  <c r="AB41" i="4"/>
  <c r="AC41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P31" i="4"/>
  <c r="Q31" i="4"/>
  <c r="R31" i="4"/>
  <c r="S31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P36" i="4"/>
  <c r="Q36" i="4"/>
  <c r="R36" i="4"/>
  <c r="S36" i="4"/>
  <c r="T36" i="4"/>
  <c r="U36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O41" i="4"/>
  <c r="P41" i="4"/>
  <c r="Q41" i="4"/>
  <c r="R41" i="4"/>
  <c r="S41" i="4"/>
  <c r="T41" i="4"/>
  <c r="U41" i="4"/>
  <c r="V41" i="4"/>
  <c r="W41" i="4"/>
  <c r="X41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V53" i="4" l="1"/>
  <c r="Q53" i="4"/>
  <c r="X53" i="4"/>
  <c r="S53" i="4"/>
  <c r="W53" i="4"/>
  <c r="R53" i="4"/>
  <c r="T53" i="4"/>
  <c r="AB53" i="4"/>
  <c r="U53" i="4"/>
  <c r="O53" i="4"/>
  <c r="Y53" i="4"/>
  <c r="P53" i="4"/>
  <c r="AC53" i="4"/>
  <c r="AA53" i="4"/>
  <c r="Z53" i="4"/>
  <c r="D448" i="49"/>
  <c r="E448" i="49" s="1"/>
  <c r="O2863" i="49"/>
  <c r="L2863" i="49"/>
  <c r="N2863" i="49"/>
  <c r="R2863" i="49"/>
  <c r="T2863" i="49"/>
  <c r="S2863" i="49"/>
  <c r="Q2863" i="49"/>
  <c r="U2863" i="49"/>
  <c r="Y2863" i="49"/>
  <c r="X2860" i="49"/>
  <c r="X2862" i="49"/>
  <c r="M2860" i="49"/>
  <c r="M2862" i="49"/>
  <c r="V2860" i="49"/>
  <c r="V2862" i="49"/>
  <c r="K2860" i="49"/>
  <c r="P2860" i="49"/>
  <c r="P2862" i="49"/>
  <c r="W2863" i="49"/>
  <c r="D449" i="49" l="1"/>
  <c r="E449" i="49" s="1"/>
  <c r="P2863" i="49"/>
  <c r="X2863" i="49"/>
  <c r="M2863" i="49"/>
  <c r="H52" i="4"/>
  <c r="K2862" i="49"/>
  <c r="K2863" i="49" s="1"/>
  <c r="V2863" i="49"/>
  <c r="D450" i="49" l="1"/>
  <c r="D451" i="49" s="1"/>
  <c r="D452" i="49" s="1"/>
  <c r="D453" i="49" s="1"/>
  <c r="D454" i="49" s="1"/>
  <c r="D455" i="49" s="1"/>
  <c r="D456" i="49" s="1"/>
  <c r="D457" i="49" s="1"/>
  <c r="D458" i="49" s="1"/>
  <c r="D459" i="49" s="1"/>
  <c r="D460" i="49" s="1"/>
  <c r="D461" i="49" s="1"/>
  <c r="D462" i="49" s="1"/>
  <c r="D463" i="49" s="1"/>
  <c r="D464" i="49" s="1"/>
  <c r="D465" i="49" s="1"/>
  <c r="D466" i="49" s="1"/>
  <c r="D467" i="49" s="1"/>
  <c r="D468" i="49" s="1"/>
  <c r="D469" i="49" s="1"/>
  <c r="D470" i="49" s="1"/>
  <c r="D471" i="49" s="1"/>
  <c r="D472" i="49" s="1"/>
  <c r="E451" i="49" l="1"/>
  <c r="E450" i="49"/>
  <c r="E452" i="49" l="1"/>
  <c r="E453" i="49" l="1"/>
  <c r="E454" i="49" l="1"/>
  <c r="E455" i="49" l="1"/>
  <c r="E456" i="49" l="1"/>
  <c r="E457" i="49" l="1"/>
  <c r="E458" i="49" l="1"/>
  <c r="E459" i="49" l="1"/>
  <c r="E460" i="49" l="1"/>
  <c r="E461" i="49" l="1"/>
  <c r="E462" i="49" l="1"/>
  <c r="E463" i="49" l="1"/>
  <c r="E464" i="49" l="1"/>
  <c r="E465" i="49" l="1"/>
  <c r="E466" i="49" l="1"/>
  <c r="E467" i="49" l="1"/>
  <c r="E468" i="49" l="1"/>
  <c r="E469" i="49" l="1"/>
  <c r="E470" i="49" l="1"/>
  <c r="E472" i="49" l="1"/>
  <c r="F52" i="4" s="1"/>
  <c r="E471" i="49"/>
</calcChain>
</file>

<file path=xl/comments1.xml><?xml version="1.0" encoding="utf-8"?>
<comments xmlns="http://schemas.openxmlformats.org/spreadsheetml/2006/main">
  <authors>
    <author>calidad21</author>
  </authors>
  <commentList>
    <comment ref="AY3" authorId="0" shapeId="0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Eliminamos valores de celdas con errros (DIV0) e ocultamos valores 0. Ambos se corresponden a valores sen resposta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Elimínanse as respstas sen valoración ningunha</t>
        </r>
      </text>
    </comment>
  </commentList>
</comments>
</file>

<file path=xl/sharedStrings.xml><?xml version="1.0" encoding="utf-8"?>
<sst xmlns="http://schemas.openxmlformats.org/spreadsheetml/2006/main" count="2383" uniqueCount="261">
  <si>
    <t>Resumo</t>
  </si>
  <si>
    <t xml:space="preserve">Informe de Resultados </t>
  </si>
  <si>
    <t>Valoración 
Global</t>
  </si>
  <si>
    <t>Porcentaxe
Participación</t>
  </si>
  <si>
    <t>Total</t>
  </si>
  <si>
    <t xml:space="preserve">Mulleres </t>
  </si>
  <si>
    <t>Homes</t>
  </si>
  <si>
    <t>Resultados desagregados</t>
  </si>
  <si>
    <t xml:space="preserve">Área de Calidade
</t>
  </si>
  <si>
    <t>Poboación</t>
  </si>
  <si>
    <t>Nº</t>
  </si>
  <si>
    <t xml:space="preserve">Poboación: </t>
  </si>
  <si>
    <t>Escala:</t>
  </si>
  <si>
    <t>TOTAL</t>
  </si>
  <si>
    <t>preg. 6</t>
  </si>
  <si>
    <t>preg. 7</t>
  </si>
  <si>
    <t>preg. 8</t>
  </si>
  <si>
    <t>preg. 9</t>
  </si>
  <si>
    <t>preg. 10</t>
  </si>
  <si>
    <t>preg. 11</t>
  </si>
  <si>
    <t>preg. 12</t>
  </si>
  <si>
    <t>preg. 13</t>
  </si>
  <si>
    <t>preg. 14</t>
  </si>
  <si>
    <t>preg. 15</t>
  </si>
  <si>
    <t>título</t>
  </si>
  <si>
    <t>Sexo</t>
  </si>
  <si>
    <t>V01D006V06</t>
  </si>
  <si>
    <t>V01D029V06</t>
  </si>
  <si>
    <t>V05D018V06</t>
  </si>
  <si>
    <t>V10D007V06</t>
  </si>
  <si>
    <t>O01D011V06</t>
  </si>
  <si>
    <t>V05D005V06</t>
  </si>
  <si>
    <t>V03D036V06</t>
  </si>
  <si>
    <t>V11D012V06</t>
  </si>
  <si>
    <t>O05D019V06</t>
  </si>
  <si>
    <t>V01D024V06</t>
  </si>
  <si>
    <t>P02D004V06</t>
  </si>
  <si>
    <t>P02D016V06</t>
  </si>
  <si>
    <t>V04D034V06</t>
  </si>
  <si>
    <t>V02D028V06</t>
  </si>
  <si>
    <t>V01D013V06</t>
  </si>
  <si>
    <t>V12D017V06</t>
  </si>
  <si>
    <t>V02D003V06</t>
  </si>
  <si>
    <t>V09D038V06</t>
  </si>
  <si>
    <t>V08D010V06</t>
  </si>
  <si>
    <t>O06D023V06</t>
  </si>
  <si>
    <t>V01D032V06</t>
  </si>
  <si>
    <t>P02D037V06</t>
  </si>
  <si>
    <t>P01D025V06</t>
  </si>
  <si>
    <t>V12D020V06</t>
  </si>
  <si>
    <t>V05D008V06</t>
  </si>
  <si>
    <t>V11D027V06</t>
  </si>
  <si>
    <t>V08D022V06</t>
  </si>
  <si>
    <t>V02D021V06</t>
  </si>
  <si>
    <t>V05D031V06</t>
  </si>
  <si>
    <t>V03D026V06</t>
  </si>
  <si>
    <t>V09D009V06</t>
  </si>
  <si>
    <t>En xeral, estou satisfeito/a co programa de doutoramento</t>
  </si>
  <si>
    <t>bloque 1</t>
  </si>
  <si>
    <t>bloque 2</t>
  </si>
  <si>
    <t>bloque 3</t>
  </si>
  <si>
    <t>bloque 4</t>
  </si>
  <si>
    <t>bloque 5</t>
  </si>
  <si>
    <t>Participantes</t>
  </si>
  <si>
    <t>Datos de entrada</t>
  </si>
  <si>
    <t>Resultados desagregados por sexo dos bloques e preguntas</t>
  </si>
  <si>
    <t>Escala de valoración da enquisa, métodos de cálculo e poboación</t>
  </si>
  <si>
    <t>Evolución da participación</t>
  </si>
  <si>
    <t>Brutos</t>
  </si>
  <si>
    <t>As respostas detalladas atópanse na folla Brutos</t>
  </si>
  <si>
    <t>Resultados das preguntas:</t>
  </si>
  <si>
    <t>Resultados do bloque</t>
  </si>
  <si>
    <t>Preguntas Si/Non:</t>
  </si>
  <si>
    <t>Período de realización:</t>
  </si>
  <si>
    <t>4: Satisfactorio</t>
  </si>
  <si>
    <t>5 Moi Satisfactorio</t>
  </si>
  <si>
    <t>3: Aceptable</t>
  </si>
  <si>
    <t>2: Insatisfactorio</t>
  </si>
  <si>
    <t>1: Moi Insatisfactorio</t>
  </si>
  <si>
    <t>preg. 16</t>
  </si>
  <si>
    <t>Datos brutos das respostas</t>
  </si>
  <si>
    <t>V11D033V06</t>
  </si>
  <si>
    <t>V09D041V06</t>
  </si>
  <si>
    <t>V11D01V06</t>
  </si>
  <si>
    <t xml:space="preserve">Media agregada das respostas da pregunta </t>
  </si>
  <si>
    <t>Resultados globais, por pregunta e por bloques dos programas de doutoramento</t>
  </si>
  <si>
    <t>Resultados de participación</t>
  </si>
  <si>
    <t>Resultados de satisfacción por bloques</t>
  </si>
  <si>
    <t>Resultados de satisfacción por pregunta</t>
  </si>
  <si>
    <t>Resultados de satisfacción</t>
  </si>
  <si>
    <t>Xerais</t>
  </si>
  <si>
    <t>desviación típica</t>
  </si>
  <si>
    <t>Representación gráfica das respostas persoais</t>
  </si>
  <si>
    <t>Xestión e resolución de conflitos. Menores, Familia e Xusticia terapéutica</t>
  </si>
  <si>
    <t>Enxeñaría Química</t>
  </si>
  <si>
    <t>Ciencia e tecnoloxía química</t>
  </si>
  <si>
    <t>Estatística e investigación operativa</t>
  </si>
  <si>
    <t>Tecnoloxías da Información e as Comunicacións</t>
  </si>
  <si>
    <t>Comunicación</t>
  </si>
  <si>
    <t>Física Aplicada</t>
  </si>
  <si>
    <t>Tradución e paratradución</t>
  </si>
  <si>
    <t>Ciencias mariñas, tecnoloxía e xestión (Campus do Mar)</t>
  </si>
  <si>
    <t>Ordenación xurídica do mercado</t>
  </si>
  <si>
    <t>Láser, Fotónica e Visión</t>
  </si>
  <si>
    <t>Ciencia e tecnoloxía agroalimentaria</t>
  </si>
  <si>
    <t>Protección do patrimonio cultural</t>
  </si>
  <si>
    <t>Xeotecnoloxías aplicadas á construción, enerxía e industria</t>
  </si>
  <si>
    <t>Estudos ingleses avanzados:lingüística, literatura e cultura</t>
  </si>
  <si>
    <t>Ciencias da educación e do comportamiento</t>
  </si>
  <si>
    <t>Biotecnoloxía avanzada</t>
  </si>
  <si>
    <t>Sistemas software intelixentes e adaptables</t>
  </si>
  <si>
    <t>Metodoloxías e aplicacións en ciencias da vida</t>
  </si>
  <si>
    <t>Creación e investigación en arte contemporánea</t>
  </si>
  <si>
    <t>Ecosistemas terrestres, uso sustentable e implicacións ambientais</t>
  </si>
  <si>
    <t>Métodos matemáticos e simulación numérica en enxeñaría e ciencias aplicadas</t>
  </si>
  <si>
    <t>Educación, deporte e saúde</t>
  </si>
  <si>
    <t>Tecnoloxía aeroespacial: enxeñarías electromagnética, electrónica, informática e mecánica</t>
  </si>
  <si>
    <t>Nanomedicina</t>
  </si>
  <si>
    <t>Estudos literarios</t>
  </si>
  <si>
    <t>Eficiencia Enerxética e sustentabilidade en enxeñaría e arquitectura</t>
  </si>
  <si>
    <t>Estudos lingüísticos</t>
  </si>
  <si>
    <t>Análise económica e estratexia empresarial</t>
  </si>
  <si>
    <t>Investigación en tecnoloxías e procesos avanzados na industria</t>
  </si>
  <si>
    <t>Creatividade e innovación social e sustentable</t>
  </si>
  <si>
    <t>Química teórica e modelización computacional</t>
  </si>
  <si>
    <t>Neurociencia e Psicología Clínica</t>
  </si>
  <si>
    <t>Ciencias do deporte, educación física e actividade física saudable</t>
  </si>
  <si>
    <t>Auga, sustentabilidade e desenvolvemento</t>
  </si>
  <si>
    <t>Equidade e innovación en educación</t>
  </si>
  <si>
    <t>Endocrinoloxía</t>
  </si>
  <si>
    <t>Ciencia e tecnoloxía de coloides e interfaces</t>
  </si>
  <si>
    <t>N/A</t>
  </si>
  <si>
    <t>Home</t>
  </si>
  <si>
    <t>Muller</t>
  </si>
  <si>
    <t>Director/a e titor/a de tese</t>
  </si>
  <si>
    <t>Director/a de tese</t>
  </si>
  <si>
    <t>Titor/a de tese</t>
  </si>
  <si>
    <t>Perfil</t>
  </si>
  <si>
    <t>Data</t>
  </si>
  <si>
    <t>preg. 1</t>
  </si>
  <si>
    <t>preg. 2</t>
  </si>
  <si>
    <t>preg. 3</t>
  </si>
  <si>
    <t>preg. 4</t>
  </si>
  <si>
    <t>preg. 5</t>
  </si>
  <si>
    <t>A información proporcionada pola comisión académica do programa de doutoramento (CAPD)</t>
  </si>
  <si>
    <t>A motivación e o coñecementos do estudantado matriculado no programa</t>
  </si>
  <si>
    <t>O apoio económico (contratos, bolsas) aos/ás doutorandos/as</t>
  </si>
  <si>
    <t>O programa de axudas á mobilidade predoutoral</t>
  </si>
  <si>
    <t>O funcionamento da CAPD</t>
  </si>
  <si>
    <t>As actividades formativas para os/as doutorandos/as</t>
  </si>
  <si>
    <t>Os sistemas de avaliación e seguimento dos/as doutorandos/as</t>
  </si>
  <si>
    <t>A información proporcionada pola páxina web do programa</t>
  </si>
  <si>
    <t>A información proporcionada pola páxina web da Escola Internacional de Doutoramento (Eido)</t>
  </si>
  <si>
    <t>Os requisitos esixidos para acreditar a experiencia investigadora</t>
  </si>
  <si>
    <t>A adecuación e a dispoñibilidade dos laboratorios, aulas, espazos para talleres, equipamentos especiais, recursos bibliográficos, recursos e redes de telecomunicacións</t>
  </si>
  <si>
    <t>A información dos trámites relacionados coa tese de doutoramento</t>
  </si>
  <si>
    <t>A xestión dos procesos administrativos relacionados coa dirección das teses</t>
  </si>
  <si>
    <t>A rapidez na resolución das incidencias e reclamacións</t>
  </si>
  <si>
    <t>A formación investigadora adquirida polo estudantado</t>
  </si>
  <si>
    <t>Organización e desenvolvemento</t>
  </si>
  <si>
    <t>Información e transparencia</t>
  </si>
  <si>
    <t>Recursos humanos</t>
  </si>
  <si>
    <t>Recursos materiais e servizos</t>
  </si>
  <si>
    <t>Resultados do programa formativo</t>
  </si>
  <si>
    <t>Idioma inicial</t>
  </si>
  <si>
    <t>Galego</t>
  </si>
  <si>
    <t>Castelán</t>
  </si>
  <si>
    <t>Inglés</t>
  </si>
  <si>
    <t>Programa de doutoramento (PD)</t>
  </si>
  <si>
    <t>PD</t>
  </si>
  <si>
    <t>bloque 6</t>
  </si>
  <si>
    <t>MULLERES</t>
  </si>
  <si>
    <t>HOMES</t>
  </si>
  <si>
    <t>Participantes Mulleres</t>
  </si>
  <si>
    <t>Participantes Homes</t>
  </si>
  <si>
    <t>Media global</t>
  </si>
  <si>
    <t>Porcentaxe de participación do profesorado</t>
  </si>
  <si>
    <t>Respostas detalladas</t>
  </si>
  <si>
    <t>Setembro de 2018</t>
  </si>
  <si>
    <t>Medición de satisfacción do profesorado destinada aos directores/as e titores/as de teses cos programas de doutoramento</t>
  </si>
  <si>
    <t>curso 2017-2018</t>
  </si>
  <si>
    <t>Satisfacción dos directores/as e titores/as de teses cos programas de doutoramento</t>
  </si>
  <si>
    <t xml:space="preserve">Metodoloxía de medición: </t>
  </si>
  <si>
    <t>Enquisa autoadministrada (cuestionario en liña)</t>
  </si>
  <si>
    <t>11 de xuño ata o  6 de xullo de 2018</t>
  </si>
  <si>
    <t>Media aritmética dos bloques</t>
  </si>
  <si>
    <t>Media aritmética dos resultados das preguntas do bloque</t>
  </si>
  <si>
    <t>Non existen</t>
  </si>
  <si>
    <t>Participación diaria</t>
  </si>
  <si>
    <t>Participación acumulada</t>
  </si>
  <si>
    <t>Porcentaxe acumulada</t>
  </si>
  <si>
    <t>Directores/as e titores/as de teses de doutoramento da Universidade de Vigo desde o curso 2012/13 ata o 2017/18
(823 persoas)</t>
  </si>
  <si>
    <t>Idioma empregado</t>
  </si>
  <si>
    <t>Resultados de participación e análise dos datos de entrada</t>
  </si>
  <si>
    <r>
      <t>(Previos</t>
    </r>
    <r>
      <rPr>
        <i/>
        <sz val="14"/>
        <rFont val="Arial"/>
        <family val="2"/>
      </rPr>
      <t>: non existen</t>
    </r>
    <r>
      <rPr>
        <b/>
        <i/>
        <sz val="14"/>
        <rFont val="Arial"/>
        <family val="2"/>
      </rPr>
      <t>)</t>
    </r>
  </si>
  <si>
    <t>2017/18</t>
  </si>
  <si>
    <r>
      <t xml:space="preserve">2017/18 </t>
    </r>
    <r>
      <rPr>
        <sz val="14"/>
        <rFont val="Arial"/>
        <family val="2"/>
      </rPr>
      <t>(cursos 2012/13 a 2017/18)</t>
    </r>
  </si>
  <si>
    <r>
      <t>(Previos:</t>
    </r>
    <r>
      <rPr>
        <i/>
        <sz val="14"/>
        <rFont val="Arial"/>
        <family val="2"/>
      </rPr>
      <t xml:space="preserve"> non existen</t>
    </r>
    <r>
      <rPr>
        <b/>
        <i/>
        <sz val="14"/>
        <rFont val="Arial"/>
        <family val="2"/>
      </rPr>
      <t>)</t>
    </r>
  </si>
  <si>
    <t>Bloque 1
Organización e desenvolvemento</t>
  </si>
  <si>
    <t>Bloque 2
Información e transparencia</t>
  </si>
  <si>
    <t>Bloque 3
Recursos humanos</t>
  </si>
  <si>
    <t>Bloque 4
Recursos materiais e servizos</t>
  </si>
  <si>
    <t>Bloque 5
Resultados do programa formativo</t>
  </si>
  <si>
    <t>Bloque 6
En xeral, estou satisfeito/a co programa de doutoramento</t>
  </si>
  <si>
    <t>Non contesta</t>
  </si>
  <si>
    <t>Taxa de resposta por pregunta</t>
  </si>
  <si>
    <t>Non dispoñible por PD</t>
  </si>
  <si>
    <t>4 - O programa de axudas á mobilidade predoutoral</t>
  </si>
  <si>
    <t>1 - A información proporcionada pola comisión académica do programa de doutoramento (CAPD)</t>
  </si>
  <si>
    <t>2 - A motivación e o coñecementos do estudantado matriculado no programa</t>
  </si>
  <si>
    <t>3 - O apoio económico (contratos, bolsas) aos/ás doutorandos/as</t>
  </si>
  <si>
    <t>5 - O funcionamento da CAPD</t>
  </si>
  <si>
    <t>6 - As actividades formativas para os/as doutorandos/as</t>
  </si>
  <si>
    <t>7 - Os sistemas de avaliación e seguimento dos/as doutorandos/as</t>
  </si>
  <si>
    <t>8 - A información proporcionada pola páxina web do programa</t>
  </si>
  <si>
    <t>9 - A información proporcionada pola páxina web da Escola Internacional de Doutoramento (Eido)</t>
  </si>
  <si>
    <t>10 - Os requisitos esixidos para acreditar a experiencia investigadora</t>
  </si>
  <si>
    <t>11 - A adecuación e a dispoñibilidade dos laboratorios, aulas, espazos para talleres, equipamentos especiais, recursos bibliográficos, recursos e redes de telecomunicacións</t>
  </si>
  <si>
    <t>12 - A información dos trámites relacionados coa tese de doutoramento</t>
  </si>
  <si>
    <t>13 - A xestión dos procesos administrativos relacionados coa dirección das teses</t>
  </si>
  <si>
    <t>14 - A rapidez na resolución das incidencias e reclamacións</t>
  </si>
  <si>
    <t>15 - A formación investigadora adquirida polo estudantado</t>
  </si>
  <si>
    <t>16 - En xeral, estou satisfeito/a co programa de doutoramento</t>
  </si>
  <si>
    <t>Media aritmética por pregunta</t>
  </si>
  <si>
    <t>Media aritmética por bloque</t>
  </si>
  <si>
    <t>Desviación típica por pregunta</t>
  </si>
  <si>
    <t>TOTAL Eido - Universidade de Vigo</t>
  </si>
  <si>
    <t>Bloque 1</t>
  </si>
  <si>
    <t>Bloque 2</t>
  </si>
  <si>
    <t>Bloque 3</t>
  </si>
  <si>
    <t>Bloque 4</t>
  </si>
  <si>
    <t>Bloque 5</t>
  </si>
  <si>
    <t>Bloque 6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</si>
  <si>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</si>
  <si>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</si>
  <si>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</si>
  <si>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</si>
  <si>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</si>
  <si>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</si>
  <si>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</si>
  <si>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</si>
  <si>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9</t>
  </si>
  <si>
    <t>Pregunta 10</t>
  </si>
  <si>
    <t>Pregunta 11</t>
  </si>
  <si>
    <t>Pregunta 12</t>
  </si>
  <si>
    <t>Pregunta 13</t>
  </si>
  <si>
    <t>Pregunta 14</t>
  </si>
  <si>
    <t>Pregunta 15</t>
  </si>
  <si>
    <t>Pregunta 16</t>
  </si>
  <si>
    <t>Ficha técnica</t>
  </si>
  <si>
    <t xml:space="preserve">Mostraxe: </t>
  </si>
  <si>
    <t xml:space="preserve">Profesorado de doutoramento da Universidade de Vigo desde o curso 2012/13 ata o 2017/18
</t>
  </si>
  <si>
    <t xml:space="preserve">Recollida da información: </t>
  </si>
  <si>
    <t>Aplicación de enquisas dispoñible na Secretaría.</t>
  </si>
  <si>
    <t>TOTAIS POR PD</t>
  </si>
  <si>
    <t>Rama de coñecemento</t>
  </si>
  <si>
    <t>Ciencias Sociais e Xurídicas</t>
  </si>
  <si>
    <t>Enxeñaría e Arquitectura</t>
  </si>
  <si>
    <t>Artes e Humanidades</t>
  </si>
  <si>
    <t>Ciencias</t>
  </si>
  <si>
    <t>Ciencias da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</si>
</sst>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;@"/>
    <numFmt numFmtId="165" formatCode="0.0%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New Baskerville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name val="New Baskerville"/>
      <family val="1"/>
    </font>
    <font>
      <u/>
      <sz val="18"/>
      <color theme="10"/>
      <name val="New Baskerville"/>
      <family val="1"/>
    </font>
    <font>
      <sz val="12"/>
      <color rgb="FF7030A0"/>
      <name val="New Baskerville"/>
      <family val="1"/>
    </font>
    <font>
      <sz val="16"/>
      <color rgb="FF7030A0"/>
      <name val="New Baskervil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New Baskerville"/>
      <family val="1"/>
    </font>
    <font>
      <sz val="22"/>
      <color rgb="FF0070C0"/>
      <name val="New Baskerville"/>
      <family val="1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rgb="FF0070C0"/>
      <name val="Arial"/>
      <family val="2"/>
    </font>
    <font>
      <sz val="12"/>
      <color rgb="FF0070C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color theme="1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4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/>
      <right style="thin">
        <color rgb="FFC66211"/>
      </right>
      <top/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/>
      <diagonal/>
    </border>
    <border>
      <left/>
      <right style="thin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thin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 style="medium">
        <color rgb="FFC66211"/>
      </bottom>
      <diagonal/>
    </border>
    <border>
      <left/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/>
      <right style="thin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/>
      <top style="thin">
        <color rgb="FFC66211"/>
      </top>
      <bottom style="medium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/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/>
      <bottom style="dotted">
        <color theme="4" tint="-0.24994659260841701"/>
      </bottom>
      <diagonal/>
    </border>
    <border>
      <left/>
      <right/>
      <top style="hair">
        <color rgb="FFC66211"/>
      </top>
      <bottom style="dotted">
        <color theme="4" tint="-0.24994659260841701"/>
      </bottom>
      <diagonal/>
    </border>
    <border>
      <left style="medium">
        <color rgb="FFC66211"/>
      </left>
      <right/>
      <top/>
      <bottom style="dotted">
        <color theme="4" tint="-0.24994659260841701"/>
      </bottom>
      <diagonal/>
    </border>
    <border>
      <left/>
      <right style="medium">
        <color rgb="FFC66211"/>
      </right>
      <top/>
      <bottom style="dotted">
        <color theme="4" tint="-0.24994659260841701"/>
      </bottom>
      <diagonal/>
    </border>
    <border>
      <left style="medium">
        <color rgb="FFC66211"/>
      </left>
      <right style="medium">
        <color rgb="FFC66211"/>
      </right>
      <top/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rgb="FFC66211"/>
      </left>
      <right/>
      <top style="dotted">
        <color theme="4" tint="-0.24994659260841701"/>
      </top>
      <bottom style="dotted">
        <color theme="4" tint="-0.24994659260841701"/>
      </bottom>
      <diagonal/>
    </border>
    <border>
      <left/>
      <right style="medium">
        <color rgb="FFC6621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medium">
        <color rgb="FFC66211"/>
      </left>
      <right style="medium">
        <color rgb="FFC66211"/>
      </right>
      <top style="dotted">
        <color theme="4" tint="-0.24994659260841701"/>
      </top>
      <bottom style="dotted">
        <color theme="4" tint="-0.24994659260841701"/>
      </bottom>
      <diagonal/>
    </border>
    <border>
      <left/>
      <right/>
      <top style="dotted">
        <color theme="4" tint="-0.24994659260841701"/>
      </top>
      <bottom/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dotted">
        <color theme="4" tint="0.39994506668294322"/>
      </bottom>
      <diagonal/>
    </border>
    <border>
      <left style="medium">
        <color rgb="FFC66211"/>
      </left>
      <right style="medium">
        <color rgb="FFC66211"/>
      </right>
      <top style="dotted">
        <color theme="4" tint="0.39994506668294322"/>
      </top>
      <bottom style="dotted">
        <color theme="4" tint="0.39994506668294322"/>
      </bottom>
      <diagonal/>
    </border>
    <border>
      <left style="medium">
        <color rgb="FFC66211"/>
      </left>
      <right style="medium">
        <color rgb="FFC66211"/>
      </right>
      <top style="dotted">
        <color theme="4" tint="0.39994506668294322"/>
      </top>
      <bottom style="dotted">
        <color theme="4" tint="-0.24994659260841701"/>
      </bottom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1454817346722"/>
      </left>
      <right/>
      <top/>
      <bottom/>
      <diagonal/>
    </border>
    <border>
      <left style="medium">
        <color theme="4" tint="0.39991454817346722"/>
      </left>
      <right/>
      <top/>
      <bottom style="medium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/>
      <diagonal/>
    </border>
    <border>
      <left style="medium">
        <color theme="4" tint="0.39991454817346722"/>
      </left>
      <right style="medium">
        <color theme="4" tint="0.399914548173467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1454817346722"/>
      </top>
      <bottom/>
      <diagonal/>
    </border>
    <border>
      <left/>
      <right/>
      <top style="medium">
        <color theme="4" tint="0.39991454817346722"/>
      </top>
      <bottom/>
      <diagonal/>
    </border>
    <border>
      <left style="medium">
        <color theme="4" tint="0.39991454817346722"/>
      </left>
      <right/>
      <top style="medium">
        <color theme="4" tint="0.39991454817346722"/>
      </top>
      <bottom/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1454817346722"/>
      </top>
      <bottom/>
      <diagonal/>
    </border>
    <border>
      <left/>
      <right style="medium">
        <color theme="4" tint="0.39994506668294322"/>
      </right>
      <top style="medium">
        <color theme="4" tint="0.39991454817346722"/>
      </top>
      <bottom/>
      <diagonal/>
    </border>
    <border>
      <left/>
      <right/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 style="hair">
        <color rgb="FFC66211"/>
      </top>
      <bottom/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/>
      <bottom style="thin">
        <color rgb="FFC66211"/>
      </bottom>
      <diagonal/>
    </border>
    <border>
      <left style="hair">
        <color rgb="FFC66211"/>
      </left>
      <right/>
      <top style="thin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/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medium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/>
      <top style="hair">
        <color rgb="FFC66211"/>
      </top>
      <bottom/>
      <diagonal/>
    </border>
    <border>
      <left/>
      <right style="thin">
        <color rgb="FFC66211"/>
      </right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428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4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0" fillId="0" borderId="5" xfId="0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5" xfId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11" fillId="0" borderId="4" xfId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7" fillId="0" borderId="0" xfId="1" applyFont="1" applyFill="1" applyBorder="1" applyAlignment="1">
      <alignment horizont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 applyBorder="1"/>
    <xf numFmtId="0" fontId="13" fillId="0" borderId="0" xfId="1" applyFont="1" applyFill="1" applyBorder="1" applyAlignment="1">
      <alignment vertical="center" wrapText="1"/>
    </xf>
    <xf numFmtId="0" fontId="17" fillId="0" borderId="0" xfId="2" applyFont="1" applyFill="1" applyBorder="1" applyAlignment="1">
      <alignment vertical="center"/>
    </xf>
    <xf numFmtId="16" fontId="13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vertical="center" wrapText="1"/>
    </xf>
    <xf numFmtId="0" fontId="23" fillId="0" borderId="0" xfId="1" applyFont="1" applyFill="1" applyBorder="1" applyAlignment="1">
      <alignment horizontal="center" vertical="center"/>
    </xf>
    <xf numFmtId="14" fontId="0" fillId="0" borderId="0" xfId="0" applyNumberFormat="1" applyFill="1"/>
    <xf numFmtId="0" fontId="20" fillId="0" borderId="0" xfId="1" applyFont="1" applyFill="1" applyBorder="1" applyAlignment="1">
      <alignment vertical="center"/>
    </xf>
    <xf numFmtId="0" fontId="0" fillId="0" borderId="1" xfId="0" applyBorder="1"/>
    <xf numFmtId="0" fontId="0" fillId="0" borderId="2" xfId="0" applyFill="1" applyBorder="1"/>
    <xf numFmtId="0" fontId="0" fillId="0" borderId="2" xfId="0" applyBorder="1" applyAlignment="1">
      <alignment horizontal="center"/>
    </xf>
    <xf numFmtId="0" fontId="0" fillId="0" borderId="4" xfId="0" applyBorder="1"/>
    <xf numFmtId="14" fontId="0" fillId="0" borderId="0" xfId="0" applyNumberFormat="1" applyFill="1" applyBorder="1"/>
    <xf numFmtId="0" fontId="0" fillId="0" borderId="6" xfId="0" applyBorder="1"/>
    <xf numFmtId="0" fontId="0" fillId="0" borderId="7" xfId="0" applyFill="1" applyBorder="1"/>
    <xf numFmtId="14" fontId="0" fillId="0" borderId="7" xfId="0" applyNumberFormat="1" applyFill="1" applyBorder="1"/>
    <xf numFmtId="0" fontId="15" fillId="0" borderId="0" xfId="1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23" fillId="0" borderId="20" xfId="1" applyFont="1" applyFill="1" applyBorder="1" applyAlignment="1">
      <alignment horizontal="right" vertical="center"/>
    </xf>
    <xf numFmtId="0" fontId="0" fillId="0" borderId="20" xfId="0" applyBorder="1"/>
    <xf numFmtId="0" fontId="23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 indent="1"/>
    </xf>
    <xf numFmtId="0" fontId="9" fillId="0" borderId="0" xfId="1" applyFont="1" applyFill="1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16" fontId="13" fillId="0" borderId="0" xfId="1" applyNumberFormat="1" applyFont="1" applyFill="1" applyBorder="1" applyAlignment="1">
      <alignment horizontal="left" vertical="center" wrapText="1" indent="1"/>
    </xf>
    <xf numFmtId="0" fontId="13" fillId="0" borderId="0" xfId="1" applyFont="1" applyFill="1" applyBorder="1" applyAlignment="1">
      <alignment horizontal="left" vertical="center" wrapText="1" indent="1"/>
    </xf>
    <xf numFmtId="0" fontId="0" fillId="0" borderId="17" xfId="0" applyBorder="1"/>
    <xf numFmtId="0" fontId="0" fillId="0" borderId="14" xfId="0" applyBorder="1"/>
    <xf numFmtId="0" fontId="12" fillId="0" borderId="14" xfId="1" applyFont="1" applyFill="1" applyBorder="1" applyAlignment="1">
      <alignment horizontal="right" vertical="center"/>
    </xf>
    <xf numFmtId="0" fontId="23" fillId="0" borderId="19" xfId="1" applyFont="1" applyFill="1" applyBorder="1" applyAlignment="1">
      <alignment horizontal="right" vertical="center"/>
    </xf>
    <xf numFmtId="0" fontId="0" fillId="0" borderId="18" xfId="0" applyBorder="1"/>
    <xf numFmtId="0" fontId="0" fillId="0" borderId="12" xfId="0" applyBorder="1"/>
    <xf numFmtId="0" fontId="12" fillId="0" borderId="12" xfId="1" applyFont="1" applyFill="1" applyBorder="1" applyAlignment="1">
      <alignment horizontal="right" vertical="center"/>
    </xf>
    <xf numFmtId="0" fontId="0" fillId="0" borderId="21" xfId="0" applyBorder="1"/>
    <xf numFmtId="0" fontId="0" fillId="0" borderId="16" xfId="0" applyBorder="1"/>
    <xf numFmtId="0" fontId="11" fillId="0" borderId="14" xfId="1" applyFont="1" applyFill="1" applyBorder="1" applyAlignment="1">
      <alignment horizontal="left" vertical="center" indent="1"/>
    </xf>
    <xf numFmtId="0" fontId="9" fillId="0" borderId="14" xfId="1" applyFont="1" applyFill="1" applyBorder="1" applyAlignment="1">
      <alignment horizontal="left" vertical="center" indent="1"/>
    </xf>
    <xf numFmtId="0" fontId="9" fillId="0" borderId="19" xfId="1" applyFont="1" applyFill="1" applyBorder="1" applyAlignment="1">
      <alignment horizontal="left" vertical="center" indent="1"/>
    </xf>
    <xf numFmtId="0" fontId="12" fillId="0" borderId="20" xfId="1" applyFont="1" applyFill="1" applyBorder="1" applyAlignment="1">
      <alignment horizontal="left" vertical="center" indent="1"/>
    </xf>
    <xf numFmtId="16" fontId="13" fillId="0" borderId="20" xfId="1" applyNumberFormat="1" applyFont="1" applyFill="1" applyBorder="1" applyAlignment="1">
      <alignment horizontal="left" vertical="center" wrapText="1" indent="1"/>
    </xf>
    <xf numFmtId="0" fontId="13" fillId="0" borderId="20" xfId="1" applyFont="1" applyFill="1" applyBorder="1" applyAlignment="1">
      <alignment horizontal="left" vertical="center" wrapText="1" indent="1"/>
    </xf>
    <xf numFmtId="0" fontId="12" fillId="0" borderId="18" xfId="1" applyFont="1" applyFill="1" applyBorder="1" applyAlignment="1">
      <alignment horizontal="left" vertical="center" indent="1"/>
    </xf>
    <xf numFmtId="0" fontId="0" fillId="0" borderId="12" xfId="0" applyBorder="1" applyAlignment="1">
      <alignment horizontal="left" indent="1"/>
    </xf>
    <xf numFmtId="0" fontId="13" fillId="0" borderId="21" xfId="1" applyFont="1" applyFill="1" applyBorder="1" applyAlignment="1">
      <alignment horizontal="left" vertical="center" wrapText="1" indent="1"/>
    </xf>
    <xf numFmtId="0" fontId="0" fillId="0" borderId="15" xfId="0" applyBorder="1"/>
    <xf numFmtId="0" fontId="0" fillId="0" borderId="13" xfId="0" applyBorder="1"/>
    <xf numFmtId="0" fontId="23" fillId="0" borderId="24" xfId="1" applyFont="1" applyFill="1" applyBorder="1" applyAlignment="1">
      <alignment horizontal="right" vertical="center"/>
    </xf>
    <xf numFmtId="0" fontId="0" fillId="0" borderId="13" xfId="0" applyBorder="1" applyAlignment="1">
      <alignment horizontal="left" indent="1"/>
    </xf>
    <xf numFmtId="0" fontId="12" fillId="0" borderId="13" xfId="1" applyFont="1" applyFill="1" applyBorder="1" applyAlignment="1">
      <alignment horizontal="left" vertical="center" indent="1"/>
    </xf>
    <xf numFmtId="0" fontId="13" fillId="0" borderId="24" xfId="1" applyFont="1" applyFill="1" applyBorder="1" applyAlignment="1">
      <alignment horizontal="left" vertical="center" wrapText="1" indent="1"/>
    </xf>
    <xf numFmtId="0" fontId="23" fillId="0" borderId="14" xfId="1" applyFont="1" applyFill="1" applyBorder="1" applyAlignment="1">
      <alignment vertical="center"/>
    </xf>
    <xf numFmtId="0" fontId="13" fillId="0" borderId="14" xfId="1" applyFont="1" applyFill="1" applyBorder="1" applyAlignment="1">
      <alignment horizontal="left" vertical="center" wrapText="1" indent="1"/>
    </xf>
    <xf numFmtId="0" fontId="20" fillId="0" borderId="16" xfId="1" applyFont="1" applyFill="1" applyBorder="1" applyAlignment="1">
      <alignment vertical="center"/>
    </xf>
    <xf numFmtId="0" fontId="23" fillId="0" borderId="12" xfId="1" applyFont="1" applyFill="1" applyBorder="1" applyAlignment="1">
      <alignment vertical="center"/>
    </xf>
    <xf numFmtId="0" fontId="23" fillId="0" borderId="21" xfId="1" applyFont="1" applyFill="1" applyBorder="1" applyAlignment="1">
      <alignment horizontal="right" vertical="center"/>
    </xf>
    <xf numFmtId="16" fontId="13" fillId="0" borderId="19" xfId="1" applyNumberFormat="1" applyFont="1" applyFill="1" applyBorder="1" applyAlignment="1">
      <alignment horizontal="left" vertical="center" wrapText="1" indent="1"/>
    </xf>
    <xf numFmtId="0" fontId="13" fillId="0" borderId="12" xfId="1" applyFont="1" applyFill="1" applyBorder="1" applyAlignment="1">
      <alignment horizontal="left" vertical="center" wrapText="1" indent="1"/>
    </xf>
    <xf numFmtId="16" fontId="13" fillId="0" borderId="21" xfId="1" applyNumberFormat="1" applyFont="1" applyFill="1" applyBorder="1" applyAlignment="1">
      <alignment horizontal="left" vertical="center" wrapText="1" indent="1"/>
    </xf>
    <xf numFmtId="0" fontId="20" fillId="0" borderId="18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 wrapText="1"/>
    </xf>
    <xf numFmtId="0" fontId="13" fillId="0" borderId="21" xfId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2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25" fillId="0" borderId="0" xfId="1" applyFont="1" applyFill="1" applyBorder="1" applyAlignment="1">
      <alignment horizontal="right" vertical="center"/>
    </xf>
    <xf numFmtId="0" fontId="26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2" fontId="22" fillId="0" borderId="0" xfId="3" applyNumberFormat="1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vertical="center"/>
    </xf>
    <xf numFmtId="0" fontId="0" fillId="0" borderId="14" xfId="0" applyFill="1" applyBorder="1" applyAlignment="1">
      <alignment horizontal="left" indent="1"/>
    </xf>
    <xf numFmtId="1" fontId="29" fillId="0" borderId="0" xfId="0" applyNumberFormat="1" applyFont="1" applyFill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9" fontId="30" fillId="0" borderId="0" xfId="3" applyFont="1" applyFill="1" applyBorder="1" applyAlignment="1">
      <alignment horizontal="center" vertical="center"/>
    </xf>
    <xf numFmtId="2" fontId="30" fillId="0" borderId="0" xfId="3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32" fillId="0" borderId="0" xfId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indent="1"/>
    </xf>
    <xf numFmtId="0" fontId="33" fillId="0" borderId="0" xfId="0" applyFont="1" applyBorder="1" applyAlignment="1">
      <alignment vertical="center"/>
    </xf>
    <xf numFmtId="0" fontId="32" fillId="0" borderId="0" xfId="1" applyFont="1" applyFill="1" applyBorder="1" applyAlignment="1">
      <alignment horizontal="left" vertical="center"/>
    </xf>
    <xf numFmtId="0" fontId="33" fillId="0" borderId="0" xfId="0" applyFont="1" applyBorder="1"/>
    <xf numFmtId="0" fontId="33" fillId="0" borderId="0" xfId="0" applyFont="1" applyBorder="1" applyAlignment="1">
      <alignment horizontal="center" vertical="center"/>
    </xf>
    <xf numFmtId="0" fontId="34" fillId="0" borderId="9" xfId="1" applyFont="1" applyFill="1" applyBorder="1" applyAlignment="1">
      <alignment horizontal="center" vertical="center" wrapText="1"/>
    </xf>
    <xf numFmtId="0" fontId="34" fillId="0" borderId="10" xfId="1" applyFont="1" applyFill="1" applyBorder="1" applyAlignment="1">
      <alignment horizontal="center" vertical="center" wrapText="1"/>
    </xf>
    <xf numFmtId="0" fontId="34" fillId="0" borderId="11" xfId="1" applyFont="1" applyFill="1" applyBorder="1" applyAlignment="1">
      <alignment horizontal="center" vertical="center" wrapText="1"/>
    </xf>
    <xf numFmtId="0" fontId="34" fillId="4" borderId="26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5" fillId="0" borderId="4" xfId="0" applyFont="1" applyBorder="1" applyAlignment="1">
      <alignment wrapText="1"/>
    </xf>
    <xf numFmtId="0" fontId="35" fillId="0" borderId="0" xfId="0" applyFont="1" applyBorder="1" applyAlignment="1">
      <alignment horizontal="left" vertical="center" wrapText="1"/>
    </xf>
    <xf numFmtId="2" fontId="35" fillId="0" borderId="0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5" fillId="4" borderId="17" xfId="0" applyFont="1" applyFill="1" applyBorder="1" applyAlignment="1">
      <alignment vertical="center"/>
    </xf>
    <xf numFmtId="0" fontId="35" fillId="0" borderId="19" xfId="0" applyFont="1" applyBorder="1" applyAlignment="1">
      <alignment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165" fontId="35" fillId="0" borderId="20" xfId="3" applyNumberFormat="1" applyFont="1" applyBorder="1" applyAlignment="1">
      <alignment vertical="center"/>
    </xf>
    <xf numFmtId="165" fontId="35" fillId="0" borderId="21" xfId="3" applyNumberFormat="1" applyFont="1" applyBorder="1" applyAlignment="1">
      <alignment vertical="center"/>
    </xf>
    <xf numFmtId="0" fontId="35" fillId="0" borderId="16" xfId="0" applyFont="1" applyBorder="1" applyAlignment="1">
      <alignment vertical="center"/>
    </xf>
    <xf numFmtId="0" fontId="35" fillId="0" borderId="0" xfId="0" applyFont="1" applyBorder="1"/>
    <xf numFmtId="9" fontId="35" fillId="0" borderId="0" xfId="0" applyNumberFormat="1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10" fontId="35" fillId="0" borderId="21" xfId="0" applyNumberFormat="1" applyFont="1" applyBorder="1" applyAlignment="1">
      <alignment vertical="center"/>
    </xf>
    <xf numFmtId="0" fontId="34" fillId="0" borderId="26" xfId="1" applyFont="1" applyFill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2" fontId="35" fillId="0" borderId="57" xfId="0" applyNumberFormat="1" applyFont="1" applyBorder="1" applyAlignment="1">
      <alignment horizontal="center" vertical="center"/>
    </xf>
    <xf numFmtId="0" fontId="0" fillId="0" borderId="57" xfId="0" applyBorder="1" applyAlignment="1">
      <alignment vertical="center"/>
    </xf>
    <xf numFmtId="2" fontId="0" fillId="0" borderId="57" xfId="0" applyNumberFormat="1" applyBorder="1" applyAlignment="1">
      <alignment vertical="center"/>
    </xf>
    <xf numFmtId="2" fontId="35" fillId="0" borderId="62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2" fontId="0" fillId="0" borderId="62" xfId="0" applyNumberFormat="1" applyBorder="1" applyAlignment="1">
      <alignment vertical="center"/>
    </xf>
    <xf numFmtId="0" fontId="35" fillId="0" borderId="62" xfId="0" applyFont="1" applyBorder="1" applyAlignment="1">
      <alignment vertical="center"/>
    </xf>
    <xf numFmtId="0" fontId="35" fillId="0" borderId="62" xfId="0" applyFont="1" applyFill="1" applyBorder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6" xfId="0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35" fillId="5" borderId="62" xfId="0" applyFont="1" applyFill="1" applyBorder="1" applyAlignment="1">
      <alignment vertical="center"/>
    </xf>
    <xf numFmtId="0" fontId="34" fillId="7" borderId="10" xfId="1" applyFont="1" applyFill="1" applyBorder="1" applyAlignment="1">
      <alignment horizontal="center" vertical="center" wrapText="1"/>
    </xf>
    <xf numFmtId="0" fontId="34" fillId="8" borderId="10" xfId="1" applyFont="1" applyFill="1" applyBorder="1" applyAlignment="1">
      <alignment horizontal="center" vertical="center" wrapText="1"/>
    </xf>
    <xf numFmtId="2" fontId="35" fillId="7" borderId="57" xfId="0" applyNumberFormat="1" applyFont="1" applyFill="1" applyBorder="1" applyAlignment="1">
      <alignment horizontal="center" vertical="center"/>
    </xf>
    <xf numFmtId="0" fontId="35" fillId="4" borderId="65" xfId="0" applyFont="1" applyFill="1" applyBorder="1" applyAlignment="1">
      <alignment horizontal="center" vertical="center"/>
    </xf>
    <xf numFmtId="0" fontId="35" fillId="4" borderId="67" xfId="0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35" fillId="4" borderId="69" xfId="0" applyFont="1" applyFill="1" applyBorder="1" applyAlignment="1">
      <alignment horizontal="center" vertical="center"/>
    </xf>
    <xf numFmtId="2" fontId="35" fillId="0" borderId="70" xfId="0" applyNumberFormat="1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2" fontId="35" fillId="0" borderId="75" xfId="0" applyNumberFormat="1" applyFont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2" fontId="35" fillId="0" borderId="77" xfId="0" applyNumberFormat="1" applyFont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2" fontId="36" fillId="0" borderId="72" xfId="0" applyNumberFormat="1" applyFont="1" applyBorder="1" applyAlignment="1">
      <alignment horizontal="center" vertical="center"/>
    </xf>
    <xf numFmtId="2" fontId="35" fillId="0" borderId="79" xfId="0" applyNumberFormat="1" applyFont="1" applyBorder="1" applyAlignment="1">
      <alignment horizontal="center" vertical="center"/>
    </xf>
    <xf numFmtId="2" fontId="35" fillId="0" borderId="80" xfId="0" applyNumberFormat="1" applyFont="1" applyBorder="1" applyAlignment="1">
      <alignment horizontal="center" vertical="center"/>
    </xf>
    <xf numFmtId="2" fontId="35" fillId="0" borderId="81" xfId="0" applyNumberFormat="1" applyFont="1" applyBorder="1" applyAlignment="1">
      <alignment horizontal="center" vertical="center"/>
    </xf>
    <xf numFmtId="2" fontId="35" fillId="0" borderId="82" xfId="0" applyNumberFormat="1" applyFont="1" applyBorder="1" applyAlignment="1">
      <alignment horizontal="center" vertical="center"/>
    </xf>
    <xf numFmtId="0" fontId="23" fillId="0" borderId="17" xfId="1" applyFont="1" applyFill="1" applyBorder="1" applyAlignment="1">
      <alignment horizontal="left" vertical="center" indent="1"/>
    </xf>
    <xf numFmtId="0" fontId="23" fillId="0" borderId="16" xfId="1" applyFont="1" applyFill="1" applyBorder="1" applyAlignment="1">
      <alignment horizontal="left" vertical="center" indent="1"/>
    </xf>
    <xf numFmtId="0" fontId="23" fillId="0" borderId="18" xfId="1" applyFont="1" applyFill="1" applyBorder="1" applyAlignment="1">
      <alignment horizontal="left" vertical="center" indent="1"/>
    </xf>
    <xf numFmtId="0" fontId="23" fillId="0" borderId="0" xfId="1" applyFont="1" applyFill="1" applyBorder="1" applyAlignment="1">
      <alignment horizontal="left" vertical="center" indent="1"/>
    </xf>
    <xf numFmtId="0" fontId="23" fillId="0" borderId="15" xfId="1" applyFont="1" applyFill="1" applyBorder="1" applyAlignment="1">
      <alignment horizontal="left" vertical="center" indent="1"/>
    </xf>
    <xf numFmtId="0" fontId="37" fillId="0" borderId="0" xfId="0" applyFont="1" applyBorder="1" applyAlignment="1">
      <alignment horizontal="left" indent="1"/>
    </xf>
    <xf numFmtId="2" fontId="38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2" fontId="40" fillId="0" borderId="13" xfId="0" applyNumberFormat="1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44" fillId="0" borderId="54" xfId="1" applyFont="1" applyFill="1" applyBorder="1" applyAlignment="1">
      <alignment horizontal="center" vertical="center" wrapText="1"/>
    </xf>
    <xf numFmtId="0" fontId="34" fillId="0" borderId="36" xfId="1" applyFont="1" applyFill="1" applyBorder="1" applyAlignment="1">
      <alignment horizontal="center" vertical="center" wrapText="1"/>
    </xf>
    <xf numFmtId="0" fontId="45" fillId="0" borderId="37" xfId="1" applyFont="1" applyFill="1" applyBorder="1" applyAlignment="1">
      <alignment horizontal="center" vertical="center" wrapText="1"/>
    </xf>
    <xf numFmtId="0" fontId="44" fillId="0" borderId="45" xfId="1" applyFont="1" applyFill="1" applyBorder="1" applyAlignment="1">
      <alignment horizontal="center" vertical="center" wrapText="1"/>
    </xf>
    <xf numFmtId="0" fontId="41" fillId="0" borderId="46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center" vertical="center" wrapText="1"/>
    </xf>
    <xf numFmtId="0" fontId="1" fillId="0" borderId="47" xfId="1" applyFont="1" applyFill="1" applyBorder="1" applyAlignment="1">
      <alignment horizontal="center" vertical="center" wrapText="1"/>
    </xf>
    <xf numFmtId="0" fontId="1" fillId="0" borderId="48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4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35" fillId="0" borderId="53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/>
    </xf>
    <xf numFmtId="0" fontId="43" fillId="0" borderId="49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43" fillId="0" borderId="49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38" fillId="0" borderId="30" xfId="0" applyFont="1" applyBorder="1" applyAlignment="1">
      <alignment vertical="center"/>
    </xf>
    <xf numFmtId="0" fontId="38" fillId="0" borderId="27" xfId="0" applyFont="1" applyFill="1" applyBorder="1" applyAlignment="1">
      <alignment vertical="center" wrapText="1"/>
    </xf>
    <xf numFmtId="1" fontId="38" fillId="0" borderId="39" xfId="3" applyNumberFormat="1" applyFont="1" applyFill="1" applyBorder="1" applyAlignment="1">
      <alignment horizontal="center" vertical="center"/>
    </xf>
    <xf numFmtId="2" fontId="42" fillId="4" borderId="43" xfId="3" applyNumberFormat="1" applyFont="1" applyFill="1" applyBorder="1" applyAlignment="1">
      <alignment horizontal="center" vertical="center"/>
    </xf>
    <xf numFmtId="2" fontId="38" fillId="3" borderId="42" xfId="3" applyNumberFormat="1" applyFont="1" applyFill="1" applyBorder="1" applyAlignment="1">
      <alignment horizontal="center" vertical="center"/>
    </xf>
    <xf numFmtId="2" fontId="38" fillId="3" borderId="27" xfId="3" applyNumberFormat="1" applyFont="1" applyFill="1" applyBorder="1" applyAlignment="1">
      <alignment horizontal="center" vertical="center"/>
    </xf>
    <xf numFmtId="2" fontId="38" fillId="3" borderId="31" xfId="3" applyNumberFormat="1" applyFont="1" applyFill="1" applyBorder="1" applyAlignment="1">
      <alignment horizontal="center" vertical="center"/>
    </xf>
    <xf numFmtId="2" fontId="38" fillId="3" borderId="30" xfId="3" applyNumberFormat="1" applyFont="1" applyFill="1" applyBorder="1" applyAlignment="1">
      <alignment horizontal="center" vertical="center"/>
    </xf>
    <xf numFmtId="0" fontId="38" fillId="0" borderId="32" xfId="0" applyFont="1" applyBorder="1" applyAlignment="1">
      <alignment vertical="center"/>
    </xf>
    <xf numFmtId="0" fontId="38" fillId="0" borderId="28" xfId="0" applyFont="1" applyFill="1" applyBorder="1" applyAlignment="1">
      <alignment vertical="center" wrapText="1"/>
    </xf>
    <xf numFmtId="1" fontId="38" fillId="0" borderId="28" xfId="0" applyNumberFormat="1" applyFont="1" applyFill="1" applyBorder="1" applyAlignment="1">
      <alignment horizontal="center" vertical="center"/>
    </xf>
    <xf numFmtId="1" fontId="38" fillId="0" borderId="40" xfId="3" applyNumberFormat="1" applyFont="1" applyFill="1" applyBorder="1" applyAlignment="1">
      <alignment horizontal="center" vertical="center"/>
    </xf>
    <xf numFmtId="2" fontId="38" fillId="3" borderId="28" xfId="3" applyNumberFormat="1" applyFont="1" applyFill="1" applyBorder="1" applyAlignment="1">
      <alignment horizontal="center" vertical="center"/>
    </xf>
    <xf numFmtId="2" fontId="38" fillId="3" borderId="33" xfId="3" applyNumberFormat="1" applyFont="1" applyFill="1" applyBorder="1" applyAlignment="1">
      <alignment horizontal="center" vertical="center"/>
    </xf>
    <xf numFmtId="2" fontId="38" fillId="3" borderId="32" xfId="3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right" vertical="center" wrapText="1"/>
    </xf>
    <xf numFmtId="1" fontId="43" fillId="0" borderId="0" xfId="0" applyNumberFormat="1" applyFont="1" applyFill="1" applyBorder="1" applyAlignment="1">
      <alignment horizontal="center" vertical="center"/>
    </xf>
    <xf numFmtId="9" fontId="42" fillId="0" borderId="0" xfId="3" applyFont="1" applyFill="1" applyBorder="1" applyAlignment="1">
      <alignment horizontal="center" vertical="center"/>
    </xf>
    <xf numFmtId="2" fontId="36" fillId="0" borderId="0" xfId="3" applyNumberFormat="1" applyFont="1" applyFill="1" applyBorder="1" applyAlignment="1">
      <alignment horizontal="right" vertical="center"/>
    </xf>
    <xf numFmtId="0" fontId="34" fillId="0" borderId="2" xfId="1" applyFont="1" applyFill="1" applyBorder="1" applyAlignment="1">
      <alignment horizontal="center" vertical="center" wrapText="1"/>
    </xf>
    <xf numFmtId="0" fontId="38" fillId="0" borderId="84" xfId="0" applyFont="1" applyFill="1" applyBorder="1" applyAlignment="1">
      <alignment vertical="center" wrapText="1"/>
    </xf>
    <xf numFmtId="1" fontId="38" fillId="0" borderId="84" xfId="0" applyNumberFormat="1" applyFont="1" applyFill="1" applyBorder="1" applyAlignment="1">
      <alignment horizontal="center" vertical="center"/>
    </xf>
    <xf numFmtId="0" fontId="42" fillId="2" borderId="10" xfId="0" applyFont="1" applyFill="1" applyBorder="1" applyAlignment="1">
      <alignment horizontal="right" vertical="center" wrapText="1"/>
    </xf>
    <xf numFmtId="1" fontId="43" fillId="0" borderId="10" xfId="0" applyNumberFormat="1" applyFont="1" applyFill="1" applyBorder="1" applyAlignment="1">
      <alignment horizontal="center" vertical="center"/>
    </xf>
    <xf numFmtId="1" fontId="43" fillId="0" borderId="87" xfId="0" applyNumberFormat="1" applyFont="1" applyFill="1" applyBorder="1" applyAlignment="1">
      <alignment horizontal="center" vertical="center"/>
    </xf>
    <xf numFmtId="2" fontId="49" fillId="4" borderId="88" xfId="3" applyNumberFormat="1" applyFont="1" applyFill="1" applyBorder="1" applyAlignment="1">
      <alignment horizontal="center" vertical="center"/>
    </xf>
    <xf numFmtId="2" fontId="42" fillId="0" borderId="10" xfId="0" applyNumberFormat="1" applyFont="1" applyBorder="1" applyAlignment="1">
      <alignment horizontal="center" vertical="center"/>
    </xf>
    <xf numFmtId="9" fontId="36" fillId="9" borderId="55" xfId="3" applyFont="1" applyFill="1" applyBorder="1" applyAlignment="1">
      <alignment horizontal="center" vertical="center"/>
    </xf>
    <xf numFmtId="9" fontId="36" fillId="9" borderId="56" xfId="3" applyFont="1" applyFill="1" applyBorder="1" applyAlignment="1">
      <alignment horizontal="center" vertical="center"/>
    </xf>
    <xf numFmtId="9" fontId="36" fillId="9" borderId="85" xfId="3" applyFont="1" applyFill="1" applyBorder="1" applyAlignment="1">
      <alignment horizontal="center" vertical="center"/>
    </xf>
    <xf numFmtId="9" fontId="42" fillId="9" borderId="86" xfId="3" applyFont="1" applyFill="1" applyBorder="1" applyAlignment="1">
      <alignment horizontal="center" vertical="center"/>
    </xf>
    <xf numFmtId="2" fontId="46" fillId="9" borderId="42" xfId="3" applyNumberFormat="1" applyFont="1" applyFill="1" applyBorder="1" applyAlignment="1">
      <alignment horizontal="center" vertical="center"/>
    </xf>
    <xf numFmtId="2" fontId="46" fillId="9" borderId="44" xfId="3" applyNumberFormat="1" applyFont="1" applyFill="1" applyBorder="1" applyAlignment="1">
      <alignment horizontal="center" vertical="center"/>
    </xf>
    <xf numFmtId="0" fontId="47" fillId="9" borderId="51" xfId="0" applyFont="1" applyFill="1" applyBorder="1" applyAlignment="1">
      <alignment vertical="center"/>
    </xf>
    <xf numFmtId="2" fontId="48" fillId="9" borderId="52" xfId="3" applyNumberFormat="1" applyFont="1" applyFill="1" applyBorder="1" applyAlignment="1">
      <alignment horizontal="center" vertical="center"/>
    </xf>
    <xf numFmtId="0" fontId="45" fillId="7" borderId="10" xfId="1" applyFont="1" applyFill="1" applyBorder="1" applyAlignment="1">
      <alignment horizontal="center" vertical="center" wrapText="1"/>
    </xf>
    <xf numFmtId="2" fontId="53" fillId="7" borderId="57" xfId="0" applyNumberFormat="1" applyFont="1" applyFill="1" applyBorder="1" applyAlignment="1">
      <alignment horizontal="center" vertical="center"/>
    </xf>
    <xf numFmtId="10" fontId="35" fillId="0" borderId="0" xfId="0" applyNumberFormat="1" applyFont="1" applyBorder="1" applyAlignment="1">
      <alignment horizontal="center" vertical="center" wrapText="1"/>
    </xf>
    <xf numFmtId="10" fontId="35" fillId="0" borderId="0" xfId="0" applyNumberFormat="1" applyFont="1" applyBorder="1" applyAlignment="1">
      <alignment horizontal="center" vertical="center"/>
    </xf>
    <xf numFmtId="1" fontId="54" fillId="0" borderId="27" xfId="0" applyNumberFormat="1" applyFont="1" applyFill="1" applyBorder="1" applyAlignment="1">
      <alignment horizontal="center" vertical="center" wrapText="1"/>
    </xf>
    <xf numFmtId="2" fontId="38" fillId="3" borderId="89" xfId="3" applyNumberFormat="1" applyFont="1" applyFill="1" applyBorder="1" applyAlignment="1">
      <alignment horizontal="center" vertical="center"/>
    </xf>
    <xf numFmtId="2" fontId="38" fillId="3" borderId="44" xfId="3" applyNumberFormat="1" applyFont="1" applyFill="1" applyBorder="1" applyAlignment="1">
      <alignment horizontal="center" vertical="center"/>
    </xf>
    <xf numFmtId="2" fontId="38" fillId="3" borderId="90" xfId="3" applyNumberFormat="1" applyFont="1" applyFill="1" applyBorder="1" applyAlignment="1">
      <alignment horizontal="center" vertical="center"/>
    </xf>
    <xf numFmtId="0" fontId="0" fillId="0" borderId="91" xfId="0" applyFill="1" applyBorder="1" applyAlignment="1">
      <alignment vertical="center"/>
    </xf>
    <xf numFmtId="0" fontId="1" fillId="0" borderId="92" xfId="1" applyFont="1" applyFill="1" applyBorder="1" applyAlignment="1">
      <alignment horizontal="center" vertical="center" wrapText="1"/>
    </xf>
    <xf numFmtId="2" fontId="38" fillId="3" borderId="93" xfId="3" applyNumberFormat="1" applyFont="1" applyFill="1" applyBorder="1" applyAlignment="1">
      <alignment horizontal="center" vertical="center"/>
    </xf>
    <xf numFmtId="2" fontId="38" fillId="3" borderId="94" xfId="3" applyNumberFormat="1" applyFont="1" applyFill="1" applyBorder="1" applyAlignment="1">
      <alignment horizontal="center" vertical="center"/>
    </xf>
    <xf numFmtId="2" fontId="42" fillId="0" borderId="95" xfId="0" applyNumberFormat="1" applyFont="1" applyBorder="1" applyAlignment="1">
      <alignment horizontal="center" vertical="center"/>
    </xf>
    <xf numFmtId="2" fontId="42" fillId="0" borderId="96" xfId="0" applyNumberFormat="1" applyFont="1" applyBorder="1" applyAlignment="1">
      <alignment horizontal="center" vertical="center"/>
    </xf>
    <xf numFmtId="0" fontId="1" fillId="0" borderId="97" xfId="1" applyFont="1" applyFill="1" applyBorder="1" applyAlignment="1">
      <alignment horizontal="center" vertical="center" wrapText="1"/>
    </xf>
    <xf numFmtId="2" fontId="38" fillId="3" borderId="98" xfId="3" applyNumberFormat="1" applyFont="1" applyFill="1" applyBorder="1" applyAlignment="1">
      <alignment horizontal="center" vertical="center"/>
    </xf>
    <xf numFmtId="2" fontId="38" fillId="3" borderId="99" xfId="3" applyNumberFormat="1" applyFont="1" applyFill="1" applyBorder="1" applyAlignment="1">
      <alignment horizontal="center" vertical="center"/>
    </xf>
    <xf numFmtId="2" fontId="42" fillId="0" borderId="100" xfId="0" applyNumberFormat="1" applyFont="1" applyBorder="1" applyAlignment="1">
      <alignment horizontal="center" vertical="center"/>
    </xf>
    <xf numFmtId="2" fontId="42" fillId="4" borderId="101" xfId="3" applyNumberFormat="1" applyFont="1" applyFill="1" applyBorder="1" applyAlignment="1">
      <alignment horizontal="center" vertical="center"/>
    </xf>
    <xf numFmtId="0" fontId="38" fillId="0" borderId="102" xfId="0" applyFont="1" applyBorder="1" applyAlignment="1">
      <alignment vertical="center"/>
    </xf>
    <xf numFmtId="1" fontId="38" fillId="0" borderId="103" xfId="3" applyNumberFormat="1" applyFont="1" applyFill="1" applyBorder="1" applyAlignment="1">
      <alignment horizontal="center" vertical="center"/>
    </xf>
    <xf numFmtId="2" fontId="42" fillId="4" borderId="104" xfId="3" applyNumberFormat="1" applyFont="1" applyFill="1" applyBorder="1" applyAlignment="1">
      <alignment horizontal="center" vertical="center"/>
    </xf>
    <xf numFmtId="2" fontId="38" fillId="3" borderId="105" xfId="3" applyNumberFormat="1" applyFont="1" applyFill="1" applyBorder="1" applyAlignment="1">
      <alignment horizontal="center" vertical="center"/>
    </xf>
    <xf numFmtId="2" fontId="38" fillId="3" borderId="106" xfId="3" applyNumberFormat="1" applyFont="1" applyFill="1" applyBorder="1" applyAlignment="1">
      <alignment horizontal="center" vertical="center"/>
    </xf>
    <xf numFmtId="2" fontId="38" fillId="3" borderId="107" xfId="3" applyNumberFormat="1" applyFont="1" applyFill="1" applyBorder="1" applyAlignment="1">
      <alignment horizontal="center" vertical="center"/>
    </xf>
    <xf numFmtId="2" fontId="38" fillId="3" borderId="102" xfId="3" applyNumberFormat="1" applyFont="1" applyFill="1" applyBorder="1" applyAlignment="1">
      <alignment horizontal="center" vertical="center"/>
    </xf>
    <xf numFmtId="2" fontId="38" fillId="3" borderId="84" xfId="3" applyNumberFormat="1" applyFont="1" applyFill="1" applyBorder="1" applyAlignment="1">
      <alignment horizontal="center" vertical="center"/>
    </xf>
    <xf numFmtId="2" fontId="38" fillId="3" borderId="108" xfId="3" applyNumberFormat="1" applyFont="1" applyFill="1" applyBorder="1" applyAlignment="1">
      <alignment horizontal="center" vertical="center"/>
    </xf>
    <xf numFmtId="2" fontId="38" fillId="3" borderId="109" xfId="3" applyNumberFormat="1" applyFont="1" applyFill="1" applyBorder="1" applyAlignment="1">
      <alignment horizontal="center" vertical="center"/>
    </xf>
    <xf numFmtId="0" fontId="35" fillId="0" borderId="95" xfId="0" applyFont="1" applyBorder="1" applyAlignment="1">
      <alignment vertical="center"/>
    </xf>
    <xf numFmtId="2" fontId="49" fillId="4" borderId="52" xfId="3" applyNumberFormat="1" applyFont="1" applyFill="1" applyBorder="1" applyAlignment="1">
      <alignment horizontal="center" vertical="center"/>
    </xf>
    <xf numFmtId="2" fontId="49" fillId="4" borderId="110" xfId="3" applyNumberFormat="1" applyFont="1" applyFill="1" applyBorder="1" applyAlignment="1">
      <alignment horizontal="center" vertical="center"/>
    </xf>
    <xf numFmtId="2" fontId="49" fillId="4" borderId="111" xfId="3" applyNumberFormat="1" applyFont="1" applyFill="1" applyBorder="1" applyAlignment="1">
      <alignment horizontal="center" vertical="center"/>
    </xf>
    <xf numFmtId="0" fontId="55" fillId="0" borderId="9" xfId="1" applyFont="1" applyFill="1" applyBorder="1" applyAlignment="1">
      <alignment horizontal="center" wrapText="1"/>
    </xf>
    <xf numFmtId="0" fontId="55" fillId="0" borderId="2" xfId="1" applyFont="1" applyFill="1" applyBorder="1" applyAlignment="1">
      <alignment horizontal="center" vertical="center" wrapText="1"/>
    </xf>
    <xf numFmtId="0" fontId="55" fillId="0" borderId="3" xfId="1" applyFont="1" applyFill="1" applyBorder="1" applyAlignment="1">
      <alignment horizontal="center" vertical="center" wrapText="1"/>
    </xf>
    <xf numFmtId="2" fontId="38" fillId="3" borderId="13" xfId="3" applyNumberFormat="1" applyFont="1" applyFill="1" applyBorder="1" applyAlignment="1">
      <alignment horizontal="center" vertical="center"/>
    </xf>
    <xf numFmtId="2" fontId="38" fillId="3" borderId="50" xfId="3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center" vertical="center" wrapText="1"/>
    </xf>
    <xf numFmtId="0" fontId="55" fillId="0" borderId="11" xfId="1" applyFont="1" applyFill="1" applyBorder="1" applyAlignment="1">
      <alignment horizontal="center" vertical="center" wrapText="1"/>
    </xf>
    <xf numFmtId="0" fontId="55" fillId="4" borderId="112" xfId="1" applyFont="1" applyFill="1" applyBorder="1" applyAlignment="1">
      <alignment horizontal="center" vertical="center" wrapText="1"/>
    </xf>
    <xf numFmtId="2" fontId="38" fillId="4" borderId="24" xfId="3" applyNumberFormat="1" applyFont="1" applyFill="1" applyBorder="1" applyAlignment="1">
      <alignment horizontal="center" vertical="center"/>
    </xf>
    <xf numFmtId="0" fontId="56" fillId="0" borderId="10" xfId="1" applyFont="1" applyFill="1" applyBorder="1" applyAlignment="1">
      <alignment horizontal="center" vertical="center" wrapText="1"/>
    </xf>
    <xf numFmtId="0" fontId="56" fillId="4" borderId="2" xfId="1" applyFont="1" applyFill="1" applyBorder="1" applyAlignment="1">
      <alignment horizontal="center" vertical="center" wrapText="1"/>
    </xf>
    <xf numFmtId="0" fontId="56" fillId="4" borderId="3" xfId="1" applyFont="1" applyFill="1" applyBorder="1" applyAlignment="1">
      <alignment horizontal="center" vertical="center" wrapText="1"/>
    </xf>
    <xf numFmtId="2" fontId="38" fillId="4" borderId="13" xfId="3" applyNumberFormat="1" applyFont="1" applyFill="1" applyBorder="1" applyAlignment="1">
      <alignment horizontal="center" vertical="center"/>
    </xf>
    <xf numFmtId="2" fontId="38" fillId="4" borderId="50" xfId="3" applyNumberFormat="1" applyFont="1" applyFill="1" applyBorder="1" applyAlignment="1">
      <alignment horizontal="center" vertical="center"/>
    </xf>
    <xf numFmtId="0" fontId="56" fillId="8" borderId="112" xfId="1" applyFont="1" applyFill="1" applyBorder="1" applyAlignment="1">
      <alignment horizontal="center" vertical="center" wrapText="1"/>
    </xf>
    <xf numFmtId="2" fontId="38" fillId="8" borderId="24" xfId="3" applyNumberFormat="1" applyFont="1" applyFill="1" applyBorder="1" applyAlignment="1">
      <alignment horizontal="center" vertical="center"/>
    </xf>
    <xf numFmtId="0" fontId="55" fillId="0" borderId="9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right" vertical="center"/>
    </xf>
    <xf numFmtId="0" fontId="23" fillId="0" borderId="13" xfId="1" applyFont="1" applyFill="1" applyBorder="1" applyAlignment="1">
      <alignment horizontal="left" vertical="center" wrapText="1" indent="1"/>
    </xf>
    <xf numFmtId="0" fontId="23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left" vertical="center" indent="1"/>
    </xf>
    <xf numFmtId="1" fontId="54" fillId="0" borderId="43" xfId="0" applyNumberFormat="1" applyFont="1" applyFill="1" applyBorder="1" applyAlignment="1">
      <alignment horizontal="center" vertical="center" wrapText="1"/>
    </xf>
    <xf numFmtId="1" fontId="54" fillId="0" borderId="101" xfId="0" applyNumberFormat="1" applyFont="1" applyFill="1" applyBorder="1" applyAlignment="1">
      <alignment horizontal="center" vertical="center" wrapText="1"/>
    </xf>
    <xf numFmtId="1" fontId="54" fillId="0" borderId="113" xfId="0" applyNumberFormat="1" applyFont="1" applyFill="1" applyBorder="1" applyAlignment="1">
      <alignment horizontal="center" vertical="center" wrapText="1"/>
    </xf>
    <xf numFmtId="10" fontId="42" fillId="0" borderId="11" xfId="3" applyNumberFormat="1" applyFont="1" applyFill="1" applyBorder="1" applyAlignment="1">
      <alignment horizontal="center" vertical="center"/>
    </xf>
    <xf numFmtId="0" fontId="35" fillId="0" borderId="57" xfId="0" applyFont="1" applyFill="1" applyBorder="1" applyAlignment="1">
      <alignment vertical="center"/>
    </xf>
    <xf numFmtId="0" fontId="35" fillId="0" borderId="58" xfId="0" applyFont="1" applyBorder="1" applyAlignment="1" applyProtection="1">
      <alignment vertical="center" wrapText="1"/>
      <protection locked="0"/>
    </xf>
    <xf numFmtId="0" fontId="35" fillId="0" borderId="59" xfId="0" applyFont="1" applyFill="1" applyBorder="1" applyAlignment="1">
      <alignment horizontal="center" vertical="center"/>
    </xf>
    <xf numFmtId="0" fontId="35" fillId="0" borderId="57" xfId="0" applyFont="1" applyFill="1" applyBorder="1" applyAlignment="1">
      <alignment horizontal="center" vertical="center"/>
    </xf>
    <xf numFmtId="0" fontId="35" fillId="0" borderId="60" xfId="0" applyFont="1" applyFill="1" applyBorder="1" applyAlignment="1">
      <alignment horizontal="center" vertical="center"/>
    </xf>
    <xf numFmtId="0" fontId="35" fillId="0" borderId="61" xfId="0" applyFont="1" applyFill="1" applyBorder="1" applyAlignment="1">
      <alignment horizontal="center" vertical="center"/>
    </xf>
    <xf numFmtId="0" fontId="35" fillId="0" borderId="59" xfId="0" applyFont="1" applyFill="1" applyBorder="1" applyAlignment="1" applyProtection="1">
      <alignment vertical="center"/>
      <protection locked="0"/>
    </xf>
    <xf numFmtId="0" fontId="35" fillId="0" borderId="62" xfId="0" applyFont="1" applyBorder="1" applyAlignment="1" applyProtection="1">
      <alignment vertical="center" wrapText="1"/>
      <protection locked="0"/>
    </xf>
    <xf numFmtId="2" fontId="35" fillId="0" borderId="59" xfId="0" applyNumberFormat="1" applyFont="1" applyBorder="1" applyAlignment="1">
      <alignment horizontal="center" vertical="center"/>
    </xf>
    <xf numFmtId="2" fontId="35" fillId="0" borderId="60" xfId="0" applyNumberFormat="1" applyFont="1" applyBorder="1" applyAlignment="1">
      <alignment horizontal="center" vertical="center"/>
    </xf>
    <xf numFmtId="2" fontId="35" fillId="0" borderId="61" xfId="0" applyNumberFormat="1" applyFont="1" applyBorder="1" applyAlignment="1">
      <alignment horizontal="center" vertical="center"/>
    </xf>
    <xf numFmtId="2" fontId="35" fillId="4" borderId="61" xfId="0" applyNumberFormat="1" applyFont="1" applyFill="1" applyBorder="1" applyAlignment="1">
      <alignment horizontal="center" vertical="center"/>
    </xf>
    <xf numFmtId="0" fontId="35" fillId="0" borderId="63" xfId="0" applyFont="1" applyFill="1" applyBorder="1" applyAlignment="1">
      <alignment horizontal="center" vertical="center"/>
    </xf>
    <xf numFmtId="0" fontId="35" fillId="0" borderId="62" xfId="0" applyFont="1" applyFill="1" applyBorder="1" applyAlignment="1">
      <alignment horizontal="center" vertical="center"/>
    </xf>
    <xf numFmtId="0" fontId="35" fillId="0" borderId="64" xfId="0" applyFont="1" applyFill="1" applyBorder="1" applyAlignment="1">
      <alignment horizontal="center" vertical="center"/>
    </xf>
    <xf numFmtId="0" fontId="35" fillId="0" borderId="65" xfId="0" applyFont="1" applyFill="1" applyBorder="1" applyAlignment="1">
      <alignment horizontal="center" vertical="center"/>
    </xf>
    <xf numFmtId="0" fontId="35" fillId="5" borderId="63" xfId="0" applyFont="1" applyFill="1" applyBorder="1" applyAlignment="1" applyProtection="1">
      <alignment vertical="center"/>
      <protection locked="0"/>
    </xf>
    <xf numFmtId="2" fontId="35" fillId="0" borderId="63" xfId="0" applyNumberFormat="1" applyFont="1" applyBorder="1" applyAlignment="1">
      <alignment horizontal="center" vertical="center"/>
    </xf>
    <xf numFmtId="2" fontId="35" fillId="0" borderId="64" xfId="0" applyNumberFormat="1" applyFont="1" applyBorder="1" applyAlignment="1">
      <alignment horizontal="center" vertical="center"/>
    </xf>
    <xf numFmtId="2" fontId="35" fillId="0" borderId="65" xfId="0" applyNumberFormat="1" applyFont="1" applyBorder="1" applyAlignment="1">
      <alignment horizontal="center" vertical="center"/>
    </xf>
    <xf numFmtId="2" fontId="35" fillId="4" borderId="65" xfId="0" applyNumberFormat="1" applyFont="1" applyFill="1" applyBorder="1" applyAlignment="1">
      <alignment horizontal="center" vertical="center"/>
    </xf>
    <xf numFmtId="0" fontId="35" fillId="0" borderId="63" xfId="0" applyFont="1" applyFill="1" applyBorder="1" applyAlignment="1" applyProtection="1">
      <alignment vertical="center"/>
      <protection locked="0"/>
    </xf>
    <xf numFmtId="0" fontId="52" fillId="0" borderId="62" xfId="0" applyFont="1" applyFill="1" applyBorder="1" applyAlignment="1">
      <alignment vertical="center"/>
    </xf>
    <xf numFmtId="0" fontId="35" fillId="0" borderId="66" xfId="0" applyFont="1" applyBorder="1" applyAlignment="1">
      <alignment horizontal="center" vertical="center"/>
    </xf>
    <xf numFmtId="0" fontId="35" fillId="0" borderId="66" xfId="0" applyFont="1" applyBorder="1" applyAlignment="1" applyProtection="1">
      <alignment vertical="center" wrapText="1"/>
      <protection locked="0"/>
    </xf>
    <xf numFmtId="0" fontId="35" fillId="0" borderId="66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vertical="center" wrapText="1"/>
      <protection locked="0"/>
    </xf>
    <xf numFmtId="0" fontId="35" fillId="0" borderId="0" xfId="0" applyFont="1" applyBorder="1" applyAlignment="1" applyProtection="1">
      <alignment horizontal="center" vertical="center"/>
      <protection locked="0"/>
    </xf>
    <xf numFmtId="0" fontId="35" fillId="0" borderId="18" xfId="0" applyFont="1" applyBorder="1" applyAlignment="1" applyProtection="1">
      <alignment vertical="center"/>
      <protection locked="0"/>
    </xf>
    <xf numFmtId="0" fontId="35" fillId="0" borderId="16" xfId="0" applyFont="1" applyBorder="1" applyAlignment="1" applyProtection="1">
      <alignment vertical="center"/>
      <protection locked="0"/>
    </xf>
    <xf numFmtId="0" fontId="52" fillId="0" borderId="18" xfId="0" applyFont="1" applyBorder="1" applyAlignment="1" applyProtection="1">
      <alignment vertical="center"/>
      <protection locked="0"/>
    </xf>
    <xf numFmtId="0" fontId="35" fillId="0" borderId="57" xfId="0" applyFont="1" applyBorder="1" applyAlignment="1">
      <alignment vertical="center"/>
    </xf>
    <xf numFmtId="14" fontId="35" fillId="0" borderId="58" xfId="0" applyNumberFormat="1" applyFont="1" applyFill="1" applyBorder="1" applyAlignment="1" applyProtection="1">
      <alignment vertical="center" wrapText="1"/>
      <protection locked="0"/>
    </xf>
    <xf numFmtId="0" fontId="35" fillId="0" borderId="57" xfId="0" applyNumberFormat="1" applyFont="1" applyFill="1" applyBorder="1" applyAlignment="1">
      <alignment vertical="center"/>
    </xf>
    <xf numFmtId="14" fontId="35" fillId="0" borderId="62" xfId="0" applyNumberFormat="1" applyFont="1" applyFill="1" applyBorder="1" applyAlignment="1" applyProtection="1">
      <alignment vertical="center" wrapText="1"/>
      <protection locked="0"/>
    </xf>
    <xf numFmtId="0" fontId="35" fillId="0" borderId="62" xfId="0" applyNumberFormat="1" applyFont="1" applyFill="1" applyBorder="1" applyAlignment="1">
      <alignment vertical="center"/>
    </xf>
    <xf numFmtId="14" fontId="35" fillId="0" borderId="66" xfId="0" applyNumberFormat="1" applyFont="1" applyFill="1" applyBorder="1" applyAlignment="1" applyProtection="1">
      <alignment vertical="center" wrapText="1"/>
      <protection locked="0"/>
    </xf>
    <xf numFmtId="0" fontId="35" fillId="0" borderId="66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14" fontId="35" fillId="0" borderId="0" xfId="0" applyNumberFormat="1" applyFont="1" applyFill="1" applyBorder="1" applyAlignment="1" applyProtection="1">
      <alignment vertical="center" wrapText="1"/>
      <protection locked="0"/>
    </xf>
    <xf numFmtId="0" fontId="35" fillId="4" borderId="17" xfId="0" applyFont="1" applyFill="1" applyBorder="1" applyAlignment="1">
      <alignment vertical="center" wrapText="1"/>
    </xf>
    <xf numFmtId="0" fontId="35" fillId="4" borderId="14" xfId="0" applyFont="1" applyFill="1" applyBorder="1" applyAlignment="1">
      <alignment vertical="center" wrapText="1"/>
    </xf>
    <xf numFmtId="0" fontId="35" fillId="4" borderId="19" xfId="0" applyFont="1" applyFill="1" applyBorder="1" applyAlignment="1">
      <alignment vertical="center" wrapText="1"/>
    </xf>
    <xf numFmtId="164" fontId="35" fillId="0" borderId="16" xfId="0" applyNumberFormat="1" applyFont="1" applyFill="1" applyBorder="1" applyAlignment="1" applyProtection="1">
      <alignment vertical="center" wrapText="1"/>
      <protection locked="0"/>
    </xf>
    <xf numFmtId="10" fontId="35" fillId="0" borderId="20" xfId="0" applyNumberFormat="1" applyFont="1" applyBorder="1" applyAlignment="1">
      <alignment vertical="center"/>
    </xf>
    <xf numFmtId="10" fontId="35" fillId="0" borderId="0" xfId="0" applyNumberFormat="1" applyFont="1" applyBorder="1" applyAlignment="1">
      <alignment vertical="center"/>
    </xf>
    <xf numFmtId="2" fontId="35" fillId="0" borderId="80" xfId="0" applyNumberFormat="1" applyFont="1" applyBorder="1" applyAlignment="1">
      <alignment vertical="center"/>
    </xf>
    <xf numFmtId="2" fontId="35" fillId="0" borderId="82" xfId="0" applyNumberFormat="1" applyFont="1" applyBorder="1" applyAlignment="1">
      <alignment vertical="center"/>
    </xf>
    <xf numFmtId="2" fontId="35" fillId="0" borderId="83" xfId="0" applyNumberFormat="1" applyFont="1" applyBorder="1" applyAlignment="1">
      <alignment vertical="center"/>
    </xf>
    <xf numFmtId="2" fontId="35" fillId="0" borderId="0" xfId="0" applyNumberFormat="1" applyFont="1" applyBorder="1" applyAlignment="1">
      <alignment vertical="center"/>
    </xf>
    <xf numFmtId="2" fontId="35" fillId="0" borderId="77" xfId="0" applyNumberFormat="1" applyFont="1" applyBorder="1" applyAlignment="1">
      <alignment vertical="center"/>
    </xf>
    <xf numFmtId="2" fontId="35" fillId="0" borderId="71" xfId="0" applyNumberFormat="1" applyFont="1" applyBorder="1" applyAlignment="1">
      <alignment vertical="center"/>
    </xf>
    <xf numFmtId="0" fontId="35" fillId="0" borderId="73" xfId="0" applyFont="1" applyBorder="1" applyAlignment="1">
      <alignment vertical="center"/>
    </xf>
    <xf numFmtId="0" fontId="35" fillId="0" borderId="78" xfId="0" applyFont="1" applyBorder="1" applyAlignment="1">
      <alignment vertical="center"/>
    </xf>
    <xf numFmtId="0" fontId="35" fillId="0" borderId="74" xfId="0" applyFont="1" applyBorder="1" applyAlignment="1">
      <alignment vertical="center"/>
    </xf>
    <xf numFmtId="164" fontId="35" fillId="0" borderId="18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35" fillId="0" borderId="4" xfId="0" applyFont="1" applyBorder="1" applyAlignment="1">
      <alignment horizont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66" xfId="0" applyFont="1" applyBorder="1" applyAlignment="1" applyProtection="1">
      <alignment horizontal="center" vertical="center" wrapText="1"/>
      <protection locked="0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35" fillId="4" borderId="2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/>
    </xf>
    <xf numFmtId="0" fontId="36" fillId="6" borderId="0" xfId="0" applyFont="1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35" fillId="0" borderId="57" xfId="0" applyFont="1" applyBorder="1" applyAlignment="1" applyProtection="1">
      <alignment vertical="center" wrapText="1"/>
      <protection locked="0"/>
    </xf>
    <xf numFmtId="0" fontId="35" fillId="6" borderId="62" xfId="0" applyFont="1" applyFill="1" applyBorder="1" applyAlignment="1" applyProtection="1">
      <alignment vertical="center" wrapText="1"/>
      <protection locked="0"/>
    </xf>
    <xf numFmtId="0" fontId="11" fillId="0" borderId="0" xfId="1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left" vertical="center"/>
    </xf>
    <xf numFmtId="0" fontId="24" fillId="0" borderId="0" xfId="2" applyFont="1" applyFill="1" applyBorder="1" applyAlignment="1">
      <alignment vertical="center"/>
    </xf>
    <xf numFmtId="0" fontId="23" fillId="0" borderId="17" xfId="1" applyFont="1" applyFill="1" applyBorder="1" applyAlignment="1">
      <alignment horizontal="left" vertical="center" wrapText="1" indent="1"/>
    </xf>
    <xf numFmtId="0" fontId="23" fillId="0" borderId="14" xfId="1" applyFont="1" applyFill="1" applyBorder="1" applyAlignment="1">
      <alignment horizontal="left" vertical="center" wrapText="1" indent="1"/>
    </xf>
    <xf numFmtId="0" fontId="23" fillId="0" borderId="19" xfId="1" applyFont="1" applyFill="1" applyBorder="1" applyAlignment="1">
      <alignment horizontal="left" vertical="center" wrapText="1" indent="1"/>
    </xf>
    <xf numFmtId="0" fontId="23" fillId="0" borderId="18" xfId="1" applyFont="1" applyFill="1" applyBorder="1" applyAlignment="1">
      <alignment horizontal="left" vertical="center" wrapText="1" indent="1"/>
    </xf>
    <xf numFmtId="0" fontId="23" fillId="0" borderId="12" xfId="1" applyFont="1" applyFill="1" applyBorder="1" applyAlignment="1">
      <alignment horizontal="left" vertical="center" wrapText="1" indent="1"/>
    </xf>
    <xf numFmtId="0" fontId="23" fillId="0" borderId="21" xfId="1" applyFont="1" applyFill="1" applyBorder="1" applyAlignment="1">
      <alignment horizontal="left" vertical="center" wrapText="1" inden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24" xfId="1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55" fillId="0" borderId="10" xfId="1" applyFont="1" applyFill="1" applyBorder="1" applyAlignment="1">
      <alignment horizontal="center" vertical="center" wrapText="1"/>
    </xf>
    <xf numFmtId="0" fontId="55" fillId="0" borderId="11" xfId="1" applyFont="1" applyFill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/>
    <cellStyle name="Porcentaje" xfId="3" builtinId="5"/>
  </cellStyles>
  <dxfs count="25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C66211"/>
      <color rgb="FFFF66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Resultados de</a:t>
            </a:r>
            <a:r>
              <a:rPr lang="gl-ES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</a:t>
            </a:r>
            <a:r>
              <a:rPr lang="gl-ES" sz="16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articipación</a:t>
            </a:r>
            <a:r>
              <a:rPr lang="gl-ES" sz="16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5.8445294568621388E-2"/>
          <c:y val="0.18348388743073782"/>
          <c:w val="0.70104699790379299"/>
          <c:h val="0.56492882704197844"/>
        </c:manualLayout>
      </c:layout>
      <c:barChart>
        <c:barDir val="col"/>
        <c:grouping val="clustered"/>
        <c:varyColors val="0"/>
        <c:ser>
          <c:idx val="0"/>
          <c:order val="0"/>
          <c:tx>
            <c:v>Participación diaria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Datos!$C$446:$C$472</c:f>
              <c:numCache>
                <c:formatCode>General</c:formatCode>
                <c:ptCount val="27"/>
                <c:pt idx="0">
                  <c:v>194</c:v>
                </c:pt>
                <c:pt idx="1">
                  <c:v>17</c:v>
                </c:pt>
                <c:pt idx="2">
                  <c:v>13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96</c:v>
                </c:pt>
                <c:pt idx="8">
                  <c:v>11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48</c:v>
                </c:pt>
                <c:pt idx="21">
                  <c:v>11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Datos!$B$446:$B$472</c15:sqref>
                        </c15:formulaRef>
                      </c:ext>
                    </c:extLst>
                    <c:numCache>
                      <c:formatCode>[$-C0A]d\-mmm;@</c:formatCode>
                      <c:ptCount val="27"/>
                      <c:pt idx="0">
                        <c:v>43262</c:v>
                      </c:pt>
                      <c:pt idx="1">
                        <c:v>43263</c:v>
                      </c:pt>
                      <c:pt idx="2">
                        <c:v>43264</c:v>
                      </c:pt>
                      <c:pt idx="3">
                        <c:v>43265</c:v>
                      </c:pt>
                      <c:pt idx="4">
                        <c:v>43266</c:v>
                      </c:pt>
                      <c:pt idx="5">
                        <c:v>43267</c:v>
                      </c:pt>
                      <c:pt idx="6">
                        <c:v>43269</c:v>
                      </c:pt>
                      <c:pt idx="7">
                        <c:v>43270</c:v>
                      </c:pt>
                      <c:pt idx="8">
                        <c:v>43271</c:v>
                      </c:pt>
                      <c:pt idx="9">
                        <c:v>43272</c:v>
                      </c:pt>
                      <c:pt idx="10">
                        <c:v>43273</c:v>
                      </c:pt>
                      <c:pt idx="11">
                        <c:v>43274</c:v>
                      </c:pt>
                      <c:pt idx="12">
                        <c:v>43275</c:v>
                      </c:pt>
                      <c:pt idx="13">
                        <c:v>43276</c:v>
                      </c:pt>
                      <c:pt idx="14">
                        <c:v>43277</c:v>
                      </c:pt>
                      <c:pt idx="15">
                        <c:v>43278</c:v>
                      </c:pt>
                      <c:pt idx="16">
                        <c:v>43279</c:v>
                      </c:pt>
                      <c:pt idx="17">
                        <c:v>43280</c:v>
                      </c:pt>
                      <c:pt idx="18">
                        <c:v>43281</c:v>
                      </c:pt>
                      <c:pt idx="19">
                        <c:v>43282</c:v>
                      </c:pt>
                      <c:pt idx="20">
                        <c:v>43283</c:v>
                      </c:pt>
                      <c:pt idx="21">
                        <c:v>43284</c:v>
                      </c:pt>
                      <c:pt idx="22">
                        <c:v>43285</c:v>
                      </c:pt>
                      <c:pt idx="23">
                        <c:v>43286</c:v>
                      </c:pt>
                      <c:pt idx="24">
                        <c:v>43287</c:v>
                      </c:pt>
                      <c:pt idx="25">
                        <c:v>43288</c:v>
                      </c:pt>
                      <c:pt idx="26">
                        <c:v>43289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v>Participación acumulada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Datos!$E$446:$E$472</c:f>
              <c:numCache>
                <c:formatCode>0.00%</c:formatCode>
                <c:ptCount val="27"/>
                <c:pt idx="0">
                  <c:v>0.23572296476306198</c:v>
                </c:pt>
                <c:pt idx="1">
                  <c:v>0.25637910085054677</c:v>
                </c:pt>
                <c:pt idx="2">
                  <c:v>0.27217496962332927</c:v>
                </c:pt>
                <c:pt idx="3">
                  <c:v>0.27703523693803161</c:v>
                </c:pt>
                <c:pt idx="4">
                  <c:v>0.28189550425273391</c:v>
                </c:pt>
                <c:pt idx="5">
                  <c:v>0.28432563791008503</c:v>
                </c:pt>
                <c:pt idx="6">
                  <c:v>0.28918590522478738</c:v>
                </c:pt>
                <c:pt idx="7">
                  <c:v>0.40583232077764275</c:v>
                </c:pt>
                <c:pt idx="8">
                  <c:v>0.41919805589307413</c:v>
                </c:pt>
                <c:pt idx="9">
                  <c:v>0.42284325637910086</c:v>
                </c:pt>
                <c:pt idx="10">
                  <c:v>0.42891859052247872</c:v>
                </c:pt>
                <c:pt idx="11">
                  <c:v>0.42891859052247872</c:v>
                </c:pt>
                <c:pt idx="12">
                  <c:v>0.42891859052247872</c:v>
                </c:pt>
                <c:pt idx="13">
                  <c:v>0.4374240583232078</c:v>
                </c:pt>
                <c:pt idx="14">
                  <c:v>0.44106925880923453</c:v>
                </c:pt>
                <c:pt idx="15">
                  <c:v>0.44106925880923453</c:v>
                </c:pt>
                <c:pt idx="16">
                  <c:v>0.44228432563791009</c:v>
                </c:pt>
                <c:pt idx="17">
                  <c:v>0.44471445929526127</c:v>
                </c:pt>
                <c:pt idx="18">
                  <c:v>0.44592952612393683</c:v>
                </c:pt>
                <c:pt idx="19">
                  <c:v>0.44592952612393683</c:v>
                </c:pt>
                <c:pt idx="20">
                  <c:v>0.50425273390036451</c:v>
                </c:pt>
                <c:pt idx="21">
                  <c:v>0.51761846901579589</c:v>
                </c:pt>
                <c:pt idx="22">
                  <c:v>0.52247873633049813</c:v>
                </c:pt>
                <c:pt idx="23">
                  <c:v>0.52490886998784936</c:v>
                </c:pt>
                <c:pt idx="24">
                  <c:v>0.52733900364520048</c:v>
                </c:pt>
                <c:pt idx="25">
                  <c:v>0.52733900364520048</c:v>
                </c:pt>
                <c:pt idx="26">
                  <c:v>0.52733900364520048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Datos!$B$446:$B$472</c15:sqref>
                        </c15:formulaRef>
                      </c:ext>
                    </c:extLst>
                    <c:numCache>
                      <c:formatCode>[$-C0A]d\-mmm;@</c:formatCode>
                      <c:ptCount val="27"/>
                      <c:pt idx="0">
                        <c:v>43262</c:v>
                      </c:pt>
                      <c:pt idx="1">
                        <c:v>43263</c:v>
                      </c:pt>
                      <c:pt idx="2">
                        <c:v>43264</c:v>
                      </c:pt>
                      <c:pt idx="3">
                        <c:v>43265</c:v>
                      </c:pt>
                      <c:pt idx="4">
                        <c:v>43266</c:v>
                      </c:pt>
                      <c:pt idx="5">
                        <c:v>43267</c:v>
                      </c:pt>
                      <c:pt idx="6">
                        <c:v>43269</c:v>
                      </c:pt>
                      <c:pt idx="7">
                        <c:v>43270</c:v>
                      </c:pt>
                      <c:pt idx="8">
                        <c:v>43271</c:v>
                      </c:pt>
                      <c:pt idx="9">
                        <c:v>43272</c:v>
                      </c:pt>
                      <c:pt idx="10">
                        <c:v>43273</c:v>
                      </c:pt>
                      <c:pt idx="11">
                        <c:v>43274</c:v>
                      </c:pt>
                      <c:pt idx="12">
                        <c:v>43275</c:v>
                      </c:pt>
                      <c:pt idx="13">
                        <c:v>43276</c:v>
                      </c:pt>
                      <c:pt idx="14">
                        <c:v>43277</c:v>
                      </c:pt>
                      <c:pt idx="15">
                        <c:v>43278</c:v>
                      </c:pt>
                      <c:pt idx="16">
                        <c:v>43279</c:v>
                      </c:pt>
                      <c:pt idx="17">
                        <c:v>43280</c:v>
                      </c:pt>
                      <c:pt idx="18">
                        <c:v>43281</c:v>
                      </c:pt>
                      <c:pt idx="19">
                        <c:v>43282</c:v>
                      </c:pt>
                      <c:pt idx="20">
                        <c:v>43283</c:v>
                      </c:pt>
                      <c:pt idx="21">
                        <c:v>43284</c:v>
                      </c:pt>
                      <c:pt idx="22">
                        <c:v>43285</c:v>
                      </c:pt>
                      <c:pt idx="23">
                        <c:v>43286</c:v>
                      </c:pt>
                      <c:pt idx="24">
                        <c:v>43287</c:v>
                      </c:pt>
                      <c:pt idx="25">
                        <c:v>43288</c:v>
                      </c:pt>
                      <c:pt idx="26">
                        <c:v>43289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3DA-4271-B1CA-4C6222AC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catAx>
        <c:axId val="344289512"/>
        <c:scaling>
          <c:orientation val="minMax"/>
        </c:scaling>
        <c:delete val="0"/>
        <c:axPos val="b"/>
        <c:numFmt formatCode="[$-C0A]d\-m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44300488"/>
        <c:crosses val="autoZero"/>
        <c:auto val="1"/>
        <c:lblAlgn val="ctr"/>
        <c:lblOffset val="100"/>
        <c:noMultiLvlLbl val="1"/>
      </c:catAx>
      <c:valAx>
        <c:axId val="34430048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cat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392617464616035"/>
          <c:y val="0.32124927092446776"/>
          <c:w val="0.1711404724644684"/>
          <c:h val="0.38773257509477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Datos!$F$448</c:f>
              <c:strCache>
                <c:ptCount val="1"/>
                <c:pt idx="0">
                  <c:v>Idioma empregado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2DC-4FD2-96EC-A0B4C658E43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DC-4FD2-96EC-A0B4C658E43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DC-4FD2-96EC-A0B4C658E436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Datos!$F$449:$F$451</c:f>
              <c:strCache>
                <c:ptCount val="3"/>
                <c:pt idx="0">
                  <c:v>Galego</c:v>
                </c:pt>
                <c:pt idx="1">
                  <c:v>Castelán</c:v>
                </c:pt>
                <c:pt idx="2">
                  <c:v>Inglés</c:v>
                </c:pt>
              </c:strCache>
            </c:strRef>
          </c:cat>
          <c:val>
            <c:numRef>
              <c:f>Datos!$G$449:$G$451</c:f>
              <c:numCache>
                <c:formatCode>0.0%</c:formatCode>
                <c:ptCount val="3"/>
                <c:pt idx="0">
                  <c:v>0.88275862068965516</c:v>
                </c:pt>
                <c:pt idx="1">
                  <c:v>0.10804597701149425</c:v>
                </c:pt>
                <c:pt idx="2">
                  <c:v>9.1954022988505746E-3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2-4122-94B0-F381135C7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Datos!$F$452</c:f>
              <c:strCache>
                <c:ptCount val="1"/>
                <c:pt idx="0">
                  <c:v>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9F-4C50-8338-2435CEBFD13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9F-4C50-8338-2435CEBFD13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9F-4C50-8338-2435CEBFD134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Datos!$F$453:$F$455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Datos!$G$453:$G$455</c:f>
              <c:numCache>
                <c:formatCode>0.0%</c:formatCode>
                <c:ptCount val="3"/>
                <c:pt idx="0">
                  <c:v>0.52183908045977012</c:v>
                </c:pt>
                <c:pt idx="1">
                  <c:v>0.43908045977011495</c:v>
                </c:pt>
                <c:pt idx="2">
                  <c:v>3.9080459770114942E-2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9F-4C50-8338-2435CEBF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Perfil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Datos!$F$457</c:f>
              <c:strCache>
                <c:ptCount val="1"/>
                <c:pt idx="0">
                  <c:v>Perfil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CB-4804-AB8B-A0032E23119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CB-4804-AB8B-A0032E23119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CB-4804-AB8B-A0032E23119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D-4F88-98D5-BC3ACE5CFAD2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Datos!$F$458:$F$461</c:f>
              <c:strCache>
                <c:ptCount val="4"/>
                <c:pt idx="0">
                  <c:v>Director/a de tese</c:v>
                </c:pt>
                <c:pt idx="1">
                  <c:v>Titor/a de tese</c:v>
                </c:pt>
                <c:pt idx="2">
                  <c:v>Director/a e titor/a de tese</c:v>
                </c:pt>
                <c:pt idx="3">
                  <c:v>Non contesta</c:v>
                </c:pt>
              </c:strCache>
            </c:strRef>
          </c:cat>
          <c:val>
            <c:numRef>
              <c:f>Datos!$G$458:$G$461</c:f>
              <c:numCache>
                <c:formatCode>0.0%</c:formatCode>
                <c:ptCount val="4"/>
                <c:pt idx="0">
                  <c:v>0.60689655172413792</c:v>
                </c:pt>
                <c:pt idx="1">
                  <c:v>2.7586206896551724E-2</c:v>
                </c:pt>
                <c:pt idx="2">
                  <c:v>0.35862068965517241</c:v>
                </c:pt>
                <c:pt idx="3">
                  <c:v>6.8965517241379309E-3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CB-4804-AB8B-A0032E23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11804175249659692"/>
          <c:w val="0.17232841128195317"/>
          <c:h val="0.79191846792403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82316128940453E-2"/>
          <c:y val="5.4502968439322681E-2"/>
          <c:w val="0.91080998457094087"/>
          <c:h val="0.6479344837443417"/>
        </c:manualLayout>
      </c:layout>
      <c:barChart>
        <c:barDir val="col"/>
        <c:grouping val="clustered"/>
        <c:varyColors val="0"/>
        <c:ser>
          <c:idx val="1"/>
          <c:order val="0"/>
          <c:tx>
            <c:v>Satisfacción por PD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Resumo!$B$14:$B$52</c:f>
              <c:strCache>
                <c:ptCount val="39"/>
                <c:pt idx="0">
                  <c:v>Análise económica e estratexia empresarial</c:v>
                </c:pt>
                <c:pt idx="1">
                  <c:v>Auga, sustentabilidade e desenvolvemento</c:v>
                </c:pt>
                <c:pt idx="2">
                  <c:v>Biotecnoloxía avanzada</c:v>
                </c:pt>
                <c:pt idx="3">
                  <c:v>Ciencia e tecnoloxía agroalimentaria</c:v>
                </c:pt>
                <c:pt idx="4">
                  <c:v>Ciencia e tecnoloxía de coloides e interfaces</c:v>
                </c:pt>
                <c:pt idx="5">
                  <c:v>Ciencia e tecnoloxía química</c:v>
                </c:pt>
                <c:pt idx="6">
                  <c:v>Ciencias da educación e do comportamiento</c:v>
                </c:pt>
                <c:pt idx="7">
                  <c:v>Ciencias do deporte, educación física e actividade física saudable</c:v>
                </c:pt>
                <c:pt idx="8">
                  <c:v>Ciencias mariñas, tecnoloxía e xestión (Campus do Mar)</c:v>
                </c:pt>
                <c:pt idx="9">
                  <c:v>Comunicación</c:v>
                </c:pt>
                <c:pt idx="10">
                  <c:v>Creación e investigación en arte contemporánea</c:v>
                </c:pt>
                <c:pt idx="11">
                  <c:v>Creatividade e innovación social e sustentable</c:v>
                </c:pt>
                <c:pt idx="12">
                  <c:v>Ecosistemas terrestres, uso sustentable e implicacións ambientais</c:v>
                </c:pt>
                <c:pt idx="13">
                  <c:v>Educación, deporte e saúde</c:v>
                </c:pt>
                <c:pt idx="14">
                  <c:v>Eficiencia Enerxética e sustentabilidade en enxeñaría e arquitectura</c:v>
                </c:pt>
                <c:pt idx="15">
                  <c:v>Endocrinoloxía</c:v>
                </c:pt>
                <c:pt idx="16">
                  <c:v>Enxeñaría Química</c:v>
                </c:pt>
                <c:pt idx="17">
                  <c:v>Equidade e innovación en educación</c:v>
                </c:pt>
                <c:pt idx="18">
                  <c:v>Estatística e investigación operativa</c:v>
                </c:pt>
                <c:pt idx="19">
                  <c:v>Estudos ingleses avanzados:lingüística, literatura e cultura</c:v>
                </c:pt>
                <c:pt idx="20">
                  <c:v>Estudos lingüísticos</c:v>
                </c:pt>
                <c:pt idx="21">
                  <c:v>Estudos literarios</c:v>
                </c:pt>
                <c:pt idx="22">
                  <c:v>Física Aplicada</c:v>
                </c:pt>
                <c:pt idx="23">
                  <c:v>Investigación en tecnoloxías e procesos avanzados na industria</c:v>
                </c:pt>
                <c:pt idx="24">
                  <c:v>Láser, Fotónica e Visión</c:v>
                </c:pt>
                <c:pt idx="25">
                  <c:v>Metodoloxías e aplicacións en ciencias da vida</c:v>
                </c:pt>
                <c:pt idx="26">
                  <c:v>Métodos matemáticos e simulación numérica en enxeñaría e ciencias aplicadas</c:v>
                </c:pt>
                <c:pt idx="27">
                  <c:v>Nanomedicina</c:v>
                </c:pt>
                <c:pt idx="28">
                  <c:v>Neurociencia e Psicología Clínica</c:v>
                </c:pt>
                <c:pt idx="29">
                  <c:v>Ordenación xurídica do mercado</c:v>
                </c:pt>
                <c:pt idx="30">
                  <c:v>Protección do patrimonio cultural</c:v>
                </c:pt>
                <c:pt idx="31">
                  <c:v>Química teórica e modelización computacional</c:v>
                </c:pt>
                <c:pt idx="32">
                  <c:v>Sistemas software intelixentes e adaptables</c:v>
                </c:pt>
                <c:pt idx="33">
                  <c:v>Tecnoloxía aeroespacial: enxeñarías electromagnética, electrónica, informática e mecánica</c:v>
                </c:pt>
                <c:pt idx="34">
                  <c:v>Tecnoloxías da Información e as Comunicacións</c:v>
                </c:pt>
                <c:pt idx="35">
                  <c:v>Tradución e paratradución</c:v>
                </c:pt>
                <c:pt idx="36">
                  <c:v>Xeotecnoloxías aplicadas á construción, enerxía e industria</c:v>
                </c:pt>
                <c:pt idx="37">
                  <c:v>Xestión e resolución de conflitos. Menores, Familia e Xusticia terapéutica</c:v>
                </c:pt>
                <c:pt idx="38">
                  <c:v>TOTAL Eido - Universidade de Vigo</c:v>
                </c:pt>
              </c:strCache>
            </c:strRef>
          </c:cat>
          <c:val>
            <c:numRef>
              <c:f>Resumo!$H$14:$H$52</c:f>
              <c:numCache>
                <c:formatCode>0.00</c:formatCode>
                <c:ptCount val="39"/>
                <c:pt idx="0">
                  <c:v>4.0518805599162748</c:v>
                </c:pt>
                <c:pt idx="1">
                  <c:v>3.8630952380952386</c:v>
                </c:pt>
                <c:pt idx="2">
                  <c:v>3.9414682539682544</c:v>
                </c:pt>
                <c:pt idx="3">
                  <c:v>3.8658967836493172</c:v>
                </c:pt>
                <c:pt idx="4">
                  <c:v>4.2299603174603178</c:v>
                </c:pt>
                <c:pt idx="5">
                  <c:v>3.7429267161410018</c:v>
                </c:pt>
                <c:pt idx="6">
                  <c:v>4.0502747252747247</c:v>
                </c:pt>
                <c:pt idx="7">
                  <c:v>3.7793650793650797</c:v>
                </c:pt>
                <c:pt idx="8">
                  <c:v>3.4231348847431473</c:v>
                </c:pt>
                <c:pt idx="9">
                  <c:v>3.6915794387930614</c:v>
                </c:pt>
                <c:pt idx="10">
                  <c:v>3.3603719693005409</c:v>
                </c:pt>
                <c:pt idx="11">
                  <c:v>3.3571074263038549</c:v>
                </c:pt>
                <c:pt idx="12">
                  <c:v>3.6049093355290833</c:v>
                </c:pt>
                <c:pt idx="13">
                  <c:v>3.875</c:v>
                </c:pt>
                <c:pt idx="14">
                  <c:v>3.7717261904761905</c:v>
                </c:pt>
                <c:pt idx="15">
                  <c:v>3.4126984126984126</c:v>
                </c:pt>
                <c:pt idx="16">
                  <c:v>3.5429894179894177</c:v>
                </c:pt>
                <c:pt idx="17">
                  <c:v>3.7847222222222219</c:v>
                </c:pt>
                <c:pt idx="18">
                  <c:v>3.8690476190476186</c:v>
                </c:pt>
                <c:pt idx="19">
                  <c:v>3.8711970899470902</c:v>
                </c:pt>
                <c:pt idx="20">
                  <c:v>3.5485804539375967</c:v>
                </c:pt>
                <c:pt idx="21">
                  <c:v>3.9939649470899474</c:v>
                </c:pt>
                <c:pt idx="22">
                  <c:v>3.5472635207929328</c:v>
                </c:pt>
                <c:pt idx="23">
                  <c:v>4.0680390211640214</c:v>
                </c:pt>
                <c:pt idx="24">
                  <c:v>4.6044642857142861</c:v>
                </c:pt>
                <c:pt idx="25">
                  <c:v>3.9791384609399318</c:v>
                </c:pt>
                <c:pt idx="26">
                  <c:v>4.1537698412698409</c:v>
                </c:pt>
                <c:pt idx="27">
                  <c:v>3.6259920634920633</c:v>
                </c:pt>
                <c:pt idx="28">
                  <c:v>3.7678571428571423</c:v>
                </c:pt>
                <c:pt idx="29">
                  <c:v>4.143886272457701</c:v>
                </c:pt>
                <c:pt idx="30">
                  <c:v>3.9435902886795744</c:v>
                </c:pt>
                <c:pt idx="31">
                  <c:v>3.7589285714285712</c:v>
                </c:pt>
                <c:pt idx="32">
                  <c:v>3.7286255411255405</c:v>
                </c:pt>
                <c:pt idx="33">
                  <c:v>3.762202380952381</c:v>
                </c:pt>
                <c:pt idx="34">
                  <c:v>3.6417214434131728</c:v>
                </c:pt>
                <c:pt idx="35">
                  <c:v>3.6446539571539573</c:v>
                </c:pt>
                <c:pt idx="36">
                  <c:v>4.0639880952380949</c:v>
                </c:pt>
                <c:pt idx="37">
                  <c:v>4.2814153439153433</c:v>
                </c:pt>
                <c:pt idx="38">
                  <c:v>3.6541301357375273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A-4A6E-8529-660B3DE9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1392"/>
        <c:axId val="344462568"/>
        <c:extLst/>
      </c:barChart>
      <c:lineChart>
        <c:grouping val="standard"/>
        <c:varyColors val="0"/>
        <c:ser>
          <c:idx val="3"/>
          <c:order val="1"/>
          <c:tx>
            <c:v>% Participación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Resumo!$F$14:$F$50</c:f>
              <c:numCache>
                <c:formatCode>0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A-4A6E-8529-660B3DE9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1392"/>
        <c:axId val="344462568"/>
      </c:lineChart>
      <c:catAx>
        <c:axId val="34446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44462568"/>
        <c:crosses val="autoZero"/>
        <c:auto val="1"/>
        <c:lblAlgn val="ctr"/>
        <c:lblOffset val="100"/>
        <c:noMultiLvlLbl val="0"/>
      </c:catAx>
      <c:valAx>
        <c:axId val="344462568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</a:t>
                </a:r>
              </a:p>
            </c:rich>
          </c:tx>
          <c:layout>
            <c:manualLayout>
              <c:xMode val="edge"/>
              <c:yMode val="edge"/>
              <c:x val="5.4317942097495669E-3"/>
              <c:y val="0.185688094694591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139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254657798882709"/>
          <c:y val="2.7266149911106131E-2"/>
          <c:w val="0.19827930508665337"/>
          <c:h val="8.2697598453668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66358553006958E-2"/>
          <c:y val="6.8751843721159459E-2"/>
          <c:w val="0.88888006390505525"/>
          <c:h val="0.62718995570330338"/>
        </c:manualLayout>
      </c:layout>
      <c:barChart>
        <c:barDir val="col"/>
        <c:grouping val="clustered"/>
        <c:varyColors val="0"/>
        <c:ser>
          <c:idx val="1"/>
          <c:order val="0"/>
          <c:tx>
            <c:v>Satisfacción por pregunta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Resumo!$O$13:$AD$13</c:f>
              <c:strCache>
                <c:ptCount val="16"/>
                <c:pt idx="0">
                  <c:v>1 - A información proporcionada pola comisión académica do programa de doutoramento (CAPD)</c:v>
                </c:pt>
                <c:pt idx="1">
                  <c:v>2 - A motivación e o coñecementos do estudantado matriculado no programa</c:v>
                </c:pt>
                <c:pt idx="2">
                  <c:v>3 - O apoio económico (contratos, bolsas) aos/ás doutorandos/as</c:v>
                </c:pt>
                <c:pt idx="3">
                  <c:v>4 - O programa de axudas á mobilidade predoutoral</c:v>
                </c:pt>
                <c:pt idx="4">
                  <c:v>5 - O funcionamento da CAPD</c:v>
                </c:pt>
                <c:pt idx="5">
                  <c:v>6 - As actividades formativas para os/as doutorandos/as</c:v>
                </c:pt>
                <c:pt idx="6">
                  <c:v>7 - Os sistemas de avaliación e seguimento dos/as doutorandos/as</c:v>
                </c:pt>
                <c:pt idx="7">
                  <c:v>8 - A información proporcionada pola páxina web do programa</c:v>
                </c:pt>
                <c:pt idx="8">
                  <c:v>9 - A información proporcionada pola páxina web da Escola Internacional de Doutoramento (Eido)</c:v>
                </c:pt>
                <c:pt idx="9">
                  <c:v>10 - Os requisitos esixidos para acreditar a experiencia investigadora</c:v>
                </c:pt>
                <c:pt idx="10">
                  <c:v>11 - A adecuación e a dispoñibilidade dos laboratorios, aulas, espazos para talleres, equipamentos especiais, recursos bibliográficos, recursos e redes de telecomunicacións</c:v>
                </c:pt>
                <c:pt idx="11">
                  <c:v>12 - A información dos trámites relacionados coa tese de doutoramento</c:v>
                </c:pt>
                <c:pt idx="12">
                  <c:v>13 - A xestión dos procesos administrativos relacionados coa dirección das teses</c:v>
                </c:pt>
                <c:pt idx="13">
                  <c:v>14 - A rapidez na resolución das incidencias e reclamacións</c:v>
                </c:pt>
                <c:pt idx="14">
                  <c:v>15 - A formación investigadora adquirida polo estudantado</c:v>
                </c:pt>
                <c:pt idx="15">
                  <c:v>16 - En xeral, estou satisfeito/a co programa de doutoramento</c:v>
                </c:pt>
              </c:strCache>
            </c:strRef>
          </c:cat>
          <c:val>
            <c:numRef>
              <c:f>Resumo!$O$52:$AD$52</c:f>
              <c:numCache>
                <c:formatCode>0.00</c:formatCode>
                <c:ptCount val="16"/>
                <c:pt idx="0">
                  <c:v>4.0214285714285714</c:v>
                </c:pt>
                <c:pt idx="1">
                  <c:v>4.045893719806763</c:v>
                </c:pt>
                <c:pt idx="2">
                  <c:v>2.8623376623376622</c:v>
                </c:pt>
                <c:pt idx="3">
                  <c:v>3.051490514905149</c:v>
                </c:pt>
                <c:pt idx="4">
                  <c:v>3.992</c:v>
                </c:pt>
                <c:pt idx="5">
                  <c:v>3.7219512195121953</c:v>
                </c:pt>
                <c:pt idx="6">
                  <c:v>3.7995169082125604</c:v>
                </c:pt>
                <c:pt idx="7">
                  <c:v>3.837696335078534</c:v>
                </c:pt>
                <c:pt idx="8">
                  <c:v>3.4190981432360741</c:v>
                </c:pt>
                <c:pt idx="9">
                  <c:v>3.8253164556962025</c:v>
                </c:pt>
                <c:pt idx="10">
                  <c:v>4.0548302872062667</c:v>
                </c:pt>
                <c:pt idx="11">
                  <c:v>3.394160583941606</c:v>
                </c:pt>
                <c:pt idx="12">
                  <c:v>3.2219512195121953</c:v>
                </c:pt>
                <c:pt idx="13">
                  <c:v>3.4119318181818183</c:v>
                </c:pt>
                <c:pt idx="14">
                  <c:v>4.1764705882352944</c:v>
                </c:pt>
                <c:pt idx="15">
                  <c:v>3.8947368421052633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2-4A56-A690-1B49EA22A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344467272"/>
        <c:crossesAt val="1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</a:t>
                </a:r>
              </a:p>
            </c:rich>
          </c:tx>
          <c:layout>
            <c:manualLayout>
              <c:xMode val="edge"/>
              <c:yMode val="edge"/>
              <c:x val="1.207683373095793E-2"/>
              <c:y val="0.18004581313878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73996050189236"/>
          <c:y val="2.436066562332288E-2"/>
          <c:w val="0.27717916238731033"/>
          <c:h val="8.9219333927036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Portada!A1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Desagregados!A1"/><Relationship Id="rId7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Portada!A1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Portada!A1"/><Relationship Id="rId1" Type="http://schemas.openxmlformats.org/officeDocument/2006/relationships/chart" Target="../charts/chart5.xml"/><Relationship Id="rId6" Type="http://schemas.openxmlformats.org/officeDocument/2006/relationships/chart" Target="../charts/chart6.xml"/><Relationship Id="rId5" Type="http://schemas.openxmlformats.org/officeDocument/2006/relationships/image" Target="../media/image6.png"/><Relationship Id="rId4" Type="http://schemas.openxmlformats.org/officeDocument/2006/relationships/hyperlink" Target="#Desagregados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Resumo!A1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image" Target="../media/image6.png"/><Relationship Id="rId5" Type="http://schemas.openxmlformats.org/officeDocument/2006/relationships/hyperlink" Target="#Centros!A1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151842</xdr:colOff>
      <xdr:row>1</xdr:row>
      <xdr:rowOff>84607</xdr:rowOff>
    </xdr:from>
    <xdr:to>
      <xdr:col>5</xdr:col>
      <xdr:colOff>112059</xdr:colOff>
      <xdr:row>3</xdr:row>
      <xdr:rowOff>155180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724" y="230283"/>
          <a:ext cx="2335864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381001</xdr:colOff>
      <xdr:row>33</xdr:row>
      <xdr:rowOff>22411</xdr:rowOff>
    </xdr:from>
    <xdr:to>
      <xdr:col>4</xdr:col>
      <xdr:colOff>392207</xdr:colOff>
      <xdr:row>39</xdr:row>
      <xdr:rowOff>127633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883" y="8606117"/>
          <a:ext cx="1736912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151842</xdr:colOff>
      <xdr:row>1</xdr:row>
      <xdr:rowOff>84608</xdr:rowOff>
    </xdr:from>
    <xdr:to>
      <xdr:col>6</xdr:col>
      <xdr:colOff>204107</xdr:colOff>
      <xdr:row>3</xdr:row>
      <xdr:rowOff>151282</xdr:rowOff>
    </xdr:to>
    <xdr:pic>
      <xdr:nvPicPr>
        <xdr:cNvPr id="2" name="Imagen 3" descr="logo300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92" y="288715"/>
          <a:ext cx="3249944" cy="624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414618</xdr:colOff>
      <xdr:row>1</xdr:row>
      <xdr:rowOff>168089</xdr:rowOff>
    </xdr:from>
    <xdr:to>
      <xdr:col>7</xdr:col>
      <xdr:colOff>795618</xdr:colOff>
      <xdr:row>3</xdr:row>
      <xdr:rowOff>1019</xdr:rowOff>
    </xdr:to>
    <xdr:pic>
      <xdr:nvPicPr>
        <xdr:cNvPr id="4" name="Imagen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843" y="368114"/>
          <a:ext cx="381000" cy="3772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4</xdr:row>
      <xdr:rowOff>9525</xdr:rowOff>
    </xdr:from>
    <xdr:to>
      <xdr:col>8</xdr:col>
      <xdr:colOff>35718</xdr:colOff>
      <xdr:row>27</xdr:row>
      <xdr:rowOff>166687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97651</xdr:colOff>
      <xdr:row>30</xdr:row>
      <xdr:rowOff>65051</xdr:rowOff>
    </xdr:from>
    <xdr:to>
      <xdr:col>7</xdr:col>
      <xdr:colOff>178593</xdr:colOff>
      <xdr:row>47</xdr:row>
      <xdr:rowOff>71436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13" name="Imagen 1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120" y="206609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16" name="Imagen 15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1872" y="223320"/>
          <a:ext cx="288000" cy="287681"/>
        </a:xfrm>
        <a:prstGeom prst="rect">
          <a:avLst/>
        </a:prstGeom>
      </xdr:spPr>
    </xdr:pic>
    <xdr:clientData/>
  </xdr:twoCellAnchor>
  <xdr:twoCellAnchor>
    <xdr:from>
      <xdr:col>8</xdr:col>
      <xdr:colOff>321469</xdr:colOff>
      <xdr:row>10</xdr:row>
      <xdr:rowOff>130969</xdr:rowOff>
    </xdr:from>
    <xdr:to>
      <xdr:col>15</xdr:col>
      <xdr:colOff>464343</xdr:colOff>
      <xdr:row>25</xdr:row>
      <xdr:rowOff>154781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238125</xdr:colOff>
      <xdr:row>28</xdr:row>
      <xdr:rowOff>0</xdr:rowOff>
    </xdr:from>
    <xdr:to>
      <xdr:col>15</xdr:col>
      <xdr:colOff>497660</xdr:colOff>
      <xdr:row>43</xdr:row>
      <xdr:rowOff>130968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190503</xdr:colOff>
      <xdr:row>4</xdr:row>
      <xdr:rowOff>47627</xdr:rowOff>
    </xdr:from>
    <xdr:to>
      <xdr:col>17</xdr:col>
      <xdr:colOff>163285</xdr:colOff>
      <xdr:row>9</xdr:row>
      <xdr:rowOff>3048000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257879</xdr:colOff>
      <xdr:row>3</xdr:row>
      <xdr:rowOff>77994</xdr:rowOff>
    </xdr:from>
    <xdr:to>
      <xdr:col>11</xdr:col>
      <xdr:colOff>545879</xdr:colOff>
      <xdr:row>3</xdr:row>
      <xdr:rowOff>369006</xdr:rowOff>
    </xdr:to>
    <xdr:pic>
      <xdr:nvPicPr>
        <xdr:cNvPr id="6" name="Imagen 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9152" y="458994"/>
          <a:ext cx="288000" cy="291012"/>
        </a:xfrm>
        <a:prstGeom prst="rect">
          <a:avLst/>
        </a:prstGeom>
      </xdr:spPr>
    </xdr:pic>
    <xdr:clientData/>
  </xdr:twoCellAnchor>
  <xdr:twoCellAnchor editAs="oneCell">
    <xdr:from>
      <xdr:col>13</xdr:col>
      <xdr:colOff>203112</xdr:colOff>
      <xdr:row>3</xdr:row>
      <xdr:rowOff>99123</xdr:rowOff>
    </xdr:from>
    <xdr:to>
      <xdr:col>13</xdr:col>
      <xdr:colOff>491112</xdr:colOff>
      <xdr:row>3</xdr:row>
      <xdr:rowOff>390135</xdr:rowOff>
    </xdr:to>
    <xdr:pic>
      <xdr:nvPicPr>
        <xdr:cNvPr id="7" name="Imagen 6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226385" y="480123"/>
          <a:ext cx="288000" cy="291012"/>
        </a:xfrm>
        <a:prstGeom prst="rect">
          <a:avLst/>
        </a:prstGeom>
      </xdr:spPr>
    </xdr:pic>
    <xdr:clientData/>
  </xdr:twoCellAnchor>
  <xdr:twoCellAnchor>
    <xdr:from>
      <xdr:col>17</xdr:col>
      <xdr:colOff>436047</xdr:colOff>
      <xdr:row>4</xdr:row>
      <xdr:rowOff>25977</xdr:rowOff>
    </xdr:from>
    <xdr:to>
      <xdr:col>34</xdr:col>
      <xdr:colOff>571500</xdr:colOff>
      <xdr:row>9</xdr:row>
      <xdr:rowOff>3111500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923139</xdr:colOff>
      <xdr:row>0</xdr:row>
      <xdr:rowOff>97586</xdr:rowOff>
    </xdr:from>
    <xdr:to>
      <xdr:col>1</xdr:col>
      <xdr:colOff>1211139</xdr:colOff>
      <xdr:row>2</xdr:row>
      <xdr:rowOff>82708</xdr:rowOff>
    </xdr:to>
    <xdr:pic>
      <xdr:nvPicPr>
        <xdr:cNvPr id="11" name="Imagen 1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874" y="97586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</xdr:col>
      <xdr:colOff>526677</xdr:colOff>
      <xdr:row>0</xdr:row>
      <xdr:rowOff>89647</xdr:rowOff>
    </xdr:from>
    <xdr:to>
      <xdr:col>1</xdr:col>
      <xdr:colOff>814677</xdr:colOff>
      <xdr:row>2</xdr:row>
      <xdr:rowOff>74769</xdr:rowOff>
    </xdr:to>
    <xdr:pic>
      <xdr:nvPicPr>
        <xdr:cNvPr id="12" name="Imagen 1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412" y="89647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</xdr:col>
      <xdr:colOff>1301326</xdr:colOff>
      <xdr:row>0</xdr:row>
      <xdr:rowOff>101396</xdr:rowOff>
    </xdr:from>
    <xdr:to>
      <xdr:col>1</xdr:col>
      <xdr:colOff>1589326</xdr:colOff>
      <xdr:row>2</xdr:row>
      <xdr:rowOff>86518</xdr:rowOff>
    </xdr:to>
    <xdr:pic>
      <xdr:nvPicPr>
        <xdr:cNvPr id="13" name="Imagen 12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321061" y="101396"/>
          <a:ext cx="288000" cy="2876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923139</xdr:colOff>
      <xdr:row>1</xdr:row>
      <xdr:rowOff>97586</xdr:rowOff>
    </xdr:from>
    <xdr:to>
      <xdr:col>3</xdr:col>
      <xdr:colOff>144339</xdr:colOff>
      <xdr:row>2</xdr:row>
      <xdr:rowOff>6508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964" y="97586"/>
          <a:ext cx="288000" cy="289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1"/>
  <sheetViews>
    <sheetView tabSelected="1" topLeftCell="A7" zoomScale="85" zoomScaleNormal="85" workbookViewId="0">
      <selection activeCell="U12" sqref="U12"/>
    </sheetView>
  </sheetViews>
  <sheetFormatPr baseColWidth="10" defaultRowHeight="24.95" customHeight="1"/>
  <cols>
    <col min="1" max="1" width="2.28515625" style="1" customWidth="1"/>
    <col min="2" max="2" width="6.42578125" style="1" customWidth="1"/>
    <col min="3" max="8" width="9.7109375" style="1" customWidth="1"/>
    <col min="9" max="9" width="15.28515625" style="1" customWidth="1"/>
    <col min="10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1"/>
      <c r="C2" s="12"/>
      <c r="D2" s="12"/>
      <c r="E2" s="12"/>
      <c r="F2" s="12"/>
      <c r="G2" s="12"/>
      <c r="H2" s="12"/>
      <c r="I2" s="12"/>
      <c r="J2" s="13"/>
      <c r="K2" s="14"/>
    </row>
    <row r="3" spans="1:35" ht="15" customHeight="1">
      <c r="A3" s="3"/>
      <c r="B3" s="15"/>
      <c r="C3" s="16"/>
      <c r="D3" s="16"/>
      <c r="E3" s="16"/>
      <c r="F3" s="16"/>
      <c r="G3" s="14"/>
      <c r="H3" s="14"/>
      <c r="I3" s="125" t="s">
        <v>8</v>
      </c>
      <c r="J3" s="18"/>
      <c r="K3" s="19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5"/>
      <c r="C4" s="14"/>
      <c r="D4" s="16"/>
      <c r="E4" s="16"/>
      <c r="F4" s="16"/>
      <c r="G4" s="14"/>
      <c r="H4" s="14"/>
      <c r="I4" s="17"/>
      <c r="J4" s="20"/>
      <c r="K4" s="1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5"/>
      <c r="C5" s="16"/>
      <c r="D5" s="16"/>
      <c r="E5" s="16"/>
      <c r="F5" s="16"/>
      <c r="G5" s="16"/>
      <c r="H5" s="16"/>
      <c r="I5" s="16"/>
      <c r="J5" s="20"/>
      <c r="K5" s="19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7" customHeight="1">
      <c r="A6" s="3"/>
      <c r="B6" s="15"/>
      <c r="C6" s="16"/>
      <c r="D6" s="45"/>
      <c r="E6" s="16"/>
      <c r="F6" s="139" t="s">
        <v>1</v>
      </c>
      <c r="G6" s="16"/>
      <c r="H6" s="16"/>
      <c r="I6" s="16"/>
      <c r="J6" s="20"/>
      <c r="K6" s="19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1" customHeight="1">
      <c r="A7" s="6"/>
      <c r="B7" s="21"/>
      <c r="C7" s="22"/>
      <c r="D7" s="14"/>
      <c r="E7" s="22"/>
      <c r="F7" s="22"/>
      <c r="G7" s="22"/>
      <c r="H7" s="16"/>
      <c r="I7" s="16"/>
      <c r="J7" s="20"/>
      <c r="K7" s="19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74.25" customHeight="1">
      <c r="A8" s="6"/>
      <c r="B8" s="60"/>
      <c r="C8" s="410" t="s">
        <v>179</v>
      </c>
      <c r="D8" s="410"/>
      <c r="E8" s="410"/>
      <c r="F8" s="410"/>
      <c r="G8" s="410"/>
      <c r="H8" s="410"/>
      <c r="I8" s="410"/>
      <c r="J8" s="61"/>
      <c r="K8" s="1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6.75" customHeight="1">
      <c r="A9" s="6"/>
      <c r="B9" s="21"/>
      <c r="C9" s="14"/>
      <c r="D9" s="22"/>
      <c r="E9" s="22"/>
      <c r="F9" s="22"/>
      <c r="G9" s="22"/>
      <c r="H9" s="16"/>
      <c r="I9" s="16"/>
      <c r="J9" s="20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15" customHeight="1">
      <c r="A10" s="6"/>
      <c r="B10" s="21"/>
      <c r="C10" s="14"/>
      <c r="D10" s="22"/>
      <c r="E10" s="22"/>
      <c r="F10" s="62" t="s">
        <v>180</v>
      </c>
      <c r="G10" s="22"/>
      <c r="H10" s="16"/>
      <c r="I10" s="16"/>
      <c r="J10" s="20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15" customHeight="1">
      <c r="A11" s="6"/>
      <c r="B11" s="21"/>
      <c r="C11" s="22"/>
      <c r="D11" s="22"/>
      <c r="E11" s="22"/>
      <c r="F11" s="22"/>
      <c r="G11" s="22"/>
      <c r="H11" s="16"/>
      <c r="I11" s="16"/>
      <c r="J11" s="20"/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0.100000000000001" customHeight="1">
      <c r="A12" s="6"/>
      <c r="B12" s="21"/>
      <c r="C12" s="2"/>
      <c r="D12" s="2"/>
      <c r="E12" s="22"/>
      <c r="F12" s="22"/>
      <c r="G12" s="22"/>
      <c r="H12" s="16"/>
      <c r="I12" s="16"/>
      <c r="J12" s="20"/>
      <c r="K12" s="1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1.95" customHeight="1">
      <c r="A13" s="6"/>
      <c r="B13" s="21"/>
      <c r="C13" s="412" t="s">
        <v>249</v>
      </c>
      <c r="D13" s="412"/>
      <c r="E13" s="412"/>
      <c r="F13" s="412"/>
      <c r="G13" s="22"/>
      <c r="H13" s="16"/>
      <c r="I13" s="16"/>
      <c r="J13" s="20"/>
      <c r="K13" s="1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0.100000000000001" customHeight="1">
      <c r="A14" s="6"/>
      <c r="B14" s="21"/>
      <c r="C14" s="140" t="s">
        <v>66</v>
      </c>
      <c r="D14" s="2"/>
      <c r="E14" s="119"/>
      <c r="F14" s="119"/>
      <c r="G14" s="52"/>
      <c r="H14" s="52"/>
      <c r="I14" s="52"/>
      <c r="J14" s="20"/>
      <c r="K14" s="1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15" customHeight="1">
      <c r="A15" s="6"/>
      <c r="B15" s="32"/>
      <c r="C15" s="29"/>
      <c r="D15" s="2"/>
      <c r="E15" s="119"/>
      <c r="F15" s="119"/>
      <c r="G15" s="52"/>
      <c r="H15" s="52"/>
      <c r="I15" s="52"/>
      <c r="J15" s="33"/>
      <c r="K15" s="1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15" customHeight="1">
      <c r="A16" s="6"/>
      <c r="B16" s="32"/>
      <c r="C16" s="29"/>
      <c r="D16" s="2"/>
      <c r="E16" s="119"/>
      <c r="F16" s="119"/>
      <c r="G16" s="52"/>
      <c r="H16" s="52"/>
      <c r="I16" s="52"/>
      <c r="J16" s="33"/>
      <c r="K16" s="19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1.95" customHeight="1">
      <c r="A17" s="6"/>
      <c r="B17" s="32"/>
      <c r="C17" s="411" t="s">
        <v>64</v>
      </c>
      <c r="D17" s="411"/>
      <c r="E17" s="411"/>
      <c r="F17" s="411"/>
      <c r="G17" s="52"/>
      <c r="H17" s="52"/>
      <c r="I17" s="52"/>
      <c r="J17" s="33"/>
      <c r="K17" s="19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0.100000000000001" customHeight="1">
      <c r="A18" s="6"/>
      <c r="B18" s="32"/>
      <c r="C18" s="140" t="s">
        <v>92</v>
      </c>
      <c r="D18" s="2"/>
      <c r="E18" s="119"/>
      <c r="F18" s="119"/>
      <c r="G18" s="52"/>
      <c r="H18" s="52"/>
      <c r="I18" s="52"/>
      <c r="J18" s="33"/>
      <c r="K18" s="19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0.100000000000001" customHeight="1">
      <c r="A19" s="6"/>
      <c r="B19" s="32"/>
      <c r="C19" s="140" t="s">
        <v>69</v>
      </c>
      <c r="D19" s="2"/>
      <c r="E19" s="119"/>
      <c r="F19" s="119"/>
      <c r="G19" s="52"/>
      <c r="H19" s="52"/>
      <c r="I19" s="52"/>
      <c r="J19" s="33"/>
      <c r="K19" s="19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0.100000000000001" customHeight="1">
      <c r="A20" s="6"/>
      <c r="B20" s="32"/>
      <c r="C20" s="140" t="s">
        <v>67</v>
      </c>
      <c r="D20" s="2"/>
      <c r="E20" s="119"/>
      <c r="F20" s="119"/>
      <c r="G20" s="52"/>
      <c r="H20" s="52"/>
      <c r="I20" s="52"/>
      <c r="J20" s="33"/>
      <c r="K20" s="19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15" customHeight="1">
      <c r="A21" s="6"/>
      <c r="B21" s="32"/>
      <c r="C21" s="29"/>
      <c r="D21" s="2"/>
      <c r="E21" s="119"/>
      <c r="F21" s="119"/>
      <c r="G21" s="52"/>
      <c r="H21" s="52"/>
      <c r="I21" s="52"/>
      <c r="J21" s="33"/>
      <c r="K21" s="19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1.95" customHeight="1">
      <c r="A22" s="6"/>
      <c r="B22" s="32"/>
      <c r="C22" s="411" t="s">
        <v>0</v>
      </c>
      <c r="D22" s="411"/>
      <c r="E22" s="411"/>
      <c r="F22" s="411"/>
      <c r="G22" s="52"/>
      <c r="H22" s="52"/>
      <c r="I22" s="52"/>
      <c r="J22" s="33"/>
      <c r="K22" s="19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0.100000000000001" customHeight="1">
      <c r="A23" s="3"/>
      <c r="B23" s="34"/>
      <c r="C23" s="140" t="s">
        <v>85</v>
      </c>
      <c r="D23" s="130"/>
      <c r="E23" s="119"/>
      <c r="F23" s="119"/>
      <c r="G23" s="74"/>
      <c r="H23" s="74"/>
      <c r="I23" s="74"/>
      <c r="J23" s="33"/>
      <c r="K23" s="19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0.100000000000001" customHeight="1">
      <c r="A24" s="3"/>
      <c r="B24" s="34"/>
      <c r="C24" s="140" t="s">
        <v>176</v>
      </c>
      <c r="D24" s="24"/>
      <c r="E24" s="119"/>
      <c r="F24" s="119"/>
      <c r="G24" s="74"/>
      <c r="H24" s="74"/>
      <c r="I24" s="74"/>
      <c r="J24" s="33"/>
      <c r="K24" s="19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15" customHeight="1">
      <c r="A25" s="3"/>
      <c r="B25" s="34"/>
      <c r="C25" s="24"/>
      <c r="D25" s="24"/>
      <c r="E25" s="119"/>
      <c r="F25" s="119"/>
      <c r="G25" s="74"/>
      <c r="H25" s="74"/>
      <c r="I25" s="74"/>
      <c r="J25" s="33"/>
      <c r="K25" s="1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15" customHeight="1">
      <c r="A26" s="3"/>
      <c r="B26" s="34"/>
      <c r="C26" s="24"/>
      <c r="D26" s="2"/>
      <c r="E26" s="119"/>
      <c r="F26" s="119"/>
      <c r="G26" s="74"/>
      <c r="H26" s="74"/>
      <c r="I26" s="74"/>
      <c r="J26" s="33"/>
      <c r="K26" s="1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1.95" customHeight="1">
      <c r="A27" s="3"/>
      <c r="B27" s="34"/>
      <c r="C27" s="411" t="s">
        <v>7</v>
      </c>
      <c r="D27" s="411"/>
      <c r="E27" s="411"/>
      <c r="F27" s="411"/>
      <c r="G27" s="74"/>
      <c r="H27" s="74"/>
      <c r="I27" s="74"/>
      <c r="J27" s="33"/>
      <c r="K27" s="19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0.100000000000001" customHeight="1">
      <c r="A28" s="3"/>
      <c r="B28" s="34"/>
      <c r="C28" s="140" t="s">
        <v>65</v>
      </c>
      <c r="D28" s="2"/>
      <c r="E28" s="119"/>
      <c r="F28" s="119"/>
      <c r="G28" s="74"/>
      <c r="H28" s="74"/>
      <c r="I28" s="74"/>
      <c r="J28" s="33"/>
      <c r="K28" s="19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15" customHeight="1">
      <c r="A29" s="3"/>
      <c r="B29" s="34"/>
      <c r="C29" s="29"/>
      <c r="D29" s="2"/>
      <c r="E29" s="119"/>
      <c r="F29" s="119"/>
      <c r="G29" s="74"/>
      <c r="H29" s="74"/>
      <c r="I29" s="74"/>
      <c r="J29" s="33"/>
      <c r="K29" s="1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1.95" customHeight="1">
      <c r="A30" s="3"/>
      <c r="B30" s="34"/>
      <c r="C30" s="411" t="s">
        <v>68</v>
      </c>
      <c r="D30" s="411"/>
      <c r="E30" s="411"/>
      <c r="F30" s="411"/>
      <c r="G30" s="74"/>
      <c r="H30" s="74"/>
      <c r="I30" s="74"/>
      <c r="J30" s="33"/>
      <c r="K30" s="19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20.100000000000001" customHeight="1">
      <c r="A31" s="3"/>
      <c r="B31" s="34"/>
      <c r="C31" s="140" t="s">
        <v>177</v>
      </c>
      <c r="D31" s="2"/>
      <c r="E31" s="119"/>
      <c r="F31" s="119"/>
      <c r="G31" s="74"/>
      <c r="H31" s="74"/>
      <c r="I31" s="74"/>
      <c r="J31" s="33"/>
      <c r="K31" s="19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34"/>
      <c r="E32" s="74"/>
      <c r="F32" s="74"/>
      <c r="G32" s="74"/>
      <c r="H32" s="74"/>
      <c r="I32" s="74"/>
      <c r="J32" s="33"/>
      <c r="K32" s="19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34"/>
      <c r="C33" s="29"/>
      <c r="D33" s="24"/>
      <c r="E33" s="74"/>
      <c r="F33" s="74"/>
      <c r="G33" s="74"/>
      <c r="H33" s="74"/>
      <c r="I33" s="74"/>
      <c r="J33" s="33"/>
      <c r="K33" s="1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34"/>
      <c r="C34" s="29"/>
      <c r="D34" s="16"/>
      <c r="E34" s="74"/>
      <c r="F34" s="74"/>
      <c r="G34" s="74"/>
      <c r="H34" s="74"/>
      <c r="I34" s="74"/>
      <c r="J34" s="33"/>
      <c r="K34" s="19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34"/>
      <c r="C35" s="29"/>
      <c r="D35" s="16"/>
      <c r="E35" s="74"/>
      <c r="F35" s="74"/>
      <c r="G35" s="74"/>
      <c r="H35" s="74"/>
      <c r="I35" s="74"/>
      <c r="J35" s="33"/>
      <c r="K35" s="1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34"/>
      <c r="C36" s="29"/>
      <c r="D36" s="10"/>
      <c r="E36" s="74"/>
      <c r="F36" s="74"/>
      <c r="G36" s="74"/>
      <c r="H36" s="74"/>
      <c r="I36" s="74"/>
      <c r="J36" s="33"/>
      <c r="K36" s="19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34"/>
      <c r="C37" s="29"/>
      <c r="D37" s="10"/>
      <c r="E37" s="119"/>
      <c r="F37" s="119"/>
      <c r="G37" s="119"/>
      <c r="H37" s="119"/>
      <c r="I37" s="119"/>
      <c r="J37" s="33"/>
      <c r="K37" s="1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34"/>
      <c r="C38" s="29"/>
      <c r="D38" s="10"/>
      <c r="E38" s="119"/>
      <c r="F38" s="119"/>
      <c r="G38" s="119"/>
      <c r="H38" s="119"/>
      <c r="I38" s="119"/>
      <c r="J38" s="33"/>
      <c r="K38" s="19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34"/>
      <c r="C39" s="29"/>
      <c r="D39" s="10"/>
      <c r="E39" s="119"/>
      <c r="F39" s="119"/>
      <c r="G39" s="119"/>
      <c r="H39" s="119"/>
      <c r="I39" s="119"/>
      <c r="J39" s="33"/>
      <c r="K39" s="19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>
      <c r="A40" s="3"/>
      <c r="B40" s="34"/>
      <c r="C40" s="29"/>
      <c r="D40" s="35"/>
      <c r="E40" s="10"/>
      <c r="F40" s="10"/>
      <c r="G40" s="10"/>
      <c r="H40" s="10"/>
      <c r="I40" s="120" t="s">
        <v>178</v>
      </c>
      <c r="J40" s="33"/>
      <c r="K40" s="25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15" customHeight="1">
      <c r="A41" s="3"/>
      <c r="B41" s="34"/>
      <c r="C41" s="16"/>
      <c r="D41" s="10"/>
      <c r="E41" s="10"/>
      <c r="F41" s="10"/>
      <c r="G41" s="10"/>
      <c r="H41" s="10"/>
      <c r="J41" s="33"/>
      <c r="K41" s="25"/>
      <c r="L41" s="4"/>
      <c r="M41" s="4"/>
      <c r="N41" s="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15" customHeight="1" thickBot="1">
      <c r="A42" s="3"/>
      <c r="B42" s="26"/>
      <c r="C42" s="27"/>
      <c r="D42" s="27"/>
      <c r="E42" s="27"/>
      <c r="F42" s="27"/>
      <c r="G42" s="27"/>
      <c r="H42" s="27"/>
      <c r="I42" s="27"/>
      <c r="J42" s="28"/>
      <c r="K42" s="25"/>
      <c r="L42" s="4"/>
      <c r="M42" s="4"/>
      <c r="N42" s="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  <c r="AH42" s="4"/>
      <c r="AI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8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  <c r="AD43" s="4"/>
      <c r="AE43" s="4"/>
      <c r="AF43" s="4"/>
      <c r="AG43" s="4"/>
      <c r="AH43" s="4"/>
      <c r="AI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9"/>
      <c r="K44" s="8"/>
      <c r="L44" s="8"/>
      <c r="M44" s="8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0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9"/>
      <c r="K45" s="8"/>
      <c r="L45" s="8"/>
      <c r="M45" s="8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0.100000000000001" customHeight="1">
      <c r="A46" s="3"/>
      <c r="B46" s="3"/>
      <c r="C46" s="3"/>
      <c r="D46" s="3"/>
      <c r="E46" s="3"/>
      <c r="F46" s="3"/>
      <c r="G46" s="3"/>
      <c r="H46" s="3"/>
      <c r="I46" s="3"/>
      <c r="J46" s="7"/>
      <c r="K46" s="3"/>
      <c r="L46" s="3"/>
      <c r="M46" s="7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  <row r="50" spans="1:35" ht="24.9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4"/>
      <c r="AD50" s="4"/>
      <c r="AE50" s="4"/>
      <c r="AF50" s="4"/>
      <c r="AG50" s="4"/>
      <c r="AH50" s="4"/>
      <c r="AI50" s="4"/>
    </row>
    <row r="51" spans="1:35" ht="24.9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4"/>
      <c r="AD51" s="4"/>
      <c r="AE51" s="4"/>
      <c r="AF51" s="4"/>
      <c r="AG51" s="4"/>
      <c r="AH51" s="4"/>
      <c r="AI51" s="4"/>
    </row>
  </sheetData>
  <mergeCells count="6">
    <mergeCell ref="C8:I8"/>
    <mergeCell ref="C17:F17"/>
    <mergeCell ref="C22:F22"/>
    <mergeCell ref="C27:F27"/>
    <mergeCell ref="C30:F30"/>
    <mergeCell ref="C13:F13"/>
  </mergeCells>
  <hyperlinks>
    <hyperlink ref="C22" location="Resumo!A1" display="Resumo"/>
    <hyperlink ref="C27" location="Desagregados!A1" display="Resultados desagregados"/>
    <hyperlink ref="C13" location="Ficha!A1" display="Ficha"/>
    <hyperlink ref="C17" location="'Datos de Entrada'!A1" display="Datos de entrada"/>
    <hyperlink ref="C30" location="Brutos!A1" display="Brutos"/>
  </hyperlinks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16" zoomScale="70" zoomScaleNormal="70" workbookViewId="0">
      <selection activeCell="Q33" sqref="Q33"/>
    </sheetView>
  </sheetViews>
  <sheetFormatPr baseColWidth="10" defaultRowHeight="15"/>
  <cols>
    <col min="1" max="1" width="4.28515625" customWidth="1"/>
    <col min="4" max="4" width="9.42578125" customWidth="1"/>
    <col min="5" max="5" width="8.140625" customWidth="1"/>
    <col min="6" max="6" width="7.5703125" customWidth="1"/>
    <col min="8" max="8" width="18.7109375" customWidth="1"/>
    <col min="10" max="10" width="18" customWidth="1"/>
    <col min="11" max="11" width="16" style="31" customWidth="1"/>
  </cols>
  <sheetData>
    <row r="1" spans="1:12" ht="15.75" thickBot="1">
      <c r="A1" s="1"/>
      <c r="B1" s="1"/>
      <c r="C1" s="2"/>
      <c r="D1" s="2"/>
      <c r="E1" s="2"/>
      <c r="F1" s="2"/>
      <c r="G1" s="2"/>
      <c r="H1" s="2"/>
      <c r="I1" s="2"/>
      <c r="J1" s="2"/>
      <c r="K1" s="54"/>
      <c r="L1" s="1"/>
    </row>
    <row r="2" spans="1:12">
      <c r="A2" s="1"/>
      <c r="B2" s="11"/>
      <c r="C2" s="12"/>
      <c r="D2" s="12"/>
      <c r="E2" s="12"/>
      <c r="F2" s="12"/>
      <c r="G2" s="12"/>
      <c r="H2" s="12"/>
      <c r="I2" s="12"/>
      <c r="J2" s="12"/>
      <c r="K2" s="55"/>
      <c r="L2" s="13"/>
    </row>
    <row r="3" spans="1:12" ht="27.75">
      <c r="A3" s="3"/>
      <c r="B3" s="15"/>
      <c r="C3" s="16"/>
      <c r="D3" s="16"/>
      <c r="E3" s="16"/>
      <c r="F3" s="16"/>
      <c r="G3" s="16"/>
      <c r="H3" s="14"/>
      <c r="I3" s="14"/>
      <c r="K3" s="126" t="s">
        <v>8</v>
      </c>
      <c r="L3" s="18"/>
    </row>
    <row r="4" spans="1:12" ht="27.75">
      <c r="A4" s="3"/>
      <c r="B4" s="15"/>
      <c r="C4" s="14"/>
      <c r="D4" s="16"/>
      <c r="E4" s="16"/>
      <c r="F4" s="16"/>
      <c r="G4" s="16"/>
      <c r="H4" s="14"/>
      <c r="I4" s="14"/>
      <c r="J4" s="17"/>
      <c r="K4" s="56"/>
      <c r="L4" s="20"/>
    </row>
    <row r="5" spans="1:12" ht="27.75">
      <c r="A5" s="3"/>
      <c r="B5" s="15"/>
      <c r="C5" s="16"/>
      <c r="D5" s="16"/>
      <c r="E5" s="16"/>
      <c r="F5" s="16"/>
      <c r="G5" s="16"/>
      <c r="H5" s="16"/>
      <c r="I5" s="16"/>
      <c r="J5" s="16"/>
      <c r="K5" s="57"/>
      <c r="L5" s="20"/>
    </row>
    <row r="6" spans="1:12" ht="27.75">
      <c r="A6" s="3"/>
      <c r="B6" s="15"/>
      <c r="C6" s="138"/>
      <c r="D6" s="141"/>
      <c r="E6" s="141"/>
      <c r="F6" s="139"/>
      <c r="G6" s="142" t="s">
        <v>249</v>
      </c>
      <c r="H6" s="138"/>
      <c r="I6" s="138"/>
      <c r="J6" s="138"/>
      <c r="K6" s="139"/>
      <c r="L6" s="20"/>
    </row>
    <row r="7" spans="1:12" ht="27.75">
      <c r="A7" s="3"/>
      <c r="B7" s="15"/>
      <c r="C7" s="138"/>
      <c r="D7" s="141"/>
      <c r="E7" s="141"/>
      <c r="F7" s="139"/>
      <c r="G7" s="142"/>
      <c r="H7" s="138"/>
      <c r="I7" s="138"/>
      <c r="J7" s="138"/>
      <c r="K7" s="139"/>
      <c r="L7" s="20"/>
    </row>
    <row r="8" spans="1:12" ht="27.75">
      <c r="A8" s="3"/>
      <c r="B8" s="15"/>
      <c r="C8" s="138"/>
      <c r="D8" s="141"/>
      <c r="E8" s="141"/>
      <c r="F8" s="139"/>
      <c r="G8" s="142"/>
      <c r="H8" s="138"/>
      <c r="I8" s="138"/>
      <c r="J8" s="138"/>
      <c r="K8" s="139"/>
      <c r="L8" s="20"/>
    </row>
    <row r="9" spans="1:12" ht="48.75" customHeight="1">
      <c r="A9" s="3"/>
      <c r="B9" s="15"/>
      <c r="C9" s="419" t="s">
        <v>181</v>
      </c>
      <c r="D9" s="420"/>
      <c r="E9" s="420"/>
      <c r="F9" s="420"/>
      <c r="G9" s="420"/>
      <c r="H9" s="420"/>
      <c r="I9" s="420"/>
      <c r="J9" s="420"/>
      <c r="K9" s="421"/>
      <c r="L9" s="20"/>
    </row>
    <row r="10" spans="1:12" ht="27.75">
      <c r="A10" s="3"/>
      <c r="B10" s="15"/>
      <c r="C10" s="138"/>
      <c r="D10" s="141"/>
      <c r="E10" s="141"/>
      <c r="F10" s="139"/>
      <c r="G10" s="142"/>
      <c r="H10" s="138"/>
      <c r="I10" s="138"/>
      <c r="J10" s="138"/>
      <c r="K10" s="139"/>
      <c r="L10" s="20"/>
    </row>
    <row r="11" spans="1:12" ht="27.75">
      <c r="A11" s="3"/>
      <c r="B11" s="15"/>
      <c r="C11" s="138"/>
      <c r="D11" s="141"/>
      <c r="E11" s="141"/>
      <c r="F11" s="139"/>
      <c r="G11" s="142"/>
      <c r="H11" s="138"/>
      <c r="I11" s="138"/>
      <c r="J11" s="138"/>
      <c r="K11" s="139"/>
      <c r="L11" s="20"/>
    </row>
    <row r="12" spans="1:12" ht="27">
      <c r="A12" s="3"/>
      <c r="B12" s="15"/>
      <c r="C12" s="84"/>
      <c r="D12" s="85"/>
      <c r="E12" s="86"/>
      <c r="F12" s="87" t="s">
        <v>182</v>
      </c>
      <c r="G12" s="413" t="s">
        <v>183</v>
      </c>
      <c r="H12" s="414"/>
      <c r="I12" s="414"/>
      <c r="J12" s="414"/>
      <c r="K12" s="415"/>
      <c r="L12" s="20"/>
    </row>
    <row r="13" spans="1:12" ht="27">
      <c r="A13" s="6"/>
      <c r="B13" s="21"/>
      <c r="C13" s="88"/>
      <c r="D13" s="89"/>
      <c r="E13" s="90"/>
      <c r="F13" s="91"/>
      <c r="G13" s="416"/>
      <c r="H13" s="417"/>
      <c r="I13" s="417"/>
      <c r="J13" s="417"/>
      <c r="K13" s="418"/>
      <c r="L13" s="20"/>
    </row>
    <row r="14" spans="1:12" ht="27">
      <c r="A14" s="6"/>
      <c r="B14" s="21"/>
      <c r="C14" s="103"/>
      <c r="D14" s="103"/>
      <c r="E14" s="328"/>
      <c r="F14" s="103"/>
      <c r="G14" s="329"/>
      <c r="H14" s="329"/>
      <c r="I14" s="329"/>
      <c r="J14" s="329"/>
      <c r="K14" s="329"/>
      <c r="L14" s="20"/>
    </row>
    <row r="15" spans="1:12" ht="53.1" customHeight="1">
      <c r="A15" s="6"/>
      <c r="B15" s="21"/>
      <c r="C15" s="84"/>
      <c r="D15" s="85"/>
      <c r="E15" s="86"/>
      <c r="F15" s="87" t="s">
        <v>11</v>
      </c>
      <c r="G15" s="413" t="s">
        <v>251</v>
      </c>
      <c r="H15" s="414"/>
      <c r="I15" s="414"/>
      <c r="J15" s="414"/>
      <c r="K15" s="415"/>
      <c r="L15" s="20"/>
    </row>
    <row r="16" spans="1:12" ht="8.25" customHeight="1">
      <c r="A16" s="6"/>
      <c r="B16" s="21"/>
      <c r="C16" s="88"/>
      <c r="D16" s="89"/>
      <c r="E16" s="90"/>
      <c r="F16" s="91"/>
      <c r="G16" s="416"/>
      <c r="H16" s="417"/>
      <c r="I16" s="417"/>
      <c r="J16" s="417"/>
      <c r="K16" s="418"/>
      <c r="L16" s="20"/>
    </row>
    <row r="17" spans="1:12" ht="27">
      <c r="A17" s="6"/>
      <c r="B17" s="21"/>
      <c r="C17" s="84"/>
      <c r="D17" s="85"/>
      <c r="E17" s="86"/>
      <c r="F17" s="87" t="s">
        <v>250</v>
      </c>
      <c r="G17" s="413" t="s">
        <v>191</v>
      </c>
      <c r="H17" s="414"/>
      <c r="I17" s="414"/>
      <c r="J17" s="414"/>
      <c r="K17" s="415"/>
      <c r="L17" s="20"/>
    </row>
    <row r="18" spans="1:12" ht="39" customHeight="1">
      <c r="A18" s="6"/>
      <c r="B18" s="21"/>
      <c r="C18" s="88"/>
      <c r="D18" s="89"/>
      <c r="E18" s="90"/>
      <c r="F18" s="91"/>
      <c r="G18" s="416"/>
      <c r="H18" s="417"/>
      <c r="I18" s="417"/>
      <c r="J18" s="417"/>
      <c r="K18" s="418"/>
      <c r="L18" s="20"/>
    </row>
    <row r="19" spans="1:12" ht="20.100000000000001" customHeight="1">
      <c r="A19" s="6"/>
      <c r="B19" s="21"/>
      <c r="L19" s="20"/>
    </row>
    <row r="20" spans="1:12" ht="39" customHeight="1">
      <c r="A20" s="6"/>
      <c r="B20" s="21"/>
      <c r="C20" s="40"/>
      <c r="D20" s="40"/>
      <c r="E20" s="75"/>
      <c r="F20" s="40"/>
      <c r="G20" s="79"/>
      <c r="H20" s="79"/>
      <c r="I20" s="79"/>
      <c r="J20" s="79"/>
      <c r="K20" s="80"/>
      <c r="L20" s="20"/>
    </row>
    <row r="21" spans="1:12" ht="27.75">
      <c r="A21" s="6"/>
      <c r="B21" s="21"/>
      <c r="C21" s="84"/>
      <c r="D21" s="85"/>
      <c r="E21" s="85"/>
      <c r="F21" s="87" t="s">
        <v>12</v>
      </c>
      <c r="G21" s="209" t="s">
        <v>75</v>
      </c>
      <c r="H21" s="93"/>
      <c r="I21" s="94"/>
      <c r="J21" s="94"/>
      <c r="K21" s="95"/>
      <c r="L21" s="20"/>
    </row>
    <row r="22" spans="1:12" ht="27">
      <c r="A22" s="6"/>
      <c r="B22" s="21"/>
      <c r="C22" s="92"/>
      <c r="D22" s="40"/>
      <c r="E22" s="40"/>
      <c r="F22" s="77"/>
      <c r="G22" s="210" t="s">
        <v>74</v>
      </c>
      <c r="H22" s="81"/>
      <c r="I22" s="81"/>
      <c r="J22" s="81"/>
      <c r="K22" s="96"/>
      <c r="L22" s="20"/>
    </row>
    <row r="23" spans="1:12" ht="27">
      <c r="A23" s="6"/>
      <c r="B23" s="21"/>
      <c r="C23" s="92"/>
      <c r="D23" s="40"/>
      <c r="E23" s="40"/>
      <c r="F23" s="77"/>
      <c r="G23" s="210" t="s">
        <v>76</v>
      </c>
      <c r="H23" s="81"/>
      <c r="I23" s="81"/>
      <c r="J23" s="81"/>
      <c r="K23" s="97"/>
      <c r="L23" s="20"/>
    </row>
    <row r="24" spans="1:12" ht="33" customHeight="1">
      <c r="A24" s="6"/>
      <c r="B24" s="32"/>
      <c r="C24" s="92"/>
      <c r="D24" s="40"/>
      <c r="E24" s="40"/>
      <c r="F24" s="77"/>
      <c r="G24" s="210" t="s">
        <v>77</v>
      </c>
      <c r="H24" s="81"/>
      <c r="I24" s="81"/>
      <c r="J24" s="81"/>
      <c r="K24" s="98"/>
      <c r="L24" s="33"/>
    </row>
    <row r="25" spans="1:12" ht="33" customHeight="1">
      <c r="A25" s="6"/>
      <c r="B25" s="32"/>
      <c r="C25" s="88"/>
      <c r="D25" s="89"/>
      <c r="E25" s="89"/>
      <c r="F25" s="91"/>
      <c r="G25" s="211" t="s">
        <v>78</v>
      </c>
      <c r="H25" s="100"/>
      <c r="I25" s="100"/>
      <c r="J25" s="100"/>
      <c r="K25" s="101"/>
      <c r="L25" s="33"/>
    </row>
    <row r="26" spans="1:12" ht="33" customHeight="1">
      <c r="A26" s="6"/>
      <c r="B26" s="32"/>
      <c r="C26" s="40"/>
      <c r="D26" s="40"/>
      <c r="E26" s="40"/>
      <c r="F26" s="40"/>
      <c r="G26" s="212"/>
      <c r="H26" s="81"/>
      <c r="I26" s="81"/>
      <c r="J26" s="81"/>
      <c r="K26" s="83"/>
      <c r="L26" s="33"/>
    </row>
    <row r="27" spans="1:12" ht="33" customHeight="1">
      <c r="A27" s="6"/>
      <c r="B27" s="32"/>
      <c r="C27" s="102"/>
      <c r="D27" s="103"/>
      <c r="E27" s="103"/>
      <c r="F27" s="104" t="s">
        <v>73</v>
      </c>
      <c r="G27" s="213" t="s">
        <v>184</v>
      </c>
      <c r="H27" s="105"/>
      <c r="I27" s="106"/>
      <c r="J27" s="106"/>
      <c r="K27" s="107"/>
      <c r="L27" s="33"/>
    </row>
    <row r="28" spans="1:12" ht="33" customHeight="1">
      <c r="A28" s="6"/>
      <c r="B28" s="32"/>
      <c r="C28" s="40"/>
      <c r="D28" s="40"/>
      <c r="E28" s="40"/>
      <c r="F28" s="330"/>
      <c r="G28" s="212"/>
      <c r="H28" s="81"/>
      <c r="I28" s="331"/>
      <c r="J28" s="331"/>
      <c r="K28" s="83"/>
      <c r="L28" s="33"/>
    </row>
    <row r="29" spans="1:12" ht="33" customHeight="1">
      <c r="A29" s="6"/>
      <c r="B29" s="32"/>
      <c r="C29" s="84"/>
      <c r="D29" s="85"/>
      <c r="E29" s="86"/>
      <c r="F29" s="87" t="s">
        <v>252</v>
      </c>
      <c r="G29" s="413" t="s">
        <v>253</v>
      </c>
      <c r="H29" s="414"/>
      <c r="I29" s="414"/>
      <c r="J29" s="414"/>
      <c r="K29" s="415"/>
      <c r="L29" s="33"/>
    </row>
    <row r="30" spans="1:12" ht="33" customHeight="1">
      <c r="A30" s="6"/>
      <c r="B30" s="32"/>
      <c r="C30" s="88"/>
      <c r="D30" s="89"/>
      <c r="E30" s="90"/>
      <c r="F30" s="91"/>
      <c r="G30" s="416"/>
      <c r="H30" s="417"/>
      <c r="I30" s="417"/>
      <c r="J30" s="417"/>
      <c r="K30" s="418"/>
      <c r="L30" s="33"/>
    </row>
    <row r="31" spans="1:12" ht="27" customHeight="1">
      <c r="A31" s="6"/>
      <c r="B31" s="32"/>
      <c r="C31" s="40"/>
      <c r="D31" s="40"/>
      <c r="E31" s="40"/>
      <c r="F31" s="40"/>
      <c r="G31" s="214"/>
      <c r="H31" s="81"/>
      <c r="I31" s="83"/>
      <c r="J31" s="83"/>
      <c r="K31" s="82"/>
      <c r="L31" s="33"/>
    </row>
    <row r="32" spans="1:12" ht="28.5" customHeight="1">
      <c r="A32" s="6"/>
      <c r="B32" s="32"/>
      <c r="C32" s="84"/>
      <c r="D32" s="85"/>
      <c r="E32" s="108"/>
      <c r="F32" s="87" t="s">
        <v>70</v>
      </c>
      <c r="G32" s="209" t="s">
        <v>84</v>
      </c>
      <c r="H32" s="109"/>
      <c r="I32" s="109"/>
      <c r="J32" s="109"/>
      <c r="K32" s="113"/>
      <c r="L32" s="33"/>
    </row>
    <row r="33" spans="1:12" ht="27.75">
      <c r="A33" s="6"/>
      <c r="B33" s="32"/>
      <c r="C33" s="110"/>
      <c r="D33" s="51"/>
      <c r="E33" s="78"/>
      <c r="F33" s="76" t="s">
        <v>71</v>
      </c>
      <c r="G33" s="210" t="s">
        <v>186</v>
      </c>
      <c r="H33" s="83"/>
      <c r="I33" s="83"/>
      <c r="J33" s="83"/>
      <c r="K33" s="97"/>
      <c r="L33" s="33"/>
    </row>
    <row r="34" spans="1:12" ht="28.5" customHeight="1">
      <c r="A34" s="6"/>
      <c r="B34" s="32"/>
      <c r="C34" s="88"/>
      <c r="D34" s="89"/>
      <c r="E34" s="111"/>
      <c r="F34" s="112" t="s">
        <v>70</v>
      </c>
      <c r="G34" s="211" t="s">
        <v>185</v>
      </c>
      <c r="H34" s="100"/>
      <c r="I34" s="114"/>
      <c r="J34" s="114"/>
      <c r="K34" s="115"/>
      <c r="L34" s="33"/>
    </row>
    <row r="35" spans="1:12" ht="27.75">
      <c r="A35" s="6"/>
      <c r="B35" s="32"/>
      <c r="C35" s="40"/>
      <c r="D35" s="40"/>
      <c r="E35" s="75"/>
      <c r="F35" s="75"/>
      <c r="G35" s="212"/>
      <c r="H35" s="81"/>
      <c r="I35" s="83"/>
      <c r="J35" s="83"/>
      <c r="K35" s="82"/>
      <c r="L35" s="33"/>
    </row>
    <row r="36" spans="1:12" ht="27.75">
      <c r="A36" s="6"/>
      <c r="B36" s="32"/>
      <c r="C36" s="84"/>
      <c r="D36" s="85"/>
      <c r="E36" s="86"/>
      <c r="F36" s="87" t="s">
        <v>72</v>
      </c>
      <c r="G36" s="209" t="s">
        <v>187</v>
      </c>
      <c r="H36" s="131"/>
      <c r="I36" s="109"/>
      <c r="J36" s="109"/>
      <c r="K36" s="113"/>
      <c r="L36" s="33"/>
    </row>
    <row r="37" spans="1:12" ht="28.5" customHeight="1">
      <c r="A37" s="3"/>
      <c r="B37" s="34"/>
      <c r="C37" s="116"/>
      <c r="D37" s="117"/>
      <c r="E37" s="117"/>
      <c r="F37" s="118"/>
      <c r="G37" s="99"/>
      <c r="H37" s="114"/>
      <c r="I37" s="114"/>
      <c r="J37" s="114"/>
      <c r="K37" s="115"/>
      <c r="L37" s="33"/>
    </row>
    <row r="38" spans="1:12" ht="28.5" customHeight="1">
      <c r="A38" s="3"/>
      <c r="B38" s="34"/>
      <c r="C38" s="64"/>
      <c r="D38" s="51"/>
      <c r="E38" s="51"/>
      <c r="F38" s="58"/>
      <c r="G38" s="51"/>
      <c r="H38" s="51"/>
      <c r="I38" s="51"/>
      <c r="J38" s="51"/>
      <c r="K38" s="53"/>
      <c r="L38" s="33"/>
    </row>
    <row r="39" spans="1:12" ht="27.75">
      <c r="A39" s="3"/>
      <c r="B39" s="34"/>
      <c r="L39" s="33"/>
    </row>
    <row r="40" spans="1:12" ht="27.75" thickBot="1">
      <c r="A40" s="3"/>
      <c r="B40" s="26"/>
      <c r="C40" s="27"/>
      <c r="D40" s="27"/>
      <c r="E40" s="27"/>
      <c r="F40" s="27"/>
      <c r="G40" s="27"/>
      <c r="H40" s="27"/>
      <c r="I40" s="27"/>
      <c r="J40" s="27"/>
      <c r="K40" s="59"/>
      <c r="L40" s="28"/>
    </row>
  </sheetData>
  <mergeCells count="5">
    <mergeCell ref="G15:K16"/>
    <mergeCell ref="C9:K9"/>
    <mergeCell ref="G29:K30"/>
    <mergeCell ref="G12:K13"/>
    <mergeCell ref="G17:K1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2"/>
  <sheetViews>
    <sheetView view="pageBreakPreview" topLeftCell="A13" zoomScale="80" zoomScaleNormal="70" zoomScaleSheetLayoutView="80" workbookViewId="0">
      <selection activeCell="S19" sqref="S19"/>
    </sheetView>
  </sheetViews>
  <sheetFormatPr baseColWidth="10" defaultRowHeight="15"/>
  <cols>
    <col min="1" max="1" width="3.140625" customWidth="1"/>
    <col min="2" max="2" width="12.140625" style="30" customWidth="1"/>
    <col min="3" max="3" width="31.42578125" customWidth="1"/>
    <col min="4" max="4" width="10.7109375" style="31" customWidth="1"/>
    <col min="5" max="8" width="10.7109375" customWidth="1"/>
  </cols>
  <sheetData>
    <row r="1" spans="1:16" ht="9" customHeight="1"/>
    <row r="2" spans="1:16" ht="42" customHeight="1">
      <c r="B2" s="142" t="s">
        <v>193</v>
      </c>
      <c r="C2" s="143"/>
      <c r="D2" s="144"/>
      <c r="E2" s="141"/>
      <c r="F2" s="143"/>
      <c r="G2" s="143"/>
      <c r="H2" s="143"/>
      <c r="I2" s="143"/>
      <c r="J2" s="143"/>
    </row>
    <row r="3" spans="1:16" ht="6.75" customHeight="1" thickBot="1">
      <c r="B3" s="73"/>
      <c r="C3" s="40"/>
      <c r="D3" s="44"/>
      <c r="E3" s="45"/>
      <c r="F3" s="40"/>
      <c r="G3" s="40"/>
      <c r="H3" s="40"/>
      <c r="I3" s="40"/>
      <c r="J3" s="40"/>
    </row>
    <row r="4" spans="1:16" ht="15" customHeight="1">
      <c r="A4" s="65"/>
      <c r="B4" s="66"/>
      <c r="C4" s="36"/>
      <c r="D4" s="67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ht="15" customHeight="1">
      <c r="A5" s="68"/>
      <c r="B5" s="50"/>
      <c r="C5" s="40"/>
      <c r="D5" s="48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9"/>
    </row>
    <row r="6" spans="1:16" ht="15" customHeight="1">
      <c r="A6" s="68"/>
      <c r="B6" s="69"/>
      <c r="C6" s="69"/>
      <c r="D6" s="48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9"/>
    </row>
    <row r="7" spans="1:16" ht="15" customHeight="1">
      <c r="A7" s="68"/>
      <c r="B7" s="69"/>
      <c r="C7" s="69"/>
      <c r="D7" s="48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9"/>
    </row>
    <row r="8" spans="1:16" ht="15" customHeight="1">
      <c r="A8" s="68"/>
      <c r="B8" s="69"/>
      <c r="C8" s="69"/>
      <c r="D8" s="48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9"/>
    </row>
    <row r="9" spans="1:16" ht="15" customHeight="1">
      <c r="A9" s="68"/>
      <c r="B9" s="69"/>
      <c r="C9" s="69"/>
      <c r="D9" s="48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9"/>
    </row>
    <row r="10" spans="1:16" ht="15" customHeight="1">
      <c r="A10" s="68"/>
      <c r="B10" s="69"/>
      <c r="C10" s="69"/>
      <c r="D10" s="48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9"/>
    </row>
    <row r="11" spans="1:16" ht="15" customHeight="1">
      <c r="A11" s="68"/>
      <c r="B11" s="69"/>
      <c r="C11" s="69"/>
      <c r="D11" s="48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9"/>
    </row>
    <row r="12" spans="1:16" ht="15" customHeight="1">
      <c r="A12" s="68"/>
      <c r="B12" s="69"/>
      <c r="C12" s="69"/>
      <c r="D12" s="48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9"/>
    </row>
    <row r="13" spans="1:16" ht="15" customHeight="1">
      <c r="A13" s="68"/>
      <c r="B13" s="69"/>
      <c r="C13" s="69"/>
      <c r="D13" s="48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9"/>
    </row>
    <row r="14" spans="1:16" ht="15" customHeight="1">
      <c r="A14" s="68"/>
      <c r="B14" s="69"/>
      <c r="C14" s="69"/>
      <c r="D14" s="48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9"/>
    </row>
    <row r="15" spans="1:16" ht="15" customHeight="1">
      <c r="A15" s="68"/>
      <c r="B15" s="69"/>
      <c r="C15" s="69"/>
      <c r="D15" s="48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9"/>
    </row>
    <row r="16" spans="1:16" ht="15" customHeight="1">
      <c r="A16" s="68"/>
      <c r="B16" s="69"/>
      <c r="C16" s="69"/>
      <c r="D16" s="48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9"/>
    </row>
    <row r="17" spans="1:16" ht="15" customHeight="1">
      <c r="A17" s="68"/>
      <c r="B17" s="69"/>
      <c r="C17" s="69"/>
      <c r="D17" s="48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9"/>
    </row>
    <row r="18" spans="1:16" ht="15" customHeight="1">
      <c r="A18" s="68"/>
      <c r="B18" s="69"/>
      <c r="C18" s="69"/>
      <c r="D18" s="48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9"/>
    </row>
    <row r="19" spans="1:16" ht="15" customHeight="1">
      <c r="A19" s="68"/>
      <c r="B19" s="69"/>
      <c r="C19" s="69"/>
      <c r="D19" s="48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9"/>
    </row>
    <row r="20" spans="1:16" ht="15" customHeight="1">
      <c r="A20" s="68"/>
      <c r="B20" s="69"/>
      <c r="C20" s="69"/>
      <c r="D20" s="48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9"/>
    </row>
    <row r="21" spans="1:16" ht="15" customHeight="1">
      <c r="A21" s="68"/>
      <c r="B21" s="69"/>
      <c r="C21" s="69"/>
      <c r="D21" s="48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9"/>
    </row>
    <row r="22" spans="1:16" ht="15" customHeight="1">
      <c r="A22" s="68"/>
      <c r="B22" s="69"/>
      <c r="C22" s="69"/>
      <c r="D22" s="48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9"/>
    </row>
    <row r="23" spans="1:16" ht="15" customHeight="1">
      <c r="A23" s="68"/>
      <c r="B23" s="69"/>
      <c r="C23" s="69"/>
      <c r="D23" s="48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9"/>
    </row>
    <row r="24" spans="1:16" ht="15" customHeight="1">
      <c r="A24" s="68"/>
      <c r="B24" s="69"/>
      <c r="C24" s="69"/>
      <c r="D24" s="48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9"/>
    </row>
    <row r="25" spans="1:16" ht="15" customHeight="1">
      <c r="A25" s="68"/>
      <c r="B25" s="69"/>
      <c r="C25" s="69"/>
      <c r="D25" s="48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9"/>
    </row>
    <row r="26" spans="1:16" ht="15" customHeight="1">
      <c r="A26" s="68"/>
      <c r="B26" s="69"/>
      <c r="C26" s="69"/>
      <c r="D26" s="48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9"/>
    </row>
    <row r="27" spans="1:16" ht="15" customHeight="1">
      <c r="A27" s="68"/>
      <c r="B27" s="50"/>
      <c r="C27" s="69"/>
      <c r="D27" s="48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9"/>
    </row>
    <row r="28" spans="1:16">
      <c r="A28" s="68"/>
      <c r="B28" s="50"/>
      <c r="C28" s="6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9"/>
    </row>
    <row r="29" spans="1:16">
      <c r="A29" s="68"/>
      <c r="B29" s="50"/>
      <c r="C29" s="6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50"/>
      <c r="O29" s="40"/>
      <c r="P29" s="49"/>
    </row>
    <row r="30" spans="1:16">
      <c r="A30" s="68"/>
      <c r="B30" s="50"/>
      <c r="C30" s="6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50"/>
      <c r="O30" s="40"/>
      <c r="P30" s="49"/>
    </row>
    <row r="31" spans="1:16">
      <c r="A31" s="68"/>
      <c r="B31" s="50"/>
      <c r="C31" s="6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50"/>
      <c r="O31" s="40"/>
      <c r="P31" s="49"/>
    </row>
    <row r="32" spans="1:16">
      <c r="A32" s="68"/>
      <c r="B32" s="50"/>
      <c r="C32" s="6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50"/>
      <c r="O32" s="40"/>
      <c r="P32" s="49"/>
    </row>
    <row r="33" spans="1:16">
      <c r="A33" s="68"/>
      <c r="B33" s="50"/>
      <c r="C33" s="6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50"/>
      <c r="O33" s="40"/>
      <c r="P33" s="49"/>
    </row>
    <row r="34" spans="1:16">
      <c r="A34" s="68"/>
      <c r="B34" s="50"/>
      <c r="C34" s="6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50"/>
      <c r="O34" s="40"/>
      <c r="P34" s="49"/>
    </row>
    <row r="35" spans="1:16">
      <c r="A35" s="68"/>
      <c r="B35" s="50"/>
      <c r="C35" s="6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50"/>
      <c r="O35" s="40"/>
      <c r="P35" s="49"/>
    </row>
    <row r="36" spans="1:16">
      <c r="A36" s="68"/>
      <c r="B36" s="50"/>
      <c r="C36" s="6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50"/>
      <c r="O36" s="40"/>
      <c r="P36" s="49"/>
    </row>
    <row r="37" spans="1:16">
      <c r="A37" s="68"/>
      <c r="B37" s="50"/>
      <c r="C37" s="6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50"/>
      <c r="O37" s="40"/>
      <c r="P37" s="49"/>
    </row>
    <row r="38" spans="1:16">
      <c r="A38" s="68"/>
      <c r="B38" s="50"/>
      <c r="C38" s="6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50"/>
      <c r="O38" s="40"/>
      <c r="P38" s="49"/>
    </row>
    <row r="39" spans="1:16">
      <c r="A39" s="68"/>
      <c r="B39" s="50"/>
      <c r="C39" s="69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50"/>
      <c r="O39" s="40"/>
      <c r="P39" s="49"/>
    </row>
    <row r="40" spans="1:16">
      <c r="A40" s="68"/>
      <c r="B40" s="50"/>
      <c r="C40" s="6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50"/>
      <c r="O40" s="40"/>
      <c r="P40" s="49"/>
    </row>
    <row r="41" spans="1:16">
      <c r="A41" s="68"/>
      <c r="B41" s="50"/>
      <c r="C41" s="6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50"/>
      <c r="O41" s="40"/>
      <c r="P41" s="49"/>
    </row>
    <row r="42" spans="1:16">
      <c r="A42" s="68"/>
      <c r="B42" s="50"/>
      <c r="C42" s="6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50"/>
      <c r="O42" s="40"/>
      <c r="P42" s="49"/>
    </row>
    <row r="43" spans="1:16">
      <c r="A43" s="68"/>
      <c r="B43" s="50"/>
      <c r="C43" s="69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50"/>
      <c r="O43" s="40"/>
      <c r="P43" s="49"/>
    </row>
    <row r="44" spans="1:16">
      <c r="A44" s="68"/>
      <c r="B44" s="50"/>
      <c r="C44" s="6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50"/>
      <c r="O44" s="40"/>
      <c r="P44" s="49"/>
    </row>
    <row r="45" spans="1:16">
      <c r="A45" s="68"/>
      <c r="B45" s="50"/>
      <c r="C45" s="69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50"/>
      <c r="O45" s="40"/>
      <c r="P45" s="49"/>
    </row>
    <row r="46" spans="1:16">
      <c r="A46" s="68"/>
      <c r="B46" s="50"/>
      <c r="C46" s="69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50"/>
      <c r="O46" s="40"/>
      <c r="P46" s="49"/>
    </row>
    <row r="47" spans="1:16">
      <c r="A47" s="68"/>
      <c r="B47" s="50"/>
      <c r="C47" s="69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50"/>
      <c r="O47" s="40"/>
      <c r="P47" s="49"/>
    </row>
    <row r="48" spans="1:16">
      <c r="A48" s="68"/>
      <c r="B48" s="50"/>
      <c r="C48" s="69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50"/>
      <c r="O48" s="40"/>
      <c r="P48" s="49"/>
    </row>
    <row r="49" spans="1:16">
      <c r="A49" s="68"/>
      <c r="B49" s="50"/>
      <c r="C49" s="69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50"/>
      <c r="O49" s="40"/>
      <c r="P49" s="49"/>
    </row>
    <row r="50" spans="1:16">
      <c r="A50" s="68"/>
      <c r="B50" s="50"/>
      <c r="C50" s="6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50"/>
      <c r="O50" s="40"/>
      <c r="P50" s="49"/>
    </row>
    <row r="51" spans="1:16">
      <c r="A51" s="68"/>
      <c r="B51" s="50"/>
      <c r="C51" s="6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50"/>
      <c r="O51" s="40"/>
      <c r="P51" s="49"/>
    </row>
    <row r="52" spans="1:16">
      <c r="A52" s="68"/>
      <c r="B52" s="50"/>
      <c r="C52" s="6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50"/>
      <c r="O52" s="40"/>
      <c r="P52" s="49"/>
    </row>
    <row r="53" spans="1:16" ht="15.75" thickBot="1">
      <c r="A53" s="70"/>
      <c r="B53" s="71"/>
      <c r="C53" s="72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9"/>
    </row>
    <row r="54" spans="1:16">
      <c r="C54" s="63"/>
      <c r="D54"/>
    </row>
    <row r="55" spans="1:16">
      <c r="C55" s="63"/>
      <c r="D55"/>
    </row>
    <row r="56" spans="1:16">
      <c r="C56" s="63"/>
      <c r="D56"/>
    </row>
    <row r="57" spans="1:16">
      <c r="D57"/>
    </row>
    <row r="58" spans="1:16">
      <c r="D58"/>
    </row>
    <row r="59" spans="1:16">
      <c r="D59"/>
    </row>
    <row r="60" spans="1:16">
      <c r="D60"/>
    </row>
    <row r="61" spans="1:16">
      <c r="D61"/>
    </row>
    <row r="62" spans="1:16">
      <c r="D62"/>
    </row>
    <row r="63" spans="1:16">
      <c r="D63"/>
    </row>
    <row r="64" spans="1:16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4"/>
  <sheetViews>
    <sheetView topLeftCell="A7" zoomScale="60" zoomScaleNormal="60" workbookViewId="0">
      <selection activeCell="B7" sqref="B1:B1048576"/>
    </sheetView>
  </sheetViews>
  <sheetFormatPr baseColWidth="10" defaultRowHeight="15"/>
  <cols>
    <col min="1" max="1" width="4.7109375" style="1" customWidth="1"/>
    <col min="2" max="2" width="86" style="43" customWidth="1"/>
    <col min="3" max="3" width="15.7109375" style="43" customWidth="1"/>
    <col min="4" max="4" width="15.7109375" style="42" customWidth="1"/>
    <col min="5" max="7" width="15.7109375" style="1" customWidth="1"/>
    <col min="8" max="8" width="17" style="1" customWidth="1"/>
    <col min="9" max="14" width="15.7109375" style="1" customWidth="1"/>
    <col min="15" max="30" width="13.28515625" style="14" customWidth="1"/>
    <col min="31" max="16384" width="11.42578125" style="14"/>
  </cols>
  <sheetData>
    <row r="1" spans="1:30" s="23" customFormat="1" ht="5.25" customHeight="1">
      <c r="A1" s="1"/>
      <c r="B1" s="43"/>
      <c r="C1" s="43"/>
      <c r="D1" s="42"/>
      <c r="E1" s="1"/>
      <c r="F1" s="1"/>
      <c r="G1" s="1"/>
      <c r="H1" s="1"/>
      <c r="I1" s="1"/>
      <c r="J1" s="1"/>
      <c r="K1" s="1"/>
      <c r="L1" s="1"/>
      <c r="M1" s="1"/>
      <c r="N1" s="1"/>
      <c r="O1" s="14"/>
      <c r="P1" s="14"/>
    </row>
    <row r="2" spans="1:30" s="23" customFormat="1" ht="15" customHeight="1">
      <c r="A2" s="1"/>
      <c r="B2" s="43"/>
      <c r="C2" s="43"/>
      <c r="D2" s="42"/>
      <c r="E2" s="1"/>
      <c r="F2" s="1"/>
      <c r="G2" s="1"/>
      <c r="H2" s="1"/>
      <c r="I2" s="1"/>
      <c r="J2" s="1"/>
      <c r="K2" s="1"/>
      <c r="L2" s="1"/>
      <c r="M2" s="1"/>
      <c r="N2" s="1"/>
      <c r="O2" s="14"/>
      <c r="P2" s="14"/>
    </row>
    <row r="3" spans="1:30" s="23" customFormat="1" ht="9" customHeight="1">
      <c r="A3" s="1"/>
      <c r="B3" s="43"/>
      <c r="C3" s="43"/>
      <c r="D3" s="42"/>
      <c r="E3" s="1"/>
      <c r="F3" s="1"/>
      <c r="G3" s="1"/>
      <c r="H3" s="1"/>
      <c r="I3" s="1"/>
      <c r="J3" s="1"/>
      <c r="K3" s="1"/>
      <c r="L3" s="1"/>
      <c r="M3" s="1"/>
      <c r="N3" s="1"/>
      <c r="O3" s="14"/>
      <c r="P3" s="14"/>
    </row>
    <row r="4" spans="1:30" s="23" customFormat="1" ht="42" customHeight="1">
      <c r="A4" s="1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"/>
      <c r="M4" s="1"/>
      <c r="N4" s="1"/>
      <c r="O4" s="14"/>
      <c r="P4" s="14"/>
    </row>
    <row r="5" spans="1:30" s="23" customFormat="1" ht="66.75" customHeight="1">
      <c r="A5" s="1"/>
      <c r="B5" s="43"/>
      <c r="C5" s="43"/>
      <c r="D5" s="42"/>
      <c r="E5" s="1"/>
      <c r="F5" s="1"/>
      <c r="G5" s="1"/>
      <c r="H5" s="1"/>
      <c r="I5" s="1"/>
      <c r="J5" s="1"/>
      <c r="K5" s="1"/>
      <c r="L5" s="1"/>
      <c r="M5" s="1"/>
      <c r="N5" s="1"/>
      <c r="O5" s="14"/>
      <c r="P5" s="14"/>
    </row>
    <row r="6" spans="1:30" s="23" customFormat="1" ht="66.75" customHeight="1">
      <c r="A6" s="1"/>
      <c r="B6" s="43"/>
      <c r="C6" s="43"/>
      <c r="D6" s="42"/>
      <c r="E6" s="1"/>
      <c r="F6" s="1"/>
      <c r="G6" s="1"/>
      <c r="H6" s="1"/>
      <c r="I6" s="1"/>
      <c r="J6" s="1"/>
      <c r="K6" s="1"/>
      <c r="L6" s="1"/>
      <c r="M6" s="1"/>
      <c r="N6" s="1"/>
      <c r="O6" s="14"/>
      <c r="P6" s="14"/>
    </row>
    <row r="7" spans="1:30" s="23" customFormat="1" ht="66.75" customHeight="1">
      <c r="A7" s="1"/>
      <c r="B7" s="43"/>
      <c r="C7" s="43"/>
      <c r="D7" s="42"/>
      <c r="E7" s="1"/>
      <c r="F7" s="1"/>
      <c r="G7" s="1"/>
      <c r="H7" s="1"/>
      <c r="I7" s="1"/>
      <c r="J7" s="1"/>
      <c r="K7" s="1"/>
      <c r="L7" s="1"/>
      <c r="M7" s="1"/>
      <c r="N7" s="1"/>
      <c r="O7" s="14"/>
      <c r="P7" s="14"/>
    </row>
    <row r="8" spans="1:30" s="23" customFormat="1" ht="51" customHeight="1">
      <c r="A8" s="1"/>
      <c r="B8" s="43"/>
      <c r="C8" s="43"/>
      <c r="D8" s="42"/>
      <c r="E8" s="1"/>
      <c r="F8" s="1"/>
      <c r="G8" s="1"/>
      <c r="H8" s="1"/>
      <c r="I8" s="1"/>
      <c r="J8" s="1"/>
      <c r="K8" s="1"/>
      <c r="L8" s="1"/>
      <c r="M8" s="1"/>
      <c r="N8" s="1"/>
      <c r="O8" s="14"/>
      <c r="P8" s="14"/>
    </row>
    <row r="9" spans="1:30" s="23" customFormat="1" ht="39" customHeight="1">
      <c r="A9" s="1"/>
      <c r="B9" s="43"/>
      <c r="C9" s="43"/>
      <c r="D9" s="42"/>
      <c r="E9" s="1"/>
      <c r="F9" s="1"/>
      <c r="G9" s="1"/>
      <c r="H9" s="1"/>
      <c r="I9" s="1"/>
      <c r="J9" s="1"/>
      <c r="K9" s="1"/>
      <c r="L9" s="1"/>
      <c r="M9" s="1"/>
      <c r="N9" s="1"/>
      <c r="O9" s="14"/>
      <c r="P9" s="14"/>
    </row>
    <row r="10" spans="1:30" s="23" customFormat="1" ht="285" customHeight="1" thickBot="1">
      <c r="A10" s="1"/>
      <c r="B10" s="43"/>
      <c r="C10" s="43"/>
      <c r="D10" s="42"/>
      <c r="E10" s="1"/>
      <c r="F10" s="1"/>
      <c r="G10" s="1"/>
      <c r="H10" s="1"/>
      <c r="I10" s="1"/>
      <c r="J10" s="1"/>
      <c r="K10" s="1"/>
      <c r="L10" s="1"/>
      <c r="M10" s="1"/>
      <c r="N10" s="1"/>
      <c r="O10" s="14"/>
      <c r="P10" s="14"/>
    </row>
    <row r="11" spans="1:30" s="23" customFormat="1" ht="39" customHeight="1">
      <c r="A11" s="149"/>
      <c r="B11" s="151"/>
      <c r="C11" s="174"/>
      <c r="D11" s="215"/>
      <c r="E11" s="216" t="s">
        <v>86</v>
      </c>
      <c r="F11" s="231"/>
      <c r="G11" s="232"/>
      <c r="H11" s="162"/>
      <c r="I11" s="233"/>
      <c r="J11" s="233"/>
      <c r="K11" s="233"/>
      <c r="L11" s="233"/>
      <c r="M11" s="233"/>
      <c r="N11" s="233"/>
      <c r="O11" s="234"/>
      <c r="P11" s="234"/>
      <c r="Q11" s="234"/>
      <c r="R11" s="234"/>
      <c r="S11" s="216" t="s">
        <v>89</v>
      </c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5"/>
    </row>
    <row r="12" spans="1:30" s="23" customFormat="1" ht="27.75" customHeight="1" thickBot="1">
      <c r="A12" s="149"/>
      <c r="B12" s="151"/>
      <c r="C12" s="236"/>
      <c r="D12" s="217"/>
      <c r="E12" s="218" t="s">
        <v>196</v>
      </c>
      <c r="F12" s="237"/>
      <c r="G12" s="422" t="s">
        <v>90</v>
      </c>
      <c r="H12" s="423"/>
      <c r="I12" s="238"/>
      <c r="J12" s="219"/>
      <c r="K12" s="219" t="s">
        <v>87</v>
      </c>
      <c r="L12" s="219"/>
      <c r="M12" s="219"/>
      <c r="N12" s="239"/>
      <c r="O12" s="240"/>
      <c r="P12" s="241"/>
      <c r="Q12" s="241"/>
      <c r="R12" s="241"/>
      <c r="S12" s="241"/>
      <c r="T12" s="241"/>
      <c r="U12" s="241"/>
      <c r="V12" s="219" t="s">
        <v>88</v>
      </c>
      <c r="W12" s="241"/>
      <c r="X12" s="241"/>
      <c r="Y12" s="241"/>
      <c r="Z12" s="241"/>
      <c r="AA12" s="241"/>
      <c r="AB12" s="241"/>
      <c r="AC12" s="241"/>
      <c r="AD12" s="285"/>
    </row>
    <row r="13" spans="1:30" s="46" customFormat="1" ht="150" customHeight="1" thickBot="1">
      <c r="A13" s="220" t="s">
        <v>10</v>
      </c>
      <c r="B13" s="261" t="s">
        <v>168</v>
      </c>
      <c r="C13" s="221" t="s">
        <v>194</v>
      </c>
      <c r="D13" s="222" t="s">
        <v>9</v>
      </c>
      <c r="E13" s="222" t="s">
        <v>63</v>
      </c>
      <c r="F13" s="223" t="s">
        <v>3</v>
      </c>
      <c r="G13" s="224" t="s">
        <v>197</v>
      </c>
      <c r="H13" s="225" t="s">
        <v>195</v>
      </c>
      <c r="I13" s="226" t="s">
        <v>198</v>
      </c>
      <c r="J13" s="227" t="s">
        <v>199</v>
      </c>
      <c r="K13" s="227" t="s">
        <v>200</v>
      </c>
      <c r="L13" s="227" t="s">
        <v>201</v>
      </c>
      <c r="M13" s="227" t="s">
        <v>202</v>
      </c>
      <c r="N13" s="286" t="s">
        <v>203</v>
      </c>
      <c r="O13" s="229" t="s">
        <v>208</v>
      </c>
      <c r="P13" s="230" t="s">
        <v>209</v>
      </c>
      <c r="Q13" s="230" t="s">
        <v>210</v>
      </c>
      <c r="R13" s="230" t="s">
        <v>207</v>
      </c>
      <c r="S13" s="230" t="s">
        <v>211</v>
      </c>
      <c r="T13" s="230" t="s">
        <v>212</v>
      </c>
      <c r="U13" s="228" t="s">
        <v>213</v>
      </c>
      <c r="V13" s="230" t="s">
        <v>214</v>
      </c>
      <c r="W13" s="230" t="s">
        <v>215</v>
      </c>
      <c r="X13" s="291" t="s">
        <v>216</v>
      </c>
      <c r="Y13" s="229" t="s">
        <v>217</v>
      </c>
      <c r="Z13" s="230" t="s">
        <v>218</v>
      </c>
      <c r="AA13" s="230" t="s">
        <v>219</v>
      </c>
      <c r="AB13" s="228" t="s">
        <v>220</v>
      </c>
      <c r="AC13" s="291" t="s">
        <v>221</v>
      </c>
      <c r="AD13" s="291" t="s">
        <v>222</v>
      </c>
    </row>
    <row r="14" spans="1:30" s="23" customFormat="1" ht="30" customHeight="1">
      <c r="A14" s="242">
        <v>1</v>
      </c>
      <c r="B14" s="243" t="s">
        <v>121</v>
      </c>
      <c r="C14" s="269"/>
      <c r="D14" s="281" t="s">
        <v>206</v>
      </c>
      <c r="E14" s="244">
        <f>+Datos!AY6</f>
        <v>15</v>
      </c>
      <c r="F14" s="332" t="s">
        <v>206</v>
      </c>
      <c r="G14" s="273"/>
      <c r="H14" s="245">
        <f>Datos!AX6</f>
        <v>4.0518805599162748</v>
      </c>
      <c r="I14" s="246">
        <f>Datos!AR6</f>
        <v>3.9545525902668754</v>
      </c>
      <c r="J14" s="282">
        <f>Datos!AS6</f>
        <v>3.7948717948717947</v>
      </c>
      <c r="K14" s="282">
        <f>Datos!AT6</f>
        <v>4.25</v>
      </c>
      <c r="L14" s="282">
        <f>Datos!AU6</f>
        <v>3.7898809523809525</v>
      </c>
      <c r="M14" s="282">
        <f>Datos!AV6</f>
        <v>4.3076923076923075</v>
      </c>
      <c r="N14" s="287">
        <f>Datos!AW6</f>
        <v>4.2142857142857144</v>
      </c>
      <c r="O14" s="249">
        <f>+Datos!AB6</f>
        <v>4</v>
      </c>
      <c r="P14" s="247">
        <f>+Datos!AC6</f>
        <v>4.2857142857142856</v>
      </c>
      <c r="Q14" s="247">
        <f>+Datos!AD6</f>
        <v>3.6666666666666665</v>
      </c>
      <c r="R14" s="247">
        <f>+Datos!AE6</f>
        <v>3.8</v>
      </c>
      <c r="S14" s="247">
        <f>+Datos!AF6</f>
        <v>4.083333333333333</v>
      </c>
      <c r="T14" s="247">
        <f>+Datos!AG6</f>
        <v>4</v>
      </c>
      <c r="U14" s="248">
        <f>+Datos!AH6</f>
        <v>3.8461538461538463</v>
      </c>
      <c r="V14" s="247">
        <f>+Datos!AI6</f>
        <v>3.9230769230769229</v>
      </c>
      <c r="W14" s="247">
        <f>+Datos!AJ6</f>
        <v>3.6666666666666665</v>
      </c>
      <c r="X14" s="292">
        <f>+Datos!AK6</f>
        <v>4.25</v>
      </c>
      <c r="Y14" s="249">
        <f>+Datos!AL6</f>
        <v>3.9166666666666665</v>
      </c>
      <c r="Z14" s="247">
        <f>+Datos!AM6</f>
        <v>3.6428571428571428</v>
      </c>
      <c r="AA14" s="247">
        <f>+Datos!AN6</f>
        <v>3.5</v>
      </c>
      <c r="AB14" s="248">
        <f>+Datos!AO6</f>
        <v>4.0999999999999996</v>
      </c>
      <c r="AC14" s="292">
        <f>+Datos!AP6</f>
        <v>4.3076923076923075</v>
      </c>
      <c r="AD14" s="292">
        <f>+Datos!AQ6</f>
        <v>4.2142857142857144</v>
      </c>
    </row>
    <row r="15" spans="1:30" s="23" customFormat="1" ht="30" customHeight="1">
      <c r="A15" s="250">
        <v>2</v>
      </c>
      <c r="B15" s="251" t="s">
        <v>127</v>
      </c>
      <c r="C15" s="270"/>
      <c r="D15" s="252"/>
      <c r="E15" s="253">
        <f>+Datos!AY7</f>
        <v>2</v>
      </c>
      <c r="F15" s="333" t="s">
        <v>206</v>
      </c>
      <c r="G15" s="274"/>
      <c r="H15" s="295">
        <f>Datos!AX7</f>
        <v>3.8630952380952386</v>
      </c>
      <c r="I15" s="283">
        <f>Datos!AR7</f>
        <v>3.9285714285714284</v>
      </c>
      <c r="J15" s="284">
        <f>Datos!AS7</f>
        <v>4</v>
      </c>
      <c r="K15" s="284">
        <f>Datos!AT7</f>
        <v>4</v>
      </c>
      <c r="L15" s="284">
        <f>Datos!AU7</f>
        <v>3.25</v>
      </c>
      <c r="M15" s="284">
        <f>Datos!AV7</f>
        <v>4</v>
      </c>
      <c r="N15" s="288">
        <f>Datos!AW7</f>
        <v>4</v>
      </c>
      <c r="O15" s="256">
        <f>+Datos!AB7</f>
        <v>3.5</v>
      </c>
      <c r="P15" s="254">
        <f>+Datos!AC7</f>
        <v>4</v>
      </c>
      <c r="Q15" s="254">
        <f>+Datos!AD7</f>
        <v>4</v>
      </c>
      <c r="R15" s="254">
        <f>+Datos!AE7</f>
        <v>3.5</v>
      </c>
      <c r="S15" s="254">
        <f>+Datos!AF7</f>
        <v>4.5</v>
      </c>
      <c r="T15" s="254">
        <f>+Datos!AG7</f>
        <v>4</v>
      </c>
      <c r="U15" s="255">
        <f>+Datos!AH7</f>
        <v>4</v>
      </c>
      <c r="V15" s="254">
        <f>+Datos!AI7</f>
        <v>4.5</v>
      </c>
      <c r="W15" s="254">
        <f>+Datos!AJ7</f>
        <v>3.5</v>
      </c>
      <c r="X15" s="293">
        <f>+Datos!AK7</f>
        <v>4</v>
      </c>
      <c r="Y15" s="256">
        <f>+Datos!AL7</f>
        <v>4</v>
      </c>
      <c r="Z15" s="254">
        <f>+Datos!AM7</f>
        <v>3</v>
      </c>
      <c r="AA15" s="254">
        <f>+Datos!AN7</f>
        <v>3</v>
      </c>
      <c r="AB15" s="255">
        <f>+Datos!AO7</f>
        <v>3</v>
      </c>
      <c r="AC15" s="293">
        <f>+Datos!AP7</f>
        <v>4</v>
      </c>
      <c r="AD15" s="293">
        <f>+Datos!AQ7</f>
        <v>4</v>
      </c>
    </row>
    <row r="16" spans="1:30" s="23" customFormat="1" ht="30" customHeight="1">
      <c r="A16" s="250">
        <v>3</v>
      </c>
      <c r="B16" s="251" t="s">
        <v>109</v>
      </c>
      <c r="C16" s="270"/>
      <c r="D16" s="252"/>
      <c r="E16" s="253">
        <f>+Datos!AY8</f>
        <v>8</v>
      </c>
      <c r="F16" s="333" t="s">
        <v>206</v>
      </c>
      <c r="G16" s="274"/>
      <c r="H16" s="295">
        <f>Datos!AX8</f>
        <v>3.9414682539682544</v>
      </c>
      <c r="I16" s="283">
        <f>Datos!AR8</f>
        <v>3.8214285714285716</v>
      </c>
      <c r="J16" s="284">
        <f>Datos!AS8</f>
        <v>3.5178571428571428</v>
      </c>
      <c r="K16" s="284">
        <f>Datos!AT8</f>
        <v>4</v>
      </c>
      <c r="L16" s="284">
        <f>Datos!AU8</f>
        <v>3.3333333333333335</v>
      </c>
      <c r="M16" s="284">
        <f>Datos!AV8</f>
        <v>4.833333333333333</v>
      </c>
      <c r="N16" s="288">
        <f>Datos!AW8</f>
        <v>4.1428571428571432</v>
      </c>
      <c r="O16" s="256">
        <f>+Datos!AB8</f>
        <v>3.75</v>
      </c>
      <c r="P16" s="254">
        <f>+Datos!AC8</f>
        <v>4.4285714285714288</v>
      </c>
      <c r="Q16" s="254">
        <f>+Datos!AD8</f>
        <v>2.8571428571428572</v>
      </c>
      <c r="R16" s="254">
        <f>+Datos!AE8</f>
        <v>2.7142857142857144</v>
      </c>
      <c r="S16" s="254">
        <f>+Datos!AF8</f>
        <v>4.666666666666667</v>
      </c>
      <c r="T16" s="254">
        <f>+Datos!AG8</f>
        <v>4.333333333333333</v>
      </c>
      <c r="U16" s="255">
        <f>+Datos!AH8</f>
        <v>4</v>
      </c>
      <c r="V16" s="254">
        <f>+Datos!AI8</f>
        <v>4.2857142857142856</v>
      </c>
      <c r="W16" s="254">
        <f>+Datos!AJ8</f>
        <v>2.75</v>
      </c>
      <c r="X16" s="293">
        <f>+Datos!AK8</f>
        <v>4</v>
      </c>
      <c r="Y16" s="256">
        <f>+Datos!AL8</f>
        <v>4</v>
      </c>
      <c r="Z16" s="254">
        <f>+Datos!AM8</f>
        <v>3.2857142857142856</v>
      </c>
      <c r="AA16" s="254">
        <f>+Datos!AN8</f>
        <v>2.7142857142857144</v>
      </c>
      <c r="AB16" s="255">
        <f>+Datos!AO8</f>
        <v>3.3333333333333335</v>
      </c>
      <c r="AC16" s="293">
        <f>+Datos!AP8</f>
        <v>4.833333333333333</v>
      </c>
      <c r="AD16" s="293">
        <f>+Datos!AQ8</f>
        <v>4.1428571428571432</v>
      </c>
    </row>
    <row r="17" spans="1:30" s="23" customFormat="1" ht="30" customHeight="1">
      <c r="A17" s="250">
        <v>4</v>
      </c>
      <c r="B17" s="251" t="s">
        <v>104</v>
      </c>
      <c r="C17" s="270"/>
      <c r="D17" s="252"/>
      <c r="E17" s="253">
        <f>+Datos!AY9</f>
        <v>25</v>
      </c>
      <c r="F17" s="333" t="s">
        <v>206</v>
      </c>
      <c r="G17" s="274"/>
      <c r="H17" s="295">
        <f>Datos!AX9</f>
        <v>3.8658967836493172</v>
      </c>
      <c r="I17" s="283">
        <f>Datos!AR9</f>
        <v>3.555795721658749</v>
      </c>
      <c r="J17" s="284">
        <f>Datos!AS9</f>
        <v>3.8715415019762842</v>
      </c>
      <c r="K17" s="284">
        <f>Datos!AT9</f>
        <v>3.9166666666666665</v>
      </c>
      <c r="L17" s="284">
        <f>Datos!AU9</f>
        <v>3.5234782608695654</v>
      </c>
      <c r="M17" s="284">
        <f>Datos!AV9</f>
        <v>4.458333333333333</v>
      </c>
      <c r="N17" s="288">
        <f>Datos!AW9</f>
        <v>3.8695652173913042</v>
      </c>
      <c r="O17" s="256">
        <f>+Datos!AB9</f>
        <v>3.7916666666666665</v>
      </c>
      <c r="P17" s="254">
        <f>+Datos!AC9</f>
        <v>3.9565217391304346</v>
      </c>
      <c r="Q17" s="254">
        <f>+Datos!AD9</f>
        <v>2.8636363636363638</v>
      </c>
      <c r="R17" s="254">
        <f>+Datos!AE9</f>
        <v>3.2857142857142856</v>
      </c>
      <c r="S17" s="254">
        <f>+Datos!AF9</f>
        <v>3.7894736842105261</v>
      </c>
      <c r="T17" s="254">
        <f>+Datos!AG9</f>
        <v>3.6818181818181817</v>
      </c>
      <c r="U17" s="255">
        <f>+Datos!AH9</f>
        <v>3.5217391304347827</v>
      </c>
      <c r="V17" s="254">
        <f>+Datos!AI9</f>
        <v>4.0909090909090908</v>
      </c>
      <c r="W17" s="254">
        <f>+Datos!AJ9</f>
        <v>3.652173913043478</v>
      </c>
      <c r="X17" s="293">
        <f>+Datos!AK9</f>
        <v>3.9166666666666665</v>
      </c>
      <c r="Y17" s="256">
        <f>+Datos!AL9</f>
        <v>4.1739130434782608</v>
      </c>
      <c r="Z17" s="254">
        <f>+Datos!AM9</f>
        <v>3.28</v>
      </c>
      <c r="AA17" s="254">
        <f>+Datos!AN9</f>
        <v>3.24</v>
      </c>
      <c r="AB17" s="255">
        <f>+Datos!AO9</f>
        <v>3.4</v>
      </c>
      <c r="AC17" s="293">
        <f>+Datos!AP9</f>
        <v>4.458333333333333</v>
      </c>
      <c r="AD17" s="293">
        <f>+Datos!AQ9</f>
        <v>3.8695652173913042</v>
      </c>
    </row>
    <row r="18" spans="1:30" s="23" customFormat="1" ht="30" customHeight="1">
      <c r="A18" s="250">
        <v>5</v>
      </c>
      <c r="B18" s="251" t="s">
        <v>130</v>
      </c>
      <c r="C18" s="270"/>
      <c r="D18" s="252"/>
      <c r="E18" s="253">
        <f>+Datos!AY10</f>
        <v>6</v>
      </c>
      <c r="F18" s="333" t="s">
        <v>206</v>
      </c>
      <c r="G18" s="274"/>
      <c r="H18" s="295">
        <f>Datos!AX10</f>
        <v>4.2299603174603178</v>
      </c>
      <c r="I18" s="283">
        <f>Datos!AR10</f>
        <v>4.0047619047619047</v>
      </c>
      <c r="J18" s="284">
        <f>Datos!AS10</f>
        <v>4.333333333333333</v>
      </c>
      <c r="K18" s="284">
        <f>Datos!AT10</f>
        <v>4.166666666666667</v>
      </c>
      <c r="L18" s="284">
        <f>Datos!AU10</f>
        <v>4.041666666666667</v>
      </c>
      <c r="M18" s="284">
        <f>Datos!AV10</f>
        <v>4.333333333333333</v>
      </c>
      <c r="N18" s="288">
        <f>Datos!AW10</f>
        <v>4.5</v>
      </c>
      <c r="O18" s="256">
        <f>+Datos!AB10</f>
        <v>4.333333333333333</v>
      </c>
      <c r="P18" s="254">
        <f>+Datos!AC10</f>
        <v>4.333333333333333</v>
      </c>
      <c r="Q18" s="254">
        <f>+Datos!AD10</f>
        <v>3.5</v>
      </c>
      <c r="R18" s="254">
        <f>+Datos!AE10</f>
        <v>3.6666666666666665</v>
      </c>
      <c r="S18" s="254">
        <f>+Datos!AF10</f>
        <v>3.8333333333333335</v>
      </c>
      <c r="T18" s="254">
        <f>+Datos!AG10</f>
        <v>4.2</v>
      </c>
      <c r="U18" s="255">
        <f>+Datos!AH10</f>
        <v>4.166666666666667</v>
      </c>
      <c r="V18" s="254">
        <f>+Datos!AI10</f>
        <v>4.333333333333333</v>
      </c>
      <c r="W18" s="254">
        <f>+Datos!AJ10</f>
        <v>4.333333333333333</v>
      </c>
      <c r="X18" s="293">
        <f>+Datos!AK10</f>
        <v>4.166666666666667</v>
      </c>
      <c r="Y18" s="256">
        <f>+Datos!AL10</f>
        <v>4.166666666666667</v>
      </c>
      <c r="Z18" s="254">
        <f>+Datos!AM10</f>
        <v>4</v>
      </c>
      <c r="AA18" s="254">
        <f>+Datos!AN10</f>
        <v>4</v>
      </c>
      <c r="AB18" s="255">
        <f>+Datos!AO10</f>
        <v>4</v>
      </c>
      <c r="AC18" s="293">
        <f>+Datos!AP10</f>
        <v>4.333333333333333</v>
      </c>
      <c r="AD18" s="293">
        <f>+Datos!AQ10</f>
        <v>4.5</v>
      </c>
    </row>
    <row r="19" spans="1:30" s="23" customFormat="1" ht="30" customHeight="1">
      <c r="A19" s="250">
        <v>6</v>
      </c>
      <c r="B19" s="251" t="s">
        <v>95</v>
      </c>
      <c r="C19" s="270"/>
      <c r="D19" s="252"/>
      <c r="E19" s="253">
        <f>+Datos!AY11</f>
        <v>11</v>
      </c>
      <c r="F19" s="333" t="s">
        <v>206</v>
      </c>
      <c r="G19" s="274"/>
      <c r="H19" s="295">
        <f>Datos!AX11</f>
        <v>3.7429267161410018</v>
      </c>
      <c r="I19" s="283">
        <f>Datos!AR11</f>
        <v>3.4461966604823751</v>
      </c>
      <c r="J19" s="284">
        <f>Datos!AS11</f>
        <v>3.3681818181818182</v>
      </c>
      <c r="K19" s="284">
        <f>Datos!AT11</f>
        <v>4.0999999999999996</v>
      </c>
      <c r="L19" s="284">
        <f>Datos!AU11</f>
        <v>3.4977272727272726</v>
      </c>
      <c r="M19" s="284">
        <f>Datos!AV11</f>
        <v>4.5</v>
      </c>
      <c r="N19" s="288">
        <f>Datos!AW11</f>
        <v>3.5454545454545454</v>
      </c>
      <c r="O19" s="256">
        <f>+Datos!AB11</f>
        <v>3.9090909090909092</v>
      </c>
      <c r="P19" s="254">
        <f>+Datos!AC11</f>
        <v>4</v>
      </c>
      <c r="Q19" s="254">
        <f>+Datos!AD11</f>
        <v>2.6</v>
      </c>
      <c r="R19" s="254">
        <f>+Datos!AE11</f>
        <v>2.9</v>
      </c>
      <c r="S19" s="254">
        <f>+Datos!AF11</f>
        <v>3.7142857142857144</v>
      </c>
      <c r="T19" s="254">
        <f>+Datos!AG11</f>
        <v>3.4</v>
      </c>
      <c r="U19" s="255">
        <f>+Datos!AH11</f>
        <v>3.6</v>
      </c>
      <c r="V19" s="254">
        <f>+Datos!AI11</f>
        <v>3.6363636363636362</v>
      </c>
      <c r="W19" s="254">
        <f>+Datos!AJ11</f>
        <v>3.1</v>
      </c>
      <c r="X19" s="293">
        <f>+Datos!AK11</f>
        <v>4.0999999999999996</v>
      </c>
      <c r="Y19" s="256">
        <f>+Datos!AL11</f>
        <v>4.3</v>
      </c>
      <c r="Z19" s="254">
        <f>+Datos!AM11</f>
        <v>3.0909090909090908</v>
      </c>
      <c r="AA19" s="254">
        <f>+Datos!AN11</f>
        <v>3.1</v>
      </c>
      <c r="AB19" s="255">
        <f>+Datos!AO11</f>
        <v>3.5</v>
      </c>
      <c r="AC19" s="293">
        <f>+Datos!AP11</f>
        <v>4.5</v>
      </c>
      <c r="AD19" s="293">
        <f>+Datos!AQ11</f>
        <v>3.5454545454545454</v>
      </c>
    </row>
    <row r="20" spans="1:30" s="23" customFormat="1" ht="30" customHeight="1">
      <c r="A20" s="250">
        <v>7</v>
      </c>
      <c r="B20" s="251" t="s">
        <v>108</v>
      </c>
      <c r="C20" s="270"/>
      <c r="D20" s="252"/>
      <c r="E20" s="253">
        <f>+Datos!AY12</f>
        <v>15</v>
      </c>
      <c r="F20" s="333" t="s">
        <v>206</v>
      </c>
      <c r="G20" s="274"/>
      <c r="H20" s="295">
        <f>Datos!AX12</f>
        <v>4.0502747252747247</v>
      </c>
      <c r="I20" s="283">
        <f>Datos!AR12</f>
        <v>3.978388278388278</v>
      </c>
      <c r="J20" s="284">
        <f>Datos!AS12</f>
        <v>4.1404761904761909</v>
      </c>
      <c r="K20" s="284">
        <f>Datos!AT12</f>
        <v>3.9333333333333331</v>
      </c>
      <c r="L20" s="284">
        <f>Datos!AU12</f>
        <v>3.9161172161172155</v>
      </c>
      <c r="M20" s="284">
        <f>Datos!AV12</f>
        <v>4.2</v>
      </c>
      <c r="N20" s="288">
        <f>Datos!AW12</f>
        <v>4.1333333333333337</v>
      </c>
      <c r="O20" s="256">
        <f>+Datos!AB12</f>
        <v>4.2666666666666666</v>
      </c>
      <c r="P20" s="254">
        <f>+Datos!AC12</f>
        <v>4.1428571428571432</v>
      </c>
      <c r="Q20" s="254">
        <f>+Datos!AD12</f>
        <v>3.6153846153846154</v>
      </c>
      <c r="R20" s="254">
        <f>+Datos!AE12</f>
        <v>3.6666666666666665</v>
      </c>
      <c r="S20" s="254">
        <f>+Datos!AF12</f>
        <v>4.3571428571428568</v>
      </c>
      <c r="T20" s="254">
        <f>+Datos!AG12</f>
        <v>3.9333333333333331</v>
      </c>
      <c r="U20" s="255">
        <f>+Datos!AH12</f>
        <v>3.8666666666666667</v>
      </c>
      <c r="V20" s="254">
        <f>+Datos!AI12</f>
        <v>4.0666666666666664</v>
      </c>
      <c r="W20" s="254">
        <f>+Datos!AJ12</f>
        <v>4.2142857142857144</v>
      </c>
      <c r="X20" s="293">
        <f>+Datos!AK12</f>
        <v>3.9333333333333331</v>
      </c>
      <c r="Y20" s="256">
        <f>+Datos!AL12</f>
        <v>4.4285714285714288</v>
      </c>
      <c r="Z20" s="254">
        <f>+Datos!AM12</f>
        <v>3.8</v>
      </c>
      <c r="AA20" s="254">
        <f>+Datos!AN12</f>
        <v>3.6666666666666665</v>
      </c>
      <c r="AB20" s="255">
        <f>+Datos!AO12</f>
        <v>3.7692307692307692</v>
      </c>
      <c r="AC20" s="293">
        <f>+Datos!AP12</f>
        <v>4.2</v>
      </c>
      <c r="AD20" s="293">
        <f>+Datos!AQ12</f>
        <v>4.1333333333333337</v>
      </c>
    </row>
    <row r="21" spans="1:30" s="23" customFormat="1" ht="30" customHeight="1">
      <c r="A21" s="250">
        <v>8</v>
      </c>
      <c r="B21" s="251" t="s">
        <v>126</v>
      </c>
      <c r="C21" s="270"/>
      <c r="D21" s="252"/>
      <c r="E21" s="253">
        <f>+Datos!AY13</f>
        <v>6</v>
      </c>
      <c r="F21" s="333" t="s">
        <v>206</v>
      </c>
      <c r="G21" s="274"/>
      <c r="H21" s="295">
        <f>Datos!AX13</f>
        <v>3.7793650793650797</v>
      </c>
      <c r="I21" s="283">
        <f>Datos!AR13</f>
        <v>3.4761904761904758</v>
      </c>
      <c r="J21" s="284">
        <f>Datos!AS13</f>
        <v>3.45</v>
      </c>
      <c r="K21" s="284">
        <f>Datos!AT13</f>
        <v>3.8333333333333335</v>
      </c>
      <c r="L21" s="284">
        <f>Datos!AU13</f>
        <v>3.583333333333333</v>
      </c>
      <c r="M21" s="284">
        <f>Datos!AV13</f>
        <v>4.166666666666667</v>
      </c>
      <c r="N21" s="288">
        <f>Datos!AW13</f>
        <v>4.166666666666667</v>
      </c>
      <c r="O21" s="256">
        <f>+Datos!AB13</f>
        <v>4.166666666666667</v>
      </c>
      <c r="P21" s="254">
        <f>+Datos!AC13</f>
        <v>4</v>
      </c>
      <c r="Q21" s="254">
        <f>+Datos!AD13</f>
        <v>2.3333333333333335</v>
      </c>
      <c r="R21" s="254">
        <f>+Datos!AE13</f>
        <v>2.5</v>
      </c>
      <c r="S21" s="254">
        <f>+Datos!AF13</f>
        <v>4</v>
      </c>
      <c r="T21" s="254">
        <f>+Datos!AG13</f>
        <v>3.8333333333333335</v>
      </c>
      <c r="U21" s="255">
        <f>+Datos!AH13</f>
        <v>3.5</v>
      </c>
      <c r="V21" s="254">
        <f>+Datos!AI13</f>
        <v>3.4</v>
      </c>
      <c r="W21" s="254">
        <f>+Datos!AJ13</f>
        <v>3.5</v>
      </c>
      <c r="X21" s="293">
        <f>+Datos!AK13</f>
        <v>3.8333333333333335</v>
      </c>
      <c r="Y21" s="256">
        <f>+Datos!AL13</f>
        <v>4</v>
      </c>
      <c r="Z21" s="254">
        <f>+Datos!AM13</f>
        <v>3.6666666666666665</v>
      </c>
      <c r="AA21" s="254">
        <f>+Datos!AN13</f>
        <v>3</v>
      </c>
      <c r="AB21" s="255">
        <f>+Datos!AO13</f>
        <v>3.6666666666666665</v>
      </c>
      <c r="AC21" s="293">
        <f>+Datos!AP13</f>
        <v>4.166666666666667</v>
      </c>
      <c r="AD21" s="293">
        <f>+Datos!AQ13</f>
        <v>4.166666666666667</v>
      </c>
    </row>
    <row r="22" spans="1:30" s="23" customFormat="1" ht="30" customHeight="1">
      <c r="A22" s="250">
        <v>9</v>
      </c>
      <c r="B22" s="251" t="s">
        <v>101</v>
      </c>
      <c r="C22" s="270"/>
      <c r="D22" s="252"/>
      <c r="E22" s="253">
        <f>+Datos!AY14</f>
        <v>39</v>
      </c>
      <c r="F22" s="333" t="s">
        <v>206</v>
      </c>
      <c r="G22" s="274"/>
      <c r="H22" s="295">
        <f>Datos!AX14</f>
        <v>3.4231348847431473</v>
      </c>
      <c r="I22" s="283">
        <f>Datos!AR14</f>
        <v>3.381146240317876</v>
      </c>
      <c r="J22" s="284">
        <f>Datos!AS14</f>
        <v>3.1801948051948052</v>
      </c>
      <c r="K22" s="284">
        <f>Datos!AT14</f>
        <v>3.7666666666666666</v>
      </c>
      <c r="L22" s="284">
        <f>Datos!AU14</f>
        <v>2.9755074786324789</v>
      </c>
      <c r="M22" s="284">
        <f>Datos!AV14</f>
        <v>3.9411764705882355</v>
      </c>
      <c r="N22" s="288">
        <f>Datos!AW14</f>
        <v>3.2941176470588234</v>
      </c>
      <c r="O22" s="256">
        <f>+Datos!AB14</f>
        <v>3.2857142857142856</v>
      </c>
      <c r="P22" s="254">
        <f>+Datos!AC14</f>
        <v>4.0270270270270272</v>
      </c>
      <c r="Q22" s="254">
        <f>+Datos!AD14</f>
        <v>3.1333333333333333</v>
      </c>
      <c r="R22" s="254">
        <f>+Datos!AE14</f>
        <v>3.3793103448275863</v>
      </c>
      <c r="S22" s="254">
        <f>+Datos!AF14</f>
        <v>3.125</v>
      </c>
      <c r="T22" s="254">
        <f>+Datos!AG14</f>
        <v>3.2702702702702702</v>
      </c>
      <c r="U22" s="255">
        <f>+Datos!AH14</f>
        <v>3.4473684210526314</v>
      </c>
      <c r="V22" s="254">
        <f>+Datos!AI14</f>
        <v>3.1818181818181817</v>
      </c>
      <c r="W22" s="254">
        <f>+Datos!AJ14</f>
        <v>3.1785714285714284</v>
      </c>
      <c r="X22" s="293">
        <f>+Datos!AK14</f>
        <v>3.7666666666666666</v>
      </c>
      <c r="Y22" s="256">
        <f>+Datos!AL14</f>
        <v>3.6923076923076925</v>
      </c>
      <c r="Z22" s="254">
        <f>+Datos!AM14</f>
        <v>2.6875</v>
      </c>
      <c r="AA22" s="254">
        <f>+Datos!AN14</f>
        <v>2.6333333333333333</v>
      </c>
      <c r="AB22" s="255">
        <f>+Datos!AO14</f>
        <v>2.8888888888888888</v>
      </c>
      <c r="AC22" s="293">
        <f>+Datos!AP14</f>
        <v>3.9411764705882355</v>
      </c>
      <c r="AD22" s="293">
        <f>+Datos!AQ14</f>
        <v>3.2941176470588234</v>
      </c>
    </row>
    <row r="23" spans="1:30" s="23" customFormat="1" ht="30" customHeight="1">
      <c r="A23" s="250">
        <v>10</v>
      </c>
      <c r="B23" s="251" t="s">
        <v>98</v>
      </c>
      <c r="C23" s="270"/>
      <c r="D23" s="252"/>
      <c r="E23" s="253">
        <f>+Datos!AY15</f>
        <v>20</v>
      </c>
      <c r="F23" s="333" t="s">
        <v>206</v>
      </c>
      <c r="G23" s="274"/>
      <c r="H23" s="295">
        <f>Datos!AX15</f>
        <v>3.6915794387930614</v>
      </c>
      <c r="I23" s="283">
        <f>Datos!AR15</f>
        <v>3.8035014005602243</v>
      </c>
      <c r="J23" s="284">
        <f>Datos!AS15</f>
        <v>3.3529411764705883</v>
      </c>
      <c r="K23" s="284">
        <f>Datos!AT15</f>
        <v>3.5294117647058822</v>
      </c>
      <c r="L23" s="284">
        <f>Datos!AU15</f>
        <v>3.1858445132438939</v>
      </c>
      <c r="M23" s="284">
        <f>Datos!AV15</f>
        <v>4.2777777777777777</v>
      </c>
      <c r="N23" s="288">
        <f>Datos!AW15</f>
        <v>4</v>
      </c>
      <c r="O23" s="256">
        <f>+Datos!AB15</f>
        <v>4.1500000000000004</v>
      </c>
      <c r="P23" s="254">
        <f>+Datos!AC15</f>
        <v>4.2</v>
      </c>
      <c r="Q23" s="254">
        <f>+Datos!AD15</f>
        <v>2.9411764705882355</v>
      </c>
      <c r="R23" s="254">
        <f>+Datos!AE15</f>
        <v>2.9375</v>
      </c>
      <c r="S23" s="254">
        <f>+Datos!AF15</f>
        <v>4.0555555555555554</v>
      </c>
      <c r="T23" s="254">
        <f>+Datos!AG15</f>
        <v>4.2777777777777777</v>
      </c>
      <c r="U23" s="255">
        <f>+Datos!AH15</f>
        <v>4.0625</v>
      </c>
      <c r="V23" s="254">
        <f>+Datos!AI15</f>
        <v>3.7058823529411766</v>
      </c>
      <c r="W23" s="254">
        <f>+Datos!AJ15</f>
        <v>3</v>
      </c>
      <c r="X23" s="293">
        <f>+Datos!AK15</f>
        <v>3.5294117647058822</v>
      </c>
      <c r="Y23" s="256">
        <f>+Datos!AL15</f>
        <v>4.117647058823529</v>
      </c>
      <c r="Z23" s="254">
        <f>+Datos!AM15</f>
        <v>3</v>
      </c>
      <c r="AA23" s="254">
        <f>+Datos!AN15</f>
        <v>2.736842105263158</v>
      </c>
      <c r="AB23" s="255">
        <f>+Datos!AO15</f>
        <v>2.8888888888888888</v>
      </c>
      <c r="AC23" s="293">
        <f>+Datos!AP15</f>
        <v>4.2777777777777777</v>
      </c>
      <c r="AD23" s="293">
        <f>+Datos!AQ15</f>
        <v>4</v>
      </c>
    </row>
    <row r="24" spans="1:30" s="23" customFormat="1" ht="30" customHeight="1">
      <c r="A24" s="250">
        <v>11</v>
      </c>
      <c r="B24" s="251" t="s">
        <v>112</v>
      </c>
      <c r="C24" s="270"/>
      <c r="D24" s="252"/>
      <c r="E24" s="253">
        <f>+Datos!AY16</f>
        <v>15</v>
      </c>
      <c r="F24" s="333" t="s">
        <v>206</v>
      </c>
      <c r="G24" s="274"/>
      <c r="H24" s="295">
        <f>Datos!AX16</f>
        <v>3.3603719693005409</v>
      </c>
      <c r="I24" s="283">
        <f>Datos!AR16</f>
        <v>3.3163526949241233</v>
      </c>
      <c r="J24" s="284">
        <f>Datos!AS16</f>
        <v>3.5357142857142856</v>
      </c>
      <c r="K24" s="284">
        <f>Datos!AT16</f>
        <v>2.8461538461538463</v>
      </c>
      <c r="L24" s="284">
        <f>Datos!AU16</f>
        <v>3.1178571428571429</v>
      </c>
      <c r="M24" s="284">
        <f>Datos!AV16</f>
        <v>3.8461538461538463</v>
      </c>
      <c r="N24" s="288">
        <f>Datos!AW16</f>
        <v>3.5</v>
      </c>
      <c r="O24" s="256">
        <f>+Datos!AB16</f>
        <v>3.6</v>
      </c>
      <c r="P24" s="254">
        <f>+Datos!AC16</f>
        <v>3.75</v>
      </c>
      <c r="Q24" s="254">
        <f>+Datos!AD16</f>
        <v>2.5333333333333332</v>
      </c>
      <c r="R24" s="254">
        <f>+Datos!AE16</f>
        <v>3</v>
      </c>
      <c r="S24" s="254">
        <f>+Datos!AF16</f>
        <v>3.7692307692307692</v>
      </c>
      <c r="T24" s="254">
        <f>+Datos!AG16</f>
        <v>3.4285714285714284</v>
      </c>
      <c r="U24" s="255">
        <f>+Datos!AH16</f>
        <v>3.1333333333333333</v>
      </c>
      <c r="V24" s="254">
        <f>+Datos!AI16</f>
        <v>3.7857142857142856</v>
      </c>
      <c r="W24" s="254">
        <f>+Datos!AJ16</f>
        <v>3.2857142857142856</v>
      </c>
      <c r="X24" s="293">
        <f>+Datos!AK16</f>
        <v>2.8461538461538463</v>
      </c>
      <c r="Y24" s="256">
        <f>+Datos!AL16</f>
        <v>3.4</v>
      </c>
      <c r="Z24" s="254">
        <f>+Datos!AM16</f>
        <v>3.0714285714285716</v>
      </c>
      <c r="AA24" s="254">
        <f>+Datos!AN16</f>
        <v>3.0769230769230771</v>
      </c>
      <c r="AB24" s="255">
        <f>+Datos!AO16</f>
        <v>2.9230769230769229</v>
      </c>
      <c r="AC24" s="293">
        <f>+Datos!AP16</f>
        <v>3.8461538461538463</v>
      </c>
      <c r="AD24" s="293">
        <f>+Datos!AQ16</f>
        <v>3.5</v>
      </c>
    </row>
    <row r="25" spans="1:30" s="23" customFormat="1" ht="30" customHeight="1">
      <c r="A25" s="250">
        <v>12</v>
      </c>
      <c r="B25" s="251" t="s">
        <v>123</v>
      </c>
      <c r="C25" s="270"/>
      <c r="D25" s="252"/>
      <c r="E25" s="253">
        <f>+Datos!AY17</f>
        <v>8</v>
      </c>
      <c r="F25" s="333" t="s">
        <v>206</v>
      </c>
      <c r="G25" s="274"/>
      <c r="H25" s="295">
        <f>Datos!AX17</f>
        <v>3.3571074263038549</v>
      </c>
      <c r="I25" s="283">
        <f>Datos!AR17</f>
        <v>2.9923469387755106</v>
      </c>
      <c r="J25" s="284">
        <f>Datos!AS17</f>
        <v>3.2857142857142856</v>
      </c>
      <c r="K25" s="284">
        <f>Datos!AT17</f>
        <v>3.5</v>
      </c>
      <c r="L25" s="284">
        <f>Datos!AU17</f>
        <v>3.28125</v>
      </c>
      <c r="M25" s="284">
        <f>Datos!AV17</f>
        <v>3.8333333333333335</v>
      </c>
      <c r="N25" s="288">
        <f>Datos!AW17</f>
        <v>3.25</v>
      </c>
      <c r="O25" s="256">
        <f>+Datos!AB17</f>
        <v>3.375</v>
      </c>
      <c r="P25" s="254">
        <f>+Datos!AC17</f>
        <v>3.75</v>
      </c>
      <c r="Q25" s="254">
        <f>+Datos!AD17</f>
        <v>1.7142857142857142</v>
      </c>
      <c r="R25" s="254">
        <f>+Datos!AE17</f>
        <v>2</v>
      </c>
      <c r="S25" s="254">
        <f>+Datos!AF17</f>
        <v>3.2857142857142856</v>
      </c>
      <c r="T25" s="254">
        <f>+Datos!AG17</f>
        <v>3.25</v>
      </c>
      <c r="U25" s="255">
        <f>+Datos!AH17</f>
        <v>3.5714285714285716</v>
      </c>
      <c r="V25" s="254">
        <f>+Datos!AI17</f>
        <v>3.5714285714285716</v>
      </c>
      <c r="W25" s="254">
        <f>+Datos!AJ17</f>
        <v>3</v>
      </c>
      <c r="X25" s="293">
        <f>+Datos!AK17</f>
        <v>3.5</v>
      </c>
      <c r="Y25" s="256">
        <f>+Datos!AL17</f>
        <v>3.5</v>
      </c>
      <c r="Z25" s="254">
        <f>+Datos!AM17</f>
        <v>3</v>
      </c>
      <c r="AA25" s="254">
        <f>+Datos!AN17</f>
        <v>3.125</v>
      </c>
      <c r="AB25" s="255">
        <f>+Datos!AO17</f>
        <v>3.5</v>
      </c>
      <c r="AC25" s="293">
        <f>+Datos!AP17</f>
        <v>3.8333333333333335</v>
      </c>
      <c r="AD25" s="293">
        <f>+Datos!AQ17</f>
        <v>3.25</v>
      </c>
    </row>
    <row r="26" spans="1:30" s="23" customFormat="1" ht="30" customHeight="1">
      <c r="A26" s="250">
        <v>13</v>
      </c>
      <c r="B26" s="251" t="s">
        <v>113</v>
      </c>
      <c r="C26" s="270"/>
      <c r="D26" s="252"/>
      <c r="E26" s="253">
        <f>+Datos!AY18</f>
        <v>18</v>
      </c>
      <c r="F26" s="333" t="s">
        <v>206</v>
      </c>
      <c r="G26" s="274"/>
      <c r="H26" s="295">
        <f>Datos!AX18</f>
        <v>3.6049093355290833</v>
      </c>
      <c r="I26" s="283">
        <f>Datos!AR18</f>
        <v>3.325031679338402</v>
      </c>
      <c r="J26" s="284">
        <f>Datos!AS18</f>
        <v>3.3791208791208791</v>
      </c>
      <c r="K26" s="284">
        <f>Datos!AT18</f>
        <v>3.75</v>
      </c>
      <c r="L26" s="284">
        <f>Datos!AU18</f>
        <v>3.1197478991596639</v>
      </c>
      <c r="M26" s="284">
        <f>Datos!AV18</f>
        <v>4.333333333333333</v>
      </c>
      <c r="N26" s="288">
        <f>Datos!AW18</f>
        <v>3.7222222222222223</v>
      </c>
      <c r="O26" s="256">
        <f>+Datos!AB18</f>
        <v>3.7647058823529411</v>
      </c>
      <c r="P26" s="254">
        <f>+Datos!AC18</f>
        <v>3.8666666666666667</v>
      </c>
      <c r="Q26" s="254">
        <f>+Datos!AD18</f>
        <v>2.3125</v>
      </c>
      <c r="R26" s="254">
        <f>+Datos!AE18</f>
        <v>2.625</v>
      </c>
      <c r="S26" s="254">
        <f>+Datos!AF18</f>
        <v>3.9285714285714284</v>
      </c>
      <c r="T26" s="254">
        <f>+Datos!AG18</f>
        <v>3.2777777777777777</v>
      </c>
      <c r="U26" s="255">
        <f>+Datos!AH18</f>
        <v>3.5</v>
      </c>
      <c r="V26" s="254">
        <f>+Datos!AI18</f>
        <v>3.6153846153846154</v>
      </c>
      <c r="W26" s="254">
        <f>+Datos!AJ18</f>
        <v>3.1428571428571428</v>
      </c>
      <c r="X26" s="293">
        <f>+Datos!AK18</f>
        <v>3.75</v>
      </c>
      <c r="Y26" s="256">
        <f>+Datos!AL18</f>
        <v>3.7857142857142856</v>
      </c>
      <c r="Z26" s="254">
        <f>+Datos!AM18</f>
        <v>3</v>
      </c>
      <c r="AA26" s="254">
        <f>+Datos!AN18</f>
        <v>2.7647058823529411</v>
      </c>
      <c r="AB26" s="255">
        <f>+Datos!AO18</f>
        <v>2.9285714285714284</v>
      </c>
      <c r="AC26" s="293">
        <f>+Datos!AP18</f>
        <v>4.333333333333333</v>
      </c>
      <c r="AD26" s="293">
        <f>+Datos!AQ18</f>
        <v>3.7222222222222223</v>
      </c>
    </row>
    <row r="27" spans="1:30" s="23" customFormat="1" ht="30" customHeight="1">
      <c r="A27" s="250">
        <v>14</v>
      </c>
      <c r="B27" s="251" t="s">
        <v>115</v>
      </c>
      <c r="C27" s="270"/>
      <c r="D27" s="252"/>
      <c r="E27" s="253">
        <f>+Datos!AY19</f>
        <v>8</v>
      </c>
      <c r="F27" s="333" t="s">
        <v>206</v>
      </c>
      <c r="G27" s="274"/>
      <c r="H27" s="295">
        <f>Datos!AX19</f>
        <v>3.875</v>
      </c>
      <c r="I27" s="283">
        <f>Datos!AR19</f>
        <v>3.875</v>
      </c>
      <c r="J27" s="284">
        <f>Datos!AS19</f>
        <v>3.5625</v>
      </c>
      <c r="K27" s="284">
        <f>Datos!AT19</f>
        <v>4.125</v>
      </c>
      <c r="L27" s="284">
        <f>Datos!AU19</f>
        <v>3.6875</v>
      </c>
      <c r="M27" s="284">
        <f>Datos!AV19</f>
        <v>4.125</v>
      </c>
      <c r="N27" s="288">
        <f>Datos!AW19</f>
        <v>3.875</v>
      </c>
      <c r="O27" s="256">
        <f>+Datos!AB19</f>
        <v>4.5</v>
      </c>
      <c r="P27" s="254">
        <f>+Datos!AC19</f>
        <v>4.125</v>
      </c>
      <c r="Q27" s="254">
        <f>+Datos!AD19</f>
        <v>2.875</v>
      </c>
      <c r="R27" s="254">
        <f>+Datos!AE19</f>
        <v>3.125</v>
      </c>
      <c r="S27" s="254">
        <f>+Datos!AF19</f>
        <v>4</v>
      </c>
      <c r="T27" s="254">
        <f>+Datos!AG19</f>
        <v>4.25</v>
      </c>
      <c r="U27" s="255">
        <f>+Datos!AH19</f>
        <v>4.25</v>
      </c>
      <c r="V27" s="254">
        <f>+Datos!AI19</f>
        <v>4.25</v>
      </c>
      <c r="W27" s="254">
        <f>+Datos!AJ19</f>
        <v>2.875</v>
      </c>
      <c r="X27" s="293">
        <f>+Datos!AK19</f>
        <v>4.125</v>
      </c>
      <c r="Y27" s="256">
        <f>+Datos!AL19</f>
        <v>4.25</v>
      </c>
      <c r="Z27" s="254">
        <f>+Datos!AM19</f>
        <v>3.625</v>
      </c>
      <c r="AA27" s="254">
        <f>+Datos!AN19</f>
        <v>3.375</v>
      </c>
      <c r="AB27" s="255">
        <f>+Datos!AO19</f>
        <v>3.5</v>
      </c>
      <c r="AC27" s="293">
        <f>+Datos!AP19</f>
        <v>4.125</v>
      </c>
      <c r="AD27" s="293">
        <f>+Datos!AQ19</f>
        <v>3.875</v>
      </c>
    </row>
    <row r="28" spans="1:30" s="23" customFormat="1" ht="30" customHeight="1">
      <c r="A28" s="250">
        <v>15</v>
      </c>
      <c r="B28" s="251" t="s">
        <v>119</v>
      </c>
      <c r="C28" s="270"/>
      <c r="D28" s="252"/>
      <c r="E28" s="253">
        <f>+Datos!AY20</f>
        <v>5</v>
      </c>
      <c r="F28" s="333" t="s">
        <v>206</v>
      </c>
      <c r="G28" s="274"/>
      <c r="H28" s="295">
        <f>Datos!AX20</f>
        <v>3.7717261904761905</v>
      </c>
      <c r="I28" s="283">
        <f>Datos!AR20</f>
        <v>3.4928571428571429</v>
      </c>
      <c r="J28" s="284">
        <f>Datos!AS20</f>
        <v>3</v>
      </c>
      <c r="K28" s="284">
        <f>Datos!AT20</f>
        <v>3.25</v>
      </c>
      <c r="L28" s="284">
        <f>Datos!AU20</f>
        <v>4.0875000000000004</v>
      </c>
      <c r="M28" s="284">
        <f>Datos!AV20</f>
        <v>4.8</v>
      </c>
      <c r="N28" s="288">
        <f>Datos!AW20</f>
        <v>4</v>
      </c>
      <c r="O28" s="256">
        <f>+Datos!AB20</f>
        <v>4.2</v>
      </c>
      <c r="P28" s="254">
        <f>+Datos!AC20</f>
        <v>3.8</v>
      </c>
      <c r="Q28" s="254">
        <f>+Datos!AD20</f>
        <v>3</v>
      </c>
      <c r="R28" s="254">
        <f>+Datos!AE20</f>
        <v>3.25</v>
      </c>
      <c r="S28" s="254">
        <f>+Datos!AF20</f>
        <v>3.75</v>
      </c>
      <c r="T28" s="254">
        <f>+Datos!AG20</f>
        <v>3.25</v>
      </c>
      <c r="U28" s="255">
        <f>+Datos!AH20</f>
        <v>3.2</v>
      </c>
      <c r="V28" s="254">
        <f>+Datos!AI20</f>
        <v>3</v>
      </c>
      <c r="W28" s="254">
        <f>+Datos!AJ20</f>
        <v>3</v>
      </c>
      <c r="X28" s="293">
        <f>+Datos!AK20</f>
        <v>3.25</v>
      </c>
      <c r="Y28" s="256">
        <f>+Datos!AL20</f>
        <v>4.8</v>
      </c>
      <c r="Z28" s="254">
        <f>+Datos!AM20</f>
        <v>3.8</v>
      </c>
      <c r="AA28" s="254">
        <f>+Datos!AN20</f>
        <v>4</v>
      </c>
      <c r="AB28" s="255">
        <f>+Datos!AO20</f>
        <v>3.75</v>
      </c>
      <c r="AC28" s="293">
        <f>+Datos!AP20</f>
        <v>4.8</v>
      </c>
      <c r="AD28" s="293">
        <f>+Datos!AQ20</f>
        <v>4</v>
      </c>
    </row>
    <row r="29" spans="1:30" s="23" customFormat="1" ht="30" customHeight="1">
      <c r="A29" s="250">
        <v>16</v>
      </c>
      <c r="B29" s="251" t="s">
        <v>129</v>
      </c>
      <c r="C29" s="270"/>
      <c r="D29" s="252"/>
      <c r="E29" s="253">
        <f>+Datos!AY21</f>
        <v>3</v>
      </c>
      <c r="F29" s="333" t="s">
        <v>206</v>
      </c>
      <c r="G29" s="274"/>
      <c r="H29" s="295">
        <f>Datos!AX21</f>
        <v>3.4126984126984126</v>
      </c>
      <c r="I29" s="283">
        <f>Datos!AR21</f>
        <v>3.6428571428571423</v>
      </c>
      <c r="J29" s="284">
        <f>Datos!AS21</f>
        <v>3</v>
      </c>
      <c r="K29" s="284">
        <f>Datos!AT21</f>
        <v>3</v>
      </c>
      <c r="L29" s="284">
        <f>Datos!AU21</f>
        <v>2.1666666666666665</v>
      </c>
      <c r="M29" s="284">
        <f>Datos!AV21</f>
        <v>4.333333333333333</v>
      </c>
      <c r="N29" s="288">
        <f>Datos!AW21</f>
        <v>4.333333333333333</v>
      </c>
      <c r="O29" s="256">
        <f>+Datos!AB21</f>
        <v>4</v>
      </c>
      <c r="P29" s="254">
        <f>+Datos!AC21</f>
        <v>4.333333333333333</v>
      </c>
      <c r="Q29" s="254">
        <f>+Datos!AD21</f>
        <v>2</v>
      </c>
      <c r="R29" s="254">
        <f>+Datos!AE21</f>
        <v>2.5</v>
      </c>
      <c r="S29" s="254">
        <f>+Datos!AF21</f>
        <v>4</v>
      </c>
      <c r="T29" s="254">
        <f>+Datos!AG21</f>
        <v>4.333333333333333</v>
      </c>
      <c r="U29" s="255">
        <f>+Datos!AH21</f>
        <v>4.333333333333333</v>
      </c>
      <c r="V29" s="254">
        <f>+Datos!AI21</f>
        <v>3.3333333333333335</v>
      </c>
      <c r="W29" s="254">
        <f>+Datos!AJ21</f>
        <v>2.6666666666666665</v>
      </c>
      <c r="X29" s="293">
        <f>+Datos!AK21</f>
        <v>3</v>
      </c>
      <c r="Y29" s="256">
        <f>+Datos!AL21</f>
        <v>3.6666666666666665</v>
      </c>
      <c r="Z29" s="254">
        <f>+Datos!AM21</f>
        <v>1.6666666666666667</v>
      </c>
      <c r="AA29" s="254">
        <f>+Datos!AN21</f>
        <v>1.6666666666666667</v>
      </c>
      <c r="AB29" s="255">
        <f>+Datos!AO21</f>
        <v>1.6666666666666667</v>
      </c>
      <c r="AC29" s="293">
        <f>+Datos!AP21</f>
        <v>4.333333333333333</v>
      </c>
      <c r="AD29" s="293">
        <f>+Datos!AQ21</f>
        <v>4.333333333333333</v>
      </c>
    </row>
    <row r="30" spans="1:30" s="23" customFormat="1" ht="30" customHeight="1">
      <c r="A30" s="250">
        <v>17</v>
      </c>
      <c r="B30" s="251" t="s">
        <v>94</v>
      </c>
      <c r="C30" s="270"/>
      <c r="D30" s="252"/>
      <c r="E30" s="253">
        <f>+Datos!AY22</f>
        <v>10</v>
      </c>
      <c r="F30" s="333" t="s">
        <v>206</v>
      </c>
      <c r="G30" s="274"/>
      <c r="H30" s="295">
        <f>Datos!AX22</f>
        <v>3.5429894179894177</v>
      </c>
      <c r="I30" s="283">
        <f>Datos!AR22</f>
        <v>3.4190476190476189</v>
      </c>
      <c r="J30" s="284">
        <f>Datos!AS22</f>
        <v>3.3888888888888888</v>
      </c>
      <c r="K30" s="284">
        <f>Datos!AT22</f>
        <v>3.5</v>
      </c>
      <c r="L30" s="284">
        <f>Datos!AU22</f>
        <v>3.25</v>
      </c>
      <c r="M30" s="284">
        <f>Datos!AV22</f>
        <v>4.0999999999999996</v>
      </c>
      <c r="N30" s="288">
        <f>Datos!AW22</f>
        <v>3.6</v>
      </c>
      <c r="O30" s="256">
        <f>+Datos!AB22</f>
        <v>3.5555555555555554</v>
      </c>
      <c r="P30" s="254">
        <f>+Datos!AC22</f>
        <v>4</v>
      </c>
      <c r="Q30" s="254">
        <f>+Datos!AD22</f>
        <v>2.6</v>
      </c>
      <c r="R30" s="254">
        <f>+Datos!AE22</f>
        <v>2.6</v>
      </c>
      <c r="S30" s="254">
        <f>+Datos!AF22</f>
        <v>3.7777777777777777</v>
      </c>
      <c r="T30" s="254">
        <f>+Datos!AG22</f>
        <v>3.6</v>
      </c>
      <c r="U30" s="255">
        <f>+Datos!AH22</f>
        <v>3.8</v>
      </c>
      <c r="V30" s="254">
        <f>+Datos!AI22</f>
        <v>3.6666666666666665</v>
      </c>
      <c r="W30" s="254">
        <f>+Datos!AJ22</f>
        <v>3.1111111111111112</v>
      </c>
      <c r="X30" s="293">
        <f>+Datos!AK22</f>
        <v>3.5</v>
      </c>
      <c r="Y30" s="256">
        <f>+Datos!AL22</f>
        <v>3.6</v>
      </c>
      <c r="Z30" s="254">
        <f>+Datos!AM22</f>
        <v>3.1</v>
      </c>
      <c r="AA30" s="254">
        <f>+Datos!AN22</f>
        <v>3</v>
      </c>
      <c r="AB30" s="255">
        <f>+Datos!AO22</f>
        <v>3.3</v>
      </c>
      <c r="AC30" s="293">
        <f>+Datos!AP22</f>
        <v>4.0999999999999996</v>
      </c>
      <c r="AD30" s="293">
        <f>+Datos!AQ22</f>
        <v>3.6</v>
      </c>
    </row>
    <row r="31" spans="1:30" s="23" customFormat="1" ht="30" customHeight="1">
      <c r="A31" s="250">
        <v>18</v>
      </c>
      <c r="B31" s="251" t="s">
        <v>128</v>
      </c>
      <c r="C31" s="270"/>
      <c r="D31" s="252"/>
      <c r="E31" s="253">
        <f>+Datos!AY23</f>
        <v>6</v>
      </c>
      <c r="F31" s="333" t="s">
        <v>206</v>
      </c>
      <c r="G31" s="274"/>
      <c r="H31" s="295">
        <f>Datos!AX23</f>
        <v>3.7847222222222219</v>
      </c>
      <c r="I31" s="283">
        <f>Datos!AR23</f>
        <v>3.9333333333333331</v>
      </c>
      <c r="J31" s="284">
        <f>Datos!AS23</f>
        <v>4.0833333333333339</v>
      </c>
      <c r="K31" s="284">
        <f>Datos!AT23</f>
        <v>3.3333333333333335</v>
      </c>
      <c r="L31" s="284">
        <f>Datos!AU23</f>
        <v>3.6583333333333332</v>
      </c>
      <c r="M31" s="284">
        <f>Datos!AV23</f>
        <v>3.5</v>
      </c>
      <c r="N31" s="288">
        <f>Datos!AW23</f>
        <v>4.2</v>
      </c>
      <c r="O31" s="256">
        <f>+Datos!AB23</f>
        <v>4.4000000000000004</v>
      </c>
      <c r="P31" s="254">
        <f>+Datos!AC23</f>
        <v>3.6666666666666665</v>
      </c>
      <c r="Q31" s="254">
        <f>+Datos!AD23</f>
        <v>3.4</v>
      </c>
      <c r="R31" s="254">
        <f>+Datos!AE23</f>
        <v>3.2</v>
      </c>
      <c r="S31" s="254">
        <f>+Datos!AF23</f>
        <v>4.2</v>
      </c>
      <c r="T31" s="254">
        <f>+Datos!AG23</f>
        <v>4.333333333333333</v>
      </c>
      <c r="U31" s="255">
        <f>+Datos!AH23</f>
        <v>4.333333333333333</v>
      </c>
      <c r="V31" s="254">
        <f>+Datos!AI23</f>
        <v>4.166666666666667</v>
      </c>
      <c r="W31" s="254">
        <f>+Datos!AJ23</f>
        <v>4</v>
      </c>
      <c r="X31" s="293">
        <f>+Datos!AK23</f>
        <v>3.3333333333333335</v>
      </c>
      <c r="Y31" s="256">
        <f>+Datos!AL23</f>
        <v>4.5</v>
      </c>
      <c r="Z31" s="254">
        <f>+Datos!AM23</f>
        <v>3.3333333333333335</v>
      </c>
      <c r="AA31" s="254">
        <f>+Datos!AN23</f>
        <v>3</v>
      </c>
      <c r="AB31" s="255">
        <f>+Datos!AO23</f>
        <v>3.8</v>
      </c>
      <c r="AC31" s="293">
        <f>+Datos!AP23</f>
        <v>3.5</v>
      </c>
      <c r="AD31" s="293">
        <f>+Datos!AQ23</f>
        <v>4.2</v>
      </c>
    </row>
    <row r="32" spans="1:30" s="23" customFormat="1" ht="30" customHeight="1">
      <c r="A32" s="250">
        <v>19</v>
      </c>
      <c r="B32" s="251" t="s">
        <v>96</v>
      </c>
      <c r="C32" s="270"/>
      <c r="D32" s="252"/>
      <c r="E32" s="253">
        <f>+Datos!AY24</f>
        <v>4</v>
      </c>
      <c r="F32" s="333" t="s">
        <v>206</v>
      </c>
      <c r="G32" s="274"/>
      <c r="H32" s="295">
        <f>Datos!AX24</f>
        <v>3.8690476190476186</v>
      </c>
      <c r="I32" s="283">
        <f>Datos!AR24</f>
        <v>3.7976190476190474</v>
      </c>
      <c r="J32" s="284">
        <f>Datos!AS24</f>
        <v>3</v>
      </c>
      <c r="K32" s="284">
        <f>Datos!AT24</f>
        <v>4.333333333333333</v>
      </c>
      <c r="L32" s="284">
        <f>Datos!AU24</f>
        <v>3.083333333333333</v>
      </c>
      <c r="M32" s="284">
        <f>Datos!AV24</f>
        <v>4.5</v>
      </c>
      <c r="N32" s="288">
        <f>Datos!AW24</f>
        <v>4.5</v>
      </c>
      <c r="O32" s="256">
        <f>+Datos!AB24</f>
        <v>4</v>
      </c>
      <c r="P32" s="254">
        <f>+Datos!AC24</f>
        <v>4</v>
      </c>
      <c r="Q32" s="254">
        <f>+Datos!AD24</f>
        <v>3.3333333333333335</v>
      </c>
      <c r="R32" s="254">
        <f>+Datos!AE24</f>
        <v>3</v>
      </c>
      <c r="S32" s="254">
        <f>+Datos!AF24</f>
        <v>3.6666666666666665</v>
      </c>
      <c r="T32" s="254">
        <f>+Datos!AG24</f>
        <v>4.333333333333333</v>
      </c>
      <c r="U32" s="255">
        <f>+Datos!AH24</f>
        <v>4.25</v>
      </c>
      <c r="V32" s="254">
        <f>+Datos!AI24</f>
        <v>3</v>
      </c>
      <c r="W32" s="254">
        <f>+Datos!AJ24</f>
        <v>3</v>
      </c>
      <c r="X32" s="293">
        <f>+Datos!AK24</f>
        <v>4.333333333333333</v>
      </c>
      <c r="Y32" s="256">
        <f>+Datos!AL24</f>
        <v>4.333333333333333</v>
      </c>
      <c r="Z32" s="254">
        <f>+Datos!AM24</f>
        <v>3</v>
      </c>
      <c r="AA32" s="254">
        <f>+Datos!AN24</f>
        <v>3</v>
      </c>
      <c r="AB32" s="255">
        <f>+Datos!AO24</f>
        <v>2</v>
      </c>
      <c r="AC32" s="293">
        <f>+Datos!AP24</f>
        <v>4.5</v>
      </c>
      <c r="AD32" s="293">
        <f>+Datos!AQ24</f>
        <v>4.5</v>
      </c>
    </row>
    <row r="33" spans="1:30" s="23" customFormat="1" ht="30" customHeight="1">
      <c r="A33" s="250">
        <v>20</v>
      </c>
      <c r="B33" s="251" t="s">
        <v>107</v>
      </c>
      <c r="C33" s="270"/>
      <c r="D33" s="252"/>
      <c r="E33" s="253">
        <f>+Datos!AY25</f>
        <v>9</v>
      </c>
      <c r="F33" s="333" t="s">
        <v>206</v>
      </c>
      <c r="G33" s="274"/>
      <c r="H33" s="295">
        <f>Datos!AX25</f>
        <v>3.8711970899470902</v>
      </c>
      <c r="I33" s="283">
        <f>Datos!AR25</f>
        <v>3.8273809523809526</v>
      </c>
      <c r="J33" s="284">
        <f>Datos!AS25</f>
        <v>3.916666666666667</v>
      </c>
      <c r="K33" s="284">
        <f>Datos!AT25</f>
        <v>4.1428571428571432</v>
      </c>
      <c r="L33" s="284">
        <f>Datos!AU25</f>
        <v>3.6736111111111112</v>
      </c>
      <c r="M33" s="284">
        <f>Datos!AV25</f>
        <v>3.7777777777777777</v>
      </c>
      <c r="N33" s="288">
        <f>Datos!AW25</f>
        <v>3.8888888888888888</v>
      </c>
      <c r="O33" s="256">
        <f>+Datos!AB25</f>
        <v>4.666666666666667</v>
      </c>
      <c r="P33" s="254">
        <f>+Datos!AC25</f>
        <v>4</v>
      </c>
      <c r="Q33" s="254">
        <f>+Datos!AD25</f>
        <v>2.7777777777777777</v>
      </c>
      <c r="R33" s="254">
        <f>+Datos!AE25</f>
        <v>3.25</v>
      </c>
      <c r="S33" s="254">
        <f>+Datos!AF25</f>
        <v>4.5555555555555554</v>
      </c>
      <c r="T33" s="254">
        <f>+Datos!AG25</f>
        <v>3.6666666666666665</v>
      </c>
      <c r="U33" s="255">
        <f>+Datos!AH25</f>
        <v>3.875</v>
      </c>
      <c r="V33" s="254">
        <f>+Datos!AI25</f>
        <v>4</v>
      </c>
      <c r="W33" s="254">
        <f>+Datos!AJ25</f>
        <v>3.8333333333333335</v>
      </c>
      <c r="X33" s="293">
        <f>+Datos!AK25</f>
        <v>4.1428571428571432</v>
      </c>
      <c r="Y33" s="256">
        <f>+Datos!AL25</f>
        <v>4.2222222222222223</v>
      </c>
      <c r="Z33" s="254">
        <f>+Datos!AM25</f>
        <v>3.75</v>
      </c>
      <c r="AA33" s="254">
        <f>+Datos!AN25</f>
        <v>3.2222222222222223</v>
      </c>
      <c r="AB33" s="255">
        <f>+Datos!AO25</f>
        <v>3.5</v>
      </c>
      <c r="AC33" s="293">
        <f>+Datos!AP25</f>
        <v>3.7777777777777777</v>
      </c>
      <c r="AD33" s="293">
        <f>+Datos!AQ25</f>
        <v>3.8888888888888888</v>
      </c>
    </row>
    <row r="34" spans="1:30" s="23" customFormat="1" ht="30" customHeight="1">
      <c r="A34" s="250">
        <v>21</v>
      </c>
      <c r="B34" s="251" t="s">
        <v>120</v>
      </c>
      <c r="C34" s="270"/>
      <c r="D34" s="252"/>
      <c r="E34" s="253">
        <f>+Datos!AY26</f>
        <v>14</v>
      </c>
      <c r="F34" s="333" t="s">
        <v>206</v>
      </c>
      <c r="G34" s="274"/>
      <c r="H34" s="295">
        <f>Datos!AX26</f>
        <v>3.5485804539375967</v>
      </c>
      <c r="I34" s="283">
        <f>Datos!AR26</f>
        <v>3.5244636316064892</v>
      </c>
      <c r="J34" s="284">
        <f>Datos!AS26</f>
        <v>3.731060606060606</v>
      </c>
      <c r="K34" s="284">
        <f>Datos!AT26</f>
        <v>3.1666666666666665</v>
      </c>
      <c r="L34" s="284">
        <f>Datos!AU26</f>
        <v>3.5835775335775333</v>
      </c>
      <c r="M34" s="284">
        <f>Datos!AV26</f>
        <v>3.7857142857142856</v>
      </c>
      <c r="N34" s="288">
        <f>Datos!AW26</f>
        <v>3.5</v>
      </c>
      <c r="O34" s="256">
        <f>+Datos!AB26</f>
        <v>3.5714285714285716</v>
      </c>
      <c r="P34" s="254">
        <f>+Datos!AC26</f>
        <v>3.7857142857142856</v>
      </c>
      <c r="Q34" s="254">
        <f>+Datos!AD26</f>
        <v>3</v>
      </c>
      <c r="R34" s="254">
        <f>+Datos!AE26</f>
        <v>3.4615384615384617</v>
      </c>
      <c r="S34" s="254">
        <f>+Datos!AF26</f>
        <v>3.1666666666666665</v>
      </c>
      <c r="T34" s="254">
        <f>+Datos!AG26</f>
        <v>3.7692307692307692</v>
      </c>
      <c r="U34" s="255">
        <f>+Datos!AH26</f>
        <v>3.9166666666666665</v>
      </c>
      <c r="V34" s="254">
        <f>+Datos!AI26</f>
        <v>3.9166666666666665</v>
      </c>
      <c r="W34" s="254">
        <f>+Datos!AJ26</f>
        <v>3.5454545454545454</v>
      </c>
      <c r="X34" s="293">
        <f>+Datos!AK26</f>
        <v>3.1666666666666665</v>
      </c>
      <c r="Y34" s="256">
        <f>+Datos!AL26</f>
        <v>4.2</v>
      </c>
      <c r="Z34" s="254">
        <f>+Datos!AM26</f>
        <v>3.7692307692307692</v>
      </c>
      <c r="AA34" s="254">
        <f>+Datos!AN26</f>
        <v>3.1428571428571428</v>
      </c>
      <c r="AB34" s="255">
        <f>+Datos!AO26</f>
        <v>3.2222222222222223</v>
      </c>
      <c r="AC34" s="293">
        <f>+Datos!AP26</f>
        <v>3.7857142857142856</v>
      </c>
      <c r="AD34" s="293">
        <f>+Datos!AQ26</f>
        <v>3.5</v>
      </c>
    </row>
    <row r="35" spans="1:30" s="23" customFormat="1" ht="30" customHeight="1">
      <c r="A35" s="250">
        <v>22</v>
      </c>
      <c r="B35" s="251" t="s">
        <v>118</v>
      </c>
      <c r="C35" s="270"/>
      <c r="D35" s="252"/>
      <c r="E35" s="253">
        <f>+Datos!AY27</f>
        <v>9</v>
      </c>
      <c r="F35" s="333" t="s">
        <v>206</v>
      </c>
      <c r="G35" s="274"/>
      <c r="H35" s="295">
        <f>Datos!AX27</f>
        <v>3.9939649470899474</v>
      </c>
      <c r="I35" s="283">
        <f>Datos!AR27</f>
        <v>3.8253968253968256</v>
      </c>
      <c r="J35" s="284">
        <f>Datos!AS27</f>
        <v>4.1875</v>
      </c>
      <c r="K35" s="284">
        <f>Datos!AT27</f>
        <v>3.8571428571428572</v>
      </c>
      <c r="L35" s="284">
        <f>Datos!AU27</f>
        <v>3.84375</v>
      </c>
      <c r="M35" s="284">
        <f>Datos!AV27</f>
        <v>4.125</v>
      </c>
      <c r="N35" s="288">
        <f>Datos!AW27</f>
        <v>4.125</v>
      </c>
      <c r="O35" s="256">
        <f>+Datos!AB27</f>
        <v>4.7777777777777777</v>
      </c>
      <c r="P35" s="254">
        <f>+Datos!AC27</f>
        <v>4.375</v>
      </c>
      <c r="Q35" s="254">
        <f>+Datos!AD27</f>
        <v>2.5</v>
      </c>
      <c r="R35" s="254">
        <f>+Datos!AE27</f>
        <v>2.5</v>
      </c>
      <c r="S35" s="254">
        <f>+Datos!AF27</f>
        <v>4.5</v>
      </c>
      <c r="T35" s="254">
        <f>+Datos!AG27</f>
        <v>4</v>
      </c>
      <c r="U35" s="255">
        <f>+Datos!AH27</f>
        <v>4.125</v>
      </c>
      <c r="V35" s="254">
        <f>+Datos!AI27</f>
        <v>4.5</v>
      </c>
      <c r="W35" s="254">
        <f>+Datos!AJ27</f>
        <v>3.875</v>
      </c>
      <c r="X35" s="293">
        <f>+Datos!AK27</f>
        <v>3.8571428571428572</v>
      </c>
      <c r="Y35" s="256">
        <f>+Datos!AL27</f>
        <v>4.25</v>
      </c>
      <c r="Z35" s="254">
        <f>+Datos!AM27</f>
        <v>3.875</v>
      </c>
      <c r="AA35" s="254">
        <f>+Datos!AN27</f>
        <v>3.5</v>
      </c>
      <c r="AB35" s="255">
        <f>+Datos!AO27</f>
        <v>3.75</v>
      </c>
      <c r="AC35" s="293">
        <f>+Datos!AP27</f>
        <v>4.125</v>
      </c>
      <c r="AD35" s="293">
        <f>+Datos!AQ27</f>
        <v>4.125</v>
      </c>
    </row>
    <row r="36" spans="1:30" s="23" customFormat="1" ht="30" customHeight="1">
      <c r="A36" s="250">
        <v>23</v>
      </c>
      <c r="B36" s="251" t="s">
        <v>99</v>
      </c>
      <c r="C36" s="270"/>
      <c r="D36" s="252"/>
      <c r="E36" s="253">
        <f>+Datos!AY28</f>
        <v>17</v>
      </c>
      <c r="F36" s="333" t="s">
        <v>206</v>
      </c>
      <c r="G36" s="274"/>
      <c r="H36" s="295">
        <f>Datos!AX28</f>
        <v>3.5472635207929328</v>
      </c>
      <c r="I36" s="283">
        <f>Datos!AR28</f>
        <v>3.2644634776987718</v>
      </c>
      <c r="J36" s="284">
        <f>Datos!AS28</f>
        <v>3.4017857142857144</v>
      </c>
      <c r="K36" s="284">
        <f>Datos!AT28</f>
        <v>3.5294117647058822</v>
      </c>
      <c r="L36" s="284">
        <f>Datos!AU28</f>
        <v>3.6504201680672268</v>
      </c>
      <c r="M36" s="284">
        <f>Datos!AV28</f>
        <v>4</v>
      </c>
      <c r="N36" s="288">
        <f>Datos!AW28</f>
        <v>3.4375</v>
      </c>
      <c r="O36" s="256">
        <f>+Datos!AB28</f>
        <v>3.75</v>
      </c>
      <c r="P36" s="254">
        <f>+Datos!AC28</f>
        <v>3.7647058823529411</v>
      </c>
      <c r="Q36" s="254">
        <f>+Datos!AD28</f>
        <v>2.5625</v>
      </c>
      <c r="R36" s="254">
        <f>+Datos!AE28</f>
        <v>2.5</v>
      </c>
      <c r="S36" s="254">
        <f>+Datos!AF28</f>
        <v>3.4615384615384617</v>
      </c>
      <c r="T36" s="254">
        <f>+Datos!AG28</f>
        <v>3.1875</v>
      </c>
      <c r="U36" s="255">
        <f>+Datos!AH28</f>
        <v>3.625</v>
      </c>
      <c r="V36" s="254">
        <f>+Datos!AI28</f>
        <v>3.375</v>
      </c>
      <c r="W36" s="254">
        <f>+Datos!AJ28</f>
        <v>3.4285714285714284</v>
      </c>
      <c r="X36" s="293">
        <f>+Datos!AK28</f>
        <v>3.5294117647058822</v>
      </c>
      <c r="Y36" s="256">
        <f>+Datos!AL28</f>
        <v>4.1428571428571432</v>
      </c>
      <c r="Z36" s="254">
        <f>+Datos!AM28</f>
        <v>3.7647058823529411</v>
      </c>
      <c r="AA36" s="254">
        <f>+Datos!AN28</f>
        <v>3.2941176470588234</v>
      </c>
      <c r="AB36" s="255">
        <f>+Datos!AO28</f>
        <v>3.4</v>
      </c>
      <c r="AC36" s="293">
        <f>+Datos!AP28</f>
        <v>4</v>
      </c>
      <c r="AD36" s="293">
        <f>+Datos!AQ28</f>
        <v>3.4375</v>
      </c>
    </row>
    <row r="37" spans="1:30" s="23" customFormat="1" ht="30" customHeight="1">
      <c r="A37" s="250">
        <v>24</v>
      </c>
      <c r="B37" s="251" t="s">
        <v>122</v>
      </c>
      <c r="C37" s="270"/>
      <c r="D37" s="252"/>
      <c r="E37" s="253">
        <f>+Datos!AY29</f>
        <v>9</v>
      </c>
      <c r="F37" s="333" t="s">
        <v>206</v>
      </c>
      <c r="G37" s="274"/>
      <c r="H37" s="295">
        <f>Datos!AX29</f>
        <v>4.0680390211640214</v>
      </c>
      <c r="I37" s="283">
        <f>Datos!AR29</f>
        <v>3.5694444444444442</v>
      </c>
      <c r="J37" s="284">
        <f>Datos!AS29</f>
        <v>3.9375</v>
      </c>
      <c r="K37" s="284">
        <f>Datos!AT29</f>
        <v>4.333333333333333</v>
      </c>
      <c r="L37" s="284">
        <f>Datos!AU29</f>
        <v>3.9965277777777777</v>
      </c>
      <c r="M37" s="284">
        <f>Datos!AV29</f>
        <v>4.5714285714285712</v>
      </c>
      <c r="N37" s="288">
        <f>Datos!AW29</f>
        <v>4</v>
      </c>
      <c r="O37" s="256">
        <f>+Datos!AB29</f>
        <v>3.8888888888888888</v>
      </c>
      <c r="P37" s="254">
        <f>+Datos!AC29</f>
        <v>4.333333333333333</v>
      </c>
      <c r="Q37" s="254">
        <f>+Datos!AD29</f>
        <v>2.375</v>
      </c>
      <c r="R37" s="254">
        <f>+Datos!AE29</f>
        <v>2.875</v>
      </c>
      <c r="S37" s="254">
        <f>+Datos!AF29</f>
        <v>4.125</v>
      </c>
      <c r="T37" s="254">
        <f>+Datos!AG29</f>
        <v>3.5</v>
      </c>
      <c r="U37" s="255">
        <f>+Datos!AH29</f>
        <v>3.8888888888888888</v>
      </c>
      <c r="V37" s="254">
        <f>+Datos!AI29</f>
        <v>3.875</v>
      </c>
      <c r="W37" s="254">
        <f>+Datos!AJ29</f>
        <v>4</v>
      </c>
      <c r="X37" s="293">
        <f>+Datos!AK29</f>
        <v>4.333333333333333</v>
      </c>
      <c r="Y37" s="256">
        <f>+Datos!AL29</f>
        <v>4.1111111111111107</v>
      </c>
      <c r="Z37" s="254">
        <f>+Datos!AM29</f>
        <v>4</v>
      </c>
      <c r="AA37" s="254">
        <f>+Datos!AN29</f>
        <v>3.75</v>
      </c>
      <c r="AB37" s="255">
        <f>+Datos!AO29</f>
        <v>4.125</v>
      </c>
      <c r="AC37" s="293">
        <f>+Datos!AP29</f>
        <v>4.5714285714285712</v>
      </c>
      <c r="AD37" s="293">
        <f>+Datos!AQ29</f>
        <v>4</v>
      </c>
    </row>
    <row r="38" spans="1:30" s="23" customFormat="1" ht="30" customHeight="1">
      <c r="A38" s="250">
        <v>25</v>
      </c>
      <c r="B38" s="251" t="s">
        <v>103</v>
      </c>
      <c r="C38" s="270"/>
      <c r="D38" s="252"/>
      <c r="E38" s="253">
        <f>+Datos!AY30</f>
        <v>5</v>
      </c>
      <c r="F38" s="333" t="s">
        <v>206</v>
      </c>
      <c r="G38" s="274"/>
      <c r="H38" s="295">
        <f>Datos!AX30</f>
        <v>4.6044642857142861</v>
      </c>
      <c r="I38" s="283">
        <f>Datos!AR30</f>
        <v>4.3642857142857139</v>
      </c>
      <c r="J38" s="284">
        <f>Datos!AS30</f>
        <v>4.75</v>
      </c>
      <c r="K38" s="284">
        <f>Datos!AT30</f>
        <v>4.8</v>
      </c>
      <c r="L38" s="284">
        <f>Datos!AU30</f>
        <v>4.5125000000000002</v>
      </c>
      <c r="M38" s="284">
        <f>Datos!AV30</f>
        <v>4.5999999999999996</v>
      </c>
      <c r="N38" s="288">
        <f>Datos!AW30</f>
        <v>4.5999999999999996</v>
      </c>
      <c r="O38" s="256">
        <f>+Datos!AB30</f>
        <v>4.8</v>
      </c>
      <c r="P38" s="254">
        <f>+Datos!AC30</f>
        <v>4.75</v>
      </c>
      <c r="Q38" s="254">
        <f>+Datos!AD30</f>
        <v>3.2</v>
      </c>
      <c r="R38" s="254">
        <f>+Datos!AE30</f>
        <v>4.2</v>
      </c>
      <c r="S38" s="254">
        <f>+Datos!AF30</f>
        <v>5</v>
      </c>
      <c r="T38" s="254">
        <f>+Datos!AG30</f>
        <v>4</v>
      </c>
      <c r="U38" s="255">
        <f>+Datos!AH30</f>
        <v>4.5999999999999996</v>
      </c>
      <c r="V38" s="254">
        <f>+Datos!AI30</f>
        <v>5</v>
      </c>
      <c r="W38" s="254">
        <f>+Datos!AJ30</f>
        <v>4.5</v>
      </c>
      <c r="X38" s="293">
        <f>+Datos!AK30</f>
        <v>4.8</v>
      </c>
      <c r="Y38" s="256">
        <f>+Datos!AL30</f>
        <v>4.4000000000000004</v>
      </c>
      <c r="Z38" s="254">
        <f>+Datos!AM30</f>
        <v>4.5</v>
      </c>
      <c r="AA38" s="254">
        <f>+Datos!AN30</f>
        <v>4.4000000000000004</v>
      </c>
      <c r="AB38" s="255">
        <f>+Datos!AO30</f>
        <v>4.75</v>
      </c>
      <c r="AC38" s="293">
        <f>+Datos!AP30</f>
        <v>4.5999999999999996</v>
      </c>
      <c r="AD38" s="293">
        <f>+Datos!AQ30</f>
        <v>4.5999999999999996</v>
      </c>
    </row>
    <row r="39" spans="1:30" s="23" customFormat="1" ht="30" customHeight="1">
      <c r="A39" s="250">
        <v>26</v>
      </c>
      <c r="B39" s="251" t="s">
        <v>111</v>
      </c>
      <c r="C39" s="270"/>
      <c r="D39" s="252"/>
      <c r="E39" s="253">
        <f>+Datos!AY31</f>
        <v>18</v>
      </c>
      <c r="F39" s="333" t="s">
        <v>206</v>
      </c>
      <c r="G39" s="274"/>
      <c r="H39" s="295">
        <f>Datos!AX31</f>
        <v>3.9791384609399318</v>
      </c>
      <c r="I39" s="283">
        <f>Datos!AR31</f>
        <v>3.7185807656395893</v>
      </c>
      <c r="J39" s="284">
        <f>Datos!AS31</f>
        <v>3.8823529411764701</v>
      </c>
      <c r="K39" s="284">
        <f>Datos!AT31</f>
        <v>4.117647058823529</v>
      </c>
      <c r="L39" s="284">
        <f>Datos!AU31</f>
        <v>3.6954656862745101</v>
      </c>
      <c r="M39" s="284">
        <f>Datos!AV31</f>
        <v>4.2941176470588234</v>
      </c>
      <c r="N39" s="288">
        <f>Datos!AW31</f>
        <v>4.166666666666667</v>
      </c>
      <c r="O39" s="256">
        <f>+Datos!AB31</f>
        <v>4.333333333333333</v>
      </c>
      <c r="P39" s="254">
        <f>+Datos!AC31</f>
        <v>4.117647058823529</v>
      </c>
      <c r="Q39" s="254">
        <f>+Datos!AD31</f>
        <v>2.8</v>
      </c>
      <c r="R39" s="254">
        <f>+Datos!AE31</f>
        <v>2.7333333333333334</v>
      </c>
      <c r="S39" s="254">
        <f>+Datos!AF31</f>
        <v>4.2222222222222223</v>
      </c>
      <c r="T39" s="254">
        <f>+Datos!AG31</f>
        <v>3.8235294117647061</v>
      </c>
      <c r="U39" s="255">
        <f>+Datos!AH31</f>
        <v>4</v>
      </c>
      <c r="V39" s="254">
        <f>+Datos!AI31</f>
        <v>4.117647058823529</v>
      </c>
      <c r="W39" s="254">
        <f>+Datos!AJ31</f>
        <v>3.6470588235294117</v>
      </c>
      <c r="X39" s="293">
        <f>+Datos!AK31</f>
        <v>4.117647058823529</v>
      </c>
      <c r="Y39" s="256">
        <f>+Datos!AL31</f>
        <v>4.25</v>
      </c>
      <c r="Z39" s="254">
        <f>+Datos!AM31</f>
        <v>3.8235294117647061</v>
      </c>
      <c r="AA39" s="254">
        <f>+Datos!AN31</f>
        <v>3.3333333333333335</v>
      </c>
      <c r="AB39" s="255">
        <f>+Datos!AO31</f>
        <v>3.375</v>
      </c>
      <c r="AC39" s="293">
        <f>+Datos!AP31</f>
        <v>4.2941176470588234</v>
      </c>
      <c r="AD39" s="293">
        <f>+Datos!AQ31</f>
        <v>4.166666666666667</v>
      </c>
    </row>
    <row r="40" spans="1:30" s="23" customFormat="1" ht="30" customHeight="1">
      <c r="A40" s="250">
        <v>27</v>
      </c>
      <c r="B40" s="251" t="s">
        <v>114</v>
      </c>
      <c r="C40" s="270"/>
      <c r="D40" s="252"/>
      <c r="E40" s="253">
        <f>+Datos!AY32</f>
        <v>7</v>
      </c>
      <c r="F40" s="333" t="s">
        <v>206</v>
      </c>
      <c r="G40" s="274"/>
      <c r="H40" s="295">
        <f>Datos!AX32</f>
        <v>4.1537698412698409</v>
      </c>
      <c r="I40" s="283">
        <f>Datos!AR32</f>
        <v>3.9761904761904767</v>
      </c>
      <c r="J40" s="284">
        <f>Datos!AS32</f>
        <v>3.8809523809523805</v>
      </c>
      <c r="K40" s="284">
        <f>Datos!AT32</f>
        <v>4.4285714285714288</v>
      </c>
      <c r="L40" s="284">
        <f>Datos!AU32</f>
        <v>3.7797619047619051</v>
      </c>
      <c r="M40" s="284">
        <f>Datos!AV32</f>
        <v>4.5714285714285712</v>
      </c>
      <c r="N40" s="288">
        <f>Datos!AW32</f>
        <v>4.2857142857142856</v>
      </c>
      <c r="O40" s="256">
        <f>+Datos!AB32</f>
        <v>4.7142857142857144</v>
      </c>
      <c r="P40" s="254">
        <f>+Datos!AC32</f>
        <v>4.1428571428571432</v>
      </c>
      <c r="Q40" s="254">
        <f>+Datos!AD32</f>
        <v>2.5714285714285716</v>
      </c>
      <c r="R40" s="254">
        <f>+Datos!AE32</f>
        <v>3.2857142857142856</v>
      </c>
      <c r="S40" s="254">
        <f>+Datos!AF32</f>
        <v>4.666666666666667</v>
      </c>
      <c r="T40" s="254">
        <f>+Datos!AG32</f>
        <v>4.166666666666667</v>
      </c>
      <c r="U40" s="255">
        <f>+Datos!AH32</f>
        <v>4.2857142857142856</v>
      </c>
      <c r="V40" s="254">
        <f>+Datos!AI32</f>
        <v>4.333333333333333</v>
      </c>
      <c r="W40" s="254">
        <f>+Datos!AJ32</f>
        <v>3.4285714285714284</v>
      </c>
      <c r="X40" s="293">
        <f>+Datos!AK32</f>
        <v>4.4285714285714288</v>
      </c>
      <c r="Y40" s="256">
        <f>+Datos!AL32</f>
        <v>4</v>
      </c>
      <c r="Z40" s="254">
        <f>+Datos!AM32</f>
        <v>3.4285714285714284</v>
      </c>
      <c r="AA40" s="254">
        <f>+Datos!AN32</f>
        <v>3.8571428571428572</v>
      </c>
      <c r="AB40" s="255">
        <f>+Datos!AO32</f>
        <v>3.8333333333333335</v>
      </c>
      <c r="AC40" s="293">
        <f>+Datos!AP32</f>
        <v>4.5714285714285712</v>
      </c>
      <c r="AD40" s="293">
        <f>+Datos!AQ32</f>
        <v>4.2857142857142856</v>
      </c>
    </row>
    <row r="41" spans="1:30" s="23" customFormat="1" ht="30" customHeight="1">
      <c r="A41" s="250">
        <v>28</v>
      </c>
      <c r="B41" s="251" t="s">
        <v>117</v>
      </c>
      <c r="C41" s="270"/>
      <c r="D41" s="252"/>
      <c r="E41" s="253">
        <f>+Datos!AY33</f>
        <v>4</v>
      </c>
      <c r="F41" s="333" t="s">
        <v>206</v>
      </c>
      <c r="G41" s="274"/>
      <c r="H41" s="295">
        <f>Datos!AX33</f>
        <v>3.6259920634920633</v>
      </c>
      <c r="I41" s="283">
        <f>Datos!AR33</f>
        <v>3.3809523809523809</v>
      </c>
      <c r="J41" s="284">
        <f>Datos!AS33</f>
        <v>3.583333333333333</v>
      </c>
      <c r="K41" s="284">
        <f>Datos!AT33</f>
        <v>4</v>
      </c>
      <c r="L41" s="284">
        <f>Datos!AU33</f>
        <v>3.2916666666666665</v>
      </c>
      <c r="M41" s="284">
        <f>Datos!AV33</f>
        <v>3.75</v>
      </c>
      <c r="N41" s="288">
        <f>Datos!AW33</f>
        <v>3.75</v>
      </c>
      <c r="O41" s="256">
        <f>+Datos!AB33</f>
        <v>3</v>
      </c>
      <c r="P41" s="254">
        <f>+Datos!AC33</f>
        <v>3.3333333333333335</v>
      </c>
      <c r="Q41" s="254">
        <f>+Datos!AD33</f>
        <v>3.75</v>
      </c>
      <c r="R41" s="254">
        <f>+Datos!AE33</f>
        <v>3</v>
      </c>
      <c r="S41" s="254">
        <f>+Datos!AF33</f>
        <v>3.3333333333333335</v>
      </c>
      <c r="T41" s="254">
        <f>+Datos!AG33</f>
        <v>3.5</v>
      </c>
      <c r="U41" s="255">
        <f>+Datos!AH33</f>
        <v>3.75</v>
      </c>
      <c r="V41" s="254">
        <f>+Datos!AI33</f>
        <v>3.5</v>
      </c>
      <c r="W41" s="254">
        <f>+Datos!AJ33</f>
        <v>3.6666666666666665</v>
      </c>
      <c r="X41" s="293">
        <f>+Datos!AK33</f>
        <v>4</v>
      </c>
      <c r="Y41" s="256">
        <f>+Datos!AL33</f>
        <v>4.75</v>
      </c>
      <c r="Z41" s="254">
        <f>+Datos!AM33</f>
        <v>3</v>
      </c>
      <c r="AA41" s="254">
        <f>+Datos!AN33</f>
        <v>2.75</v>
      </c>
      <c r="AB41" s="255">
        <f>+Datos!AO33</f>
        <v>2.6666666666666665</v>
      </c>
      <c r="AC41" s="293">
        <f>+Datos!AP33</f>
        <v>3.75</v>
      </c>
      <c r="AD41" s="293">
        <f>+Datos!AQ33</f>
        <v>3.75</v>
      </c>
    </row>
    <row r="42" spans="1:30" s="23" customFormat="1" ht="30" customHeight="1">
      <c r="A42" s="250">
        <v>29</v>
      </c>
      <c r="B42" s="251" t="s">
        <v>125</v>
      </c>
      <c r="C42" s="270"/>
      <c r="D42" s="252"/>
      <c r="E42" s="253">
        <f>+Datos!AY34</f>
        <v>3</v>
      </c>
      <c r="F42" s="333" t="s">
        <v>206</v>
      </c>
      <c r="G42" s="274"/>
      <c r="H42" s="295">
        <f>Datos!AX34</f>
        <v>3.7678571428571423</v>
      </c>
      <c r="I42" s="283">
        <f>Datos!AR34</f>
        <v>3.1904761904761907</v>
      </c>
      <c r="J42" s="284">
        <f>Datos!AS34</f>
        <v>3.3333333333333335</v>
      </c>
      <c r="K42" s="284">
        <f>Datos!AT34</f>
        <v>4.666666666666667</v>
      </c>
      <c r="L42" s="284">
        <f>Datos!AU34</f>
        <v>2.4166666666666665</v>
      </c>
      <c r="M42" s="284">
        <f>Datos!AV34</f>
        <v>5</v>
      </c>
      <c r="N42" s="288">
        <f>Datos!AW34</f>
        <v>4</v>
      </c>
      <c r="O42" s="256">
        <f>+Datos!AB34</f>
        <v>4.666666666666667</v>
      </c>
      <c r="P42" s="254">
        <f>+Datos!AC34</f>
        <v>4</v>
      </c>
      <c r="Q42" s="254">
        <f>+Datos!AD34</f>
        <v>1</v>
      </c>
      <c r="R42" s="254">
        <f>+Datos!AE34</f>
        <v>1.3333333333333333</v>
      </c>
      <c r="S42" s="254">
        <f>+Datos!AF34</f>
        <v>4.333333333333333</v>
      </c>
      <c r="T42" s="254">
        <f>+Datos!AG34</f>
        <v>3.3333333333333335</v>
      </c>
      <c r="U42" s="255">
        <f>+Datos!AH34</f>
        <v>3.6666666666666665</v>
      </c>
      <c r="V42" s="254">
        <f>+Datos!AI34</f>
        <v>4.666666666666667</v>
      </c>
      <c r="W42" s="254">
        <f>+Datos!AJ34</f>
        <v>2</v>
      </c>
      <c r="X42" s="293">
        <f>+Datos!AK34</f>
        <v>4.666666666666667</v>
      </c>
      <c r="Y42" s="256">
        <f>+Datos!AL34</f>
        <v>3.6666666666666665</v>
      </c>
      <c r="Z42" s="254">
        <f>+Datos!AM34</f>
        <v>2</v>
      </c>
      <c r="AA42" s="254">
        <f>+Datos!AN34</f>
        <v>2</v>
      </c>
      <c r="AB42" s="255">
        <f>+Datos!AO34</f>
        <v>2</v>
      </c>
      <c r="AC42" s="293">
        <f>+Datos!AP34</f>
        <v>5</v>
      </c>
      <c r="AD42" s="293">
        <f>+Datos!AQ34</f>
        <v>4</v>
      </c>
    </row>
    <row r="43" spans="1:30" s="23" customFormat="1" ht="30" customHeight="1">
      <c r="A43" s="250">
        <v>30</v>
      </c>
      <c r="B43" s="251" t="s">
        <v>102</v>
      </c>
      <c r="C43" s="270"/>
      <c r="D43" s="252"/>
      <c r="E43" s="253">
        <f>+Datos!AY35</f>
        <v>15</v>
      </c>
      <c r="F43" s="333" t="s">
        <v>206</v>
      </c>
      <c r="G43" s="275"/>
      <c r="H43" s="295">
        <f>Datos!AX35</f>
        <v>4.143886272457701</v>
      </c>
      <c r="I43" s="283">
        <f>Datos!AR35</f>
        <v>4.015698587127158</v>
      </c>
      <c r="J43" s="284">
        <f>Datos!AS35</f>
        <v>3.8571428571428572</v>
      </c>
      <c r="K43" s="284">
        <f>Datos!AT35</f>
        <v>4.2666666666666666</v>
      </c>
      <c r="L43" s="284">
        <f>Datos!AU35</f>
        <v>4.0999999999999996</v>
      </c>
      <c r="M43" s="284">
        <f>Datos!AV35</f>
        <v>4.3571428571428568</v>
      </c>
      <c r="N43" s="288">
        <f>Datos!AW35</f>
        <v>4.2666666666666666</v>
      </c>
      <c r="O43" s="256">
        <f>+Datos!AB35</f>
        <v>4.1333333333333337</v>
      </c>
      <c r="P43" s="254">
        <f>+Datos!AC35</f>
        <v>4.5</v>
      </c>
      <c r="Q43" s="254">
        <f>+Datos!AD35</f>
        <v>3.5384615384615383</v>
      </c>
      <c r="R43" s="254">
        <f>+Datos!AE35</f>
        <v>3.6666666666666665</v>
      </c>
      <c r="S43" s="254">
        <f>+Datos!AF35</f>
        <v>4.0714285714285712</v>
      </c>
      <c r="T43" s="254">
        <f>+Datos!AG35</f>
        <v>3.8666666666666667</v>
      </c>
      <c r="U43" s="255">
        <f>+Datos!AH35</f>
        <v>4.333333333333333</v>
      </c>
      <c r="V43" s="254">
        <f>+Datos!AI35</f>
        <v>3.8571428571428572</v>
      </c>
      <c r="W43" s="254">
        <f>+Datos!AJ35</f>
        <v>3.8571428571428572</v>
      </c>
      <c r="X43" s="293">
        <f>+Datos!AK35</f>
        <v>4.2666666666666666</v>
      </c>
      <c r="Y43" s="256">
        <f>+Datos!AL35</f>
        <v>4.333333333333333</v>
      </c>
      <c r="Z43" s="254">
        <f>+Datos!AM35</f>
        <v>4</v>
      </c>
      <c r="AA43" s="254">
        <f>+Datos!AN35</f>
        <v>4.0666666666666664</v>
      </c>
      <c r="AB43" s="255">
        <f>+Datos!AO35</f>
        <v>4</v>
      </c>
      <c r="AC43" s="293">
        <f>+Datos!AP35</f>
        <v>4.3571428571428568</v>
      </c>
      <c r="AD43" s="293">
        <f>+Datos!AQ35</f>
        <v>4.2666666666666666</v>
      </c>
    </row>
    <row r="44" spans="1:30" s="23" customFormat="1" ht="30" customHeight="1">
      <c r="A44" s="250">
        <v>31</v>
      </c>
      <c r="B44" s="251" t="s">
        <v>105</v>
      </c>
      <c r="C44" s="270"/>
      <c r="D44" s="252"/>
      <c r="E44" s="253">
        <f>+Datos!AY36</f>
        <v>16</v>
      </c>
      <c r="F44" s="333" t="s">
        <v>206</v>
      </c>
      <c r="G44" s="274"/>
      <c r="H44" s="295">
        <f>Datos!AX36</f>
        <v>3.9435902886795744</v>
      </c>
      <c r="I44" s="283">
        <f>Datos!AR36</f>
        <v>3.8067111459968603</v>
      </c>
      <c r="J44" s="284">
        <f>Datos!AS36</f>
        <v>4.0512820512820511</v>
      </c>
      <c r="K44" s="284">
        <f>Datos!AT36</f>
        <v>3.7142857142857144</v>
      </c>
      <c r="L44" s="284">
        <f>Datos!AU36</f>
        <v>4.0184294871794872</v>
      </c>
      <c r="M44" s="284">
        <f>Datos!AV36</f>
        <v>3.9375</v>
      </c>
      <c r="N44" s="288">
        <f>Datos!AW36</f>
        <v>4.1333333333333337</v>
      </c>
      <c r="O44" s="256">
        <f>+Datos!AB36</f>
        <v>4.4375</v>
      </c>
      <c r="P44" s="254">
        <f>+Datos!AC36</f>
        <v>3.75</v>
      </c>
      <c r="Q44" s="254">
        <f>+Datos!AD36</f>
        <v>2.9285714285714284</v>
      </c>
      <c r="R44" s="254">
        <f>+Datos!AE36</f>
        <v>3.4375</v>
      </c>
      <c r="S44" s="254">
        <f>+Datos!AF36</f>
        <v>4.3076923076923075</v>
      </c>
      <c r="T44" s="254">
        <f>+Datos!AG36</f>
        <v>3.7857142857142856</v>
      </c>
      <c r="U44" s="255">
        <f>+Datos!AH36</f>
        <v>4</v>
      </c>
      <c r="V44" s="254">
        <f>+Datos!AI36</f>
        <v>4.333333333333333</v>
      </c>
      <c r="W44" s="254">
        <f>+Datos!AJ36</f>
        <v>3.7692307692307692</v>
      </c>
      <c r="X44" s="293">
        <f>+Datos!AK36</f>
        <v>3.7142857142857144</v>
      </c>
      <c r="Y44" s="256">
        <f>+Datos!AL36</f>
        <v>3.6153846153846154</v>
      </c>
      <c r="Z44" s="254">
        <f>+Datos!AM36</f>
        <v>4.2</v>
      </c>
      <c r="AA44" s="254">
        <f>+Datos!AN36</f>
        <v>4.1333333333333337</v>
      </c>
      <c r="AB44" s="255">
        <f>+Datos!AO36</f>
        <v>4.125</v>
      </c>
      <c r="AC44" s="293">
        <f>+Datos!AP36</f>
        <v>3.9375</v>
      </c>
      <c r="AD44" s="293">
        <f>+Datos!AQ36</f>
        <v>4.1333333333333337</v>
      </c>
    </row>
    <row r="45" spans="1:30" s="23" customFormat="1" ht="30" customHeight="1">
      <c r="A45" s="250">
        <v>32</v>
      </c>
      <c r="B45" s="251" t="s">
        <v>124</v>
      </c>
      <c r="C45" s="270"/>
      <c r="D45" s="252"/>
      <c r="E45" s="253">
        <f>+Datos!AY37</f>
        <v>3</v>
      </c>
      <c r="F45" s="333" t="s">
        <v>206</v>
      </c>
      <c r="G45" s="274"/>
      <c r="H45" s="295">
        <f>Datos!AX37</f>
        <v>3.7589285714285712</v>
      </c>
      <c r="I45" s="283">
        <f>Datos!AR37</f>
        <v>4.0952380952380949</v>
      </c>
      <c r="J45" s="284">
        <f>Datos!AS37</f>
        <v>3</v>
      </c>
      <c r="K45" s="284">
        <f>Datos!AT37</f>
        <v>4.333333333333333</v>
      </c>
      <c r="L45" s="284">
        <f>Datos!AU37</f>
        <v>2.7916666666666665</v>
      </c>
      <c r="M45" s="284">
        <f>Datos!AV37</f>
        <v>4.333333333333333</v>
      </c>
      <c r="N45" s="288">
        <f>Datos!AW37</f>
        <v>4</v>
      </c>
      <c r="O45" s="256">
        <f>+Datos!AB37</f>
        <v>4.666666666666667</v>
      </c>
      <c r="P45" s="254">
        <f>+Datos!AC37</f>
        <v>4.333333333333333</v>
      </c>
      <c r="Q45" s="254">
        <f>+Datos!AD37</f>
        <v>2.6666666666666665</v>
      </c>
      <c r="R45" s="254">
        <f>+Datos!AE37</f>
        <v>3</v>
      </c>
      <c r="S45" s="254">
        <f>+Datos!AF37</f>
        <v>5</v>
      </c>
      <c r="T45" s="254">
        <f>+Datos!AG37</f>
        <v>4.666666666666667</v>
      </c>
      <c r="U45" s="255">
        <f>+Datos!AH37</f>
        <v>4.333333333333333</v>
      </c>
      <c r="V45" s="254">
        <f>+Datos!AI37</f>
        <v>3</v>
      </c>
      <c r="W45" s="254">
        <f>+Datos!AJ37</f>
        <v>3</v>
      </c>
      <c r="X45" s="293">
        <f>+Datos!AK37</f>
        <v>4.333333333333333</v>
      </c>
      <c r="Y45" s="256">
        <f>+Datos!AL37</f>
        <v>4</v>
      </c>
      <c r="Z45" s="254">
        <f>+Datos!AM37</f>
        <v>2.6666666666666665</v>
      </c>
      <c r="AA45" s="254">
        <f>+Datos!AN37</f>
        <v>2</v>
      </c>
      <c r="AB45" s="255">
        <f>+Datos!AO37</f>
        <v>2.5</v>
      </c>
      <c r="AC45" s="293">
        <f>+Datos!AP37</f>
        <v>4.333333333333333</v>
      </c>
      <c r="AD45" s="293">
        <f>+Datos!AQ37</f>
        <v>4</v>
      </c>
    </row>
    <row r="46" spans="1:30" s="23" customFormat="1" ht="30" customHeight="1">
      <c r="A46" s="250">
        <v>33</v>
      </c>
      <c r="B46" s="251" t="s">
        <v>110</v>
      </c>
      <c r="C46" s="270"/>
      <c r="D46" s="252"/>
      <c r="E46" s="253">
        <f>+Datos!AY38</f>
        <v>11</v>
      </c>
      <c r="F46" s="333" t="s">
        <v>206</v>
      </c>
      <c r="G46" s="274"/>
      <c r="H46" s="295">
        <f>Datos!AX38</f>
        <v>3.7286255411255405</v>
      </c>
      <c r="I46" s="283">
        <f>Datos!AR38</f>
        <v>3.4558441558441557</v>
      </c>
      <c r="J46" s="284">
        <f>Datos!AS38</f>
        <v>3.1590909090909092</v>
      </c>
      <c r="K46" s="284">
        <f>Datos!AT38</f>
        <v>3.7</v>
      </c>
      <c r="L46" s="284">
        <f>Datos!AU38</f>
        <v>3.4750000000000001</v>
      </c>
      <c r="M46" s="284">
        <f>Datos!AV38</f>
        <v>4.4000000000000004</v>
      </c>
      <c r="N46" s="288">
        <f>Datos!AW38</f>
        <v>4.1818181818181817</v>
      </c>
      <c r="O46" s="256">
        <f>+Datos!AB38</f>
        <v>4.1818181818181817</v>
      </c>
      <c r="P46" s="254">
        <f>+Datos!AC38</f>
        <v>4.5454545454545459</v>
      </c>
      <c r="Q46" s="254">
        <f>+Datos!AD38</f>
        <v>2.0909090909090908</v>
      </c>
      <c r="R46" s="254">
        <f>+Datos!AE38</f>
        <v>2.1</v>
      </c>
      <c r="S46" s="254">
        <f>+Datos!AF38</f>
        <v>4.0909090909090908</v>
      </c>
      <c r="T46" s="254">
        <f>+Datos!AG38</f>
        <v>3.5454545454545454</v>
      </c>
      <c r="U46" s="255">
        <f>+Datos!AH38</f>
        <v>3.6363636363636362</v>
      </c>
      <c r="V46" s="254">
        <f>+Datos!AI38</f>
        <v>3.5</v>
      </c>
      <c r="W46" s="254">
        <f>+Datos!AJ38</f>
        <v>2.8181818181818183</v>
      </c>
      <c r="X46" s="293">
        <f>+Datos!AK38</f>
        <v>3.7</v>
      </c>
      <c r="Y46" s="256">
        <f>+Datos!AL38</f>
        <v>4.8</v>
      </c>
      <c r="Z46" s="254">
        <f>+Datos!AM38</f>
        <v>3.1</v>
      </c>
      <c r="AA46" s="254">
        <f>+Datos!AN38</f>
        <v>3</v>
      </c>
      <c r="AB46" s="255">
        <f>+Datos!AO38</f>
        <v>3</v>
      </c>
      <c r="AC46" s="293">
        <f>+Datos!AP38</f>
        <v>4.4000000000000004</v>
      </c>
      <c r="AD46" s="293">
        <f>+Datos!AQ38</f>
        <v>4.1818181818181817</v>
      </c>
    </row>
    <row r="47" spans="1:30" s="23" customFormat="1" ht="30" customHeight="1">
      <c r="A47" s="250">
        <v>34</v>
      </c>
      <c r="B47" s="251" t="s">
        <v>116</v>
      </c>
      <c r="C47" s="270"/>
      <c r="D47" s="252"/>
      <c r="E47" s="253">
        <f>+Datos!AY39</f>
        <v>6</v>
      </c>
      <c r="F47" s="333" t="s">
        <v>206</v>
      </c>
      <c r="G47" s="275"/>
      <c r="H47" s="295">
        <f>Datos!AX39</f>
        <v>3.762202380952381</v>
      </c>
      <c r="I47" s="283">
        <f>Datos!AR39</f>
        <v>3.4857142857142862</v>
      </c>
      <c r="J47" s="284">
        <f>Datos!AS39</f>
        <v>3.041666666666667</v>
      </c>
      <c r="K47" s="284">
        <f>Datos!AT39</f>
        <v>4.2</v>
      </c>
      <c r="L47" s="284">
        <f>Datos!AU39</f>
        <v>4.0125000000000002</v>
      </c>
      <c r="M47" s="284">
        <f>Datos!AV39</f>
        <v>3.8333333333333335</v>
      </c>
      <c r="N47" s="288">
        <f>Datos!AW39</f>
        <v>4</v>
      </c>
      <c r="O47" s="256">
        <f>+Datos!AB39</f>
        <v>3.8</v>
      </c>
      <c r="P47" s="254">
        <f>+Datos!AC39</f>
        <v>3.8333333333333335</v>
      </c>
      <c r="Q47" s="254">
        <f>+Datos!AD39</f>
        <v>2.6</v>
      </c>
      <c r="R47" s="254">
        <f>+Datos!AE39</f>
        <v>2.75</v>
      </c>
      <c r="S47" s="254">
        <f>+Datos!AF39</f>
        <v>4.25</v>
      </c>
      <c r="T47" s="254">
        <f>+Datos!AG39</f>
        <v>3.6666666666666665</v>
      </c>
      <c r="U47" s="255">
        <f>+Datos!AH39</f>
        <v>3.5</v>
      </c>
      <c r="V47" s="254">
        <f>+Datos!AI39</f>
        <v>2.75</v>
      </c>
      <c r="W47" s="254">
        <f>+Datos!AJ39</f>
        <v>3.3333333333333335</v>
      </c>
      <c r="X47" s="293">
        <f>+Datos!AK39</f>
        <v>4.2</v>
      </c>
      <c r="Y47" s="256">
        <f>+Datos!AL39</f>
        <v>4.25</v>
      </c>
      <c r="Z47" s="254">
        <f>+Datos!AM39</f>
        <v>3.8</v>
      </c>
      <c r="AA47" s="254">
        <f>+Datos!AN39</f>
        <v>4.5</v>
      </c>
      <c r="AB47" s="255">
        <f>+Datos!AO39</f>
        <v>3.5</v>
      </c>
      <c r="AC47" s="293">
        <f>+Datos!AP39</f>
        <v>3.8333333333333335</v>
      </c>
      <c r="AD47" s="293">
        <f>+Datos!AQ39</f>
        <v>4</v>
      </c>
    </row>
    <row r="48" spans="1:30" s="47" customFormat="1" ht="30" customHeight="1">
      <c r="A48" s="250">
        <v>35</v>
      </c>
      <c r="B48" s="251" t="s">
        <v>97</v>
      </c>
      <c r="C48" s="270"/>
      <c r="D48" s="252"/>
      <c r="E48" s="253">
        <f>+Datos!AY40</f>
        <v>28</v>
      </c>
      <c r="F48" s="333" t="s">
        <v>206</v>
      </c>
      <c r="G48" s="275"/>
      <c r="H48" s="295">
        <f>Datos!AX40</f>
        <v>3.6417214434131728</v>
      </c>
      <c r="I48" s="283">
        <f>Datos!AR40</f>
        <v>3.5378728414442699</v>
      </c>
      <c r="J48" s="284">
        <f>Datos!AS40</f>
        <v>3.5712250712250713</v>
      </c>
      <c r="K48" s="284">
        <f>Datos!AT40</f>
        <v>3.7916666666666665</v>
      </c>
      <c r="L48" s="284">
        <f>Datos!AU40</f>
        <v>3.2339556155345628</v>
      </c>
      <c r="M48" s="284">
        <f>Datos!AV40</f>
        <v>4.0370370370370372</v>
      </c>
      <c r="N48" s="288">
        <f>Datos!AW40</f>
        <v>3.6785714285714284</v>
      </c>
      <c r="O48" s="256">
        <f>+Datos!AB40</f>
        <v>4.25</v>
      </c>
      <c r="P48" s="254">
        <f>+Datos!AC40</f>
        <v>3.8214285714285716</v>
      </c>
      <c r="Q48" s="254">
        <f>+Datos!AD40</f>
        <v>2.7692307692307692</v>
      </c>
      <c r="R48" s="254">
        <f>+Datos!AE40</f>
        <v>2.625</v>
      </c>
      <c r="S48" s="254">
        <f>+Datos!AF40</f>
        <v>4.1923076923076925</v>
      </c>
      <c r="T48" s="254">
        <f>+Datos!AG40</f>
        <v>3.3928571428571428</v>
      </c>
      <c r="U48" s="255">
        <f>+Datos!AH40</f>
        <v>3.7142857142857144</v>
      </c>
      <c r="V48" s="254">
        <f>+Datos!AI40</f>
        <v>3.8461538461538463</v>
      </c>
      <c r="W48" s="254">
        <f>+Datos!AJ40</f>
        <v>3.2962962962962963</v>
      </c>
      <c r="X48" s="293">
        <f>+Datos!AK40</f>
        <v>3.7916666666666665</v>
      </c>
      <c r="Y48" s="256">
        <f>+Datos!AL40</f>
        <v>3.8461538461538463</v>
      </c>
      <c r="Z48" s="254">
        <f>+Datos!AM40</f>
        <v>3.2222222222222223</v>
      </c>
      <c r="AA48" s="254">
        <f>+Datos!AN40</f>
        <v>2.8148148148148149</v>
      </c>
      <c r="AB48" s="255">
        <f>+Datos!AO40</f>
        <v>3.0526315789473686</v>
      </c>
      <c r="AC48" s="293">
        <f>+Datos!AP40</f>
        <v>4.0370370370370372</v>
      </c>
      <c r="AD48" s="293">
        <f>+Datos!AQ40</f>
        <v>3.6785714285714284</v>
      </c>
    </row>
    <row r="49" spans="1:30" s="47" customFormat="1" ht="30" customHeight="1">
      <c r="A49" s="250">
        <v>36</v>
      </c>
      <c r="B49" s="251" t="s">
        <v>100</v>
      </c>
      <c r="C49" s="270"/>
      <c r="D49" s="252"/>
      <c r="E49" s="253">
        <f>+Datos!AY41</f>
        <v>13</v>
      </c>
      <c r="F49" s="333" t="s">
        <v>206</v>
      </c>
      <c r="G49" s="274"/>
      <c r="H49" s="295">
        <f>Datos!AX41</f>
        <v>3.6446539571539573</v>
      </c>
      <c r="I49" s="283">
        <f>Datos!AR41</f>
        <v>4.0249750249750251</v>
      </c>
      <c r="J49" s="284">
        <f>Datos!AS41</f>
        <v>3.375</v>
      </c>
      <c r="K49" s="284">
        <f>Datos!AT41</f>
        <v>3.1538461538461537</v>
      </c>
      <c r="L49" s="284">
        <f>Datos!AU41</f>
        <v>3.2371794871794872</v>
      </c>
      <c r="M49" s="284">
        <f>Datos!AV41</f>
        <v>4</v>
      </c>
      <c r="N49" s="288">
        <f>Datos!AW41</f>
        <v>4.0769230769230766</v>
      </c>
      <c r="O49" s="256">
        <f>+Datos!AB41</f>
        <v>4.3076923076923075</v>
      </c>
      <c r="P49" s="254">
        <f>+Datos!AC41</f>
        <v>4</v>
      </c>
      <c r="Q49" s="254">
        <f>+Datos!AD41</f>
        <v>3.5454545454545454</v>
      </c>
      <c r="R49" s="254">
        <f>+Datos!AE41</f>
        <v>3.6363636363636362</v>
      </c>
      <c r="S49" s="254">
        <f>+Datos!AF41</f>
        <v>4.4545454545454541</v>
      </c>
      <c r="T49" s="254">
        <f>+Datos!AG41</f>
        <v>4.3076923076923075</v>
      </c>
      <c r="U49" s="255">
        <f>+Datos!AH41</f>
        <v>3.9230769230769229</v>
      </c>
      <c r="V49" s="254">
        <f>+Datos!AI41</f>
        <v>4</v>
      </c>
      <c r="W49" s="254">
        <f>+Datos!AJ41</f>
        <v>2.75</v>
      </c>
      <c r="X49" s="293">
        <f>+Datos!AK41</f>
        <v>3.1538461538461537</v>
      </c>
      <c r="Y49" s="256">
        <f>+Datos!AL41</f>
        <v>3.9230769230769229</v>
      </c>
      <c r="Z49" s="254">
        <f>+Datos!AM41</f>
        <v>2.9230769230769229</v>
      </c>
      <c r="AA49" s="254">
        <f>+Datos!AN41</f>
        <v>2.7692307692307692</v>
      </c>
      <c r="AB49" s="255">
        <f>+Datos!AO41</f>
        <v>3.3333333333333335</v>
      </c>
      <c r="AC49" s="293">
        <f>+Datos!AP41</f>
        <v>4</v>
      </c>
      <c r="AD49" s="293">
        <f>+Datos!AQ41</f>
        <v>4.0769230769230766</v>
      </c>
    </row>
    <row r="50" spans="1:30" s="47" customFormat="1" ht="30" customHeight="1">
      <c r="A50" s="250">
        <v>37</v>
      </c>
      <c r="B50" s="251" t="s">
        <v>106</v>
      </c>
      <c r="C50" s="270"/>
      <c r="D50" s="252"/>
      <c r="E50" s="253">
        <f>+Datos!AY42</f>
        <v>6</v>
      </c>
      <c r="F50" s="333" t="s">
        <v>206</v>
      </c>
      <c r="G50" s="274"/>
      <c r="H50" s="295">
        <f>Datos!AX42</f>
        <v>4.0639880952380949</v>
      </c>
      <c r="I50" s="283">
        <f>Datos!AR42</f>
        <v>3.9714285714285711</v>
      </c>
      <c r="J50" s="284">
        <f>Datos!AS42</f>
        <v>3.833333333333333</v>
      </c>
      <c r="K50" s="284">
        <f>Datos!AT42</f>
        <v>4.333333333333333</v>
      </c>
      <c r="L50" s="284">
        <f>Datos!AU42</f>
        <v>3.4458333333333333</v>
      </c>
      <c r="M50" s="284">
        <f>Datos!AV42</f>
        <v>4.4000000000000004</v>
      </c>
      <c r="N50" s="288">
        <f>Datos!AW42</f>
        <v>4.4000000000000004</v>
      </c>
      <c r="O50" s="256">
        <f>+Datos!AB42</f>
        <v>4.4000000000000004</v>
      </c>
      <c r="P50" s="254">
        <f>+Datos!AC42</f>
        <v>4</v>
      </c>
      <c r="Q50" s="254">
        <f>+Datos!AD42</f>
        <v>3.8</v>
      </c>
      <c r="R50" s="254">
        <f>+Datos!AE42</f>
        <v>3.6</v>
      </c>
      <c r="S50" s="254">
        <f>+Datos!AF42</f>
        <v>4.5999999999999996</v>
      </c>
      <c r="T50" s="254">
        <f>+Datos!AG42</f>
        <v>4</v>
      </c>
      <c r="U50" s="255">
        <f>+Datos!AH42</f>
        <v>3.4</v>
      </c>
      <c r="V50" s="254">
        <f>+Datos!AI42</f>
        <v>4</v>
      </c>
      <c r="W50" s="254">
        <f>+Datos!AJ42</f>
        <v>3.6666666666666665</v>
      </c>
      <c r="X50" s="293">
        <f>+Datos!AK42</f>
        <v>4.333333333333333</v>
      </c>
      <c r="Y50" s="256">
        <f>+Datos!AL42</f>
        <v>4</v>
      </c>
      <c r="Z50" s="254">
        <f>+Datos!AM42</f>
        <v>3.2</v>
      </c>
      <c r="AA50" s="254">
        <f>+Datos!AN42</f>
        <v>2.8333333333333335</v>
      </c>
      <c r="AB50" s="255">
        <f>+Datos!AO42</f>
        <v>3.75</v>
      </c>
      <c r="AC50" s="293">
        <f>+Datos!AP42</f>
        <v>4.4000000000000004</v>
      </c>
      <c r="AD50" s="293">
        <f>+Datos!AQ42</f>
        <v>4.4000000000000004</v>
      </c>
    </row>
    <row r="51" spans="1:30" s="47" customFormat="1" ht="30" customHeight="1" thickBot="1">
      <c r="A51" s="296">
        <v>38</v>
      </c>
      <c r="B51" s="262" t="s">
        <v>93</v>
      </c>
      <c r="C51" s="271"/>
      <c r="D51" s="263"/>
      <c r="E51" s="297">
        <f>+Datos!AY43</f>
        <v>10</v>
      </c>
      <c r="F51" s="334" t="s">
        <v>206</v>
      </c>
      <c r="G51" s="275"/>
      <c r="H51" s="298">
        <f>Datos!AX43</f>
        <v>4.2814153439153433</v>
      </c>
      <c r="I51" s="299">
        <f>Datos!AR43</f>
        <v>4.0607142857142851</v>
      </c>
      <c r="J51" s="300">
        <f>Datos!AS43</f>
        <v>4.1500000000000004</v>
      </c>
      <c r="K51" s="300">
        <f>Datos!AT43</f>
        <v>4.2</v>
      </c>
      <c r="L51" s="300">
        <f>Datos!AU43</f>
        <v>4.0777777777777775</v>
      </c>
      <c r="M51" s="300">
        <f>Datos!AV43</f>
        <v>4.5</v>
      </c>
      <c r="N51" s="301">
        <f>Datos!AW43</f>
        <v>4.7</v>
      </c>
      <c r="O51" s="302">
        <f>+Datos!AB43</f>
        <v>4.7</v>
      </c>
      <c r="P51" s="303">
        <f>+Datos!AC43</f>
        <v>4.5</v>
      </c>
      <c r="Q51" s="303">
        <f>+Datos!AD43</f>
        <v>2.625</v>
      </c>
      <c r="R51" s="303">
        <f>+Datos!AE43</f>
        <v>3</v>
      </c>
      <c r="S51" s="303">
        <f>+Datos!AF43</f>
        <v>4.7</v>
      </c>
      <c r="T51" s="303">
        <f>+Datos!AG43</f>
        <v>4.4000000000000004</v>
      </c>
      <c r="U51" s="304">
        <f>+Datos!AH43</f>
        <v>4.5</v>
      </c>
      <c r="V51" s="303">
        <f>+Datos!AI43</f>
        <v>4.5999999999999996</v>
      </c>
      <c r="W51" s="303">
        <f>+Datos!AJ43</f>
        <v>3.7</v>
      </c>
      <c r="X51" s="305">
        <f>+Datos!AK43</f>
        <v>4.2</v>
      </c>
      <c r="Y51" s="302">
        <f>+Datos!AL43</f>
        <v>4.3</v>
      </c>
      <c r="Z51" s="303">
        <f>+Datos!AM43</f>
        <v>3.9</v>
      </c>
      <c r="AA51" s="303">
        <f>+Datos!AN43</f>
        <v>4</v>
      </c>
      <c r="AB51" s="304">
        <f>+Datos!AO43</f>
        <v>4.1111111111111107</v>
      </c>
      <c r="AC51" s="305">
        <f>+Datos!AP43</f>
        <v>4.5</v>
      </c>
      <c r="AD51" s="305">
        <f>+Datos!AQ43</f>
        <v>4.7</v>
      </c>
    </row>
    <row r="52" spans="1:30" s="47" customFormat="1" ht="39.75" customHeight="1" thickBot="1">
      <c r="A52" s="306"/>
      <c r="B52" s="264" t="s">
        <v>226</v>
      </c>
      <c r="C52" s="272"/>
      <c r="D52" s="265">
        <f>+SUM(D14:D51)</f>
        <v>0</v>
      </c>
      <c r="E52" s="266">
        <f>+SUM(E14:E51)</f>
        <v>427</v>
      </c>
      <c r="F52" s="335">
        <f>Datos!E472</f>
        <v>0.52733900364520048</v>
      </c>
      <c r="G52" s="276"/>
      <c r="H52" s="267">
        <f>+Datos!K453</f>
        <v>3.6541301357375273</v>
      </c>
      <c r="I52" s="307">
        <f>+Datos!K452</f>
        <v>3.6420883708861287</v>
      </c>
      <c r="J52" s="308">
        <f>+Datos!R452</f>
        <v>3.6283972391573043</v>
      </c>
      <c r="K52" s="308">
        <f>+Datos!T452</f>
        <v>3.8253164556962025</v>
      </c>
      <c r="L52" s="308">
        <f>+Datos!U452</f>
        <v>3.5207184772104716</v>
      </c>
      <c r="M52" s="308">
        <f>+Datos!Y452</f>
        <v>4.1764705882352944</v>
      </c>
      <c r="N52" s="309">
        <f>+Datos!Y452</f>
        <v>4.1764705882352944</v>
      </c>
      <c r="O52" s="289">
        <f>+Datos!K451</f>
        <v>4.0214285714285714</v>
      </c>
      <c r="P52" s="268">
        <f>+Datos!L451</f>
        <v>4.045893719806763</v>
      </c>
      <c r="Q52" s="268">
        <f>+Datos!M451</f>
        <v>2.8623376623376622</v>
      </c>
      <c r="R52" s="268">
        <f>+Datos!N451</f>
        <v>3.051490514905149</v>
      </c>
      <c r="S52" s="268">
        <f>+Datos!O451</f>
        <v>3.992</v>
      </c>
      <c r="T52" s="268">
        <f>+Datos!P451</f>
        <v>3.7219512195121953</v>
      </c>
      <c r="U52" s="290">
        <f>+Datos!Q451</f>
        <v>3.7995169082125604</v>
      </c>
      <c r="V52" s="268">
        <f>+Datos!R451</f>
        <v>3.837696335078534</v>
      </c>
      <c r="W52" s="268">
        <f>+Datos!S451</f>
        <v>3.4190981432360741</v>
      </c>
      <c r="X52" s="294">
        <f>+Datos!T451</f>
        <v>3.8253164556962025</v>
      </c>
      <c r="Y52" s="289">
        <f>+Datos!U451</f>
        <v>4.0548302872062667</v>
      </c>
      <c r="Z52" s="268">
        <f>+Datos!V451</f>
        <v>3.394160583941606</v>
      </c>
      <c r="AA52" s="268">
        <f>+Datos!W451</f>
        <v>3.2219512195121953</v>
      </c>
      <c r="AB52" s="290">
        <f>+Datos!X451</f>
        <v>3.4119318181818183</v>
      </c>
      <c r="AC52" s="294">
        <f>+Datos!Y451</f>
        <v>4.1764705882352944</v>
      </c>
      <c r="AD52" s="294">
        <f>+Datos!Z451</f>
        <v>3.8947368421052633</v>
      </c>
    </row>
    <row r="53" spans="1:30" s="47" customFormat="1" ht="47.25" customHeight="1">
      <c r="A53" s="157"/>
      <c r="C53" s="257"/>
      <c r="D53" s="258"/>
      <c r="E53" s="258"/>
      <c r="F53" s="259"/>
      <c r="G53" s="257" t="s">
        <v>91</v>
      </c>
      <c r="H53" s="260">
        <f>_xlfn.STDEV.S(H14:H51)</f>
        <v>0.27029312309436559</v>
      </c>
      <c r="I53" s="260">
        <f t="shared" ref="I53:AD53" si="0">_xlfn.STDEV.S(I14:I51)</f>
        <v>0.30367150126297532</v>
      </c>
      <c r="J53" s="260">
        <f t="shared" si="0"/>
        <v>0.42281758313155721</v>
      </c>
      <c r="K53" s="260">
        <f t="shared" si="0"/>
        <v>0.4546457116673554</v>
      </c>
      <c r="L53" s="260">
        <f t="shared" si="0"/>
        <v>0.47730926146047548</v>
      </c>
      <c r="M53" s="260">
        <f t="shared" si="0"/>
        <v>0.33238036499062301</v>
      </c>
      <c r="N53" s="260">
        <f t="shared" si="0"/>
        <v>0.35096789486873886</v>
      </c>
      <c r="O53" s="260">
        <f t="shared" si="0"/>
        <v>0.45225888002391235</v>
      </c>
      <c r="P53" s="260">
        <f t="shared" si="0"/>
        <v>0.29009389519818202</v>
      </c>
      <c r="Q53" s="260">
        <f t="shared" si="0"/>
        <v>0.61355227165630288</v>
      </c>
      <c r="R53" s="260">
        <f t="shared" si="0"/>
        <v>0.55955257594741004</v>
      </c>
      <c r="S53" s="260">
        <f t="shared" si="0"/>
        <v>0.4686511511349134</v>
      </c>
      <c r="T53" s="260">
        <f t="shared" si="0"/>
        <v>0.40170213358225931</v>
      </c>
      <c r="U53" s="260">
        <f t="shared" si="0"/>
        <v>0.3599655667892348</v>
      </c>
      <c r="V53" s="260">
        <f t="shared" si="0"/>
        <v>0.51463587456864512</v>
      </c>
      <c r="W53" s="260">
        <f t="shared" si="0"/>
        <v>0.5137860631636344</v>
      </c>
      <c r="X53" s="260">
        <f t="shared" si="0"/>
        <v>0.4546457116673554</v>
      </c>
      <c r="Y53" s="260">
        <f t="shared" si="0"/>
        <v>0.33855444536146279</v>
      </c>
      <c r="Z53" s="260">
        <f t="shared" si="0"/>
        <v>0.57617337221638998</v>
      </c>
      <c r="AA53" s="260">
        <f t="shared" si="0"/>
        <v>0.63665524585767452</v>
      </c>
      <c r="AB53" s="260">
        <f t="shared" si="0"/>
        <v>0.64209343010689046</v>
      </c>
      <c r="AC53" s="260">
        <f t="shared" si="0"/>
        <v>0.33238036499062301</v>
      </c>
      <c r="AD53" s="260">
        <f t="shared" si="0"/>
        <v>0.35096789486873886</v>
      </c>
    </row>
    <row r="54" spans="1:30" s="47" customFormat="1" ht="30" customHeight="1">
      <c r="A54" s="45"/>
      <c r="B54" s="134"/>
      <c r="C54" s="134"/>
      <c r="D54" s="132"/>
      <c r="E54" s="132"/>
      <c r="F54" s="135"/>
      <c r="G54" s="135"/>
      <c r="H54" s="129"/>
      <c r="I54" s="136"/>
      <c r="J54" s="136"/>
      <c r="K54" s="136"/>
      <c r="L54" s="136"/>
      <c r="M54" s="136"/>
      <c r="N54" s="136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</row>
  </sheetData>
  <autoFilter ref="A13:X48"/>
  <sortState ref="I8:L9684">
    <sortCondition ref="J8:J9684"/>
  </sortState>
  <mergeCells count="1">
    <mergeCell ref="G12:H12"/>
  </mergeCells>
  <conditionalFormatting sqref="I53:AD53">
    <cfRule type="colorScale" priority="2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53:AD5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3:AD53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53:AD53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4:G42 G44:G46 G49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C49 C5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C4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4:AD5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C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:C5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2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44"/>
  <sheetViews>
    <sheetView showZeros="0" view="pageBreakPreview" zoomScale="80" zoomScaleNormal="70" zoomScaleSheetLayoutView="80" workbookViewId="0">
      <pane xSplit="2" ySplit="6" topLeftCell="C37" activePane="bottomRight" state="frozen"/>
      <selection activeCell="T22" sqref="T22"/>
      <selection pane="topRight" activeCell="T22" sqref="T22"/>
      <selection pane="bottomLeft" activeCell="T22" sqref="T22"/>
      <selection pane="bottomRight" activeCell="K46" sqref="K46"/>
    </sheetView>
  </sheetViews>
  <sheetFormatPr baseColWidth="10" defaultRowHeight="15"/>
  <cols>
    <col min="1" max="1" width="4.28515625" bestFit="1" customWidth="1"/>
    <col min="2" max="2" width="75.85546875" customWidth="1"/>
    <col min="3" max="65" width="11.42578125" customWidth="1"/>
    <col min="66" max="16384" width="11.42578125" style="40"/>
  </cols>
  <sheetData>
    <row r="1" spans="1:71" ht="9" customHeight="1"/>
    <row r="2" spans="1:71">
      <c r="G2" s="41"/>
      <c r="H2" s="41"/>
      <c r="I2" s="41"/>
      <c r="J2" s="41"/>
      <c r="K2" s="41"/>
      <c r="L2" s="41"/>
      <c r="M2" s="41"/>
      <c r="N2" s="41"/>
      <c r="O2" s="40"/>
      <c r="V2" s="41"/>
      <c r="W2" s="41"/>
      <c r="X2" s="41"/>
      <c r="Y2" s="41"/>
      <c r="Z2" s="41"/>
      <c r="AA2" s="41"/>
      <c r="AB2" s="41"/>
      <c r="AK2" s="41"/>
      <c r="AL2" s="41"/>
      <c r="AM2" s="41"/>
      <c r="AN2" s="41"/>
      <c r="AO2" s="41"/>
      <c r="AP2" s="40"/>
      <c r="AQ2" s="41"/>
      <c r="AR2" s="41"/>
      <c r="AS2" s="41"/>
      <c r="AT2" s="41"/>
      <c r="AU2" s="41"/>
      <c r="BF2" s="41"/>
      <c r="BG2" s="41"/>
      <c r="BH2" s="41"/>
    </row>
    <row r="3" spans="1:71" ht="9" customHeight="1">
      <c r="G3" s="40"/>
      <c r="H3" s="40"/>
      <c r="I3" s="40"/>
      <c r="J3" s="40"/>
      <c r="K3" s="40"/>
      <c r="L3" s="40"/>
      <c r="M3" s="40"/>
      <c r="N3" s="40"/>
      <c r="O3" s="40"/>
      <c r="V3" s="40"/>
      <c r="W3" s="40"/>
      <c r="X3" s="40"/>
      <c r="Y3" s="40"/>
      <c r="Z3" s="40"/>
      <c r="AA3" s="40"/>
      <c r="AB3" s="40"/>
    </row>
    <row r="4" spans="1:71" ht="42" customHeight="1" thickBot="1">
      <c r="B4" s="143"/>
      <c r="C4" s="143"/>
      <c r="D4" s="143"/>
      <c r="E4" s="143"/>
      <c r="F4" s="154"/>
      <c r="I4" s="154"/>
      <c r="L4" s="154"/>
      <c r="O4" s="154"/>
      <c r="R4" s="154"/>
      <c r="U4" s="154"/>
      <c r="X4" s="153"/>
    </row>
    <row r="5" spans="1:71" s="41" customFormat="1" ht="78.75" customHeight="1" thickBot="1">
      <c r="C5" s="310"/>
      <c r="D5" s="320" t="s">
        <v>2</v>
      </c>
      <c r="E5" s="317"/>
      <c r="F5" s="311" t="s">
        <v>227</v>
      </c>
      <c r="G5" s="426" t="s">
        <v>159</v>
      </c>
      <c r="H5" s="427"/>
      <c r="I5" s="311" t="s">
        <v>228</v>
      </c>
      <c r="J5" s="426" t="s">
        <v>160</v>
      </c>
      <c r="K5" s="427"/>
      <c r="L5" s="311" t="s">
        <v>229</v>
      </c>
      <c r="M5" s="426" t="s">
        <v>161</v>
      </c>
      <c r="N5" s="427"/>
      <c r="O5" s="311" t="s">
        <v>230</v>
      </c>
      <c r="P5" s="426" t="s">
        <v>162</v>
      </c>
      <c r="Q5" s="427"/>
      <c r="R5" s="311" t="s">
        <v>231</v>
      </c>
      <c r="S5" s="426" t="s">
        <v>163</v>
      </c>
      <c r="T5" s="427"/>
      <c r="U5" s="311" t="s">
        <v>232</v>
      </c>
      <c r="V5" s="426" t="s">
        <v>57</v>
      </c>
      <c r="W5" s="427"/>
      <c r="X5" s="327" t="s">
        <v>233</v>
      </c>
      <c r="Y5" s="426" t="s">
        <v>144</v>
      </c>
      <c r="Z5" s="427"/>
      <c r="AA5" s="327" t="s">
        <v>234</v>
      </c>
      <c r="AB5" s="424" t="s">
        <v>145</v>
      </c>
      <c r="AC5" s="425"/>
      <c r="AD5" s="327" t="s">
        <v>235</v>
      </c>
      <c r="AE5" s="424" t="s">
        <v>146</v>
      </c>
      <c r="AF5" s="425"/>
      <c r="AG5" s="327" t="s">
        <v>236</v>
      </c>
      <c r="AH5" s="424" t="s">
        <v>147</v>
      </c>
      <c r="AI5" s="425"/>
      <c r="AJ5" s="327" t="s">
        <v>237</v>
      </c>
      <c r="AK5" s="424" t="s">
        <v>148</v>
      </c>
      <c r="AL5" s="425"/>
      <c r="AM5" s="327" t="s">
        <v>238</v>
      </c>
      <c r="AN5" s="424" t="s">
        <v>149</v>
      </c>
      <c r="AO5" s="425"/>
      <c r="AP5" s="327" t="s">
        <v>239</v>
      </c>
      <c r="AQ5" s="424" t="s">
        <v>150</v>
      </c>
      <c r="AR5" s="425"/>
      <c r="AS5" s="327" t="s">
        <v>240</v>
      </c>
      <c r="AT5" s="424" t="s">
        <v>151</v>
      </c>
      <c r="AU5" s="425"/>
      <c r="AV5" s="327" t="s">
        <v>241</v>
      </c>
      <c r="AW5" s="424" t="s">
        <v>152</v>
      </c>
      <c r="AX5" s="425"/>
      <c r="AY5" s="327" t="s">
        <v>242</v>
      </c>
      <c r="AZ5" s="424" t="s">
        <v>153</v>
      </c>
      <c r="BA5" s="425"/>
      <c r="BB5" s="327" t="s">
        <v>243</v>
      </c>
      <c r="BC5" s="424" t="s">
        <v>154</v>
      </c>
      <c r="BD5" s="425"/>
      <c r="BE5" s="327" t="s">
        <v>244</v>
      </c>
      <c r="BF5" s="424" t="s">
        <v>155</v>
      </c>
      <c r="BG5" s="425"/>
      <c r="BH5" s="327" t="s">
        <v>245</v>
      </c>
      <c r="BI5" s="424" t="s">
        <v>156</v>
      </c>
      <c r="BJ5" s="425"/>
      <c r="BK5" s="327" t="s">
        <v>246</v>
      </c>
      <c r="BL5" s="424" t="s">
        <v>157</v>
      </c>
      <c r="BM5" s="425"/>
      <c r="BN5" s="327" t="s">
        <v>247</v>
      </c>
      <c r="BO5" s="424" t="s">
        <v>158</v>
      </c>
      <c r="BP5" s="425"/>
      <c r="BQ5" s="327" t="s">
        <v>248</v>
      </c>
      <c r="BR5" s="424" t="s">
        <v>57</v>
      </c>
      <c r="BS5" s="425"/>
    </row>
    <row r="6" spans="1:71" s="46" customFormat="1" ht="51" customHeight="1" thickBot="1">
      <c r="A6" s="315" t="s">
        <v>10</v>
      </c>
      <c r="B6" s="316" t="s">
        <v>168</v>
      </c>
      <c r="C6" s="325" t="s">
        <v>4</v>
      </c>
      <c r="D6" s="321" t="s">
        <v>5</v>
      </c>
      <c r="E6" s="322" t="s">
        <v>6</v>
      </c>
      <c r="F6" s="318" t="s">
        <v>4</v>
      </c>
      <c r="G6" s="311" t="s">
        <v>5</v>
      </c>
      <c r="H6" s="312" t="s">
        <v>6</v>
      </c>
      <c r="I6" s="318" t="s">
        <v>4</v>
      </c>
      <c r="J6" s="311" t="s">
        <v>5</v>
      </c>
      <c r="K6" s="312" t="s">
        <v>6</v>
      </c>
      <c r="L6" s="318" t="s">
        <v>4</v>
      </c>
      <c r="M6" s="311" t="s">
        <v>5</v>
      </c>
      <c r="N6" s="312" t="s">
        <v>6</v>
      </c>
      <c r="O6" s="318" t="s">
        <v>4</v>
      </c>
      <c r="P6" s="311" t="s">
        <v>5</v>
      </c>
      <c r="Q6" s="312" t="s">
        <v>6</v>
      </c>
      <c r="R6" s="318" t="s">
        <v>4</v>
      </c>
      <c r="S6" s="311" t="s">
        <v>5</v>
      </c>
      <c r="T6" s="312" t="s">
        <v>6</v>
      </c>
      <c r="U6" s="318" t="s">
        <v>4</v>
      </c>
      <c r="V6" s="311" t="s">
        <v>5</v>
      </c>
      <c r="W6" s="312" t="s">
        <v>6</v>
      </c>
      <c r="X6" s="318" t="s">
        <v>4</v>
      </c>
      <c r="Y6" s="311" t="s">
        <v>5</v>
      </c>
      <c r="Z6" s="312" t="s">
        <v>6</v>
      </c>
      <c r="AA6" s="318" t="s">
        <v>4</v>
      </c>
      <c r="AB6" s="311" t="s">
        <v>5</v>
      </c>
      <c r="AC6" s="312" t="s">
        <v>6</v>
      </c>
      <c r="AD6" s="318" t="s">
        <v>4</v>
      </c>
      <c r="AE6" s="311" t="s">
        <v>5</v>
      </c>
      <c r="AF6" s="312" t="s">
        <v>6</v>
      </c>
      <c r="AG6" s="318" t="s">
        <v>4</v>
      </c>
      <c r="AH6" s="311" t="s">
        <v>5</v>
      </c>
      <c r="AI6" s="312" t="s">
        <v>6</v>
      </c>
      <c r="AJ6" s="318" t="s">
        <v>4</v>
      </c>
      <c r="AK6" s="311" t="s">
        <v>5</v>
      </c>
      <c r="AL6" s="312" t="s">
        <v>6</v>
      </c>
      <c r="AM6" s="318" t="s">
        <v>4</v>
      </c>
      <c r="AN6" s="311" t="s">
        <v>5</v>
      </c>
      <c r="AO6" s="312" t="s">
        <v>6</v>
      </c>
      <c r="AP6" s="318" t="s">
        <v>4</v>
      </c>
      <c r="AQ6" s="311" t="s">
        <v>5</v>
      </c>
      <c r="AR6" s="312" t="s">
        <v>6</v>
      </c>
      <c r="AS6" s="318" t="s">
        <v>4</v>
      </c>
      <c r="AT6" s="311" t="s">
        <v>5</v>
      </c>
      <c r="AU6" s="312" t="s">
        <v>6</v>
      </c>
      <c r="AV6" s="318" t="s">
        <v>4</v>
      </c>
      <c r="AW6" s="311" t="s">
        <v>5</v>
      </c>
      <c r="AX6" s="312" t="s">
        <v>6</v>
      </c>
      <c r="AY6" s="318" t="s">
        <v>4</v>
      </c>
      <c r="AZ6" s="311" t="s">
        <v>5</v>
      </c>
      <c r="BA6" s="312" t="s">
        <v>6</v>
      </c>
      <c r="BB6" s="318" t="s">
        <v>4</v>
      </c>
      <c r="BC6" s="311" t="s">
        <v>5</v>
      </c>
      <c r="BD6" s="312" t="s">
        <v>6</v>
      </c>
      <c r="BE6" s="318" t="s">
        <v>4</v>
      </c>
      <c r="BF6" s="311" t="s">
        <v>5</v>
      </c>
      <c r="BG6" s="312" t="s">
        <v>6</v>
      </c>
      <c r="BH6" s="318" t="s">
        <v>4</v>
      </c>
      <c r="BI6" s="311" t="s">
        <v>5</v>
      </c>
      <c r="BJ6" s="312" t="s">
        <v>6</v>
      </c>
      <c r="BK6" s="318" t="s">
        <v>4</v>
      </c>
      <c r="BL6" s="311" t="s">
        <v>5</v>
      </c>
      <c r="BM6" s="312" t="s">
        <v>6</v>
      </c>
      <c r="BN6" s="318" t="s">
        <v>4</v>
      </c>
      <c r="BO6" s="311" t="s">
        <v>5</v>
      </c>
      <c r="BP6" s="312" t="s">
        <v>6</v>
      </c>
      <c r="BQ6" s="318" t="s">
        <v>4</v>
      </c>
      <c r="BR6" s="311" t="s">
        <v>5</v>
      </c>
      <c r="BS6" s="312" t="s">
        <v>6</v>
      </c>
    </row>
    <row r="7" spans="1:71" s="23" customFormat="1" ht="35.1" customHeight="1">
      <c r="A7" s="242">
        <v>1</v>
      </c>
      <c r="B7" s="243" t="s">
        <v>121</v>
      </c>
      <c r="C7" s="326">
        <f>+Datos!AX6</f>
        <v>4.0518805599162748</v>
      </c>
      <c r="D7" s="323">
        <f>Datos!BX6</f>
        <v>4.3055555555555562</v>
      </c>
      <c r="E7" s="324">
        <f>Datos!CW6</f>
        <v>3.9628351972101972</v>
      </c>
      <c r="F7" s="319">
        <f>Datos!AR6</f>
        <v>3.9545525902668754</v>
      </c>
      <c r="G7" s="313">
        <f>Datos!BR6</f>
        <v>4</v>
      </c>
      <c r="H7" s="314">
        <f>Datos!CQ6</f>
        <v>3.9400793650793657</v>
      </c>
      <c r="I7" s="319">
        <f>Datos!AS6</f>
        <v>3.7948717948717947</v>
      </c>
      <c r="J7" s="313">
        <f>Datos!BS6</f>
        <v>4.25</v>
      </c>
      <c r="K7" s="314">
        <f>Datos!CR6</f>
        <v>3.5763888888888888</v>
      </c>
      <c r="L7" s="319">
        <f>Datos!AT6</f>
        <v>4.25</v>
      </c>
      <c r="M7" s="313">
        <f>Datos!BT6</f>
        <v>4.666666666666667</v>
      </c>
      <c r="N7" s="314">
        <f>Datos!CS6</f>
        <v>4.1111111111111107</v>
      </c>
      <c r="O7" s="319">
        <f>Datos!AU6</f>
        <v>3.7898809523809525</v>
      </c>
      <c r="P7" s="313">
        <f>Datos!BU6</f>
        <v>3.9166666666666665</v>
      </c>
      <c r="Q7" s="314">
        <f>Datos!CT6</f>
        <v>3.7585227272727275</v>
      </c>
      <c r="R7" s="319">
        <f>Datos!AV6</f>
        <v>4.3076923076923075</v>
      </c>
      <c r="S7" s="313">
        <f>Datos!BV6</f>
        <v>4.333333333333333</v>
      </c>
      <c r="T7" s="314">
        <f>Datos!CU6</f>
        <v>4.3</v>
      </c>
      <c r="U7" s="319">
        <f>Datos!AW6</f>
        <v>4.2142857142857144</v>
      </c>
      <c r="V7" s="313">
        <f>Datos!BW6</f>
        <v>4.666666666666667</v>
      </c>
      <c r="W7" s="314">
        <f>Datos!CV6</f>
        <v>4.0909090909090908</v>
      </c>
      <c r="X7" s="319">
        <f>Datos!AB6</f>
        <v>4</v>
      </c>
      <c r="Y7" s="313">
        <f>Datos!BB6</f>
        <v>4.25</v>
      </c>
      <c r="Z7" s="314">
        <f>Datos!CA6</f>
        <v>3.875</v>
      </c>
      <c r="AA7" s="319">
        <f>Datos!AC6</f>
        <v>4.2857142857142856</v>
      </c>
      <c r="AB7" s="313">
        <f>Datos!BC6</f>
        <v>4.25</v>
      </c>
      <c r="AC7" s="314">
        <f>Datos!CB6</f>
        <v>4.3</v>
      </c>
      <c r="AD7" s="319">
        <f>Datos!AD6</f>
        <v>3.6666666666666665</v>
      </c>
      <c r="AE7" s="313">
        <f>Datos!BD6</f>
        <v>3.5</v>
      </c>
      <c r="AF7" s="314">
        <f>Datos!CC6</f>
        <v>3.75</v>
      </c>
      <c r="AG7" s="319">
        <f>Datos!AE6</f>
        <v>3.8</v>
      </c>
      <c r="AH7" s="313">
        <f>Datos!BE6</f>
        <v>3.3333333333333335</v>
      </c>
      <c r="AI7" s="314">
        <f>Datos!CD6</f>
        <v>4</v>
      </c>
      <c r="AJ7" s="319">
        <f>Datos!AF6</f>
        <v>4.083333333333333</v>
      </c>
      <c r="AK7" s="313">
        <f>Datos!BF6</f>
        <v>4.666666666666667</v>
      </c>
      <c r="AL7" s="314">
        <f>Datos!CE6</f>
        <v>3.8888888888888888</v>
      </c>
      <c r="AM7" s="319">
        <f>Datos!AG6</f>
        <v>4</v>
      </c>
      <c r="AN7" s="313">
        <f>Datos!BG6</f>
        <v>3.75</v>
      </c>
      <c r="AO7" s="314">
        <f>Datos!CF6</f>
        <v>4.0999999999999996</v>
      </c>
      <c r="AP7" s="319">
        <f>Datos!AH6</f>
        <v>3.8461538461538463</v>
      </c>
      <c r="AQ7" s="313">
        <f>Datos!BH6</f>
        <v>4.25</v>
      </c>
      <c r="AR7" s="314">
        <f>Datos!CG6</f>
        <v>3.6666666666666665</v>
      </c>
      <c r="AS7" s="319">
        <f>Datos!AI6</f>
        <v>3.9230769230769229</v>
      </c>
      <c r="AT7" s="313">
        <f>Datos!BI6</f>
        <v>4.25</v>
      </c>
      <c r="AU7" s="314">
        <f>Datos!CH6</f>
        <v>3.7777777777777777</v>
      </c>
      <c r="AV7" s="319">
        <f>Datos!AJ6</f>
        <v>3.6666666666666665</v>
      </c>
      <c r="AW7" s="313">
        <f>Datos!BJ6</f>
        <v>4.25</v>
      </c>
      <c r="AX7" s="314">
        <f>Datos!CI6</f>
        <v>3.375</v>
      </c>
      <c r="AY7" s="319">
        <f>Datos!AK6</f>
        <v>4.25</v>
      </c>
      <c r="AZ7" s="313">
        <f>Datos!BK6</f>
        <v>4.666666666666667</v>
      </c>
      <c r="BA7" s="314">
        <f>Datos!CJ6</f>
        <v>4.1111111111111107</v>
      </c>
      <c r="BB7" s="319">
        <f>Datos!AL6</f>
        <v>3.9166666666666665</v>
      </c>
      <c r="BC7" s="313">
        <f>Datos!BL6</f>
        <v>3.6666666666666665</v>
      </c>
      <c r="BD7" s="314">
        <f>Datos!CK6</f>
        <v>4</v>
      </c>
      <c r="BE7" s="319">
        <f>Datos!AM6</f>
        <v>3.6428571428571428</v>
      </c>
      <c r="BF7" s="313">
        <f>Datos!BM6</f>
        <v>4.333333333333333</v>
      </c>
      <c r="BG7" s="314">
        <f>Datos!CL6</f>
        <v>3.4545454545454546</v>
      </c>
      <c r="BH7" s="319">
        <f>Datos!AN6</f>
        <v>3.5</v>
      </c>
      <c r="BI7" s="313">
        <f>Datos!BN6</f>
        <v>3.6666666666666665</v>
      </c>
      <c r="BJ7" s="314">
        <f>Datos!CM6</f>
        <v>3.4545454545454546</v>
      </c>
      <c r="BK7" s="319">
        <f>Datos!AO6</f>
        <v>4.0999999999999996</v>
      </c>
      <c r="BL7" s="313">
        <f>Datos!BO6</f>
        <v>4</v>
      </c>
      <c r="BM7" s="314">
        <f>Datos!CN6</f>
        <v>4.125</v>
      </c>
      <c r="BN7" s="319">
        <f>Datos!AP6</f>
        <v>4.3076923076923075</v>
      </c>
      <c r="BO7" s="313">
        <f>Datos!BP6</f>
        <v>4.333333333333333</v>
      </c>
      <c r="BP7" s="314">
        <f>Datos!CO6</f>
        <v>4.3</v>
      </c>
      <c r="BQ7" s="319">
        <f>Datos!AQ6</f>
        <v>4.2142857142857144</v>
      </c>
      <c r="BR7" s="313">
        <f>Datos!BQ6</f>
        <v>4.666666666666667</v>
      </c>
      <c r="BS7" s="314">
        <f>Datos!CP6</f>
        <v>4.0909090909090908</v>
      </c>
    </row>
    <row r="8" spans="1:71" s="23" customFormat="1" ht="35.1" customHeight="1">
      <c r="A8" s="250">
        <v>2</v>
      </c>
      <c r="B8" s="251" t="s">
        <v>127</v>
      </c>
      <c r="C8" s="326">
        <f>+Datos!AX7</f>
        <v>3.8630952380952386</v>
      </c>
      <c r="D8" s="323">
        <f>Datos!BX7</f>
        <v>3.8630952380952386</v>
      </c>
      <c r="E8" s="324">
        <f>Datos!CW7</f>
        <v>0</v>
      </c>
      <c r="F8" s="319">
        <f>Datos!AR7</f>
        <v>3.9285714285714284</v>
      </c>
      <c r="G8" s="313">
        <f>Datos!BR7</f>
        <v>3.9285714285714284</v>
      </c>
      <c r="H8" s="314">
        <f>Datos!CQ7</f>
        <v>0</v>
      </c>
      <c r="I8" s="319">
        <f>Datos!AS7</f>
        <v>4</v>
      </c>
      <c r="J8" s="313">
        <f>Datos!BS7</f>
        <v>4</v>
      </c>
      <c r="K8" s="314">
        <f>Datos!CR7</f>
        <v>0</v>
      </c>
      <c r="L8" s="319">
        <f>Datos!AT7</f>
        <v>4</v>
      </c>
      <c r="M8" s="313">
        <f>Datos!BT7</f>
        <v>4</v>
      </c>
      <c r="N8" s="314">
        <f>Datos!CS7</f>
        <v>0</v>
      </c>
      <c r="O8" s="319">
        <f>Datos!AU7</f>
        <v>3.25</v>
      </c>
      <c r="P8" s="313">
        <f>Datos!BU7</f>
        <v>3.25</v>
      </c>
      <c r="Q8" s="314">
        <f>Datos!CT7</f>
        <v>0</v>
      </c>
      <c r="R8" s="319">
        <f>Datos!AV7</f>
        <v>4</v>
      </c>
      <c r="S8" s="313">
        <f>Datos!BV7</f>
        <v>4</v>
      </c>
      <c r="T8" s="314">
        <f>Datos!CU7</f>
        <v>0</v>
      </c>
      <c r="U8" s="319">
        <f>Datos!AW7</f>
        <v>4</v>
      </c>
      <c r="V8" s="313">
        <f>Datos!BW7</f>
        <v>4</v>
      </c>
      <c r="W8" s="314">
        <f>Datos!CV7</f>
        <v>0</v>
      </c>
      <c r="X8" s="319">
        <f>Datos!AB7</f>
        <v>3.5</v>
      </c>
      <c r="Y8" s="313">
        <f>Datos!BB7</f>
        <v>3.5</v>
      </c>
      <c r="Z8" s="314">
        <f>Datos!CA7</f>
        <v>0</v>
      </c>
      <c r="AA8" s="319">
        <f>Datos!AC7</f>
        <v>4</v>
      </c>
      <c r="AB8" s="313">
        <f>Datos!BC7</f>
        <v>4</v>
      </c>
      <c r="AC8" s="314">
        <f>Datos!CB7</f>
        <v>0</v>
      </c>
      <c r="AD8" s="319">
        <f>Datos!AD7</f>
        <v>4</v>
      </c>
      <c r="AE8" s="313">
        <f>Datos!BD7</f>
        <v>4</v>
      </c>
      <c r="AF8" s="314">
        <f>Datos!CC7</f>
        <v>0</v>
      </c>
      <c r="AG8" s="319">
        <f>Datos!AE7</f>
        <v>3.5</v>
      </c>
      <c r="AH8" s="313">
        <f>Datos!BE7</f>
        <v>3.5</v>
      </c>
      <c r="AI8" s="314">
        <f>Datos!CD7</f>
        <v>0</v>
      </c>
      <c r="AJ8" s="319">
        <f>Datos!AF7</f>
        <v>4.5</v>
      </c>
      <c r="AK8" s="313">
        <f>Datos!BF7</f>
        <v>4.5</v>
      </c>
      <c r="AL8" s="314">
        <f>Datos!CE7</f>
        <v>0</v>
      </c>
      <c r="AM8" s="319">
        <f>Datos!AG7</f>
        <v>4</v>
      </c>
      <c r="AN8" s="313">
        <f>Datos!BG7</f>
        <v>4</v>
      </c>
      <c r="AO8" s="314">
        <f>Datos!CF7</f>
        <v>0</v>
      </c>
      <c r="AP8" s="319">
        <f>Datos!AH7</f>
        <v>4</v>
      </c>
      <c r="AQ8" s="313">
        <f>Datos!BH7</f>
        <v>4</v>
      </c>
      <c r="AR8" s="314">
        <f>Datos!CG7</f>
        <v>0</v>
      </c>
      <c r="AS8" s="319">
        <f>Datos!AI7</f>
        <v>4.5</v>
      </c>
      <c r="AT8" s="313">
        <f>Datos!BI7</f>
        <v>4.5</v>
      </c>
      <c r="AU8" s="314">
        <f>Datos!CH7</f>
        <v>0</v>
      </c>
      <c r="AV8" s="319">
        <f>Datos!AJ7</f>
        <v>3.5</v>
      </c>
      <c r="AW8" s="313">
        <f>Datos!BJ7</f>
        <v>3.5</v>
      </c>
      <c r="AX8" s="314">
        <f>Datos!CI7</f>
        <v>0</v>
      </c>
      <c r="AY8" s="319">
        <f>Datos!AK7</f>
        <v>4</v>
      </c>
      <c r="AZ8" s="313">
        <f>Datos!BK7</f>
        <v>4</v>
      </c>
      <c r="BA8" s="314">
        <f>Datos!CJ7</f>
        <v>0</v>
      </c>
      <c r="BB8" s="319">
        <f>Datos!AL7</f>
        <v>4</v>
      </c>
      <c r="BC8" s="313">
        <f>Datos!BL7</f>
        <v>4</v>
      </c>
      <c r="BD8" s="314">
        <f>Datos!CK7</f>
        <v>0</v>
      </c>
      <c r="BE8" s="319">
        <f>Datos!AM7</f>
        <v>3</v>
      </c>
      <c r="BF8" s="313">
        <f>Datos!BM7</f>
        <v>3</v>
      </c>
      <c r="BG8" s="314">
        <f>Datos!CL7</f>
        <v>0</v>
      </c>
      <c r="BH8" s="319">
        <f>Datos!AN7</f>
        <v>3</v>
      </c>
      <c r="BI8" s="313">
        <f>Datos!BN7</f>
        <v>3</v>
      </c>
      <c r="BJ8" s="314">
        <f>Datos!CM7</f>
        <v>0</v>
      </c>
      <c r="BK8" s="319">
        <f>Datos!AO7</f>
        <v>3</v>
      </c>
      <c r="BL8" s="313">
        <f>Datos!BO7</f>
        <v>3</v>
      </c>
      <c r="BM8" s="314">
        <f>Datos!CN7</f>
        <v>0</v>
      </c>
      <c r="BN8" s="319">
        <f>Datos!AP7</f>
        <v>4</v>
      </c>
      <c r="BO8" s="313">
        <f>Datos!BP7</f>
        <v>4</v>
      </c>
      <c r="BP8" s="314">
        <f>Datos!CO7</f>
        <v>0</v>
      </c>
      <c r="BQ8" s="319">
        <f>Datos!AQ7</f>
        <v>4</v>
      </c>
      <c r="BR8" s="313">
        <f>Datos!BQ7</f>
        <v>4</v>
      </c>
      <c r="BS8" s="314">
        <f>Datos!CP7</f>
        <v>0</v>
      </c>
    </row>
    <row r="9" spans="1:71" s="23" customFormat="1" ht="35.1" customHeight="1">
      <c r="A9" s="250">
        <v>3</v>
      </c>
      <c r="B9" s="251" t="s">
        <v>109</v>
      </c>
      <c r="C9" s="326">
        <f>+Datos!AX8</f>
        <v>3.9414682539682544</v>
      </c>
      <c r="D9" s="323">
        <f>Datos!BX8</f>
        <v>3.993353174603175</v>
      </c>
      <c r="E9" s="324">
        <f>Datos!CW8</f>
        <v>3.8521825396825395</v>
      </c>
      <c r="F9" s="319">
        <f>Datos!AR8</f>
        <v>3.8214285714285716</v>
      </c>
      <c r="G9" s="313">
        <f>Datos!BR8</f>
        <v>3.9642857142857144</v>
      </c>
      <c r="H9" s="314">
        <f>Datos!CQ8</f>
        <v>3.5714285714285707</v>
      </c>
      <c r="I9" s="319">
        <f>Datos!AS8</f>
        <v>3.5178571428571428</v>
      </c>
      <c r="J9" s="313">
        <f>Datos!BS8</f>
        <v>3.6</v>
      </c>
      <c r="K9" s="314">
        <f>Datos!CR8</f>
        <v>3.333333333333333</v>
      </c>
      <c r="L9" s="319">
        <f>Datos!AT8</f>
        <v>4</v>
      </c>
      <c r="M9" s="313">
        <f>Datos!BT8</f>
        <v>4</v>
      </c>
      <c r="N9" s="314">
        <f>Datos!CS8</f>
        <v>4</v>
      </c>
      <c r="O9" s="319">
        <f>Datos!AU8</f>
        <v>3.3333333333333335</v>
      </c>
      <c r="P9" s="313">
        <f>Datos!BU8</f>
        <v>3.3958333333333335</v>
      </c>
      <c r="Q9" s="314">
        <f>Datos!CT8</f>
        <v>3.2083333333333335</v>
      </c>
      <c r="R9" s="319">
        <f>Datos!AV8</f>
        <v>4.833333333333333</v>
      </c>
      <c r="S9" s="313">
        <f>Datos!BV8</f>
        <v>4.75</v>
      </c>
      <c r="T9" s="314">
        <f>Datos!CU8</f>
        <v>5</v>
      </c>
      <c r="U9" s="319">
        <f>Datos!AW8</f>
        <v>4.1428571428571432</v>
      </c>
      <c r="V9" s="313">
        <f>Datos!BW8</f>
        <v>4.25</v>
      </c>
      <c r="W9" s="314">
        <f>Datos!CV8</f>
        <v>4</v>
      </c>
      <c r="X9" s="319">
        <f>Datos!AB8</f>
        <v>3.75</v>
      </c>
      <c r="Y9" s="313">
        <f>Datos!BB8</f>
        <v>3.8</v>
      </c>
      <c r="Z9" s="314">
        <f>Datos!CA8</f>
        <v>3.6666666666666665</v>
      </c>
      <c r="AA9" s="319">
        <f>Datos!AC8</f>
        <v>4.4285714285714288</v>
      </c>
      <c r="AB9" s="313">
        <f>Datos!BC8</f>
        <v>4.4000000000000004</v>
      </c>
      <c r="AC9" s="314">
        <f>Datos!CB8</f>
        <v>4.5</v>
      </c>
      <c r="AD9" s="319">
        <f>Datos!AD8</f>
        <v>2.8571428571428572</v>
      </c>
      <c r="AE9" s="313">
        <f>Datos!BD8</f>
        <v>3</v>
      </c>
      <c r="AF9" s="314">
        <f>Datos!CC8</f>
        <v>2.5</v>
      </c>
      <c r="AG9" s="319">
        <f>Datos!AE8</f>
        <v>2.7142857142857144</v>
      </c>
      <c r="AH9" s="313">
        <f>Datos!BE8</f>
        <v>2.8</v>
      </c>
      <c r="AI9" s="314">
        <f>Datos!CD8</f>
        <v>2.5</v>
      </c>
      <c r="AJ9" s="319">
        <f>Datos!AF8</f>
        <v>4.666666666666667</v>
      </c>
      <c r="AK9" s="313">
        <f>Datos!BF8</f>
        <v>5</v>
      </c>
      <c r="AL9" s="314">
        <f>Datos!CE8</f>
        <v>4</v>
      </c>
      <c r="AM9" s="319">
        <f>Datos!AG8</f>
        <v>4.333333333333333</v>
      </c>
      <c r="AN9" s="313">
        <f>Datos!BG8</f>
        <v>4.25</v>
      </c>
      <c r="AO9" s="314">
        <f>Datos!CF8</f>
        <v>4.5</v>
      </c>
      <c r="AP9" s="319">
        <f>Datos!AH8</f>
        <v>4</v>
      </c>
      <c r="AQ9" s="313">
        <f>Datos!BH8</f>
        <v>4.5</v>
      </c>
      <c r="AR9" s="314">
        <f>Datos!CG8</f>
        <v>3.3333333333333335</v>
      </c>
      <c r="AS9" s="319">
        <f>Datos!AI8</f>
        <v>4.2857142857142856</v>
      </c>
      <c r="AT9" s="313">
        <f>Datos!BI8</f>
        <v>4.4000000000000004</v>
      </c>
      <c r="AU9" s="314">
        <f>Datos!CH8</f>
        <v>4</v>
      </c>
      <c r="AV9" s="319">
        <f>Datos!AJ8</f>
        <v>2.75</v>
      </c>
      <c r="AW9" s="313">
        <f>Datos!BJ8</f>
        <v>2.8</v>
      </c>
      <c r="AX9" s="314">
        <f>Datos!CI8</f>
        <v>2.6666666666666665</v>
      </c>
      <c r="AY9" s="319">
        <f>Datos!AK8</f>
        <v>4</v>
      </c>
      <c r="AZ9" s="313">
        <f>Datos!BK8</f>
        <v>4</v>
      </c>
      <c r="BA9" s="314">
        <f>Datos!CJ8</f>
        <v>4</v>
      </c>
      <c r="BB9" s="319">
        <f>Datos!AL8</f>
        <v>4</v>
      </c>
      <c r="BC9" s="313">
        <f>Datos!BL8</f>
        <v>4.25</v>
      </c>
      <c r="BD9" s="314">
        <f>Datos!CK8</f>
        <v>3.5</v>
      </c>
      <c r="BE9" s="319">
        <f>Datos!AM8</f>
        <v>3.2857142857142856</v>
      </c>
      <c r="BF9" s="313">
        <f>Datos!BM8</f>
        <v>3.5</v>
      </c>
      <c r="BG9" s="314">
        <f>Datos!CL8</f>
        <v>3</v>
      </c>
      <c r="BH9" s="319">
        <f>Datos!AN8</f>
        <v>2.7142857142857144</v>
      </c>
      <c r="BI9" s="313">
        <f>Datos!BN8</f>
        <v>2.5</v>
      </c>
      <c r="BJ9" s="314">
        <f>Datos!CM8</f>
        <v>3</v>
      </c>
      <c r="BK9" s="319">
        <f>Datos!AO8</f>
        <v>3.3333333333333335</v>
      </c>
      <c r="BL9" s="313">
        <f>Datos!BO8</f>
        <v>3.3333333333333335</v>
      </c>
      <c r="BM9" s="314">
        <f>Datos!CN8</f>
        <v>3.3333333333333335</v>
      </c>
      <c r="BN9" s="319">
        <f>Datos!AP8</f>
        <v>4.833333333333333</v>
      </c>
      <c r="BO9" s="313">
        <f>Datos!BP8</f>
        <v>4.75</v>
      </c>
      <c r="BP9" s="314">
        <f>Datos!CO8</f>
        <v>5</v>
      </c>
      <c r="BQ9" s="319">
        <f>Datos!AQ8</f>
        <v>4.1428571428571432</v>
      </c>
      <c r="BR9" s="313">
        <f>Datos!BQ8</f>
        <v>4.25</v>
      </c>
      <c r="BS9" s="314">
        <f>Datos!CP8</f>
        <v>4</v>
      </c>
    </row>
    <row r="10" spans="1:71" s="23" customFormat="1" ht="35.1" customHeight="1">
      <c r="A10" s="250">
        <v>4</v>
      </c>
      <c r="B10" s="251" t="s">
        <v>104</v>
      </c>
      <c r="C10" s="326">
        <f>+Datos!AX9</f>
        <v>3.8658967836493172</v>
      </c>
      <c r="D10" s="323">
        <f>Datos!BX9</f>
        <v>3.7204304954304952</v>
      </c>
      <c r="E10" s="324">
        <f>Datos!CW9</f>
        <v>3.9175125800125801</v>
      </c>
      <c r="F10" s="319">
        <f>Datos!AR9</f>
        <v>3.555795721658749</v>
      </c>
      <c r="G10" s="313">
        <f>Datos!BR9</f>
        <v>3.5155122655122653</v>
      </c>
      <c r="H10" s="314">
        <f>Datos!CQ9</f>
        <v>3.5207126207126209</v>
      </c>
      <c r="I10" s="319">
        <f>Datos!AS9</f>
        <v>3.8715415019762842</v>
      </c>
      <c r="J10" s="313">
        <f>Datos!BS9</f>
        <v>3.7727272727272725</v>
      </c>
      <c r="K10" s="314">
        <f>Datos!CR9</f>
        <v>3.8636363636363633</v>
      </c>
      <c r="L10" s="319">
        <f>Datos!AT9</f>
        <v>3.9166666666666665</v>
      </c>
      <c r="M10" s="313">
        <f>Datos!BT9</f>
        <v>3.5454545454545454</v>
      </c>
      <c r="N10" s="314">
        <f>Datos!CS9</f>
        <v>4.166666666666667</v>
      </c>
      <c r="O10" s="319">
        <f>Datos!AU9</f>
        <v>3.5234782608695654</v>
      </c>
      <c r="P10" s="313">
        <f>Datos!BU9</f>
        <v>3.418181818181818</v>
      </c>
      <c r="Q10" s="314">
        <f>Datos!CT9</f>
        <v>3.5181623931623931</v>
      </c>
      <c r="R10" s="319">
        <f>Datos!AV9</f>
        <v>4.458333333333333</v>
      </c>
      <c r="S10" s="313">
        <f>Datos!BV9</f>
        <v>4.1818181818181817</v>
      </c>
      <c r="T10" s="314">
        <f>Datos!CU9</f>
        <v>4.666666666666667</v>
      </c>
      <c r="U10" s="319">
        <f>Datos!AW9</f>
        <v>3.8695652173913042</v>
      </c>
      <c r="V10" s="313">
        <f>Datos!BW9</f>
        <v>3.8888888888888888</v>
      </c>
      <c r="W10" s="314">
        <f>Datos!CV9</f>
        <v>3.7692307692307692</v>
      </c>
      <c r="X10" s="319">
        <f>Datos!AB9</f>
        <v>3.7916666666666665</v>
      </c>
      <c r="Y10" s="313">
        <f>Datos!BB9</f>
        <v>3.9</v>
      </c>
      <c r="Z10" s="314">
        <f>Datos!CA9</f>
        <v>3.6153846153846154</v>
      </c>
      <c r="AA10" s="319">
        <f>Datos!AC9</f>
        <v>3.9565217391304346</v>
      </c>
      <c r="AB10" s="313">
        <f>Datos!BC9</f>
        <v>3.5555555555555554</v>
      </c>
      <c r="AC10" s="314">
        <f>Datos!CB9</f>
        <v>4.1538461538461542</v>
      </c>
      <c r="AD10" s="319">
        <f>Datos!AD9</f>
        <v>2.8636363636363638</v>
      </c>
      <c r="AE10" s="313">
        <f>Datos!BD9</f>
        <v>2.6666666666666665</v>
      </c>
      <c r="AF10" s="314">
        <f>Datos!CC9</f>
        <v>3</v>
      </c>
      <c r="AG10" s="319">
        <f>Datos!AE9</f>
        <v>3.2857142857142856</v>
      </c>
      <c r="AH10" s="313">
        <f>Datos!BE9</f>
        <v>3.5</v>
      </c>
      <c r="AI10" s="314">
        <f>Datos!CD9</f>
        <v>3.1666666666666665</v>
      </c>
      <c r="AJ10" s="319">
        <f>Datos!AF9</f>
        <v>3.7894736842105261</v>
      </c>
      <c r="AK10" s="313">
        <f>Datos!BF9</f>
        <v>3.75</v>
      </c>
      <c r="AL10" s="314">
        <f>Datos!CE9</f>
        <v>3.8</v>
      </c>
      <c r="AM10" s="319">
        <f>Datos!AG9</f>
        <v>3.6818181818181817</v>
      </c>
      <c r="AN10" s="313">
        <f>Datos!BG9</f>
        <v>3.6</v>
      </c>
      <c r="AO10" s="314">
        <f>Datos!CF9</f>
        <v>3.6363636363636362</v>
      </c>
      <c r="AP10" s="319">
        <f>Datos!AH9</f>
        <v>3.5217391304347827</v>
      </c>
      <c r="AQ10" s="313">
        <f>Datos!BH9</f>
        <v>3.6363636363636362</v>
      </c>
      <c r="AR10" s="314">
        <f>Datos!CG9</f>
        <v>3.2727272727272729</v>
      </c>
      <c r="AS10" s="319">
        <f>Datos!AI9</f>
        <v>4.0909090909090908</v>
      </c>
      <c r="AT10" s="313">
        <f>Datos!BI9</f>
        <v>4</v>
      </c>
      <c r="AU10" s="314">
        <f>Datos!CH9</f>
        <v>4.0909090909090908</v>
      </c>
      <c r="AV10" s="319">
        <f>Datos!AJ9</f>
        <v>3.652173913043478</v>
      </c>
      <c r="AW10" s="313">
        <f>Datos!BJ9</f>
        <v>3.5454545454545454</v>
      </c>
      <c r="AX10" s="314">
        <f>Datos!CI9</f>
        <v>3.6363636363636362</v>
      </c>
      <c r="AY10" s="319">
        <f>Datos!AK9</f>
        <v>3.9166666666666665</v>
      </c>
      <c r="AZ10" s="313">
        <f>Datos!BK9</f>
        <v>3.5454545454545454</v>
      </c>
      <c r="BA10" s="314">
        <f>Datos!CJ9</f>
        <v>4.166666666666667</v>
      </c>
      <c r="BB10" s="319">
        <f>Datos!AL9</f>
        <v>4.1739130434782608</v>
      </c>
      <c r="BC10" s="313">
        <f>Datos!BL9</f>
        <v>4.0999999999999996</v>
      </c>
      <c r="BD10" s="314">
        <f>Datos!CK9</f>
        <v>4.166666666666667</v>
      </c>
      <c r="BE10" s="319">
        <f>Datos!AM9</f>
        <v>3.28</v>
      </c>
      <c r="BF10" s="313">
        <f>Datos!BM9</f>
        <v>3.1818181818181817</v>
      </c>
      <c r="BG10" s="314">
        <f>Datos!CL9</f>
        <v>3.2307692307692308</v>
      </c>
      <c r="BH10" s="319">
        <f>Datos!AN9</f>
        <v>3.24</v>
      </c>
      <c r="BI10" s="313">
        <f>Datos!BN9</f>
        <v>3.0909090909090908</v>
      </c>
      <c r="BJ10" s="314">
        <f>Datos!CM9</f>
        <v>3.2307692307692308</v>
      </c>
      <c r="BK10" s="319">
        <f>Datos!AO9</f>
        <v>3.4</v>
      </c>
      <c r="BL10" s="313">
        <f>Datos!BO9</f>
        <v>3.3</v>
      </c>
      <c r="BM10" s="314">
        <f>Datos!CN9</f>
        <v>3.4444444444444446</v>
      </c>
      <c r="BN10" s="319">
        <f>Datos!AP9</f>
        <v>4.458333333333333</v>
      </c>
      <c r="BO10" s="313">
        <f>Datos!BP9</f>
        <v>4.1818181818181817</v>
      </c>
      <c r="BP10" s="314">
        <f>Datos!CO9</f>
        <v>4.666666666666667</v>
      </c>
      <c r="BQ10" s="319">
        <f>Datos!AQ9</f>
        <v>3.8695652173913042</v>
      </c>
      <c r="BR10" s="313">
        <f>Datos!BQ9</f>
        <v>3.8888888888888888</v>
      </c>
      <c r="BS10" s="314">
        <f>Datos!CP9</f>
        <v>3.7692307692307692</v>
      </c>
    </row>
    <row r="11" spans="1:71" s="23" customFormat="1" ht="35.1" customHeight="1">
      <c r="A11" s="250">
        <v>5</v>
      </c>
      <c r="B11" s="251" t="s">
        <v>130</v>
      </c>
      <c r="C11" s="326">
        <f>+Datos!AX10</f>
        <v>4.2299603174603178</v>
      </c>
      <c r="D11" s="323">
        <f>Datos!BX10</f>
        <v>5</v>
      </c>
      <c r="E11" s="324">
        <f>Datos!CW10</f>
        <v>4.0750000000000002</v>
      </c>
      <c r="F11" s="319">
        <f>Datos!AR10</f>
        <v>4.0047619047619047</v>
      </c>
      <c r="G11" s="313">
        <f>Datos!BR10</f>
        <v>5</v>
      </c>
      <c r="H11" s="314">
        <f>Datos!CQ10</f>
        <v>3.8000000000000003</v>
      </c>
      <c r="I11" s="319">
        <f>Datos!AS10</f>
        <v>4.333333333333333</v>
      </c>
      <c r="J11" s="313">
        <f>Datos!BS10</f>
        <v>5</v>
      </c>
      <c r="K11" s="314">
        <f>Datos!CR10</f>
        <v>4.2</v>
      </c>
      <c r="L11" s="319">
        <f>Datos!AT10</f>
        <v>4.166666666666667</v>
      </c>
      <c r="M11" s="313">
        <f>Datos!BT10</f>
        <v>5</v>
      </c>
      <c r="N11" s="314">
        <f>Datos!CS10</f>
        <v>4</v>
      </c>
      <c r="O11" s="319">
        <f>Datos!AU10</f>
        <v>4.041666666666667</v>
      </c>
      <c r="P11" s="313">
        <f>Datos!BU10</f>
        <v>5</v>
      </c>
      <c r="Q11" s="314">
        <f>Datos!CT10</f>
        <v>3.8499999999999996</v>
      </c>
      <c r="R11" s="319">
        <f>Datos!AV10</f>
        <v>4.333333333333333</v>
      </c>
      <c r="S11" s="313">
        <f>Datos!BV10</f>
        <v>5</v>
      </c>
      <c r="T11" s="314">
        <f>Datos!CU10</f>
        <v>4.2</v>
      </c>
      <c r="U11" s="319">
        <f>Datos!AW10</f>
        <v>4.5</v>
      </c>
      <c r="V11" s="313">
        <f>Datos!BW10</f>
        <v>5</v>
      </c>
      <c r="W11" s="314">
        <f>Datos!CV10</f>
        <v>4.4000000000000004</v>
      </c>
      <c r="X11" s="319">
        <f>Datos!AB10</f>
        <v>4.333333333333333</v>
      </c>
      <c r="Y11" s="313">
        <f>Datos!BB10</f>
        <v>5</v>
      </c>
      <c r="Z11" s="314">
        <f>Datos!CA10</f>
        <v>4.2</v>
      </c>
      <c r="AA11" s="319">
        <f>Datos!AC10</f>
        <v>4.333333333333333</v>
      </c>
      <c r="AB11" s="313">
        <f>Datos!BC10</f>
        <v>5</v>
      </c>
      <c r="AC11" s="314">
        <f>Datos!CB10</f>
        <v>4.2</v>
      </c>
      <c r="AD11" s="319">
        <f>Datos!AD10</f>
        <v>3.5</v>
      </c>
      <c r="AE11" s="313">
        <f>Datos!BD10</f>
        <v>5</v>
      </c>
      <c r="AF11" s="314">
        <f>Datos!CC10</f>
        <v>3.2</v>
      </c>
      <c r="AG11" s="319">
        <f>Datos!AE10</f>
        <v>3.6666666666666665</v>
      </c>
      <c r="AH11" s="313">
        <f>Datos!BE10</f>
        <v>5</v>
      </c>
      <c r="AI11" s="314">
        <f>Datos!CD10</f>
        <v>3.4</v>
      </c>
      <c r="AJ11" s="319">
        <f>Datos!AF10</f>
        <v>3.8333333333333335</v>
      </c>
      <c r="AK11" s="313">
        <f>Datos!BF10</f>
        <v>5</v>
      </c>
      <c r="AL11" s="314">
        <f>Datos!CE10</f>
        <v>3.6</v>
      </c>
      <c r="AM11" s="319">
        <f>Datos!AG10</f>
        <v>4.2</v>
      </c>
      <c r="AN11" s="313">
        <f>Datos!BG10</f>
        <v>5</v>
      </c>
      <c r="AO11" s="314">
        <f>Datos!CF10</f>
        <v>4</v>
      </c>
      <c r="AP11" s="319">
        <f>Datos!AH10</f>
        <v>4.166666666666667</v>
      </c>
      <c r="AQ11" s="313">
        <f>Datos!BH10</f>
        <v>5</v>
      </c>
      <c r="AR11" s="314">
        <f>Datos!CG10</f>
        <v>4</v>
      </c>
      <c r="AS11" s="319">
        <f>Datos!AI10</f>
        <v>4.333333333333333</v>
      </c>
      <c r="AT11" s="313">
        <f>Datos!BI10</f>
        <v>5</v>
      </c>
      <c r="AU11" s="314">
        <f>Datos!CH10</f>
        <v>4.2</v>
      </c>
      <c r="AV11" s="319">
        <f>Datos!AJ10</f>
        <v>4.333333333333333</v>
      </c>
      <c r="AW11" s="313">
        <f>Datos!BJ10</f>
        <v>5</v>
      </c>
      <c r="AX11" s="314">
        <f>Datos!CI10</f>
        <v>4.2</v>
      </c>
      <c r="AY11" s="319">
        <f>Datos!AK10</f>
        <v>4.166666666666667</v>
      </c>
      <c r="AZ11" s="313">
        <f>Datos!BK10</f>
        <v>5</v>
      </c>
      <c r="BA11" s="314">
        <f>Datos!CJ10</f>
        <v>4</v>
      </c>
      <c r="BB11" s="319">
        <f>Datos!AL10</f>
        <v>4.166666666666667</v>
      </c>
      <c r="BC11" s="313">
        <f>Datos!BL10</f>
        <v>5</v>
      </c>
      <c r="BD11" s="314">
        <f>Datos!CK10</f>
        <v>4</v>
      </c>
      <c r="BE11" s="319">
        <f>Datos!AM10</f>
        <v>4</v>
      </c>
      <c r="BF11" s="313">
        <f>Datos!BM10</f>
        <v>5</v>
      </c>
      <c r="BG11" s="314">
        <f>Datos!CL10</f>
        <v>3.8</v>
      </c>
      <c r="BH11" s="319">
        <f>Datos!AN10</f>
        <v>4</v>
      </c>
      <c r="BI11" s="313">
        <f>Datos!BN10</f>
        <v>5</v>
      </c>
      <c r="BJ11" s="314">
        <f>Datos!CM10</f>
        <v>3.8</v>
      </c>
      <c r="BK11" s="319">
        <f>Datos!AO10</f>
        <v>4</v>
      </c>
      <c r="BL11" s="313">
        <f>Datos!BO10</f>
        <v>5</v>
      </c>
      <c r="BM11" s="314">
        <f>Datos!CN10</f>
        <v>3.8</v>
      </c>
      <c r="BN11" s="319">
        <f>Datos!AP10</f>
        <v>4.333333333333333</v>
      </c>
      <c r="BO11" s="313">
        <f>Datos!BP10</f>
        <v>5</v>
      </c>
      <c r="BP11" s="314">
        <f>Datos!CO10</f>
        <v>4.2</v>
      </c>
      <c r="BQ11" s="319">
        <f>Datos!AQ10</f>
        <v>4.5</v>
      </c>
      <c r="BR11" s="313">
        <f>Datos!BQ10</f>
        <v>5</v>
      </c>
      <c r="BS11" s="314">
        <f>Datos!CP10</f>
        <v>4.4000000000000004</v>
      </c>
    </row>
    <row r="12" spans="1:71" s="23" customFormat="1" ht="35.1" customHeight="1">
      <c r="A12" s="250">
        <v>6</v>
      </c>
      <c r="B12" s="251" t="s">
        <v>95</v>
      </c>
      <c r="C12" s="326">
        <f>+Datos!AX11</f>
        <v>3.7429267161410018</v>
      </c>
      <c r="D12" s="323">
        <f>Datos!BX11</f>
        <v>3.5047264739229025</v>
      </c>
      <c r="E12" s="324">
        <f>Datos!CW11</f>
        <v>4.1755952380952381</v>
      </c>
      <c r="F12" s="319">
        <f>Datos!AR11</f>
        <v>3.4461966604823751</v>
      </c>
      <c r="G12" s="313">
        <f>Datos!BR11</f>
        <v>3.1935374149659865</v>
      </c>
      <c r="H12" s="314">
        <f>Datos!CQ11</f>
        <v>3.9285714285714284</v>
      </c>
      <c r="I12" s="319">
        <f>Datos!AS11</f>
        <v>3.3681818181818182</v>
      </c>
      <c r="J12" s="313">
        <f>Datos!BS11</f>
        <v>3.25</v>
      </c>
      <c r="K12" s="314">
        <f>Datos!CR11</f>
        <v>3.5</v>
      </c>
      <c r="L12" s="319">
        <f>Datos!AT11</f>
        <v>4.0999999999999996</v>
      </c>
      <c r="M12" s="313">
        <f>Datos!BT11</f>
        <v>3.8571428571428572</v>
      </c>
      <c r="N12" s="314">
        <f>Datos!CS11</f>
        <v>4.5</v>
      </c>
      <c r="O12" s="319">
        <f>Datos!AU11</f>
        <v>3.4977272727272726</v>
      </c>
      <c r="P12" s="313">
        <f>Datos!BU11</f>
        <v>3.1919642857142856</v>
      </c>
      <c r="Q12" s="314">
        <f>Datos!CT11</f>
        <v>4.125</v>
      </c>
      <c r="R12" s="319">
        <f>Datos!AV11</f>
        <v>4.5</v>
      </c>
      <c r="S12" s="313">
        <f>Datos!BV11</f>
        <v>4.2857142857142856</v>
      </c>
      <c r="T12" s="314">
        <f>Datos!CU11</f>
        <v>5</v>
      </c>
      <c r="U12" s="319">
        <f>Datos!AW11</f>
        <v>3.5454545454545454</v>
      </c>
      <c r="V12" s="313">
        <f>Datos!BW11</f>
        <v>3.25</v>
      </c>
      <c r="W12" s="314">
        <f>Datos!CV11</f>
        <v>4</v>
      </c>
      <c r="X12" s="319">
        <f>Datos!AB11</f>
        <v>3.9090909090909092</v>
      </c>
      <c r="Y12" s="313">
        <f>Datos!BB11</f>
        <v>3.75</v>
      </c>
      <c r="Z12" s="314">
        <f>Datos!CA11</f>
        <v>4</v>
      </c>
      <c r="AA12" s="319">
        <f>Datos!AC11</f>
        <v>4</v>
      </c>
      <c r="AB12" s="313">
        <f>Datos!BC11</f>
        <v>3.8333333333333335</v>
      </c>
      <c r="AC12" s="314">
        <f>Datos!CB11</f>
        <v>4</v>
      </c>
      <c r="AD12" s="319">
        <f>Datos!AD11</f>
        <v>2.6</v>
      </c>
      <c r="AE12" s="313">
        <f>Datos!BD11</f>
        <v>2.2857142857142856</v>
      </c>
      <c r="AF12" s="314">
        <f>Datos!CC11</f>
        <v>3.5</v>
      </c>
      <c r="AG12" s="319">
        <f>Datos!AE11</f>
        <v>2.9</v>
      </c>
      <c r="AH12" s="313">
        <f>Datos!BE11</f>
        <v>2.7142857142857144</v>
      </c>
      <c r="AI12" s="314">
        <f>Datos!CD11</f>
        <v>3.5</v>
      </c>
      <c r="AJ12" s="319">
        <f>Datos!AF11</f>
        <v>3.7142857142857144</v>
      </c>
      <c r="AK12" s="313">
        <f>Datos!BF11</f>
        <v>3.2</v>
      </c>
      <c r="AL12" s="314">
        <f>Datos!CE11</f>
        <v>5</v>
      </c>
      <c r="AM12" s="319">
        <f>Datos!AG11</f>
        <v>3.4</v>
      </c>
      <c r="AN12" s="313">
        <f>Datos!BG11</f>
        <v>3.2857142857142856</v>
      </c>
      <c r="AO12" s="314">
        <f>Datos!CF11</f>
        <v>3.5</v>
      </c>
      <c r="AP12" s="319">
        <f>Datos!AH11</f>
        <v>3.6</v>
      </c>
      <c r="AQ12" s="313">
        <f>Datos!BH11</f>
        <v>3.2857142857142856</v>
      </c>
      <c r="AR12" s="314">
        <f>Datos!CG11</f>
        <v>4</v>
      </c>
      <c r="AS12" s="319">
        <f>Datos!AI11</f>
        <v>3.6363636363636362</v>
      </c>
      <c r="AT12" s="313">
        <f>Datos!BI11</f>
        <v>3.5</v>
      </c>
      <c r="AU12" s="314">
        <f>Datos!CH11</f>
        <v>4</v>
      </c>
      <c r="AV12" s="319">
        <f>Datos!AJ11</f>
        <v>3.1</v>
      </c>
      <c r="AW12" s="313">
        <f>Datos!BJ11</f>
        <v>3</v>
      </c>
      <c r="AX12" s="314">
        <f>Datos!CI11</f>
        <v>3</v>
      </c>
      <c r="AY12" s="319">
        <f>Datos!AK11</f>
        <v>4.0999999999999996</v>
      </c>
      <c r="AZ12" s="313">
        <f>Datos!BK11</f>
        <v>3.8571428571428572</v>
      </c>
      <c r="BA12" s="314">
        <f>Datos!CJ11</f>
        <v>4.5</v>
      </c>
      <c r="BB12" s="319">
        <f>Datos!AL11</f>
        <v>4.3</v>
      </c>
      <c r="BC12" s="313">
        <f>Datos!BL11</f>
        <v>4</v>
      </c>
      <c r="BD12" s="314">
        <f>Datos!CK11</f>
        <v>5</v>
      </c>
      <c r="BE12" s="319">
        <f>Datos!AM11</f>
        <v>3.0909090909090908</v>
      </c>
      <c r="BF12" s="313">
        <f>Datos!BM11</f>
        <v>2.625</v>
      </c>
      <c r="BG12" s="314">
        <f>Datos!CL11</f>
        <v>4.5</v>
      </c>
      <c r="BH12" s="319">
        <f>Datos!AN11</f>
        <v>3.1</v>
      </c>
      <c r="BI12" s="313">
        <f>Datos!BN11</f>
        <v>2.8571428571428572</v>
      </c>
      <c r="BJ12" s="314">
        <f>Datos!CM11</f>
        <v>3.5</v>
      </c>
      <c r="BK12" s="319">
        <f>Datos!AO11</f>
        <v>3.5</v>
      </c>
      <c r="BL12" s="313">
        <f>Datos!BO11</f>
        <v>3.2857142857142856</v>
      </c>
      <c r="BM12" s="314">
        <f>Datos!CN11</f>
        <v>3.5</v>
      </c>
      <c r="BN12" s="319">
        <f>Datos!AP11</f>
        <v>4.5</v>
      </c>
      <c r="BO12" s="313">
        <f>Datos!BP11</f>
        <v>4.2857142857142856</v>
      </c>
      <c r="BP12" s="314">
        <f>Datos!CO11</f>
        <v>5</v>
      </c>
      <c r="BQ12" s="319">
        <f>Datos!AQ11</f>
        <v>3.5454545454545454</v>
      </c>
      <c r="BR12" s="313">
        <f>Datos!BQ11</f>
        <v>3.25</v>
      </c>
      <c r="BS12" s="314">
        <f>Datos!CP11</f>
        <v>4</v>
      </c>
    </row>
    <row r="13" spans="1:71" s="23" customFormat="1" ht="35.1" customHeight="1">
      <c r="A13" s="250">
        <v>7</v>
      </c>
      <c r="B13" s="251" t="s">
        <v>108</v>
      </c>
      <c r="C13" s="326">
        <f>+Datos!AX12</f>
        <v>4.0502747252747247</v>
      </c>
      <c r="D13" s="323">
        <f>Datos!BX12</f>
        <v>4.0803571428571432</v>
      </c>
      <c r="E13" s="324">
        <f>Datos!CW12</f>
        <v>4.027140022675737</v>
      </c>
      <c r="F13" s="319">
        <f>Datos!AR12</f>
        <v>3.978388278388278</v>
      </c>
      <c r="G13" s="313">
        <f>Datos!BR12</f>
        <v>4.0238095238095237</v>
      </c>
      <c r="H13" s="314">
        <f>Datos!CQ12</f>
        <v>3.9277210884353742</v>
      </c>
      <c r="I13" s="319">
        <f>Datos!AS12</f>
        <v>4.1404761904761909</v>
      </c>
      <c r="J13" s="313">
        <f>Datos!BS12</f>
        <v>4.25</v>
      </c>
      <c r="K13" s="314">
        <f>Datos!CR12</f>
        <v>4.0625</v>
      </c>
      <c r="L13" s="319">
        <f>Datos!AT12</f>
        <v>3.9333333333333331</v>
      </c>
      <c r="M13" s="313">
        <f>Datos!BT12</f>
        <v>4</v>
      </c>
      <c r="N13" s="314">
        <f>Datos!CS12</f>
        <v>3.8888888888888888</v>
      </c>
      <c r="O13" s="319">
        <f>Datos!AU12</f>
        <v>3.9161172161172155</v>
      </c>
      <c r="P13" s="313">
        <f>Datos!BU12</f>
        <v>3.8749999999999996</v>
      </c>
      <c r="Q13" s="314">
        <f>Datos!CT12</f>
        <v>3.9503968253968256</v>
      </c>
      <c r="R13" s="319">
        <f>Datos!AV12</f>
        <v>4.2</v>
      </c>
      <c r="S13" s="313">
        <f>Datos!BV12</f>
        <v>4.166666666666667</v>
      </c>
      <c r="T13" s="314">
        <f>Datos!CU12</f>
        <v>4.2222222222222223</v>
      </c>
      <c r="U13" s="319">
        <f>Datos!AW12</f>
        <v>4.1333333333333337</v>
      </c>
      <c r="V13" s="313">
        <f>Datos!BW12</f>
        <v>4.166666666666667</v>
      </c>
      <c r="W13" s="314">
        <f>Datos!CV12</f>
        <v>4.1111111111111107</v>
      </c>
      <c r="X13" s="319">
        <f>Datos!AB12</f>
        <v>4.2666666666666666</v>
      </c>
      <c r="Y13" s="313">
        <f>Datos!BB12</f>
        <v>4.333333333333333</v>
      </c>
      <c r="Z13" s="314">
        <f>Datos!CA12</f>
        <v>4.2222222222222223</v>
      </c>
      <c r="AA13" s="319">
        <f>Datos!AC12</f>
        <v>4.1428571428571432</v>
      </c>
      <c r="AB13" s="313">
        <f>Datos!BC12</f>
        <v>3.8333333333333335</v>
      </c>
      <c r="AC13" s="314">
        <f>Datos!CB12</f>
        <v>4.375</v>
      </c>
      <c r="AD13" s="319">
        <f>Datos!AD12</f>
        <v>3.6153846153846154</v>
      </c>
      <c r="AE13" s="313">
        <f>Datos!BD12</f>
        <v>4</v>
      </c>
      <c r="AF13" s="314">
        <f>Datos!CC12</f>
        <v>3.2857142857142856</v>
      </c>
      <c r="AG13" s="319">
        <f>Datos!AE12</f>
        <v>3.6666666666666665</v>
      </c>
      <c r="AH13" s="313">
        <f>Datos!BE12</f>
        <v>4</v>
      </c>
      <c r="AI13" s="314">
        <f>Datos!CD12</f>
        <v>3.3333333333333335</v>
      </c>
      <c r="AJ13" s="319">
        <f>Datos!AF12</f>
        <v>4.3571428571428568</v>
      </c>
      <c r="AK13" s="313">
        <f>Datos!BF12</f>
        <v>4.166666666666667</v>
      </c>
      <c r="AL13" s="314">
        <f>Datos!CE12</f>
        <v>4.5</v>
      </c>
      <c r="AM13" s="319">
        <f>Datos!AG12</f>
        <v>3.9333333333333331</v>
      </c>
      <c r="AN13" s="313">
        <f>Datos!BG12</f>
        <v>4</v>
      </c>
      <c r="AO13" s="314">
        <f>Datos!CF12</f>
        <v>3.8888888888888888</v>
      </c>
      <c r="AP13" s="319">
        <f>Datos!AH12</f>
        <v>3.8666666666666667</v>
      </c>
      <c r="AQ13" s="313">
        <f>Datos!BH12</f>
        <v>3.8333333333333335</v>
      </c>
      <c r="AR13" s="314">
        <f>Datos!CG12</f>
        <v>3.8888888888888888</v>
      </c>
      <c r="AS13" s="319">
        <f>Datos!AI12</f>
        <v>4.0666666666666664</v>
      </c>
      <c r="AT13" s="313">
        <f>Datos!BI12</f>
        <v>4.166666666666667</v>
      </c>
      <c r="AU13" s="314">
        <f>Datos!CH12</f>
        <v>4</v>
      </c>
      <c r="AV13" s="319">
        <f>Datos!AJ12</f>
        <v>4.2142857142857144</v>
      </c>
      <c r="AW13" s="313">
        <f>Datos!BJ12</f>
        <v>4.333333333333333</v>
      </c>
      <c r="AX13" s="314">
        <f>Datos!CI12</f>
        <v>4.125</v>
      </c>
      <c r="AY13" s="319">
        <f>Datos!AK12</f>
        <v>3.9333333333333331</v>
      </c>
      <c r="AZ13" s="313">
        <f>Datos!BK12</f>
        <v>4</v>
      </c>
      <c r="BA13" s="314">
        <f>Datos!CJ12</f>
        <v>3.8888888888888888</v>
      </c>
      <c r="BB13" s="319">
        <f>Datos!AL12</f>
        <v>4.4285714285714288</v>
      </c>
      <c r="BC13" s="313">
        <f>Datos!BL12</f>
        <v>4.333333333333333</v>
      </c>
      <c r="BD13" s="314">
        <f>Datos!CK12</f>
        <v>4.5</v>
      </c>
      <c r="BE13" s="319">
        <f>Datos!AM12</f>
        <v>3.8</v>
      </c>
      <c r="BF13" s="313">
        <f>Datos!BM12</f>
        <v>3.8333333333333335</v>
      </c>
      <c r="BG13" s="314">
        <f>Datos!CL12</f>
        <v>3.7777777777777777</v>
      </c>
      <c r="BH13" s="319">
        <f>Datos!AN12</f>
        <v>3.6666666666666665</v>
      </c>
      <c r="BI13" s="313">
        <f>Datos!BN12</f>
        <v>3.6666666666666665</v>
      </c>
      <c r="BJ13" s="314">
        <f>Datos!CM12</f>
        <v>3.6666666666666665</v>
      </c>
      <c r="BK13" s="319">
        <f>Datos!AO12</f>
        <v>3.7692307692307692</v>
      </c>
      <c r="BL13" s="313">
        <f>Datos!BO12</f>
        <v>3.6666666666666665</v>
      </c>
      <c r="BM13" s="314">
        <f>Datos!CN12</f>
        <v>3.8571428571428572</v>
      </c>
      <c r="BN13" s="319">
        <f>Datos!AP12</f>
        <v>4.2</v>
      </c>
      <c r="BO13" s="313">
        <f>Datos!BP12</f>
        <v>4.166666666666667</v>
      </c>
      <c r="BP13" s="314">
        <f>Datos!CO12</f>
        <v>4.2222222222222223</v>
      </c>
      <c r="BQ13" s="319">
        <f>Datos!AQ12</f>
        <v>4.1333333333333337</v>
      </c>
      <c r="BR13" s="313">
        <f>Datos!BQ12</f>
        <v>4.166666666666667</v>
      </c>
      <c r="BS13" s="314">
        <f>Datos!CP12</f>
        <v>4.1111111111111107</v>
      </c>
    </row>
    <row r="14" spans="1:71" s="23" customFormat="1" ht="35.1" customHeight="1">
      <c r="A14" s="250">
        <v>8</v>
      </c>
      <c r="B14" s="251" t="s">
        <v>126</v>
      </c>
      <c r="C14" s="326">
        <f>+Datos!AX13</f>
        <v>3.7793650793650797</v>
      </c>
      <c r="D14" s="323">
        <f>Datos!BX13</f>
        <v>3.75</v>
      </c>
      <c r="E14" s="324">
        <f>Datos!CW13</f>
        <v>3.7785714285714285</v>
      </c>
      <c r="F14" s="319">
        <f>Datos!AR13</f>
        <v>3.4761904761904758</v>
      </c>
      <c r="G14" s="313">
        <f>Datos!BR13</f>
        <v>4</v>
      </c>
      <c r="H14" s="314">
        <f>Datos!CQ13</f>
        <v>3.3714285714285714</v>
      </c>
      <c r="I14" s="319">
        <f>Datos!AS13</f>
        <v>3.45</v>
      </c>
      <c r="J14" s="313">
        <f>Datos!BS13</f>
        <v>3</v>
      </c>
      <c r="K14" s="314">
        <f>Datos!CR13</f>
        <v>3.5</v>
      </c>
      <c r="L14" s="319">
        <f>Datos!AT13</f>
        <v>3.8333333333333335</v>
      </c>
      <c r="M14" s="313">
        <f>Datos!BT13</f>
        <v>4</v>
      </c>
      <c r="N14" s="314">
        <f>Datos!CS13</f>
        <v>3.8</v>
      </c>
      <c r="O14" s="319">
        <f>Datos!AU13</f>
        <v>3.583333333333333</v>
      </c>
      <c r="P14" s="313">
        <f>Datos!BU13</f>
        <v>3.5</v>
      </c>
      <c r="Q14" s="314">
        <f>Datos!CT13</f>
        <v>3.5999999999999996</v>
      </c>
      <c r="R14" s="319">
        <f>Datos!AV13</f>
        <v>4.166666666666667</v>
      </c>
      <c r="S14" s="313">
        <f>Datos!BV13</f>
        <v>4</v>
      </c>
      <c r="T14" s="314">
        <f>Datos!CU13</f>
        <v>4.2</v>
      </c>
      <c r="U14" s="319">
        <f>Datos!AW13</f>
        <v>4.166666666666667</v>
      </c>
      <c r="V14" s="313">
        <f>Datos!BW13</f>
        <v>4</v>
      </c>
      <c r="W14" s="314">
        <f>Datos!CV13</f>
        <v>4.2</v>
      </c>
      <c r="X14" s="319">
        <f>Datos!AB13</f>
        <v>4.166666666666667</v>
      </c>
      <c r="Y14" s="313">
        <f>Datos!BB13</f>
        <v>5</v>
      </c>
      <c r="Z14" s="314">
        <f>Datos!CA13</f>
        <v>4</v>
      </c>
      <c r="AA14" s="319">
        <f>Datos!AC13</f>
        <v>4</v>
      </c>
      <c r="AB14" s="313">
        <f>Datos!BC13</f>
        <v>4</v>
      </c>
      <c r="AC14" s="314">
        <f>Datos!CB13</f>
        <v>4</v>
      </c>
      <c r="AD14" s="319">
        <f>Datos!AD13</f>
        <v>2.3333333333333335</v>
      </c>
      <c r="AE14" s="313">
        <f>Datos!BD13</f>
        <v>3</v>
      </c>
      <c r="AF14" s="314">
        <f>Datos!CC13</f>
        <v>2.2000000000000002</v>
      </c>
      <c r="AG14" s="319">
        <f>Datos!AE13</f>
        <v>2.5</v>
      </c>
      <c r="AH14" s="313">
        <f>Datos!BE13</f>
        <v>3</v>
      </c>
      <c r="AI14" s="314">
        <f>Datos!CD13</f>
        <v>2.4</v>
      </c>
      <c r="AJ14" s="319">
        <f>Datos!AF13</f>
        <v>4</v>
      </c>
      <c r="AK14" s="313">
        <f>Datos!BF13</f>
        <v>4</v>
      </c>
      <c r="AL14" s="314">
        <f>Datos!CE13</f>
        <v>4</v>
      </c>
      <c r="AM14" s="319">
        <f>Datos!AG13</f>
        <v>3.8333333333333335</v>
      </c>
      <c r="AN14" s="313">
        <f>Datos!BG13</f>
        <v>5</v>
      </c>
      <c r="AO14" s="314">
        <f>Datos!CF13</f>
        <v>3.6</v>
      </c>
      <c r="AP14" s="319">
        <f>Datos!AH13</f>
        <v>3.5</v>
      </c>
      <c r="AQ14" s="313">
        <f>Datos!BH13</f>
        <v>4</v>
      </c>
      <c r="AR14" s="314">
        <f>Datos!CG13</f>
        <v>3.4</v>
      </c>
      <c r="AS14" s="319">
        <f>Datos!AI13</f>
        <v>3.4</v>
      </c>
      <c r="AT14" s="313">
        <f>Datos!BI13</f>
        <v>0</v>
      </c>
      <c r="AU14" s="314">
        <f>Datos!CH13</f>
        <v>3.4</v>
      </c>
      <c r="AV14" s="319">
        <f>Datos!AJ13</f>
        <v>3.5</v>
      </c>
      <c r="AW14" s="313">
        <f>Datos!BJ13</f>
        <v>3</v>
      </c>
      <c r="AX14" s="314">
        <f>Datos!CI13</f>
        <v>3.6</v>
      </c>
      <c r="AY14" s="319">
        <f>Datos!AK13</f>
        <v>3.8333333333333335</v>
      </c>
      <c r="AZ14" s="313">
        <f>Datos!BK13</f>
        <v>4</v>
      </c>
      <c r="BA14" s="314">
        <f>Datos!CJ13</f>
        <v>3.8</v>
      </c>
      <c r="BB14" s="319">
        <f>Datos!AL13</f>
        <v>4</v>
      </c>
      <c r="BC14" s="313">
        <f>Datos!BL13</f>
        <v>4</v>
      </c>
      <c r="BD14" s="314">
        <f>Datos!CK13</f>
        <v>4</v>
      </c>
      <c r="BE14" s="319">
        <f>Datos!AM13</f>
        <v>3.6666666666666665</v>
      </c>
      <c r="BF14" s="313">
        <f>Datos!BM13</f>
        <v>4</v>
      </c>
      <c r="BG14" s="314">
        <f>Datos!CL13</f>
        <v>3.6</v>
      </c>
      <c r="BH14" s="319">
        <f>Datos!AN13</f>
        <v>3</v>
      </c>
      <c r="BI14" s="313">
        <f>Datos!BN13</f>
        <v>3</v>
      </c>
      <c r="BJ14" s="314">
        <f>Datos!CM13</f>
        <v>3</v>
      </c>
      <c r="BK14" s="319">
        <f>Datos!AO13</f>
        <v>3.6666666666666665</v>
      </c>
      <c r="BL14" s="313">
        <f>Datos!BO13</f>
        <v>3</v>
      </c>
      <c r="BM14" s="314">
        <f>Datos!CN13</f>
        <v>3.8</v>
      </c>
      <c r="BN14" s="319">
        <f>Datos!AP13</f>
        <v>4.166666666666667</v>
      </c>
      <c r="BO14" s="313">
        <f>Datos!BP13</f>
        <v>4</v>
      </c>
      <c r="BP14" s="314">
        <f>Datos!CO13</f>
        <v>4.2</v>
      </c>
      <c r="BQ14" s="319">
        <f>Datos!AQ13</f>
        <v>4.166666666666667</v>
      </c>
      <c r="BR14" s="313">
        <f>Datos!BQ13</f>
        <v>4</v>
      </c>
      <c r="BS14" s="314">
        <f>Datos!CP13</f>
        <v>4.2</v>
      </c>
    </row>
    <row r="15" spans="1:71" s="23" customFormat="1" ht="35.1" customHeight="1">
      <c r="A15" s="250">
        <v>9</v>
      </c>
      <c r="B15" s="251" t="s">
        <v>101</v>
      </c>
      <c r="C15" s="326">
        <f>+Datos!AX14</f>
        <v>3.4231348847431473</v>
      </c>
      <c r="D15" s="323">
        <f>Datos!BX14</f>
        <v>3.5086947774447776</v>
      </c>
      <c r="E15" s="324">
        <f>Datos!CW14</f>
        <v>3.3766069498437101</v>
      </c>
      <c r="F15" s="319">
        <f>Datos!AR14</f>
        <v>3.381146240317876</v>
      </c>
      <c r="G15" s="313">
        <f>Datos!BR14</f>
        <v>3.4338078588078589</v>
      </c>
      <c r="H15" s="314">
        <f>Datos!CQ14</f>
        <v>3.3308092011508168</v>
      </c>
      <c r="I15" s="319">
        <f>Datos!AS14</f>
        <v>3.1801948051948052</v>
      </c>
      <c r="J15" s="313">
        <f>Datos!BS14</f>
        <v>3.3333333333333335</v>
      </c>
      <c r="K15" s="314">
        <f>Datos!CR14</f>
        <v>3.100250626566416</v>
      </c>
      <c r="L15" s="319">
        <f>Datos!AT14</f>
        <v>3.7666666666666666</v>
      </c>
      <c r="M15" s="313">
        <f>Datos!BT14</f>
        <v>4.0999999999999996</v>
      </c>
      <c r="N15" s="314">
        <f>Datos!CS14</f>
        <v>3.6</v>
      </c>
      <c r="O15" s="319">
        <f>Datos!AU14</f>
        <v>2.9755074786324789</v>
      </c>
      <c r="P15" s="313">
        <f>Datos!BU14</f>
        <v>2.8278846153846153</v>
      </c>
      <c r="Q15" s="314">
        <f>Datos!CT14</f>
        <v>3.0785818713450293</v>
      </c>
      <c r="R15" s="319">
        <f>Datos!AV14</f>
        <v>3.9411764705882355</v>
      </c>
      <c r="S15" s="313">
        <f>Datos!BV14</f>
        <v>4</v>
      </c>
      <c r="T15" s="314">
        <f>Datos!CU14</f>
        <v>3.9</v>
      </c>
      <c r="U15" s="319">
        <f>Datos!AW14</f>
        <v>3.2941176470588234</v>
      </c>
      <c r="V15" s="313">
        <f>Datos!BW14</f>
        <v>3.3571428571428572</v>
      </c>
      <c r="W15" s="314">
        <f>Datos!CV14</f>
        <v>3.25</v>
      </c>
      <c r="X15" s="319">
        <f>Datos!AB14</f>
        <v>3.2857142857142856</v>
      </c>
      <c r="Y15" s="313">
        <f>Datos!BB14</f>
        <v>3.0769230769230771</v>
      </c>
      <c r="Z15" s="314">
        <f>Datos!CA14</f>
        <v>3.4090909090909092</v>
      </c>
      <c r="AA15" s="319">
        <f>Datos!AC14</f>
        <v>4.0270270270270272</v>
      </c>
      <c r="AB15" s="313">
        <f>Datos!BC14</f>
        <v>4</v>
      </c>
      <c r="AC15" s="314">
        <f>Datos!CB14</f>
        <v>4.0434782608695654</v>
      </c>
      <c r="AD15" s="319">
        <f>Datos!AD14</f>
        <v>3.1333333333333333</v>
      </c>
      <c r="AE15" s="313">
        <f>Datos!BD14</f>
        <v>3.3333333333333335</v>
      </c>
      <c r="AF15" s="314">
        <f>Datos!CC14</f>
        <v>3</v>
      </c>
      <c r="AG15" s="319">
        <f>Datos!AE14</f>
        <v>3.3793103448275863</v>
      </c>
      <c r="AH15" s="313">
        <f>Datos!BE14</f>
        <v>3.6923076923076925</v>
      </c>
      <c r="AI15" s="314">
        <f>Datos!CD14</f>
        <v>3.125</v>
      </c>
      <c r="AJ15" s="319">
        <f>Datos!AF14</f>
        <v>3.125</v>
      </c>
      <c r="AK15" s="313">
        <f>Datos!BF14</f>
        <v>2.9090909090909092</v>
      </c>
      <c r="AL15" s="314">
        <f>Datos!CE14</f>
        <v>3.2380952380952381</v>
      </c>
      <c r="AM15" s="319">
        <f>Datos!AG14</f>
        <v>3.2702702702702702</v>
      </c>
      <c r="AN15" s="313">
        <f>Datos!BG14</f>
        <v>3.4</v>
      </c>
      <c r="AO15" s="314">
        <f>Datos!CF14</f>
        <v>3.1818181818181817</v>
      </c>
      <c r="AP15" s="319">
        <f>Datos!AH14</f>
        <v>3.4473684210526314</v>
      </c>
      <c r="AQ15" s="313">
        <f>Datos!BH14</f>
        <v>3.625</v>
      </c>
      <c r="AR15" s="314">
        <f>Datos!CG14</f>
        <v>3.3181818181818183</v>
      </c>
      <c r="AS15" s="319">
        <f>Datos!AI14</f>
        <v>3.1818181818181817</v>
      </c>
      <c r="AT15" s="313">
        <f>Datos!BI14</f>
        <v>3.3333333333333335</v>
      </c>
      <c r="AU15" s="314">
        <f>Datos!CH14</f>
        <v>3.0952380952380953</v>
      </c>
      <c r="AV15" s="319">
        <f>Datos!AJ14</f>
        <v>3.1785714285714284</v>
      </c>
      <c r="AW15" s="313">
        <f>Datos!BJ14</f>
        <v>3.3333333333333335</v>
      </c>
      <c r="AX15" s="314">
        <f>Datos!CI14</f>
        <v>3.1052631578947367</v>
      </c>
      <c r="AY15" s="319">
        <f>Datos!AK14</f>
        <v>3.7666666666666666</v>
      </c>
      <c r="AZ15" s="313">
        <f>Datos!BK14</f>
        <v>4.0999999999999996</v>
      </c>
      <c r="BA15" s="314">
        <f>Datos!CJ14</f>
        <v>3.6</v>
      </c>
      <c r="BB15" s="319">
        <f>Datos!AL14</f>
        <v>3.6923076923076925</v>
      </c>
      <c r="BC15" s="313">
        <f>Datos!BL14</f>
        <v>3.6</v>
      </c>
      <c r="BD15" s="314">
        <f>Datos!CK14</f>
        <v>3.75</v>
      </c>
      <c r="BE15" s="319">
        <f>Datos!AM14</f>
        <v>2.6875</v>
      </c>
      <c r="BF15" s="313">
        <f>Datos!BM14</f>
        <v>2.4615384615384617</v>
      </c>
      <c r="BG15" s="314">
        <f>Datos!CL14</f>
        <v>2.8421052631578947</v>
      </c>
      <c r="BH15" s="319">
        <f>Datos!AN14</f>
        <v>2.6333333333333333</v>
      </c>
      <c r="BI15" s="313">
        <f>Datos!BN14</f>
        <v>2.5</v>
      </c>
      <c r="BJ15" s="314">
        <f>Datos!CM14</f>
        <v>2.7222222222222223</v>
      </c>
      <c r="BK15" s="319">
        <f>Datos!AO14</f>
        <v>2.8888888888888888</v>
      </c>
      <c r="BL15" s="313">
        <f>Datos!BO14</f>
        <v>2.75</v>
      </c>
      <c r="BM15" s="314">
        <f>Datos!CN14</f>
        <v>3</v>
      </c>
      <c r="BN15" s="319">
        <f>Datos!AP14</f>
        <v>3.9411764705882355</v>
      </c>
      <c r="BO15" s="313">
        <f>Datos!BP14</f>
        <v>4</v>
      </c>
      <c r="BP15" s="314">
        <f>Datos!CO14</f>
        <v>3.9</v>
      </c>
      <c r="BQ15" s="319">
        <f>Datos!AQ14</f>
        <v>3.2941176470588234</v>
      </c>
      <c r="BR15" s="313">
        <f>Datos!BQ14</f>
        <v>3.3571428571428572</v>
      </c>
      <c r="BS15" s="314">
        <f>Datos!CP14</f>
        <v>3.25</v>
      </c>
    </row>
    <row r="16" spans="1:71" s="23" customFormat="1" ht="35.1" customHeight="1">
      <c r="A16" s="250">
        <v>10</v>
      </c>
      <c r="B16" s="251" t="s">
        <v>98</v>
      </c>
      <c r="C16" s="326">
        <f>+Datos!AX15</f>
        <v>3.6915794387930614</v>
      </c>
      <c r="D16" s="323">
        <f>Datos!BX15</f>
        <v>3.5087211399711395</v>
      </c>
      <c r="E16" s="324">
        <f>Datos!CW15</f>
        <v>4.0428571428571427</v>
      </c>
      <c r="F16" s="319">
        <f>Datos!AR15</f>
        <v>3.8035014005602243</v>
      </c>
      <c r="G16" s="313">
        <f>Datos!BR15</f>
        <v>3.7232767232767232</v>
      </c>
      <c r="H16" s="314">
        <f>Datos!CQ15</f>
        <v>4.1071428571428568</v>
      </c>
      <c r="I16" s="319">
        <f>Datos!AS15</f>
        <v>3.3529411764705883</v>
      </c>
      <c r="J16" s="313">
        <f>Datos!BS15</f>
        <v>3.1181818181818182</v>
      </c>
      <c r="K16" s="314">
        <f>Datos!CR15</f>
        <v>3.7333333333333334</v>
      </c>
      <c r="L16" s="319">
        <f>Datos!AT15</f>
        <v>3.5294117647058822</v>
      </c>
      <c r="M16" s="313">
        <f>Datos!BT15</f>
        <v>3.1</v>
      </c>
      <c r="N16" s="314">
        <f>Datos!CS15</f>
        <v>4.166666666666667</v>
      </c>
      <c r="O16" s="319">
        <f>Datos!AU15</f>
        <v>3.1858445132438939</v>
      </c>
      <c r="P16" s="313">
        <f>Datos!BU15</f>
        <v>3.0957167832167833</v>
      </c>
      <c r="Q16" s="314">
        <f>Datos!CT15</f>
        <v>3.4166666666666665</v>
      </c>
      <c r="R16" s="319">
        <f>Datos!AV15</f>
        <v>4.2777777777777777</v>
      </c>
      <c r="S16" s="313">
        <f>Datos!BV15</f>
        <v>4.1818181818181817</v>
      </c>
      <c r="T16" s="314">
        <f>Datos!CU15</f>
        <v>4.5</v>
      </c>
      <c r="U16" s="319">
        <f>Datos!AW15</f>
        <v>4</v>
      </c>
      <c r="V16" s="313">
        <f>Datos!BW15</f>
        <v>3.8333333333333335</v>
      </c>
      <c r="W16" s="314">
        <f>Datos!CV15</f>
        <v>4.333333333333333</v>
      </c>
      <c r="X16" s="319">
        <f>Datos!AB15</f>
        <v>4.1500000000000004</v>
      </c>
      <c r="Y16" s="313">
        <f>Datos!BB15</f>
        <v>4.0769230769230766</v>
      </c>
      <c r="Z16" s="314">
        <f>Datos!CA15</f>
        <v>4.333333333333333</v>
      </c>
      <c r="AA16" s="319">
        <f>Datos!AC15</f>
        <v>4.2</v>
      </c>
      <c r="AB16" s="313">
        <f>Datos!BC15</f>
        <v>4.0769230769230766</v>
      </c>
      <c r="AC16" s="314">
        <f>Datos!CB15</f>
        <v>4.666666666666667</v>
      </c>
      <c r="AD16" s="319">
        <f>Datos!AD15</f>
        <v>2.9411764705882355</v>
      </c>
      <c r="AE16" s="313">
        <f>Datos!BD15</f>
        <v>2.9166666666666665</v>
      </c>
      <c r="AF16" s="314">
        <f>Datos!CC15</f>
        <v>3.25</v>
      </c>
      <c r="AG16" s="319">
        <f>Datos!AE15</f>
        <v>2.9375</v>
      </c>
      <c r="AH16" s="313">
        <f>Datos!BE15</f>
        <v>2.6363636363636362</v>
      </c>
      <c r="AI16" s="314">
        <f>Datos!CD15</f>
        <v>4</v>
      </c>
      <c r="AJ16" s="319">
        <f>Datos!AF15</f>
        <v>4.0555555555555554</v>
      </c>
      <c r="AK16" s="313">
        <f>Datos!BF15</f>
        <v>4.083333333333333</v>
      </c>
      <c r="AL16" s="314">
        <f>Datos!CE15</f>
        <v>4</v>
      </c>
      <c r="AM16" s="319">
        <f>Datos!AG15</f>
        <v>4.2777777777777777</v>
      </c>
      <c r="AN16" s="313">
        <f>Datos!BG15</f>
        <v>4.2727272727272725</v>
      </c>
      <c r="AO16" s="314">
        <f>Datos!CF15</f>
        <v>4.333333333333333</v>
      </c>
      <c r="AP16" s="319">
        <f>Datos!AH15</f>
        <v>4.0625</v>
      </c>
      <c r="AQ16" s="313">
        <f>Datos!BH15</f>
        <v>4</v>
      </c>
      <c r="AR16" s="314">
        <f>Datos!CG15</f>
        <v>4.166666666666667</v>
      </c>
      <c r="AS16" s="319">
        <f>Datos!AI15</f>
        <v>3.7058823529411766</v>
      </c>
      <c r="AT16" s="313">
        <f>Datos!BI15</f>
        <v>3.6363636363636362</v>
      </c>
      <c r="AU16" s="314">
        <f>Datos!CH15</f>
        <v>3.8</v>
      </c>
      <c r="AV16" s="319">
        <f>Datos!AJ15</f>
        <v>3</v>
      </c>
      <c r="AW16" s="313">
        <f>Datos!BJ15</f>
        <v>2.6</v>
      </c>
      <c r="AX16" s="314">
        <f>Datos!CI15</f>
        <v>3.6666666666666665</v>
      </c>
      <c r="AY16" s="319">
        <f>Datos!AK15</f>
        <v>3.5294117647058822</v>
      </c>
      <c r="AZ16" s="313">
        <f>Datos!BK15</f>
        <v>3.1</v>
      </c>
      <c r="BA16" s="314">
        <f>Datos!CJ15</f>
        <v>4.166666666666667</v>
      </c>
      <c r="BB16" s="319">
        <f>Datos!AL15</f>
        <v>4.117647058823529</v>
      </c>
      <c r="BC16" s="313">
        <f>Datos!BL15</f>
        <v>4.3636363636363633</v>
      </c>
      <c r="BD16" s="314">
        <f>Datos!CK15</f>
        <v>3.6</v>
      </c>
      <c r="BE16" s="319">
        <f>Datos!AM15</f>
        <v>3</v>
      </c>
      <c r="BF16" s="313">
        <f>Datos!BM15</f>
        <v>2.7692307692307692</v>
      </c>
      <c r="BG16" s="314">
        <f>Datos!CL15</f>
        <v>3.5</v>
      </c>
      <c r="BH16" s="319">
        <f>Datos!AN15</f>
        <v>2.736842105263158</v>
      </c>
      <c r="BI16" s="313">
        <f>Datos!BN15</f>
        <v>2.5</v>
      </c>
      <c r="BJ16" s="314">
        <f>Datos!CM15</f>
        <v>3.1666666666666665</v>
      </c>
      <c r="BK16" s="319">
        <f>Datos!AO15</f>
        <v>2.8888888888888888</v>
      </c>
      <c r="BL16" s="313">
        <f>Datos!BO15</f>
        <v>2.75</v>
      </c>
      <c r="BM16" s="314">
        <f>Datos!CN15</f>
        <v>3.4</v>
      </c>
      <c r="BN16" s="319">
        <f>Datos!AP15</f>
        <v>4.2777777777777777</v>
      </c>
      <c r="BO16" s="313">
        <f>Datos!BP15</f>
        <v>4.1818181818181817</v>
      </c>
      <c r="BP16" s="314">
        <f>Datos!CO15</f>
        <v>4.5</v>
      </c>
      <c r="BQ16" s="319">
        <f>Datos!AQ15</f>
        <v>4</v>
      </c>
      <c r="BR16" s="313">
        <f>Datos!BQ15</f>
        <v>3.8333333333333335</v>
      </c>
      <c r="BS16" s="314">
        <f>Datos!CP15</f>
        <v>4.333333333333333</v>
      </c>
    </row>
    <row r="17" spans="1:71" s="23" customFormat="1" ht="35.1" customHeight="1">
      <c r="A17" s="250">
        <v>11</v>
      </c>
      <c r="B17" s="251" t="s">
        <v>112</v>
      </c>
      <c r="C17" s="326">
        <f>+Datos!AX16</f>
        <v>3.3603719693005409</v>
      </c>
      <c r="D17" s="323">
        <f>Datos!BX16</f>
        <v>3.4244047619047624</v>
      </c>
      <c r="E17" s="324">
        <f>Datos!CW16</f>
        <v>3.4018211451247162</v>
      </c>
      <c r="F17" s="319">
        <f>Datos!AR16</f>
        <v>3.3163526949241233</v>
      </c>
      <c r="G17" s="313">
        <f>Datos!BR16</f>
        <v>3.4547619047619054</v>
      </c>
      <c r="H17" s="314">
        <f>Datos!CQ16</f>
        <v>3.2755102040816331</v>
      </c>
      <c r="I17" s="319">
        <f>Datos!AS16</f>
        <v>3.5357142857142856</v>
      </c>
      <c r="J17" s="313">
        <f>Datos!BS16</f>
        <v>4</v>
      </c>
      <c r="K17" s="314">
        <f>Datos!CR16</f>
        <v>3.4375</v>
      </c>
      <c r="L17" s="319">
        <f>Datos!AT16</f>
        <v>2.8461538461538463</v>
      </c>
      <c r="M17" s="313">
        <f>Datos!BT16</f>
        <v>2.4</v>
      </c>
      <c r="N17" s="314">
        <f>Datos!CS16</f>
        <v>3.1428571428571428</v>
      </c>
      <c r="O17" s="319">
        <f>Datos!AU16</f>
        <v>3.1178571428571429</v>
      </c>
      <c r="P17" s="313">
        <f>Datos!BU16</f>
        <v>3.0916666666666663</v>
      </c>
      <c r="Q17" s="314">
        <f>Datos!CT16</f>
        <v>3.1979166666666665</v>
      </c>
      <c r="R17" s="319">
        <f>Datos!AV16</f>
        <v>3.8461538461538463</v>
      </c>
      <c r="S17" s="313">
        <f>Datos!BV16</f>
        <v>4</v>
      </c>
      <c r="T17" s="314">
        <f>Datos!CU16</f>
        <v>3.8571428571428572</v>
      </c>
      <c r="U17" s="319">
        <f>Datos!AW16</f>
        <v>3.5</v>
      </c>
      <c r="V17" s="313">
        <f>Datos!BW16</f>
        <v>3.6</v>
      </c>
      <c r="W17" s="314">
        <f>Datos!CV16</f>
        <v>3.5</v>
      </c>
      <c r="X17" s="319">
        <f>Datos!AB16</f>
        <v>3.6</v>
      </c>
      <c r="Y17" s="313">
        <f>Datos!BB16</f>
        <v>3.8333333333333335</v>
      </c>
      <c r="Z17" s="314">
        <f>Datos!CA16</f>
        <v>3.625</v>
      </c>
      <c r="AA17" s="319">
        <f>Datos!AC16</f>
        <v>3.75</v>
      </c>
      <c r="AB17" s="313">
        <f>Datos!BC16</f>
        <v>3.75</v>
      </c>
      <c r="AC17" s="314">
        <f>Datos!CB16</f>
        <v>3.7142857142857144</v>
      </c>
      <c r="AD17" s="319">
        <f>Datos!AD16</f>
        <v>2.5333333333333332</v>
      </c>
      <c r="AE17" s="313">
        <f>Datos!BD16</f>
        <v>2.8333333333333335</v>
      </c>
      <c r="AF17" s="314">
        <f>Datos!CC16</f>
        <v>2.25</v>
      </c>
      <c r="AG17" s="319">
        <f>Datos!AE16</f>
        <v>3</v>
      </c>
      <c r="AH17" s="313">
        <f>Datos!BE16</f>
        <v>3.1666666666666665</v>
      </c>
      <c r="AI17" s="314">
        <f>Datos!CD16</f>
        <v>2.75</v>
      </c>
      <c r="AJ17" s="319">
        <f>Datos!AF16</f>
        <v>3.7692307692307692</v>
      </c>
      <c r="AK17" s="313">
        <f>Datos!BF16</f>
        <v>3.8333333333333335</v>
      </c>
      <c r="AL17" s="314">
        <f>Datos!CE16</f>
        <v>3.7142857142857144</v>
      </c>
      <c r="AM17" s="319">
        <f>Datos!AG16</f>
        <v>3.4285714285714284</v>
      </c>
      <c r="AN17" s="313">
        <f>Datos!BG16</f>
        <v>3.6</v>
      </c>
      <c r="AO17" s="314">
        <f>Datos!CF16</f>
        <v>3.5</v>
      </c>
      <c r="AP17" s="319">
        <f>Datos!AH16</f>
        <v>3.1333333333333333</v>
      </c>
      <c r="AQ17" s="313">
        <f>Datos!BH16</f>
        <v>3.1666666666666665</v>
      </c>
      <c r="AR17" s="314">
        <f>Datos!CG16</f>
        <v>3.375</v>
      </c>
      <c r="AS17" s="319">
        <f>Datos!AI16</f>
        <v>3.7857142857142856</v>
      </c>
      <c r="AT17" s="313">
        <f>Datos!BI16</f>
        <v>4.4000000000000004</v>
      </c>
      <c r="AU17" s="314">
        <f>Datos!CH16</f>
        <v>3.625</v>
      </c>
      <c r="AV17" s="319">
        <f>Datos!AJ16</f>
        <v>3.2857142857142856</v>
      </c>
      <c r="AW17" s="313">
        <f>Datos!BJ16</f>
        <v>3.6</v>
      </c>
      <c r="AX17" s="314">
        <f>Datos!CI16</f>
        <v>3.25</v>
      </c>
      <c r="AY17" s="319">
        <f>Datos!AK16</f>
        <v>2.8461538461538463</v>
      </c>
      <c r="AZ17" s="313">
        <f>Datos!BK16</f>
        <v>2.4</v>
      </c>
      <c r="BA17" s="314">
        <f>Datos!CJ16</f>
        <v>3.1428571428571428</v>
      </c>
      <c r="BB17" s="319">
        <f>Datos!AL16</f>
        <v>3.4</v>
      </c>
      <c r="BC17" s="313">
        <f>Datos!BL16</f>
        <v>3.3333333333333335</v>
      </c>
      <c r="BD17" s="314">
        <f>Datos!CK16</f>
        <v>3.625</v>
      </c>
      <c r="BE17" s="319">
        <f>Datos!AM16</f>
        <v>3.0714285714285716</v>
      </c>
      <c r="BF17" s="313">
        <f>Datos!BM16</f>
        <v>3.1666666666666665</v>
      </c>
      <c r="BG17" s="314">
        <f>Datos!CL16</f>
        <v>3</v>
      </c>
      <c r="BH17" s="319">
        <f>Datos!AN16</f>
        <v>3.0769230769230771</v>
      </c>
      <c r="BI17" s="313">
        <f>Datos!BN16</f>
        <v>3.2</v>
      </c>
      <c r="BJ17" s="314">
        <f>Datos!CM16</f>
        <v>3</v>
      </c>
      <c r="BK17" s="319">
        <f>Datos!AO16</f>
        <v>2.9230769230769229</v>
      </c>
      <c r="BL17" s="313">
        <f>Datos!BO16</f>
        <v>2.6666666666666665</v>
      </c>
      <c r="BM17" s="314">
        <f>Datos!CN16</f>
        <v>3.1666666666666665</v>
      </c>
      <c r="BN17" s="319">
        <f>Datos!AP16</f>
        <v>3.8461538461538463</v>
      </c>
      <c r="BO17" s="313">
        <f>Datos!BP16</f>
        <v>4</v>
      </c>
      <c r="BP17" s="314">
        <f>Datos!CO16</f>
        <v>3.8571428571428572</v>
      </c>
      <c r="BQ17" s="319">
        <f>Datos!AQ16</f>
        <v>3.5</v>
      </c>
      <c r="BR17" s="313">
        <f>Datos!BQ16</f>
        <v>3.6</v>
      </c>
      <c r="BS17" s="314">
        <f>Datos!CP16</f>
        <v>3.5</v>
      </c>
    </row>
    <row r="18" spans="1:71" s="23" customFormat="1" ht="35.1" customHeight="1">
      <c r="A18" s="250">
        <v>12</v>
      </c>
      <c r="B18" s="251" t="s">
        <v>123</v>
      </c>
      <c r="C18" s="326">
        <f>+Datos!AX17</f>
        <v>3.3571074263038549</v>
      </c>
      <c r="D18" s="323">
        <f>Datos!BX17</f>
        <v>3.5034722222222219</v>
      </c>
      <c r="E18" s="324">
        <f>Datos!CW17</f>
        <v>3.2271825396825395</v>
      </c>
      <c r="F18" s="319">
        <f>Datos!AR17</f>
        <v>2.9923469387755106</v>
      </c>
      <c r="G18" s="313">
        <f>Datos!BR17</f>
        <v>3</v>
      </c>
      <c r="H18" s="314">
        <f>Datos!CQ17</f>
        <v>2.9880952380952377</v>
      </c>
      <c r="I18" s="319">
        <f>Datos!AS17</f>
        <v>3.2857142857142856</v>
      </c>
      <c r="J18" s="313">
        <f>Datos!BS17</f>
        <v>3.333333333333333</v>
      </c>
      <c r="K18" s="314">
        <f>Datos!CR17</f>
        <v>3.25</v>
      </c>
      <c r="L18" s="319">
        <f>Datos!AT17</f>
        <v>3.5</v>
      </c>
      <c r="M18" s="313">
        <f>Datos!BT17</f>
        <v>4</v>
      </c>
      <c r="N18" s="314">
        <f>Datos!CS17</f>
        <v>3</v>
      </c>
      <c r="O18" s="319">
        <f>Datos!AU17</f>
        <v>3.28125</v>
      </c>
      <c r="P18" s="313">
        <f>Datos!BU17</f>
        <v>3.4375</v>
      </c>
      <c r="Q18" s="314">
        <f>Datos!CT17</f>
        <v>3.2083333333333335</v>
      </c>
      <c r="R18" s="319">
        <f>Datos!AV17</f>
        <v>3.8333333333333335</v>
      </c>
      <c r="S18" s="313">
        <f>Datos!BV17</f>
        <v>4</v>
      </c>
      <c r="T18" s="314">
        <f>Datos!CU17</f>
        <v>3.6666666666666665</v>
      </c>
      <c r="U18" s="319">
        <f>Datos!AW17</f>
        <v>3.25</v>
      </c>
      <c r="V18" s="313">
        <f>Datos!BW17</f>
        <v>3.25</v>
      </c>
      <c r="W18" s="314">
        <f>Datos!CV17</f>
        <v>3.25</v>
      </c>
      <c r="X18" s="319">
        <f>Datos!AB17</f>
        <v>3.375</v>
      </c>
      <c r="Y18" s="313">
        <f>Datos!BB17</f>
        <v>3.5</v>
      </c>
      <c r="Z18" s="314">
        <f>Datos!CA17</f>
        <v>3.25</v>
      </c>
      <c r="AA18" s="319">
        <f>Datos!AC17</f>
        <v>3.75</v>
      </c>
      <c r="AB18" s="313">
        <f>Datos!BC17</f>
        <v>3.5</v>
      </c>
      <c r="AC18" s="314">
        <f>Datos!CB17</f>
        <v>4</v>
      </c>
      <c r="AD18" s="319">
        <f>Datos!AD17</f>
        <v>1.7142857142857142</v>
      </c>
      <c r="AE18" s="313">
        <f>Datos!BD17</f>
        <v>1.75</v>
      </c>
      <c r="AF18" s="314">
        <f>Datos!CC17</f>
        <v>1.6666666666666667</v>
      </c>
      <c r="AG18" s="319">
        <f>Datos!AE17</f>
        <v>2</v>
      </c>
      <c r="AH18" s="313">
        <f>Datos!BE17</f>
        <v>2</v>
      </c>
      <c r="AI18" s="314">
        <f>Datos!CD17</f>
        <v>2</v>
      </c>
      <c r="AJ18" s="319">
        <f>Datos!AF17</f>
        <v>3.2857142857142856</v>
      </c>
      <c r="AK18" s="313">
        <f>Datos!BF17</f>
        <v>3</v>
      </c>
      <c r="AL18" s="314">
        <f>Datos!CE17</f>
        <v>3.5</v>
      </c>
      <c r="AM18" s="319">
        <f>Datos!AG17</f>
        <v>3.25</v>
      </c>
      <c r="AN18" s="313">
        <f>Datos!BG17</f>
        <v>3.25</v>
      </c>
      <c r="AO18" s="314">
        <f>Datos!CF17</f>
        <v>3.25</v>
      </c>
      <c r="AP18" s="319">
        <f>Datos!AH17</f>
        <v>3.5714285714285716</v>
      </c>
      <c r="AQ18" s="313">
        <f>Datos!BH17</f>
        <v>4</v>
      </c>
      <c r="AR18" s="314">
        <f>Datos!CG17</f>
        <v>3.25</v>
      </c>
      <c r="AS18" s="319">
        <f>Datos!AI17</f>
        <v>3.5714285714285716</v>
      </c>
      <c r="AT18" s="313">
        <f>Datos!BI17</f>
        <v>4</v>
      </c>
      <c r="AU18" s="314">
        <f>Datos!CH17</f>
        <v>3.25</v>
      </c>
      <c r="AV18" s="319">
        <f>Datos!AJ17</f>
        <v>3</v>
      </c>
      <c r="AW18" s="313">
        <f>Datos!BJ17</f>
        <v>2.6666666666666665</v>
      </c>
      <c r="AX18" s="314">
        <f>Datos!CI17</f>
        <v>3.25</v>
      </c>
      <c r="AY18" s="319">
        <f>Datos!AK17</f>
        <v>3.5</v>
      </c>
      <c r="AZ18" s="313">
        <f>Datos!BK17</f>
        <v>4</v>
      </c>
      <c r="BA18" s="314">
        <f>Datos!CJ17</f>
        <v>3</v>
      </c>
      <c r="BB18" s="319">
        <f>Datos!AL17</f>
        <v>3.5</v>
      </c>
      <c r="BC18" s="313">
        <f>Datos!BL17</f>
        <v>3.6666666666666665</v>
      </c>
      <c r="BD18" s="314">
        <f>Datos!CK17</f>
        <v>3.3333333333333335</v>
      </c>
      <c r="BE18" s="319">
        <f>Datos!AM17</f>
        <v>3</v>
      </c>
      <c r="BF18" s="313">
        <f>Datos!BM17</f>
        <v>3.5</v>
      </c>
      <c r="BG18" s="314">
        <f>Datos!CL17</f>
        <v>2.5</v>
      </c>
      <c r="BH18" s="319">
        <f>Datos!AN17</f>
        <v>3.125</v>
      </c>
      <c r="BI18" s="313">
        <f>Datos!BN17</f>
        <v>3.25</v>
      </c>
      <c r="BJ18" s="314">
        <f>Datos!CM17</f>
        <v>3</v>
      </c>
      <c r="BK18" s="319">
        <f>Datos!AO17</f>
        <v>3.5</v>
      </c>
      <c r="BL18" s="313">
        <f>Datos!BO17</f>
        <v>3.3333333333333335</v>
      </c>
      <c r="BM18" s="314">
        <f>Datos!CN17</f>
        <v>4</v>
      </c>
      <c r="BN18" s="319">
        <f>Datos!AP17</f>
        <v>3.8333333333333335</v>
      </c>
      <c r="BO18" s="313">
        <f>Datos!BP17</f>
        <v>4</v>
      </c>
      <c r="BP18" s="314">
        <f>Datos!CO17</f>
        <v>3.6666666666666665</v>
      </c>
      <c r="BQ18" s="319">
        <f>Datos!AQ17</f>
        <v>3.25</v>
      </c>
      <c r="BR18" s="313">
        <f>Datos!BQ17</f>
        <v>3.25</v>
      </c>
      <c r="BS18" s="314">
        <f>Datos!CP17</f>
        <v>3.25</v>
      </c>
    </row>
    <row r="19" spans="1:71" s="23" customFormat="1" ht="35.1" customHeight="1">
      <c r="A19" s="250">
        <v>13</v>
      </c>
      <c r="B19" s="251" t="s">
        <v>113</v>
      </c>
      <c r="C19" s="326">
        <f>+Datos!AX18</f>
        <v>3.6049093355290833</v>
      </c>
      <c r="D19" s="323">
        <f>Datos!BX18</f>
        <v>3.8217120181405897</v>
      </c>
      <c r="E19" s="324">
        <f>Datos!CW18</f>
        <v>3.5039233749055185</v>
      </c>
      <c r="F19" s="319">
        <f>Datos!AR18</f>
        <v>3.325031679338402</v>
      </c>
      <c r="G19" s="313">
        <f>Datos!BR18</f>
        <v>3.4612244897959186</v>
      </c>
      <c r="H19" s="314">
        <f>Datos!CQ18</f>
        <v>3.1815759637188212</v>
      </c>
      <c r="I19" s="319">
        <f>Datos!AS18</f>
        <v>3.3791208791208791</v>
      </c>
      <c r="J19" s="313">
        <f>Datos!BS18</f>
        <v>3.65</v>
      </c>
      <c r="K19" s="314">
        <f>Datos!CR18</f>
        <v>3.2857142857142856</v>
      </c>
      <c r="L19" s="319">
        <f>Datos!AT18</f>
        <v>3.75</v>
      </c>
      <c r="M19" s="313">
        <f>Datos!BT18</f>
        <v>4</v>
      </c>
      <c r="N19" s="314">
        <f>Datos!CS18</f>
        <v>3.6</v>
      </c>
      <c r="O19" s="319">
        <f>Datos!AU18</f>
        <v>3.1197478991596639</v>
      </c>
      <c r="P19" s="313">
        <f>Datos!BU18</f>
        <v>3.6761904761904765</v>
      </c>
      <c r="Q19" s="314">
        <f>Datos!CT18</f>
        <v>2.9562499999999998</v>
      </c>
      <c r="R19" s="319">
        <f>Datos!AV18</f>
        <v>4.333333333333333</v>
      </c>
      <c r="S19" s="313">
        <f>Datos!BV18</f>
        <v>4.2857142857142856</v>
      </c>
      <c r="T19" s="314">
        <f>Datos!CU18</f>
        <v>4.4000000000000004</v>
      </c>
      <c r="U19" s="319">
        <f>Datos!AW18</f>
        <v>3.7222222222222223</v>
      </c>
      <c r="V19" s="313">
        <f>Datos!BW18</f>
        <v>3.8571428571428572</v>
      </c>
      <c r="W19" s="314">
        <f>Datos!CV18</f>
        <v>3.6</v>
      </c>
      <c r="X19" s="319">
        <f>Datos!AB18</f>
        <v>3.7647058823529411</v>
      </c>
      <c r="Y19" s="313">
        <f>Datos!BB18</f>
        <v>4</v>
      </c>
      <c r="Z19" s="314">
        <f>Datos!CA18</f>
        <v>3.6</v>
      </c>
      <c r="AA19" s="319">
        <f>Datos!AC18</f>
        <v>3.8666666666666667</v>
      </c>
      <c r="AB19" s="313">
        <f>Datos!BC18</f>
        <v>3.8</v>
      </c>
      <c r="AC19" s="314">
        <f>Datos!CB18</f>
        <v>3.8888888888888888</v>
      </c>
      <c r="AD19" s="319">
        <f>Datos!AD18</f>
        <v>2.3125</v>
      </c>
      <c r="AE19" s="313">
        <f>Datos!BD18</f>
        <v>2.5714285714285716</v>
      </c>
      <c r="AF19" s="314">
        <f>Datos!CC18</f>
        <v>2</v>
      </c>
      <c r="AG19" s="319">
        <f>Datos!AE18</f>
        <v>2.625</v>
      </c>
      <c r="AH19" s="313">
        <f>Datos!BE18</f>
        <v>2.5714285714285716</v>
      </c>
      <c r="AI19" s="314">
        <f>Datos!CD18</f>
        <v>2.625</v>
      </c>
      <c r="AJ19" s="319">
        <f>Datos!AF18</f>
        <v>3.9285714285714284</v>
      </c>
      <c r="AK19" s="313">
        <f>Datos!BF18</f>
        <v>4</v>
      </c>
      <c r="AL19" s="314">
        <f>Datos!CE18</f>
        <v>3.8571428571428572</v>
      </c>
      <c r="AM19" s="319">
        <f>Datos!AG18</f>
        <v>3.2777777777777777</v>
      </c>
      <c r="AN19" s="313">
        <f>Datos!BG18</f>
        <v>3.5714285714285716</v>
      </c>
      <c r="AO19" s="314">
        <f>Datos!CF18</f>
        <v>3</v>
      </c>
      <c r="AP19" s="319">
        <f>Datos!AH18</f>
        <v>3.5</v>
      </c>
      <c r="AQ19" s="313">
        <f>Datos!BH18</f>
        <v>3.7142857142857144</v>
      </c>
      <c r="AR19" s="314">
        <f>Datos!CG18</f>
        <v>3.3</v>
      </c>
      <c r="AS19" s="319">
        <f>Datos!AI18</f>
        <v>3.6153846153846154</v>
      </c>
      <c r="AT19" s="313">
        <f>Datos!BI18</f>
        <v>3.8</v>
      </c>
      <c r="AU19" s="314">
        <f>Datos!CH18</f>
        <v>3.5714285714285716</v>
      </c>
      <c r="AV19" s="319">
        <f>Datos!AJ18</f>
        <v>3.1428571428571428</v>
      </c>
      <c r="AW19" s="313">
        <f>Datos!BJ18</f>
        <v>3.5</v>
      </c>
      <c r="AX19" s="314">
        <f>Datos!CI18</f>
        <v>3</v>
      </c>
      <c r="AY19" s="319">
        <f>Datos!AK18</f>
        <v>3.75</v>
      </c>
      <c r="AZ19" s="313">
        <f>Datos!BK18</f>
        <v>4</v>
      </c>
      <c r="BA19" s="314">
        <f>Datos!CJ18</f>
        <v>3.6</v>
      </c>
      <c r="BB19" s="319">
        <f>Datos!AL18</f>
        <v>3.7857142857142856</v>
      </c>
      <c r="BC19" s="313">
        <f>Datos!BL18</f>
        <v>3.5714285714285716</v>
      </c>
      <c r="BD19" s="314">
        <f>Datos!CK18</f>
        <v>4</v>
      </c>
      <c r="BE19" s="319">
        <f>Datos!AM18</f>
        <v>3</v>
      </c>
      <c r="BF19" s="313">
        <f>Datos!BM18</f>
        <v>3.6666666666666665</v>
      </c>
      <c r="BG19" s="314">
        <f>Datos!CL18</f>
        <v>2.8</v>
      </c>
      <c r="BH19" s="319">
        <f>Datos!AN18</f>
        <v>2.7647058823529411</v>
      </c>
      <c r="BI19" s="313">
        <f>Datos!BN18</f>
        <v>3.6666666666666665</v>
      </c>
      <c r="BJ19" s="314">
        <f>Datos!CM18</f>
        <v>2.4</v>
      </c>
      <c r="BK19" s="319">
        <f>Datos!AO18</f>
        <v>2.9285714285714284</v>
      </c>
      <c r="BL19" s="313">
        <f>Datos!BO18</f>
        <v>3.8</v>
      </c>
      <c r="BM19" s="314">
        <f>Datos!CN18</f>
        <v>2.625</v>
      </c>
      <c r="BN19" s="319">
        <f>Datos!AP18</f>
        <v>4.333333333333333</v>
      </c>
      <c r="BO19" s="313">
        <f>Datos!BP18</f>
        <v>4.2857142857142856</v>
      </c>
      <c r="BP19" s="314">
        <f>Datos!CO18</f>
        <v>4.4000000000000004</v>
      </c>
      <c r="BQ19" s="319">
        <f>Datos!AQ18</f>
        <v>3.7222222222222223</v>
      </c>
      <c r="BR19" s="313">
        <f>Datos!BQ18</f>
        <v>3.8571428571428572</v>
      </c>
      <c r="BS19" s="314">
        <f>Datos!CP18</f>
        <v>3.6</v>
      </c>
    </row>
    <row r="20" spans="1:71" s="23" customFormat="1" ht="35.1" customHeight="1">
      <c r="A20" s="250">
        <v>14</v>
      </c>
      <c r="B20" s="251" t="s">
        <v>115</v>
      </c>
      <c r="C20" s="326">
        <f>+Datos!AX19</f>
        <v>3.875</v>
      </c>
      <c r="D20" s="323">
        <f>Datos!BX19</f>
        <v>3.5297619047619047</v>
      </c>
      <c r="E20" s="324">
        <f>Datos!CW19</f>
        <v>4.1086309523809526</v>
      </c>
      <c r="F20" s="319">
        <f>Datos!AR19</f>
        <v>3.875</v>
      </c>
      <c r="G20" s="313">
        <f>Datos!BR19</f>
        <v>3.7619047619047619</v>
      </c>
      <c r="H20" s="314">
        <f>Datos!CQ19</f>
        <v>3.9642857142857144</v>
      </c>
      <c r="I20" s="319">
        <f>Datos!AS19</f>
        <v>3.5625</v>
      </c>
      <c r="J20" s="313">
        <f>Datos!BS19</f>
        <v>3.5</v>
      </c>
      <c r="K20" s="314">
        <f>Datos!CR19</f>
        <v>3.5</v>
      </c>
      <c r="L20" s="319">
        <f>Datos!AT19</f>
        <v>4.125</v>
      </c>
      <c r="M20" s="313">
        <f>Datos!BT19</f>
        <v>4</v>
      </c>
      <c r="N20" s="314">
        <f>Datos!CS19</f>
        <v>4.25</v>
      </c>
      <c r="O20" s="319">
        <f>Datos!AU19</f>
        <v>3.6875</v>
      </c>
      <c r="P20" s="313">
        <f>Datos!BU19</f>
        <v>2.9166666666666665</v>
      </c>
      <c r="Q20" s="314">
        <f>Datos!CT19</f>
        <v>4.1875</v>
      </c>
      <c r="R20" s="319">
        <f>Datos!AV19</f>
        <v>4.125</v>
      </c>
      <c r="S20" s="313">
        <f>Datos!BV19</f>
        <v>3.6666666666666665</v>
      </c>
      <c r="T20" s="314">
        <f>Datos!CU19</f>
        <v>4.5</v>
      </c>
      <c r="U20" s="319">
        <f>Datos!AW19</f>
        <v>3.875</v>
      </c>
      <c r="V20" s="313">
        <f>Datos!BW19</f>
        <v>3.3333333333333335</v>
      </c>
      <c r="W20" s="314">
        <f>Datos!CV19</f>
        <v>4.25</v>
      </c>
      <c r="X20" s="319">
        <f>Datos!AB19</f>
        <v>4.5</v>
      </c>
      <c r="Y20" s="313">
        <f>Datos!BB19</f>
        <v>5</v>
      </c>
      <c r="Z20" s="314">
        <f>Datos!CA19</f>
        <v>4.25</v>
      </c>
      <c r="AA20" s="319">
        <f>Datos!AC19</f>
        <v>4.125</v>
      </c>
      <c r="AB20" s="313">
        <f>Datos!BC19</f>
        <v>4.333333333333333</v>
      </c>
      <c r="AC20" s="314">
        <f>Datos!CB19</f>
        <v>4.25</v>
      </c>
      <c r="AD20" s="319">
        <f>Datos!AD19</f>
        <v>2.875</v>
      </c>
      <c r="AE20" s="313">
        <f>Datos!BD19</f>
        <v>2.3333333333333335</v>
      </c>
      <c r="AF20" s="314">
        <f>Datos!CC19</f>
        <v>3</v>
      </c>
      <c r="AG20" s="319">
        <f>Datos!AE19</f>
        <v>3.125</v>
      </c>
      <c r="AH20" s="313">
        <f>Datos!BE19</f>
        <v>2.6666666666666665</v>
      </c>
      <c r="AI20" s="314">
        <f>Datos!CD19</f>
        <v>3.25</v>
      </c>
      <c r="AJ20" s="319">
        <f>Datos!AF19</f>
        <v>4</v>
      </c>
      <c r="AK20" s="313">
        <f>Datos!BF19</f>
        <v>3.6666666666666665</v>
      </c>
      <c r="AL20" s="314">
        <f>Datos!CE19</f>
        <v>4.25</v>
      </c>
      <c r="AM20" s="319">
        <f>Datos!AG19</f>
        <v>4.25</v>
      </c>
      <c r="AN20" s="313">
        <f>Datos!BG19</f>
        <v>4.333333333333333</v>
      </c>
      <c r="AO20" s="314">
        <f>Datos!CF19</f>
        <v>4.25</v>
      </c>
      <c r="AP20" s="319">
        <f>Datos!AH19</f>
        <v>4.25</v>
      </c>
      <c r="AQ20" s="313">
        <f>Datos!BH19</f>
        <v>4</v>
      </c>
      <c r="AR20" s="314">
        <f>Datos!CG19</f>
        <v>4.5</v>
      </c>
      <c r="AS20" s="319">
        <f>Datos!AI19</f>
        <v>4.25</v>
      </c>
      <c r="AT20" s="313">
        <f>Datos!BI19</f>
        <v>4.333333333333333</v>
      </c>
      <c r="AU20" s="314">
        <f>Datos!CH19</f>
        <v>4.25</v>
      </c>
      <c r="AV20" s="319">
        <f>Datos!AJ19</f>
        <v>2.875</v>
      </c>
      <c r="AW20" s="313">
        <f>Datos!BJ19</f>
        <v>2.6666666666666665</v>
      </c>
      <c r="AX20" s="314">
        <f>Datos!CI19</f>
        <v>2.75</v>
      </c>
      <c r="AY20" s="319">
        <f>Datos!AK19</f>
        <v>4.125</v>
      </c>
      <c r="AZ20" s="313">
        <f>Datos!BK19</f>
        <v>4</v>
      </c>
      <c r="BA20" s="314">
        <f>Datos!CJ19</f>
        <v>4.25</v>
      </c>
      <c r="BB20" s="319">
        <f>Datos!AL19</f>
        <v>4.25</v>
      </c>
      <c r="BC20" s="313">
        <f>Datos!BL19</f>
        <v>4</v>
      </c>
      <c r="BD20" s="314">
        <f>Datos!CK19</f>
        <v>4.5</v>
      </c>
      <c r="BE20" s="319">
        <f>Datos!AM19</f>
        <v>3.625</v>
      </c>
      <c r="BF20" s="313">
        <f>Datos!BM19</f>
        <v>2.6666666666666665</v>
      </c>
      <c r="BG20" s="314">
        <f>Datos!CL19</f>
        <v>4.25</v>
      </c>
      <c r="BH20" s="319">
        <f>Datos!AN19</f>
        <v>3.375</v>
      </c>
      <c r="BI20" s="313">
        <f>Datos!BN19</f>
        <v>2.3333333333333335</v>
      </c>
      <c r="BJ20" s="314">
        <f>Datos!CM19</f>
        <v>4</v>
      </c>
      <c r="BK20" s="319">
        <f>Datos!AO19</f>
        <v>3.5</v>
      </c>
      <c r="BL20" s="313">
        <f>Datos!BO19</f>
        <v>2.6666666666666665</v>
      </c>
      <c r="BM20" s="314">
        <f>Datos!CN19</f>
        <v>4</v>
      </c>
      <c r="BN20" s="319">
        <f>Datos!AP19</f>
        <v>4.125</v>
      </c>
      <c r="BO20" s="313">
        <f>Datos!BP19</f>
        <v>3.6666666666666665</v>
      </c>
      <c r="BP20" s="314">
        <f>Datos!CO19</f>
        <v>4.5</v>
      </c>
      <c r="BQ20" s="319">
        <f>Datos!AQ19</f>
        <v>3.875</v>
      </c>
      <c r="BR20" s="313">
        <f>Datos!BQ19</f>
        <v>3.3333333333333335</v>
      </c>
      <c r="BS20" s="314">
        <f>Datos!CP19</f>
        <v>4.25</v>
      </c>
    </row>
    <row r="21" spans="1:71" s="23" customFormat="1" ht="35.1" customHeight="1">
      <c r="A21" s="250">
        <v>15</v>
      </c>
      <c r="B21" s="251" t="s">
        <v>119</v>
      </c>
      <c r="C21" s="326">
        <f>+Datos!AX20</f>
        <v>3.7717261904761905</v>
      </c>
      <c r="D21" s="323">
        <f>Datos!BX20</f>
        <v>0</v>
      </c>
      <c r="E21" s="324">
        <f>Datos!CW20</f>
        <v>3.7717261904761905</v>
      </c>
      <c r="F21" s="319">
        <f>Datos!AR20</f>
        <v>3.4928571428571429</v>
      </c>
      <c r="G21" s="313">
        <f>Datos!BR20</f>
        <v>0</v>
      </c>
      <c r="H21" s="314">
        <f>Datos!CQ20</f>
        <v>3.4928571428571429</v>
      </c>
      <c r="I21" s="319">
        <f>Datos!AS20</f>
        <v>3</v>
      </c>
      <c r="J21" s="313">
        <f>Datos!BS20</f>
        <v>0</v>
      </c>
      <c r="K21" s="314">
        <f>Datos!CR20</f>
        <v>3</v>
      </c>
      <c r="L21" s="319">
        <f>Datos!AT20</f>
        <v>3.25</v>
      </c>
      <c r="M21" s="313">
        <f>Datos!BT20</f>
        <v>0</v>
      </c>
      <c r="N21" s="314">
        <f>Datos!CS20</f>
        <v>3.25</v>
      </c>
      <c r="O21" s="319">
        <f>Datos!AU20</f>
        <v>4.0875000000000004</v>
      </c>
      <c r="P21" s="313">
        <f>Datos!BU20</f>
        <v>0</v>
      </c>
      <c r="Q21" s="314">
        <f>Datos!CT20</f>
        <v>4.0875000000000004</v>
      </c>
      <c r="R21" s="319">
        <f>Datos!AV20</f>
        <v>4.8</v>
      </c>
      <c r="S21" s="313">
        <f>Datos!BV20</f>
        <v>0</v>
      </c>
      <c r="T21" s="314">
        <f>Datos!CU20</f>
        <v>4.8</v>
      </c>
      <c r="U21" s="319">
        <f>Datos!AW20</f>
        <v>4</v>
      </c>
      <c r="V21" s="313">
        <f>Datos!BW20</f>
        <v>0</v>
      </c>
      <c r="W21" s="314">
        <f>Datos!CV20</f>
        <v>4</v>
      </c>
      <c r="X21" s="319">
        <f>Datos!AB20</f>
        <v>4.2</v>
      </c>
      <c r="Y21" s="313">
        <f>Datos!BB20</f>
        <v>0</v>
      </c>
      <c r="Z21" s="314">
        <f>Datos!CA20</f>
        <v>4.2</v>
      </c>
      <c r="AA21" s="319">
        <f>Datos!AC20</f>
        <v>3.8</v>
      </c>
      <c r="AB21" s="313">
        <f>Datos!BC20</f>
        <v>0</v>
      </c>
      <c r="AC21" s="314">
        <f>Datos!CB20</f>
        <v>3.8</v>
      </c>
      <c r="AD21" s="319">
        <f>Datos!AD20</f>
        <v>3</v>
      </c>
      <c r="AE21" s="313">
        <f>Datos!BD20</f>
        <v>0</v>
      </c>
      <c r="AF21" s="314">
        <f>Datos!CC20</f>
        <v>3</v>
      </c>
      <c r="AG21" s="319">
        <f>Datos!AE20</f>
        <v>3.25</v>
      </c>
      <c r="AH21" s="313">
        <f>Datos!BE20</f>
        <v>0</v>
      </c>
      <c r="AI21" s="314">
        <f>Datos!CD20</f>
        <v>3.25</v>
      </c>
      <c r="AJ21" s="319">
        <f>Datos!AF20</f>
        <v>3.75</v>
      </c>
      <c r="AK21" s="313">
        <f>Datos!BF20</f>
        <v>0</v>
      </c>
      <c r="AL21" s="314">
        <f>Datos!CE20</f>
        <v>3.75</v>
      </c>
      <c r="AM21" s="319">
        <f>Datos!AG20</f>
        <v>3.25</v>
      </c>
      <c r="AN21" s="313">
        <f>Datos!BG20</f>
        <v>0</v>
      </c>
      <c r="AO21" s="314">
        <f>Datos!CF20</f>
        <v>3.25</v>
      </c>
      <c r="AP21" s="319">
        <f>Datos!AH20</f>
        <v>3.2</v>
      </c>
      <c r="AQ21" s="313">
        <f>Datos!BH20</f>
        <v>0</v>
      </c>
      <c r="AR21" s="314">
        <f>Datos!CG20</f>
        <v>3.2</v>
      </c>
      <c r="AS21" s="319">
        <f>Datos!AI20</f>
        <v>3</v>
      </c>
      <c r="AT21" s="313">
        <f>Datos!BI20</f>
        <v>0</v>
      </c>
      <c r="AU21" s="314">
        <f>Datos!CH20</f>
        <v>3</v>
      </c>
      <c r="AV21" s="319">
        <f>Datos!AJ20</f>
        <v>3</v>
      </c>
      <c r="AW21" s="313">
        <f>Datos!BJ20</f>
        <v>0</v>
      </c>
      <c r="AX21" s="314">
        <f>Datos!CI20</f>
        <v>3</v>
      </c>
      <c r="AY21" s="319">
        <f>Datos!AK20</f>
        <v>3.25</v>
      </c>
      <c r="AZ21" s="313">
        <f>Datos!BK20</f>
        <v>0</v>
      </c>
      <c r="BA21" s="314">
        <f>Datos!CJ20</f>
        <v>3.25</v>
      </c>
      <c r="BB21" s="319">
        <f>Datos!AL20</f>
        <v>4.8</v>
      </c>
      <c r="BC21" s="313">
        <f>Datos!BL20</f>
        <v>0</v>
      </c>
      <c r="BD21" s="314">
        <f>Datos!CK20</f>
        <v>4.8</v>
      </c>
      <c r="BE21" s="319">
        <f>Datos!AM20</f>
        <v>3.8</v>
      </c>
      <c r="BF21" s="313">
        <f>Datos!BM20</f>
        <v>0</v>
      </c>
      <c r="BG21" s="314">
        <f>Datos!CL20</f>
        <v>3.8</v>
      </c>
      <c r="BH21" s="319">
        <f>Datos!AN20</f>
        <v>4</v>
      </c>
      <c r="BI21" s="313">
        <f>Datos!BN20</f>
        <v>0</v>
      </c>
      <c r="BJ21" s="314">
        <f>Datos!CM20</f>
        <v>4</v>
      </c>
      <c r="BK21" s="319">
        <f>Datos!AO20</f>
        <v>3.75</v>
      </c>
      <c r="BL21" s="313">
        <f>Datos!BO20</f>
        <v>0</v>
      </c>
      <c r="BM21" s="314">
        <f>Datos!CN20</f>
        <v>3.75</v>
      </c>
      <c r="BN21" s="319">
        <f>Datos!AP20</f>
        <v>4.8</v>
      </c>
      <c r="BO21" s="313">
        <f>Datos!BP20</f>
        <v>0</v>
      </c>
      <c r="BP21" s="314">
        <f>Datos!CO20</f>
        <v>4.8</v>
      </c>
      <c r="BQ21" s="319">
        <f>Datos!AQ20</f>
        <v>4</v>
      </c>
      <c r="BR21" s="313">
        <f>Datos!BQ20</f>
        <v>0</v>
      </c>
      <c r="BS21" s="314">
        <f>Datos!CP20</f>
        <v>4</v>
      </c>
    </row>
    <row r="22" spans="1:71" s="23" customFormat="1" ht="35.1" customHeight="1">
      <c r="A22" s="250">
        <v>16</v>
      </c>
      <c r="B22" s="251" t="s">
        <v>129</v>
      </c>
      <c r="C22" s="326">
        <f>+Datos!AX21</f>
        <v>3.4126984126984126</v>
      </c>
      <c r="D22" s="323">
        <f>Datos!BX21</f>
        <v>3.3273809523809526</v>
      </c>
      <c r="E22" s="324">
        <f>Datos!CW21</f>
        <v>3.5476190476190474</v>
      </c>
      <c r="F22" s="319">
        <f>Datos!AR21</f>
        <v>3.6428571428571423</v>
      </c>
      <c r="G22" s="313">
        <f>Datos!BR21</f>
        <v>3.2142857142857144</v>
      </c>
      <c r="H22" s="314">
        <f>Datos!CQ21</f>
        <v>4.2857142857142856</v>
      </c>
      <c r="I22" s="319">
        <f>Datos!AS21</f>
        <v>3</v>
      </c>
      <c r="J22" s="313">
        <f>Datos!BS21</f>
        <v>2.5</v>
      </c>
      <c r="K22" s="314">
        <f>Datos!CR21</f>
        <v>4</v>
      </c>
      <c r="L22" s="319">
        <f>Datos!AT21</f>
        <v>3</v>
      </c>
      <c r="M22" s="313">
        <f>Datos!BT21</f>
        <v>4</v>
      </c>
      <c r="N22" s="314">
        <f>Datos!CS21</f>
        <v>1</v>
      </c>
      <c r="O22" s="319">
        <f>Datos!AU21</f>
        <v>2.1666666666666665</v>
      </c>
      <c r="P22" s="313">
        <f>Datos!BU21</f>
        <v>2.25</v>
      </c>
      <c r="Q22" s="314">
        <f>Datos!CT21</f>
        <v>2</v>
      </c>
      <c r="R22" s="319">
        <f>Datos!AV21</f>
        <v>4.333333333333333</v>
      </c>
      <c r="S22" s="313">
        <f>Datos!BV21</f>
        <v>4</v>
      </c>
      <c r="T22" s="314">
        <f>Datos!CU21</f>
        <v>5</v>
      </c>
      <c r="U22" s="319">
        <f>Datos!AW21</f>
        <v>4.333333333333333</v>
      </c>
      <c r="V22" s="313">
        <f>Datos!BW21</f>
        <v>4</v>
      </c>
      <c r="W22" s="314">
        <f>Datos!CV21</f>
        <v>5</v>
      </c>
      <c r="X22" s="319">
        <f>Datos!AB21</f>
        <v>4</v>
      </c>
      <c r="Y22" s="313">
        <f>Datos!BB21</f>
        <v>3.5</v>
      </c>
      <c r="Z22" s="314">
        <f>Datos!CA21</f>
        <v>5</v>
      </c>
      <c r="AA22" s="319">
        <f>Datos!AC21</f>
        <v>4.333333333333333</v>
      </c>
      <c r="AB22" s="313">
        <f>Datos!BC21</f>
        <v>4</v>
      </c>
      <c r="AC22" s="314">
        <f>Datos!CB21</f>
        <v>5</v>
      </c>
      <c r="AD22" s="319">
        <f>Datos!AD21</f>
        <v>2</v>
      </c>
      <c r="AE22" s="313">
        <f>Datos!BD21</f>
        <v>2</v>
      </c>
      <c r="AF22" s="314">
        <f>Datos!CC21</f>
        <v>2</v>
      </c>
      <c r="AG22" s="319">
        <f>Datos!AE21</f>
        <v>2.5</v>
      </c>
      <c r="AH22" s="313">
        <f>Datos!BE21</f>
        <v>2</v>
      </c>
      <c r="AI22" s="314">
        <f>Datos!CD21</f>
        <v>3</v>
      </c>
      <c r="AJ22" s="319">
        <f>Datos!AF21</f>
        <v>4</v>
      </c>
      <c r="AK22" s="313">
        <f>Datos!BF21</f>
        <v>3</v>
      </c>
      <c r="AL22" s="314">
        <f>Datos!CE21</f>
        <v>5</v>
      </c>
      <c r="AM22" s="319">
        <f>Datos!AG21</f>
        <v>4.333333333333333</v>
      </c>
      <c r="AN22" s="313">
        <f>Datos!BG21</f>
        <v>4</v>
      </c>
      <c r="AO22" s="314">
        <f>Datos!CF21</f>
        <v>5</v>
      </c>
      <c r="AP22" s="319">
        <f>Datos!AH21</f>
        <v>4.333333333333333</v>
      </c>
      <c r="AQ22" s="313">
        <f>Datos!BH21</f>
        <v>4</v>
      </c>
      <c r="AR22" s="314">
        <f>Datos!CG21</f>
        <v>5</v>
      </c>
      <c r="AS22" s="319">
        <f>Datos!AI21</f>
        <v>3.3333333333333335</v>
      </c>
      <c r="AT22" s="313">
        <f>Datos!BI21</f>
        <v>2.5</v>
      </c>
      <c r="AU22" s="314">
        <f>Datos!CH21</f>
        <v>5</v>
      </c>
      <c r="AV22" s="319">
        <f>Datos!AJ21</f>
        <v>2.6666666666666665</v>
      </c>
      <c r="AW22" s="313">
        <f>Datos!BJ21</f>
        <v>2.5</v>
      </c>
      <c r="AX22" s="314">
        <f>Datos!CI21</f>
        <v>3</v>
      </c>
      <c r="AY22" s="319">
        <f>Datos!AK21</f>
        <v>3</v>
      </c>
      <c r="AZ22" s="313">
        <f>Datos!BK21</f>
        <v>4</v>
      </c>
      <c r="BA22" s="314">
        <f>Datos!CJ21</f>
        <v>1</v>
      </c>
      <c r="BB22" s="319">
        <f>Datos!AL21</f>
        <v>3.6666666666666665</v>
      </c>
      <c r="BC22" s="313">
        <f>Datos!BL21</f>
        <v>3</v>
      </c>
      <c r="BD22" s="314">
        <f>Datos!CK21</f>
        <v>5</v>
      </c>
      <c r="BE22" s="319">
        <f>Datos!AM21</f>
        <v>1.6666666666666667</v>
      </c>
      <c r="BF22" s="313">
        <f>Datos!BM21</f>
        <v>2</v>
      </c>
      <c r="BG22" s="314">
        <f>Datos!CL21</f>
        <v>1</v>
      </c>
      <c r="BH22" s="319">
        <f>Datos!AN21</f>
        <v>1.6666666666666667</v>
      </c>
      <c r="BI22" s="313">
        <f>Datos!BN21</f>
        <v>2</v>
      </c>
      <c r="BJ22" s="314">
        <f>Datos!CM21</f>
        <v>1</v>
      </c>
      <c r="BK22" s="319">
        <f>Datos!AO21</f>
        <v>1.6666666666666667</v>
      </c>
      <c r="BL22" s="313">
        <f>Datos!BO21</f>
        <v>2</v>
      </c>
      <c r="BM22" s="314">
        <f>Datos!CN21</f>
        <v>1</v>
      </c>
      <c r="BN22" s="319">
        <f>Datos!AP21</f>
        <v>4.333333333333333</v>
      </c>
      <c r="BO22" s="313">
        <f>Datos!BP21</f>
        <v>4</v>
      </c>
      <c r="BP22" s="314">
        <f>Datos!CO21</f>
        <v>5</v>
      </c>
      <c r="BQ22" s="319">
        <f>Datos!AQ21</f>
        <v>4.333333333333333</v>
      </c>
      <c r="BR22" s="313">
        <f>Datos!BQ21</f>
        <v>4</v>
      </c>
      <c r="BS22" s="314">
        <f>Datos!CP21</f>
        <v>5</v>
      </c>
    </row>
    <row r="23" spans="1:71" s="23" customFormat="1" ht="35.1" customHeight="1">
      <c r="A23" s="250">
        <v>17</v>
      </c>
      <c r="B23" s="251" t="s">
        <v>94</v>
      </c>
      <c r="C23" s="326">
        <f>+Datos!AX22</f>
        <v>3.5429894179894177</v>
      </c>
      <c r="D23" s="323">
        <f>Datos!BX22</f>
        <v>3.5099206349206349</v>
      </c>
      <c r="E23" s="324">
        <f>Datos!CW22</f>
        <v>4.1785714285714288</v>
      </c>
      <c r="F23" s="319">
        <f>Datos!AR22</f>
        <v>3.4190476190476189</v>
      </c>
      <c r="G23" s="313">
        <f>Datos!BR22</f>
        <v>3.4761904761904767</v>
      </c>
      <c r="H23" s="314">
        <f>Datos!CQ22</f>
        <v>4.0714285714285712</v>
      </c>
      <c r="I23" s="319">
        <f>Datos!AS22</f>
        <v>3.3888888888888888</v>
      </c>
      <c r="J23" s="313">
        <f>Datos!BS22</f>
        <v>3.25</v>
      </c>
      <c r="K23" s="314">
        <f>Datos!CR22</f>
        <v>4.5</v>
      </c>
      <c r="L23" s="319">
        <f>Datos!AT22</f>
        <v>3.5</v>
      </c>
      <c r="M23" s="313">
        <f>Datos!BT22</f>
        <v>3.8333333333333335</v>
      </c>
      <c r="N23" s="314">
        <f>Datos!CS22</f>
        <v>3.3333333333333335</v>
      </c>
      <c r="O23" s="319">
        <f>Datos!AU22</f>
        <v>3.25</v>
      </c>
      <c r="P23" s="313">
        <f>Datos!BU22</f>
        <v>3</v>
      </c>
      <c r="Q23" s="314">
        <f>Datos!CT22</f>
        <v>3.8333333333333335</v>
      </c>
      <c r="R23" s="319">
        <f>Datos!AV22</f>
        <v>4.0999999999999996</v>
      </c>
      <c r="S23" s="313">
        <f>Datos!BV22</f>
        <v>4</v>
      </c>
      <c r="T23" s="314">
        <f>Datos!CU22</f>
        <v>4.666666666666667</v>
      </c>
      <c r="U23" s="319">
        <f>Datos!AW22</f>
        <v>3.6</v>
      </c>
      <c r="V23" s="313">
        <f>Datos!BW22</f>
        <v>3.5</v>
      </c>
      <c r="W23" s="314">
        <f>Datos!CV22</f>
        <v>4.666666666666667</v>
      </c>
      <c r="X23" s="319">
        <f>Datos!AB22</f>
        <v>3.5555555555555554</v>
      </c>
      <c r="Y23" s="313">
        <f>Datos!BB22</f>
        <v>3.8333333333333335</v>
      </c>
      <c r="Z23" s="314">
        <f>Datos!CA22</f>
        <v>4</v>
      </c>
      <c r="AA23" s="319">
        <f>Datos!AC22</f>
        <v>4</v>
      </c>
      <c r="AB23" s="313">
        <f>Datos!BC22</f>
        <v>3.8333333333333335</v>
      </c>
      <c r="AC23" s="314">
        <f>Datos!CB22</f>
        <v>5</v>
      </c>
      <c r="AD23" s="319">
        <f>Datos!AD22</f>
        <v>2.6</v>
      </c>
      <c r="AE23" s="313">
        <f>Datos!BD22</f>
        <v>2.8333333333333335</v>
      </c>
      <c r="AF23" s="314">
        <f>Datos!CC22</f>
        <v>2.6666666666666665</v>
      </c>
      <c r="AG23" s="319">
        <f>Datos!AE22</f>
        <v>2.6</v>
      </c>
      <c r="AH23" s="313">
        <f>Datos!BE22</f>
        <v>2.8333333333333335</v>
      </c>
      <c r="AI23" s="314">
        <f>Datos!CD22</f>
        <v>2.6666666666666665</v>
      </c>
      <c r="AJ23" s="319">
        <f>Datos!AF22</f>
        <v>3.7777777777777777</v>
      </c>
      <c r="AK23" s="313">
        <f>Datos!BF22</f>
        <v>3.8333333333333335</v>
      </c>
      <c r="AL23" s="314">
        <f>Datos!CE22</f>
        <v>4.5</v>
      </c>
      <c r="AM23" s="319">
        <f>Datos!AG22</f>
        <v>3.6</v>
      </c>
      <c r="AN23" s="313">
        <f>Datos!BG22</f>
        <v>3.5</v>
      </c>
      <c r="AO23" s="314">
        <f>Datos!CF22</f>
        <v>4.666666666666667</v>
      </c>
      <c r="AP23" s="319">
        <f>Datos!AH22</f>
        <v>3.8</v>
      </c>
      <c r="AQ23" s="313">
        <f>Datos!BH22</f>
        <v>3.6666666666666665</v>
      </c>
      <c r="AR23" s="314">
        <f>Datos!CG22</f>
        <v>5</v>
      </c>
      <c r="AS23" s="319">
        <f>Datos!AI22</f>
        <v>3.6666666666666665</v>
      </c>
      <c r="AT23" s="313">
        <f>Datos!BI22</f>
        <v>3.5</v>
      </c>
      <c r="AU23" s="314">
        <f>Datos!CH22</f>
        <v>5</v>
      </c>
      <c r="AV23" s="319">
        <f>Datos!AJ22</f>
        <v>3.1111111111111112</v>
      </c>
      <c r="AW23" s="313">
        <f>Datos!BJ22</f>
        <v>3</v>
      </c>
      <c r="AX23" s="314">
        <f>Datos!CI22</f>
        <v>4</v>
      </c>
      <c r="AY23" s="319">
        <f>Datos!AK22</f>
        <v>3.5</v>
      </c>
      <c r="AZ23" s="313">
        <f>Datos!BK22</f>
        <v>3.8333333333333335</v>
      </c>
      <c r="BA23" s="314">
        <f>Datos!CJ22</f>
        <v>3.3333333333333335</v>
      </c>
      <c r="BB23" s="319">
        <f>Datos!AL22</f>
        <v>3.6</v>
      </c>
      <c r="BC23" s="313">
        <f>Datos!BL22</f>
        <v>3.1666666666666665</v>
      </c>
      <c r="BD23" s="314">
        <f>Datos!CK22</f>
        <v>4.666666666666667</v>
      </c>
      <c r="BE23" s="319">
        <f>Datos!AM22</f>
        <v>3.1</v>
      </c>
      <c r="BF23" s="313">
        <f>Datos!BM22</f>
        <v>2.8333333333333335</v>
      </c>
      <c r="BG23" s="314">
        <f>Datos!CL22</f>
        <v>3.6666666666666665</v>
      </c>
      <c r="BH23" s="319">
        <f>Datos!AN22</f>
        <v>3</v>
      </c>
      <c r="BI23" s="313">
        <f>Datos!BN22</f>
        <v>2.8333333333333335</v>
      </c>
      <c r="BJ23" s="314">
        <f>Datos!CM22</f>
        <v>3.3333333333333335</v>
      </c>
      <c r="BK23" s="319">
        <f>Datos!AO22</f>
        <v>3.3</v>
      </c>
      <c r="BL23" s="313">
        <f>Datos!BO22</f>
        <v>3.1666666666666665</v>
      </c>
      <c r="BM23" s="314">
        <f>Datos!CN22</f>
        <v>3.6666666666666665</v>
      </c>
      <c r="BN23" s="319">
        <f>Datos!AP22</f>
        <v>4.0999999999999996</v>
      </c>
      <c r="BO23" s="313">
        <f>Datos!BP22</f>
        <v>4</v>
      </c>
      <c r="BP23" s="314">
        <f>Datos!CO22</f>
        <v>4.666666666666667</v>
      </c>
      <c r="BQ23" s="319">
        <f>Datos!AQ22</f>
        <v>3.6</v>
      </c>
      <c r="BR23" s="313">
        <f>Datos!BQ22</f>
        <v>3.5</v>
      </c>
      <c r="BS23" s="314">
        <f>Datos!CP22</f>
        <v>4.666666666666667</v>
      </c>
    </row>
    <row r="24" spans="1:71" s="23" customFormat="1" ht="35.1" customHeight="1">
      <c r="A24" s="250">
        <v>18</v>
      </c>
      <c r="B24" s="251" t="s">
        <v>128</v>
      </c>
      <c r="C24" s="326">
        <f>+Datos!AX23</f>
        <v>3.7847222222222219</v>
      </c>
      <c r="D24" s="323">
        <f>Datos!BX23</f>
        <v>3.7847222222222219</v>
      </c>
      <c r="E24" s="324">
        <f>Datos!CW23</f>
        <v>0</v>
      </c>
      <c r="F24" s="319">
        <f>Datos!AR23</f>
        <v>3.9333333333333331</v>
      </c>
      <c r="G24" s="313">
        <f>Datos!BR23</f>
        <v>3.9333333333333331</v>
      </c>
      <c r="H24" s="314">
        <f>Datos!CQ23</f>
        <v>0</v>
      </c>
      <c r="I24" s="319">
        <f>Datos!AS23</f>
        <v>4.0833333333333339</v>
      </c>
      <c r="J24" s="313">
        <f>Datos!BS23</f>
        <v>4.0833333333333339</v>
      </c>
      <c r="K24" s="314">
        <f>Datos!CR23</f>
        <v>0</v>
      </c>
      <c r="L24" s="319">
        <f>Datos!AT23</f>
        <v>3.3333333333333335</v>
      </c>
      <c r="M24" s="313">
        <f>Datos!BT23</f>
        <v>3.3333333333333335</v>
      </c>
      <c r="N24" s="314">
        <f>Datos!CS23</f>
        <v>0</v>
      </c>
      <c r="O24" s="319">
        <f>Datos!AU23</f>
        <v>3.6583333333333332</v>
      </c>
      <c r="P24" s="313">
        <f>Datos!BU23</f>
        <v>3.6583333333333332</v>
      </c>
      <c r="Q24" s="314">
        <f>Datos!CT23</f>
        <v>0</v>
      </c>
      <c r="R24" s="319">
        <f>Datos!AV23</f>
        <v>3.5</v>
      </c>
      <c r="S24" s="313">
        <f>Datos!BV23</f>
        <v>3.5</v>
      </c>
      <c r="T24" s="314">
        <f>Datos!CU23</f>
        <v>0</v>
      </c>
      <c r="U24" s="319">
        <f>Datos!AW23</f>
        <v>4.2</v>
      </c>
      <c r="V24" s="313">
        <f>Datos!BW23</f>
        <v>4.2</v>
      </c>
      <c r="W24" s="314">
        <f>Datos!CV23</f>
        <v>0</v>
      </c>
      <c r="X24" s="319">
        <f>Datos!AB23</f>
        <v>4.4000000000000004</v>
      </c>
      <c r="Y24" s="313">
        <f>Datos!BB23</f>
        <v>4.4000000000000004</v>
      </c>
      <c r="Z24" s="314">
        <f>Datos!CA23</f>
        <v>0</v>
      </c>
      <c r="AA24" s="319">
        <f>Datos!AC23</f>
        <v>3.6666666666666665</v>
      </c>
      <c r="AB24" s="313">
        <f>Datos!BC23</f>
        <v>3.6666666666666665</v>
      </c>
      <c r="AC24" s="314">
        <f>Datos!CB23</f>
        <v>0</v>
      </c>
      <c r="AD24" s="319">
        <f>Datos!AD23</f>
        <v>3.4</v>
      </c>
      <c r="AE24" s="313">
        <f>Datos!BD23</f>
        <v>3.4</v>
      </c>
      <c r="AF24" s="314">
        <f>Datos!CC23</f>
        <v>0</v>
      </c>
      <c r="AG24" s="319">
        <f>Datos!AE23</f>
        <v>3.2</v>
      </c>
      <c r="AH24" s="313">
        <f>Datos!BE23</f>
        <v>3.2</v>
      </c>
      <c r="AI24" s="314">
        <f>Datos!CD23</f>
        <v>0</v>
      </c>
      <c r="AJ24" s="319">
        <f>Datos!AF23</f>
        <v>4.2</v>
      </c>
      <c r="AK24" s="313">
        <f>Datos!BF23</f>
        <v>4.2</v>
      </c>
      <c r="AL24" s="314">
        <f>Datos!CE23</f>
        <v>0</v>
      </c>
      <c r="AM24" s="319">
        <f>Datos!AG23</f>
        <v>4.333333333333333</v>
      </c>
      <c r="AN24" s="313">
        <f>Datos!BG23</f>
        <v>4.333333333333333</v>
      </c>
      <c r="AO24" s="314">
        <f>Datos!CF23</f>
        <v>0</v>
      </c>
      <c r="AP24" s="319">
        <f>Datos!AH23</f>
        <v>4.333333333333333</v>
      </c>
      <c r="AQ24" s="313">
        <f>Datos!BH23</f>
        <v>4.333333333333333</v>
      </c>
      <c r="AR24" s="314">
        <f>Datos!CG23</f>
        <v>0</v>
      </c>
      <c r="AS24" s="319">
        <f>Datos!AI23</f>
        <v>4.166666666666667</v>
      </c>
      <c r="AT24" s="313">
        <f>Datos!BI23</f>
        <v>4.166666666666667</v>
      </c>
      <c r="AU24" s="314">
        <f>Datos!CH23</f>
        <v>0</v>
      </c>
      <c r="AV24" s="319">
        <f>Datos!AJ23</f>
        <v>4</v>
      </c>
      <c r="AW24" s="313">
        <f>Datos!BJ23</f>
        <v>4</v>
      </c>
      <c r="AX24" s="314">
        <f>Datos!CI23</f>
        <v>0</v>
      </c>
      <c r="AY24" s="319">
        <f>Datos!AK23</f>
        <v>3.3333333333333335</v>
      </c>
      <c r="AZ24" s="313">
        <f>Datos!BK23</f>
        <v>3.3333333333333335</v>
      </c>
      <c r="BA24" s="314">
        <f>Datos!CJ23</f>
        <v>0</v>
      </c>
      <c r="BB24" s="319">
        <f>Datos!AL23</f>
        <v>4.5</v>
      </c>
      <c r="BC24" s="313">
        <f>Datos!BL23</f>
        <v>4.5</v>
      </c>
      <c r="BD24" s="314">
        <f>Datos!CK23</f>
        <v>0</v>
      </c>
      <c r="BE24" s="319">
        <f>Datos!AM23</f>
        <v>3.3333333333333335</v>
      </c>
      <c r="BF24" s="313">
        <f>Datos!BM23</f>
        <v>3.3333333333333335</v>
      </c>
      <c r="BG24" s="314">
        <f>Datos!CL23</f>
        <v>0</v>
      </c>
      <c r="BH24" s="319">
        <f>Datos!AN23</f>
        <v>3</v>
      </c>
      <c r="BI24" s="313">
        <f>Datos!BN23</f>
        <v>3</v>
      </c>
      <c r="BJ24" s="314">
        <f>Datos!CM23</f>
        <v>0</v>
      </c>
      <c r="BK24" s="319">
        <f>Datos!AO23</f>
        <v>3.8</v>
      </c>
      <c r="BL24" s="313">
        <f>Datos!BO23</f>
        <v>3.8</v>
      </c>
      <c r="BM24" s="314">
        <f>Datos!CN23</f>
        <v>0</v>
      </c>
      <c r="BN24" s="319">
        <f>Datos!AP23</f>
        <v>3.5</v>
      </c>
      <c r="BO24" s="313">
        <f>Datos!BP23</f>
        <v>3.5</v>
      </c>
      <c r="BP24" s="314">
        <f>Datos!CO23</f>
        <v>0</v>
      </c>
      <c r="BQ24" s="319">
        <f>Datos!AQ23</f>
        <v>4.2</v>
      </c>
      <c r="BR24" s="313">
        <f>Datos!BQ23</f>
        <v>4.2</v>
      </c>
      <c r="BS24" s="314">
        <f>Datos!CP23</f>
        <v>0</v>
      </c>
    </row>
    <row r="25" spans="1:71" s="23" customFormat="1" ht="35.1" customHeight="1">
      <c r="A25" s="250">
        <v>19</v>
      </c>
      <c r="B25" s="251" t="s">
        <v>96</v>
      </c>
      <c r="C25" s="326">
        <f>+Datos!AX24</f>
        <v>3.8690476190476186</v>
      </c>
      <c r="D25" s="323">
        <f>Datos!BX24</f>
        <v>0</v>
      </c>
      <c r="E25" s="324">
        <f>Datos!CW24</f>
        <v>0</v>
      </c>
      <c r="F25" s="319">
        <f>Datos!AR24</f>
        <v>3.7976190476190474</v>
      </c>
      <c r="G25" s="313">
        <f>Datos!BR24</f>
        <v>0</v>
      </c>
      <c r="H25" s="314">
        <f>Datos!CQ24</f>
        <v>3.7976190476190474</v>
      </c>
      <c r="I25" s="319">
        <f>Datos!AS24</f>
        <v>3</v>
      </c>
      <c r="J25" s="313">
        <f>Datos!BS24</f>
        <v>0</v>
      </c>
      <c r="K25" s="314">
        <f>Datos!CR24</f>
        <v>3</v>
      </c>
      <c r="L25" s="319">
        <f>Datos!AT24</f>
        <v>4.333333333333333</v>
      </c>
      <c r="M25" s="313">
        <f>Datos!BT24</f>
        <v>0</v>
      </c>
      <c r="N25" s="314">
        <f>Datos!CS24</f>
        <v>4.333333333333333</v>
      </c>
      <c r="O25" s="319">
        <f>Datos!AU24</f>
        <v>3.083333333333333</v>
      </c>
      <c r="P25" s="313">
        <f>Datos!BU24</f>
        <v>0</v>
      </c>
      <c r="Q25" s="314">
        <f>Datos!CT24</f>
        <v>3.083333333333333</v>
      </c>
      <c r="R25" s="319">
        <f>Datos!AV24</f>
        <v>4.5</v>
      </c>
      <c r="S25" s="313">
        <f>Datos!BV24</f>
        <v>0</v>
      </c>
      <c r="T25" s="314">
        <f>Datos!CU24</f>
        <v>4.5</v>
      </c>
      <c r="U25" s="319">
        <f>Datos!AW24</f>
        <v>4.5</v>
      </c>
      <c r="V25" s="313">
        <f>Datos!BW24</f>
        <v>0</v>
      </c>
      <c r="W25" s="314">
        <f>Datos!CV24</f>
        <v>4.5</v>
      </c>
      <c r="X25" s="319">
        <f>Datos!AB24</f>
        <v>4</v>
      </c>
      <c r="Y25" s="313">
        <f>Datos!BB24</f>
        <v>0</v>
      </c>
      <c r="Z25" s="314">
        <f>Datos!CA24</f>
        <v>4</v>
      </c>
      <c r="AA25" s="319">
        <f>Datos!AC24</f>
        <v>4</v>
      </c>
      <c r="AB25" s="313">
        <f>Datos!BC24</f>
        <v>0</v>
      </c>
      <c r="AC25" s="314">
        <f>Datos!CB24</f>
        <v>4</v>
      </c>
      <c r="AD25" s="319">
        <f>Datos!AD24</f>
        <v>3.3333333333333335</v>
      </c>
      <c r="AE25" s="313">
        <f>Datos!BD24</f>
        <v>0</v>
      </c>
      <c r="AF25" s="314">
        <f>Datos!CC24</f>
        <v>3.3333333333333335</v>
      </c>
      <c r="AG25" s="319">
        <f>Datos!AE24</f>
        <v>3</v>
      </c>
      <c r="AH25" s="313">
        <f>Datos!BE24</f>
        <v>0</v>
      </c>
      <c r="AI25" s="314">
        <f>Datos!CD24</f>
        <v>3</v>
      </c>
      <c r="AJ25" s="319">
        <f>Datos!AF24</f>
        <v>3.6666666666666665</v>
      </c>
      <c r="AK25" s="313">
        <f>Datos!BF24</f>
        <v>0</v>
      </c>
      <c r="AL25" s="314">
        <f>Datos!CE24</f>
        <v>3.6666666666666665</v>
      </c>
      <c r="AM25" s="319">
        <f>Datos!AG24</f>
        <v>4.333333333333333</v>
      </c>
      <c r="AN25" s="313">
        <f>Datos!BG24</f>
        <v>0</v>
      </c>
      <c r="AO25" s="314">
        <f>Datos!CF24</f>
        <v>4.333333333333333</v>
      </c>
      <c r="AP25" s="319">
        <f>Datos!AH24</f>
        <v>4.25</v>
      </c>
      <c r="AQ25" s="313">
        <f>Datos!BH24</f>
        <v>0</v>
      </c>
      <c r="AR25" s="314">
        <f>Datos!CG24</f>
        <v>4.25</v>
      </c>
      <c r="AS25" s="319">
        <f>Datos!AI24</f>
        <v>3</v>
      </c>
      <c r="AT25" s="313">
        <f>Datos!BI24</f>
        <v>0</v>
      </c>
      <c r="AU25" s="314">
        <f>Datos!CH24</f>
        <v>3</v>
      </c>
      <c r="AV25" s="319">
        <f>Datos!AJ24</f>
        <v>3</v>
      </c>
      <c r="AW25" s="313">
        <f>Datos!BJ24</f>
        <v>0</v>
      </c>
      <c r="AX25" s="314">
        <f>Datos!CI24</f>
        <v>3</v>
      </c>
      <c r="AY25" s="319">
        <f>Datos!AK24</f>
        <v>4.333333333333333</v>
      </c>
      <c r="AZ25" s="313">
        <f>Datos!BK24</f>
        <v>0</v>
      </c>
      <c r="BA25" s="314">
        <f>Datos!CJ24</f>
        <v>4.333333333333333</v>
      </c>
      <c r="BB25" s="319">
        <f>Datos!AL24</f>
        <v>4.333333333333333</v>
      </c>
      <c r="BC25" s="313">
        <f>Datos!BL24</f>
        <v>0</v>
      </c>
      <c r="BD25" s="314">
        <f>Datos!CK24</f>
        <v>4.333333333333333</v>
      </c>
      <c r="BE25" s="319">
        <f>Datos!AM24</f>
        <v>3</v>
      </c>
      <c r="BF25" s="313">
        <f>Datos!BM24</f>
        <v>0</v>
      </c>
      <c r="BG25" s="314">
        <f>Datos!CL24</f>
        <v>3</v>
      </c>
      <c r="BH25" s="319">
        <f>Datos!AN24</f>
        <v>3</v>
      </c>
      <c r="BI25" s="313">
        <f>Datos!BN24</f>
        <v>0</v>
      </c>
      <c r="BJ25" s="314">
        <f>Datos!CM24</f>
        <v>3</v>
      </c>
      <c r="BK25" s="319">
        <f>Datos!AO24</f>
        <v>2</v>
      </c>
      <c r="BL25" s="313">
        <f>Datos!BO24</f>
        <v>0</v>
      </c>
      <c r="BM25" s="314">
        <f>Datos!CN24</f>
        <v>2</v>
      </c>
      <c r="BN25" s="319">
        <f>Datos!AP24</f>
        <v>4.5</v>
      </c>
      <c r="BO25" s="313">
        <f>Datos!BP24</f>
        <v>0</v>
      </c>
      <c r="BP25" s="314">
        <f>Datos!CO24</f>
        <v>4.5</v>
      </c>
      <c r="BQ25" s="319">
        <f>Datos!AQ24</f>
        <v>4.5</v>
      </c>
      <c r="BR25" s="313">
        <f>Datos!BQ24</f>
        <v>0</v>
      </c>
      <c r="BS25" s="314">
        <f>Datos!CP24</f>
        <v>4.5</v>
      </c>
    </row>
    <row r="26" spans="1:71" s="23" customFormat="1" ht="35.1" customHeight="1">
      <c r="A26" s="250">
        <v>20</v>
      </c>
      <c r="B26" s="251" t="s">
        <v>107</v>
      </c>
      <c r="C26" s="326">
        <f>+Datos!AX25</f>
        <v>3.8711970899470902</v>
      </c>
      <c r="D26" s="323">
        <f>Datos!BX25</f>
        <v>3.9097222222222219</v>
      </c>
      <c r="E26" s="324">
        <f>Datos!CW25</f>
        <v>3.7539682539682544</v>
      </c>
      <c r="F26" s="319">
        <f>Datos!AR25</f>
        <v>3.8273809523809526</v>
      </c>
      <c r="G26" s="313">
        <f>Datos!BR25</f>
        <v>3.833333333333333</v>
      </c>
      <c r="H26" s="314">
        <f>Datos!CQ25</f>
        <v>3.8571428571428572</v>
      </c>
      <c r="I26" s="319">
        <f>Datos!AS25</f>
        <v>3.916666666666667</v>
      </c>
      <c r="J26" s="313">
        <f>Datos!BS25</f>
        <v>3.8166666666666664</v>
      </c>
      <c r="K26" s="314">
        <f>Datos!CR25</f>
        <v>4.25</v>
      </c>
      <c r="L26" s="319">
        <f>Datos!AT25</f>
        <v>4.1428571428571432</v>
      </c>
      <c r="M26" s="313">
        <f>Datos!BT25</f>
        <v>4</v>
      </c>
      <c r="N26" s="314">
        <f>Datos!CS25</f>
        <v>4.333333333333333</v>
      </c>
      <c r="O26" s="319">
        <f>Datos!AU25</f>
        <v>3.6736111111111112</v>
      </c>
      <c r="P26" s="313">
        <f>Datos!BU25</f>
        <v>3.9750000000000001</v>
      </c>
      <c r="Q26" s="314">
        <f>Datos!CT25</f>
        <v>2.75</v>
      </c>
      <c r="R26" s="319">
        <f>Datos!AV25</f>
        <v>3.7777777777777777</v>
      </c>
      <c r="S26" s="313">
        <f>Datos!BV25</f>
        <v>3.8333333333333335</v>
      </c>
      <c r="T26" s="314">
        <f>Datos!CU25</f>
        <v>3.6666666666666665</v>
      </c>
      <c r="U26" s="319">
        <f>Datos!AW25</f>
        <v>3.8888888888888888</v>
      </c>
      <c r="V26" s="313">
        <f>Datos!BW25</f>
        <v>4</v>
      </c>
      <c r="W26" s="314">
        <f>Datos!CV25</f>
        <v>3.6666666666666665</v>
      </c>
      <c r="X26" s="319">
        <f>Datos!AB25</f>
        <v>4.666666666666667</v>
      </c>
      <c r="Y26" s="313">
        <f>Datos!BB25</f>
        <v>4.666666666666667</v>
      </c>
      <c r="Z26" s="314">
        <f>Datos!CA25</f>
        <v>4.666666666666667</v>
      </c>
      <c r="AA26" s="319">
        <f>Datos!AC25</f>
        <v>4</v>
      </c>
      <c r="AB26" s="313">
        <f>Datos!BC25</f>
        <v>4.166666666666667</v>
      </c>
      <c r="AC26" s="314">
        <f>Datos!CB25</f>
        <v>3.6666666666666665</v>
      </c>
      <c r="AD26" s="319">
        <f>Datos!AD25</f>
        <v>2.7777777777777777</v>
      </c>
      <c r="AE26" s="313">
        <f>Datos!BD25</f>
        <v>2.6666666666666665</v>
      </c>
      <c r="AF26" s="314">
        <f>Datos!CC25</f>
        <v>3</v>
      </c>
      <c r="AG26" s="319">
        <f>Datos!AE25</f>
        <v>3.25</v>
      </c>
      <c r="AH26" s="313">
        <f>Datos!BE25</f>
        <v>3</v>
      </c>
      <c r="AI26" s="314">
        <f>Datos!CD25</f>
        <v>4</v>
      </c>
      <c r="AJ26" s="319">
        <f>Datos!AF25</f>
        <v>4.5555555555555554</v>
      </c>
      <c r="AK26" s="313">
        <f>Datos!BF25</f>
        <v>4.5</v>
      </c>
      <c r="AL26" s="314">
        <f>Datos!CE25</f>
        <v>4.666666666666667</v>
      </c>
      <c r="AM26" s="319">
        <f>Datos!AG25</f>
        <v>3.6666666666666665</v>
      </c>
      <c r="AN26" s="313">
        <f>Datos!BG25</f>
        <v>3.8333333333333335</v>
      </c>
      <c r="AO26" s="314">
        <f>Datos!CF25</f>
        <v>3.3333333333333335</v>
      </c>
      <c r="AP26" s="319">
        <f>Datos!AH25</f>
        <v>3.875</v>
      </c>
      <c r="AQ26" s="313">
        <f>Datos!BH25</f>
        <v>4</v>
      </c>
      <c r="AR26" s="314">
        <f>Datos!CG25</f>
        <v>3.6666666666666665</v>
      </c>
      <c r="AS26" s="319">
        <f>Datos!AI25</f>
        <v>4</v>
      </c>
      <c r="AT26" s="313">
        <f>Datos!BI25</f>
        <v>3.8333333333333335</v>
      </c>
      <c r="AU26" s="314">
        <f>Datos!CH25</f>
        <v>4.5</v>
      </c>
      <c r="AV26" s="319">
        <f>Datos!AJ25</f>
        <v>3.8333333333333335</v>
      </c>
      <c r="AW26" s="313">
        <f>Datos!BJ25</f>
        <v>3.8</v>
      </c>
      <c r="AX26" s="314">
        <f>Datos!CI25</f>
        <v>4</v>
      </c>
      <c r="AY26" s="319">
        <f>Datos!AK25</f>
        <v>4.1428571428571432</v>
      </c>
      <c r="AZ26" s="313">
        <f>Datos!BK25</f>
        <v>4</v>
      </c>
      <c r="BA26" s="314">
        <f>Datos!CJ25</f>
        <v>4.333333333333333</v>
      </c>
      <c r="BB26" s="319">
        <f>Datos!AL25</f>
        <v>4.2222222222222223</v>
      </c>
      <c r="BC26" s="313">
        <f>Datos!BL25</f>
        <v>4.166666666666667</v>
      </c>
      <c r="BD26" s="314">
        <f>Datos!CK25</f>
        <v>4.333333333333333</v>
      </c>
      <c r="BE26" s="319">
        <f>Datos!AM25</f>
        <v>3.75</v>
      </c>
      <c r="BF26" s="313">
        <f>Datos!BM25</f>
        <v>4.4000000000000004</v>
      </c>
      <c r="BG26" s="314">
        <f>Datos!CL25</f>
        <v>2.6666666666666665</v>
      </c>
      <c r="BH26" s="319">
        <f>Datos!AN25</f>
        <v>3.2222222222222223</v>
      </c>
      <c r="BI26" s="313">
        <f>Datos!BN25</f>
        <v>3.3333333333333335</v>
      </c>
      <c r="BJ26" s="314">
        <f>Datos!CM25</f>
        <v>3</v>
      </c>
      <c r="BK26" s="319">
        <f>Datos!AO25</f>
        <v>3.5</v>
      </c>
      <c r="BL26" s="313">
        <f>Datos!BO25</f>
        <v>4</v>
      </c>
      <c r="BM26" s="314">
        <f>Datos!CN25</f>
        <v>1</v>
      </c>
      <c r="BN26" s="319">
        <f>Datos!AP25</f>
        <v>3.7777777777777777</v>
      </c>
      <c r="BO26" s="313">
        <f>Datos!BP25</f>
        <v>3.8333333333333335</v>
      </c>
      <c r="BP26" s="314">
        <f>Datos!CO25</f>
        <v>3.6666666666666665</v>
      </c>
      <c r="BQ26" s="319">
        <f>Datos!AQ25</f>
        <v>3.8888888888888888</v>
      </c>
      <c r="BR26" s="313">
        <f>Datos!BQ25</f>
        <v>4</v>
      </c>
      <c r="BS26" s="314">
        <f>Datos!CP25</f>
        <v>3.6666666666666665</v>
      </c>
    </row>
    <row r="27" spans="1:71" s="23" customFormat="1" ht="35.1" customHeight="1">
      <c r="A27" s="250">
        <v>21</v>
      </c>
      <c r="B27" s="251" t="s">
        <v>120</v>
      </c>
      <c r="C27" s="326">
        <f>+Datos!AX26</f>
        <v>3.5485804539375967</v>
      </c>
      <c r="D27" s="323">
        <f>Datos!BX26</f>
        <v>3.6748015873015873</v>
      </c>
      <c r="E27" s="324">
        <f>Datos!CW26</f>
        <v>3.4999149659863953</v>
      </c>
      <c r="F27" s="319">
        <f>Datos!AR26</f>
        <v>3.5244636316064892</v>
      </c>
      <c r="G27" s="313">
        <f>Datos!BR26</f>
        <v>3.5904761904761906</v>
      </c>
      <c r="H27" s="314">
        <f>Datos!CQ26</f>
        <v>3.5578231292517009</v>
      </c>
      <c r="I27" s="319">
        <f>Datos!AS26</f>
        <v>3.731060606060606</v>
      </c>
      <c r="J27" s="313">
        <f>Datos!BS26</f>
        <v>3.875</v>
      </c>
      <c r="K27" s="314">
        <f>Datos!CR26</f>
        <v>3.75</v>
      </c>
      <c r="L27" s="319">
        <f>Datos!AT26</f>
        <v>3.1666666666666665</v>
      </c>
      <c r="M27" s="313">
        <f>Datos!BT26</f>
        <v>3.4</v>
      </c>
      <c r="N27" s="314">
        <f>Datos!CS26</f>
        <v>3</v>
      </c>
      <c r="O27" s="319">
        <f>Datos!AU26</f>
        <v>3.5835775335775333</v>
      </c>
      <c r="P27" s="313">
        <f>Datos!BU26</f>
        <v>3.6833333333333336</v>
      </c>
      <c r="Q27" s="314">
        <f>Datos!CT26</f>
        <v>3.5488095238095236</v>
      </c>
      <c r="R27" s="319">
        <f>Datos!AV26</f>
        <v>3.7857142857142856</v>
      </c>
      <c r="S27" s="313">
        <f>Datos!BV26</f>
        <v>4</v>
      </c>
      <c r="T27" s="314">
        <f>Datos!CU26</f>
        <v>3.5714285714285716</v>
      </c>
      <c r="U27" s="319">
        <f>Datos!AW26</f>
        <v>3.5</v>
      </c>
      <c r="V27" s="313">
        <f>Datos!BW26</f>
        <v>3.5</v>
      </c>
      <c r="W27" s="314">
        <f>Datos!CV26</f>
        <v>3.5714285714285716</v>
      </c>
      <c r="X27" s="319">
        <f>Datos!AB26</f>
        <v>3.5714285714285716</v>
      </c>
      <c r="Y27" s="313">
        <f>Datos!BB26</f>
        <v>3</v>
      </c>
      <c r="Z27" s="314">
        <f>Datos!CA26</f>
        <v>3.8571428571428572</v>
      </c>
      <c r="AA27" s="319">
        <f>Datos!AC26</f>
        <v>3.7857142857142856</v>
      </c>
      <c r="AB27" s="313">
        <f>Datos!BC26</f>
        <v>4</v>
      </c>
      <c r="AC27" s="314">
        <f>Datos!CB26</f>
        <v>3.5714285714285716</v>
      </c>
      <c r="AD27" s="319">
        <f>Datos!AD26</f>
        <v>3</v>
      </c>
      <c r="AE27" s="313">
        <f>Datos!BD26</f>
        <v>3.3333333333333335</v>
      </c>
      <c r="AF27" s="314">
        <f>Datos!CC26</f>
        <v>2.8571428571428572</v>
      </c>
      <c r="AG27" s="319">
        <f>Datos!AE26</f>
        <v>3.4615384615384617</v>
      </c>
      <c r="AH27" s="313">
        <f>Datos!BE26</f>
        <v>3.6</v>
      </c>
      <c r="AI27" s="314">
        <f>Datos!CD26</f>
        <v>3.5714285714285716</v>
      </c>
      <c r="AJ27" s="319">
        <f>Datos!AF26</f>
        <v>3.1666666666666665</v>
      </c>
      <c r="AK27" s="313">
        <f>Datos!BF26</f>
        <v>3</v>
      </c>
      <c r="AL27" s="314">
        <f>Datos!CE26</f>
        <v>3.3333333333333335</v>
      </c>
      <c r="AM27" s="319">
        <f>Datos!AG26</f>
        <v>3.7692307692307692</v>
      </c>
      <c r="AN27" s="313">
        <f>Datos!BG26</f>
        <v>4</v>
      </c>
      <c r="AO27" s="314">
        <f>Datos!CF26</f>
        <v>3.7142857142857144</v>
      </c>
      <c r="AP27" s="319">
        <f>Datos!AH26</f>
        <v>3.9166666666666665</v>
      </c>
      <c r="AQ27" s="313">
        <f>Datos!BH26</f>
        <v>4.2</v>
      </c>
      <c r="AR27" s="314">
        <f>Datos!CG26</f>
        <v>4</v>
      </c>
      <c r="AS27" s="319">
        <f>Datos!AI26</f>
        <v>3.9166666666666665</v>
      </c>
      <c r="AT27" s="313">
        <f>Datos!BI26</f>
        <v>4</v>
      </c>
      <c r="AU27" s="314">
        <f>Datos!CH26</f>
        <v>4</v>
      </c>
      <c r="AV27" s="319">
        <f>Datos!AJ26</f>
        <v>3.5454545454545454</v>
      </c>
      <c r="AW27" s="313">
        <f>Datos!BJ26</f>
        <v>3.75</v>
      </c>
      <c r="AX27" s="314">
        <f>Datos!CI26</f>
        <v>3.5</v>
      </c>
      <c r="AY27" s="319">
        <f>Datos!AK26</f>
        <v>3.1666666666666665</v>
      </c>
      <c r="AZ27" s="313">
        <f>Datos!BK26</f>
        <v>3.4</v>
      </c>
      <c r="BA27" s="314">
        <f>Datos!CJ26</f>
        <v>3</v>
      </c>
      <c r="BB27" s="319">
        <f>Datos!AL26</f>
        <v>4.2</v>
      </c>
      <c r="BC27" s="313">
        <f>Datos!BL26</f>
        <v>4.333333333333333</v>
      </c>
      <c r="BD27" s="314">
        <f>Datos!CK26</f>
        <v>4.166666666666667</v>
      </c>
      <c r="BE27" s="319">
        <f>Datos!AM26</f>
        <v>3.7692307692307692</v>
      </c>
      <c r="BF27" s="313">
        <f>Datos!BM26</f>
        <v>4.4000000000000004</v>
      </c>
      <c r="BG27" s="314">
        <f>Datos!CL26</f>
        <v>3.4285714285714284</v>
      </c>
      <c r="BH27" s="319">
        <f>Datos!AN26</f>
        <v>3.1428571428571428</v>
      </c>
      <c r="BI27" s="313">
        <f>Datos!BN26</f>
        <v>3.3333333333333335</v>
      </c>
      <c r="BJ27" s="314">
        <f>Datos!CM26</f>
        <v>3</v>
      </c>
      <c r="BK27" s="319">
        <f>Datos!AO26</f>
        <v>3.2222222222222223</v>
      </c>
      <c r="BL27" s="313">
        <f>Datos!BO26</f>
        <v>2.6666666666666665</v>
      </c>
      <c r="BM27" s="314">
        <f>Datos!CN26</f>
        <v>3.6</v>
      </c>
      <c r="BN27" s="319">
        <f>Datos!AP26</f>
        <v>3.7857142857142856</v>
      </c>
      <c r="BO27" s="313">
        <f>Datos!BP26</f>
        <v>4</v>
      </c>
      <c r="BP27" s="314">
        <f>Datos!CO26</f>
        <v>3.5714285714285716</v>
      </c>
      <c r="BQ27" s="319">
        <f>Datos!AQ26</f>
        <v>3.5</v>
      </c>
      <c r="BR27" s="313">
        <f>Datos!BQ26</f>
        <v>3.5</v>
      </c>
      <c r="BS27" s="314">
        <f>Datos!CP26</f>
        <v>3.5714285714285716</v>
      </c>
    </row>
    <row r="28" spans="1:71" s="23" customFormat="1" ht="35.1" customHeight="1">
      <c r="A28" s="250">
        <v>22</v>
      </c>
      <c r="B28" s="251" t="s">
        <v>118</v>
      </c>
      <c r="C28" s="326">
        <f>+Datos!AX27</f>
        <v>3.9939649470899474</v>
      </c>
      <c r="D28" s="323">
        <f>Datos!BX27</f>
        <v>3.8591269841269842</v>
      </c>
      <c r="E28" s="324">
        <f>Datos!CW27</f>
        <v>4.0619047619047617</v>
      </c>
      <c r="F28" s="319">
        <f>Datos!AR27</f>
        <v>3.8253968253968256</v>
      </c>
      <c r="G28" s="313">
        <f>Datos!BR27</f>
        <v>3.5714285714285716</v>
      </c>
      <c r="H28" s="314">
        <f>Datos!CQ27</f>
        <v>3.9714285714285715</v>
      </c>
      <c r="I28" s="319">
        <f>Datos!AS27</f>
        <v>4.1875</v>
      </c>
      <c r="J28" s="313">
        <f>Datos!BS27</f>
        <v>4.333333333333333</v>
      </c>
      <c r="K28" s="314">
        <f>Datos!CR27</f>
        <v>4.0999999999999996</v>
      </c>
      <c r="L28" s="319">
        <f>Datos!AT27</f>
        <v>3.8571428571428572</v>
      </c>
      <c r="M28" s="313">
        <f>Datos!BT27</f>
        <v>3.5</v>
      </c>
      <c r="N28" s="314">
        <f>Datos!CS27</f>
        <v>4</v>
      </c>
      <c r="O28" s="319">
        <f>Datos!AU27</f>
        <v>3.84375</v>
      </c>
      <c r="P28" s="313">
        <f>Datos!BU27</f>
        <v>3.75</v>
      </c>
      <c r="Q28" s="314">
        <f>Datos!CT27</f>
        <v>3.9</v>
      </c>
      <c r="R28" s="319">
        <f>Datos!AV27</f>
        <v>4.125</v>
      </c>
      <c r="S28" s="313">
        <f>Datos!BV27</f>
        <v>4</v>
      </c>
      <c r="T28" s="314">
        <f>Datos!CU27</f>
        <v>4.2</v>
      </c>
      <c r="U28" s="319">
        <f>Datos!AW27</f>
        <v>4.125</v>
      </c>
      <c r="V28" s="313">
        <f>Datos!BW27</f>
        <v>4</v>
      </c>
      <c r="W28" s="314">
        <f>Datos!CV27</f>
        <v>4.2</v>
      </c>
      <c r="X28" s="319">
        <f>Datos!AB27</f>
        <v>4.7777777777777777</v>
      </c>
      <c r="Y28" s="313">
        <f>Datos!BB27</f>
        <v>4.333333333333333</v>
      </c>
      <c r="Z28" s="314">
        <f>Datos!CA27</f>
        <v>5</v>
      </c>
      <c r="AA28" s="319">
        <f>Datos!AC27</f>
        <v>4.375</v>
      </c>
      <c r="AB28" s="313">
        <f>Datos!BC27</f>
        <v>4.333333333333333</v>
      </c>
      <c r="AC28" s="314">
        <f>Datos!CB27</f>
        <v>4.4000000000000004</v>
      </c>
      <c r="AD28" s="319">
        <f>Datos!AD27</f>
        <v>2.5</v>
      </c>
      <c r="AE28" s="313">
        <f>Datos!BD27</f>
        <v>2.3333333333333335</v>
      </c>
      <c r="AF28" s="314">
        <f>Datos!CC27</f>
        <v>2.6</v>
      </c>
      <c r="AG28" s="319">
        <f>Datos!AE27</f>
        <v>2.5</v>
      </c>
      <c r="AH28" s="313">
        <f>Datos!BE27</f>
        <v>2.3333333333333335</v>
      </c>
      <c r="AI28" s="314">
        <f>Datos!CD27</f>
        <v>2.6</v>
      </c>
      <c r="AJ28" s="319">
        <f>Datos!AF27</f>
        <v>4.5</v>
      </c>
      <c r="AK28" s="313">
        <f>Datos!BF27</f>
        <v>4.333333333333333</v>
      </c>
      <c r="AL28" s="314">
        <f>Datos!CE27</f>
        <v>4.5999999999999996</v>
      </c>
      <c r="AM28" s="319">
        <f>Datos!AG27</f>
        <v>4</v>
      </c>
      <c r="AN28" s="313">
        <f>Datos!BG27</f>
        <v>3.3333333333333335</v>
      </c>
      <c r="AO28" s="314">
        <f>Datos!CF27</f>
        <v>4.4000000000000004</v>
      </c>
      <c r="AP28" s="319">
        <f>Datos!AH27</f>
        <v>4.125</v>
      </c>
      <c r="AQ28" s="313">
        <f>Datos!BH27</f>
        <v>4</v>
      </c>
      <c r="AR28" s="314">
        <f>Datos!CG27</f>
        <v>4.2</v>
      </c>
      <c r="AS28" s="319">
        <f>Datos!AI27</f>
        <v>4.5</v>
      </c>
      <c r="AT28" s="313">
        <f>Datos!BI27</f>
        <v>4.333333333333333</v>
      </c>
      <c r="AU28" s="314">
        <f>Datos!CH27</f>
        <v>4.5999999999999996</v>
      </c>
      <c r="AV28" s="319">
        <f>Datos!AJ27</f>
        <v>3.875</v>
      </c>
      <c r="AW28" s="313">
        <f>Datos!BJ27</f>
        <v>4.333333333333333</v>
      </c>
      <c r="AX28" s="314">
        <f>Datos!CI27</f>
        <v>3.6</v>
      </c>
      <c r="AY28" s="319">
        <f>Datos!AK27</f>
        <v>3.8571428571428572</v>
      </c>
      <c r="AZ28" s="313">
        <f>Datos!BK27</f>
        <v>3.5</v>
      </c>
      <c r="BA28" s="314">
        <f>Datos!CJ27</f>
        <v>4</v>
      </c>
      <c r="BB28" s="319">
        <f>Datos!AL27</f>
        <v>4.25</v>
      </c>
      <c r="BC28" s="313">
        <f>Datos!BL27</f>
        <v>4.333333333333333</v>
      </c>
      <c r="BD28" s="314">
        <f>Datos!CK27</f>
        <v>4.2</v>
      </c>
      <c r="BE28" s="319">
        <f>Datos!AM27</f>
        <v>3.875</v>
      </c>
      <c r="BF28" s="313">
        <f>Datos!BM27</f>
        <v>4</v>
      </c>
      <c r="BG28" s="314">
        <f>Datos!CL27</f>
        <v>3.8</v>
      </c>
      <c r="BH28" s="319">
        <f>Datos!AN27</f>
        <v>3.5</v>
      </c>
      <c r="BI28" s="313">
        <f>Datos!BN27</f>
        <v>3.3333333333333335</v>
      </c>
      <c r="BJ28" s="314">
        <f>Datos!CM27</f>
        <v>3.6</v>
      </c>
      <c r="BK28" s="319">
        <f>Datos!AO27</f>
        <v>3.75</v>
      </c>
      <c r="BL28" s="313">
        <f>Datos!BO27</f>
        <v>3.3333333333333335</v>
      </c>
      <c r="BM28" s="314">
        <f>Datos!CN27</f>
        <v>4</v>
      </c>
      <c r="BN28" s="319">
        <f>Datos!AP27</f>
        <v>4.125</v>
      </c>
      <c r="BO28" s="313">
        <f>Datos!BP27</f>
        <v>4</v>
      </c>
      <c r="BP28" s="314">
        <f>Datos!CO27</f>
        <v>4.2</v>
      </c>
      <c r="BQ28" s="319">
        <f>Datos!AQ27</f>
        <v>4.125</v>
      </c>
      <c r="BR28" s="313">
        <f>Datos!BQ27</f>
        <v>4</v>
      </c>
      <c r="BS28" s="314">
        <f>Datos!CP27</f>
        <v>4.2</v>
      </c>
    </row>
    <row r="29" spans="1:71" s="23" customFormat="1" ht="35.1" customHeight="1">
      <c r="A29" s="250">
        <v>23</v>
      </c>
      <c r="B29" s="251" t="s">
        <v>99</v>
      </c>
      <c r="C29" s="326">
        <f>+Datos!AX28</f>
        <v>3.5472635207929328</v>
      </c>
      <c r="D29" s="323">
        <f>Datos!BX28</f>
        <v>3.6510534769463341</v>
      </c>
      <c r="E29" s="324">
        <f>Datos!CW28</f>
        <v>3.3157596371882083</v>
      </c>
      <c r="F29" s="319">
        <f>Datos!AR28</f>
        <v>3.2644634776987718</v>
      </c>
      <c r="G29" s="313">
        <f>Datos!BR28</f>
        <v>3.2723922902494329</v>
      </c>
      <c r="H29" s="314">
        <f>Datos!CQ28</f>
        <v>3.2326530612244899</v>
      </c>
      <c r="I29" s="319">
        <f>Datos!AS28</f>
        <v>3.4017857142857144</v>
      </c>
      <c r="J29" s="313">
        <f>Datos!BS28</f>
        <v>3.4375</v>
      </c>
      <c r="K29" s="314">
        <f>Datos!CR28</f>
        <v>3.3095238095238093</v>
      </c>
      <c r="L29" s="319">
        <f>Datos!AT28</f>
        <v>3.5294117647058822</v>
      </c>
      <c r="M29" s="313">
        <f>Datos!BT28</f>
        <v>3.7777777777777777</v>
      </c>
      <c r="N29" s="314">
        <f>Datos!CS28</f>
        <v>3.1428571428571428</v>
      </c>
      <c r="O29" s="319">
        <f>Datos!AU28</f>
        <v>3.6504201680672268</v>
      </c>
      <c r="P29" s="313">
        <f>Datos!BU28</f>
        <v>3.8075396825396828</v>
      </c>
      <c r="Q29" s="314">
        <f>Datos!CT28</f>
        <v>3.4</v>
      </c>
      <c r="R29" s="319">
        <f>Datos!AV28</f>
        <v>4</v>
      </c>
      <c r="S29" s="313">
        <f>Datos!BV28</f>
        <v>4.1111111111111107</v>
      </c>
      <c r="T29" s="314">
        <f>Datos!CU28</f>
        <v>3.6666666666666665</v>
      </c>
      <c r="U29" s="319">
        <f>Datos!AW28</f>
        <v>3.4375</v>
      </c>
      <c r="V29" s="313">
        <f>Datos!BW28</f>
        <v>3.5</v>
      </c>
      <c r="W29" s="314">
        <f>Datos!CV28</f>
        <v>3.1428571428571428</v>
      </c>
      <c r="X29" s="319">
        <f>Datos!AB28</f>
        <v>3.75</v>
      </c>
      <c r="Y29" s="313">
        <f>Datos!BB28</f>
        <v>3.875</v>
      </c>
      <c r="Z29" s="314">
        <f>Datos!CA28</f>
        <v>3.4285714285714284</v>
      </c>
      <c r="AA29" s="319">
        <f>Datos!AC28</f>
        <v>3.7647058823529411</v>
      </c>
      <c r="AB29" s="313">
        <f>Datos!BC28</f>
        <v>4.2222222222222223</v>
      </c>
      <c r="AC29" s="314">
        <f>Datos!CB28</f>
        <v>3</v>
      </c>
      <c r="AD29" s="319">
        <f>Datos!AD28</f>
        <v>2.5625</v>
      </c>
      <c r="AE29" s="313">
        <f>Datos!BD28</f>
        <v>2.5555555555555554</v>
      </c>
      <c r="AF29" s="314">
        <f>Datos!CC28</f>
        <v>2.8333333333333335</v>
      </c>
      <c r="AG29" s="319">
        <f>Datos!AE28</f>
        <v>2.5</v>
      </c>
      <c r="AH29" s="313">
        <f>Datos!BE28</f>
        <v>2.2857142857142856</v>
      </c>
      <c r="AI29" s="314">
        <f>Datos!CD28</f>
        <v>2.8333333333333335</v>
      </c>
      <c r="AJ29" s="319">
        <f>Datos!AF28</f>
        <v>3.4615384615384617</v>
      </c>
      <c r="AK29" s="313">
        <f>Datos!BF28</f>
        <v>2.8571428571428572</v>
      </c>
      <c r="AL29" s="314">
        <f>Datos!CE28</f>
        <v>4.2</v>
      </c>
      <c r="AM29" s="319">
        <f>Datos!AG28</f>
        <v>3.1875</v>
      </c>
      <c r="AN29" s="313">
        <f>Datos!BG28</f>
        <v>3.3333333333333335</v>
      </c>
      <c r="AO29" s="314">
        <f>Datos!CF28</f>
        <v>3</v>
      </c>
      <c r="AP29" s="319">
        <f>Datos!AH28</f>
        <v>3.625</v>
      </c>
      <c r="AQ29" s="313">
        <f>Datos!BH28</f>
        <v>3.7777777777777777</v>
      </c>
      <c r="AR29" s="314">
        <f>Datos!CG28</f>
        <v>3.3333333333333335</v>
      </c>
      <c r="AS29" s="319">
        <f>Datos!AI28</f>
        <v>3.375</v>
      </c>
      <c r="AT29" s="313">
        <f>Datos!BI28</f>
        <v>3.375</v>
      </c>
      <c r="AU29" s="314">
        <f>Datos!CH28</f>
        <v>3.2857142857142856</v>
      </c>
      <c r="AV29" s="319">
        <f>Datos!AJ28</f>
        <v>3.4285714285714284</v>
      </c>
      <c r="AW29" s="313">
        <f>Datos!BJ28</f>
        <v>3.5</v>
      </c>
      <c r="AX29" s="314">
        <f>Datos!CI28</f>
        <v>3.3333333333333335</v>
      </c>
      <c r="AY29" s="319">
        <f>Datos!AK28</f>
        <v>3.5294117647058822</v>
      </c>
      <c r="AZ29" s="313">
        <f>Datos!BK28</f>
        <v>3.7777777777777777</v>
      </c>
      <c r="BA29" s="314">
        <f>Datos!CJ28</f>
        <v>3.1428571428571428</v>
      </c>
      <c r="BB29" s="319">
        <f>Datos!AL28</f>
        <v>4.1428571428571432</v>
      </c>
      <c r="BC29" s="313">
        <f>Datos!BL28</f>
        <v>4.5</v>
      </c>
      <c r="BD29" s="314">
        <f>Datos!CK28</f>
        <v>3.6</v>
      </c>
      <c r="BE29" s="319">
        <f>Datos!AM28</f>
        <v>3.7647058823529411</v>
      </c>
      <c r="BF29" s="313">
        <f>Datos!BM28</f>
        <v>4</v>
      </c>
      <c r="BG29" s="314">
        <f>Datos!CL28</f>
        <v>3.4285714285714284</v>
      </c>
      <c r="BH29" s="319">
        <f>Datos!AN28</f>
        <v>3.2941176470588234</v>
      </c>
      <c r="BI29" s="313">
        <f>Datos!BN28</f>
        <v>3.4444444444444446</v>
      </c>
      <c r="BJ29" s="314">
        <f>Datos!CM28</f>
        <v>3.1428571428571428</v>
      </c>
      <c r="BK29" s="319">
        <f>Datos!AO28</f>
        <v>3.4</v>
      </c>
      <c r="BL29" s="313">
        <f>Datos!BO28</f>
        <v>3.2857142857142856</v>
      </c>
      <c r="BM29" s="314">
        <f>Datos!CN28</f>
        <v>3.4285714285714284</v>
      </c>
      <c r="BN29" s="319">
        <f>Datos!AP28</f>
        <v>4</v>
      </c>
      <c r="BO29" s="313">
        <f>Datos!BP28</f>
        <v>4.1111111111111107</v>
      </c>
      <c r="BP29" s="314">
        <f>Datos!CO28</f>
        <v>3.6666666666666665</v>
      </c>
      <c r="BQ29" s="319">
        <f>Datos!AQ28</f>
        <v>3.4375</v>
      </c>
      <c r="BR29" s="313">
        <f>Datos!BQ28</f>
        <v>3.5</v>
      </c>
      <c r="BS29" s="314">
        <f>Datos!CP28</f>
        <v>3.1428571428571428</v>
      </c>
    </row>
    <row r="30" spans="1:71" s="23" customFormat="1" ht="35.1" customHeight="1">
      <c r="A30" s="250">
        <v>24</v>
      </c>
      <c r="B30" s="251" t="s">
        <v>122</v>
      </c>
      <c r="C30" s="326">
        <f>+Datos!AX29</f>
        <v>4.0680390211640214</v>
      </c>
      <c r="D30" s="323">
        <f>Datos!BX29</f>
        <v>3.7658730158730154</v>
      </c>
      <c r="E30" s="324">
        <f>Datos!CW29</f>
        <v>4.2251984126984121</v>
      </c>
      <c r="F30" s="319">
        <f>Datos!AR29</f>
        <v>3.5694444444444442</v>
      </c>
      <c r="G30" s="313">
        <f>Datos!BR29</f>
        <v>2.9285714285714284</v>
      </c>
      <c r="H30" s="314">
        <f>Datos!CQ29</f>
        <v>3.8095238095238093</v>
      </c>
      <c r="I30" s="319">
        <f>Datos!AS29</f>
        <v>3.9375</v>
      </c>
      <c r="J30" s="313">
        <f>Datos!BS29</f>
        <v>3.166666666666667</v>
      </c>
      <c r="K30" s="314">
        <f>Datos!CR29</f>
        <v>4.2833333333333332</v>
      </c>
      <c r="L30" s="319">
        <f>Datos!AT29</f>
        <v>4.333333333333333</v>
      </c>
      <c r="M30" s="313">
        <f>Datos!BT29</f>
        <v>4.333333333333333</v>
      </c>
      <c r="N30" s="314">
        <f>Datos!CS29</f>
        <v>4.333333333333333</v>
      </c>
      <c r="O30" s="319">
        <f>Datos!AU29</f>
        <v>3.9965277777777777</v>
      </c>
      <c r="P30" s="313">
        <f>Datos!BU29</f>
        <v>3.833333333333333</v>
      </c>
      <c r="Q30" s="314">
        <f>Datos!CT29</f>
        <v>4.0916666666666668</v>
      </c>
      <c r="R30" s="319">
        <f>Datos!AV29</f>
        <v>4.5714285714285712</v>
      </c>
      <c r="S30" s="313">
        <f>Datos!BV29</f>
        <v>5</v>
      </c>
      <c r="T30" s="314">
        <f>Datos!CU29</f>
        <v>4.5</v>
      </c>
      <c r="U30" s="319">
        <f>Datos!AW29</f>
        <v>4</v>
      </c>
      <c r="V30" s="313">
        <f>Datos!BW29</f>
        <v>3.3333333333333335</v>
      </c>
      <c r="W30" s="314">
        <f>Datos!CV29</f>
        <v>4.333333333333333</v>
      </c>
      <c r="X30" s="319">
        <f>Datos!AB29</f>
        <v>3.8888888888888888</v>
      </c>
      <c r="Y30" s="313">
        <f>Datos!BB29</f>
        <v>3</v>
      </c>
      <c r="Z30" s="314">
        <f>Datos!CA29</f>
        <v>4.333333333333333</v>
      </c>
      <c r="AA30" s="319">
        <f>Datos!AC29</f>
        <v>4.333333333333333</v>
      </c>
      <c r="AB30" s="313">
        <f>Datos!BC29</f>
        <v>4.333333333333333</v>
      </c>
      <c r="AC30" s="314">
        <f>Datos!CB29</f>
        <v>4.333333333333333</v>
      </c>
      <c r="AD30" s="319">
        <f>Datos!AD29</f>
        <v>2.375</v>
      </c>
      <c r="AE30" s="313">
        <f>Datos!BD29</f>
        <v>2</v>
      </c>
      <c r="AF30" s="314">
        <f>Datos!CC29</f>
        <v>2.5</v>
      </c>
      <c r="AG30" s="319">
        <f>Datos!AE29</f>
        <v>2.875</v>
      </c>
      <c r="AH30" s="313">
        <f>Datos!BE29</f>
        <v>2</v>
      </c>
      <c r="AI30" s="314">
        <f>Datos!CD29</f>
        <v>3.1666666666666665</v>
      </c>
      <c r="AJ30" s="319">
        <f>Datos!AF29</f>
        <v>4.125</v>
      </c>
      <c r="AK30" s="313">
        <f>Datos!BF29</f>
        <v>3.5</v>
      </c>
      <c r="AL30" s="314">
        <f>Datos!CE29</f>
        <v>4.333333333333333</v>
      </c>
      <c r="AM30" s="319">
        <f>Datos!AG29</f>
        <v>3.5</v>
      </c>
      <c r="AN30" s="313">
        <f>Datos!BG29</f>
        <v>2</v>
      </c>
      <c r="AO30" s="314">
        <f>Datos!CF29</f>
        <v>4</v>
      </c>
      <c r="AP30" s="319">
        <f>Datos!AH29</f>
        <v>3.8888888888888888</v>
      </c>
      <c r="AQ30" s="313">
        <f>Datos!BH29</f>
        <v>3.6666666666666665</v>
      </c>
      <c r="AR30" s="314">
        <f>Datos!CG29</f>
        <v>4</v>
      </c>
      <c r="AS30" s="319">
        <f>Datos!AI29</f>
        <v>3.875</v>
      </c>
      <c r="AT30" s="313">
        <f>Datos!BI29</f>
        <v>3</v>
      </c>
      <c r="AU30" s="314">
        <f>Datos!CH29</f>
        <v>4.166666666666667</v>
      </c>
      <c r="AV30" s="319">
        <f>Datos!AJ29</f>
        <v>4</v>
      </c>
      <c r="AW30" s="313">
        <f>Datos!BJ29</f>
        <v>3.3333333333333335</v>
      </c>
      <c r="AX30" s="314">
        <f>Datos!CI29</f>
        <v>4.4000000000000004</v>
      </c>
      <c r="AY30" s="319">
        <f>Datos!AK29</f>
        <v>4.333333333333333</v>
      </c>
      <c r="AZ30" s="313">
        <f>Datos!BK29</f>
        <v>4.333333333333333</v>
      </c>
      <c r="BA30" s="314">
        <f>Datos!CJ29</f>
        <v>4.333333333333333</v>
      </c>
      <c r="BB30" s="319">
        <f>Datos!AL29</f>
        <v>4.1111111111111107</v>
      </c>
      <c r="BC30" s="313">
        <f>Datos!BL29</f>
        <v>3.6666666666666665</v>
      </c>
      <c r="BD30" s="314">
        <f>Datos!CK29</f>
        <v>4.333333333333333</v>
      </c>
      <c r="BE30" s="319">
        <f>Datos!AM29</f>
        <v>4</v>
      </c>
      <c r="BF30" s="313">
        <f>Datos!BM29</f>
        <v>4.333333333333333</v>
      </c>
      <c r="BG30" s="314">
        <f>Datos!CL29</f>
        <v>3.8333333333333335</v>
      </c>
      <c r="BH30" s="319">
        <f>Datos!AN29</f>
        <v>3.75</v>
      </c>
      <c r="BI30" s="313">
        <f>Datos!BN29</f>
        <v>3.6666666666666665</v>
      </c>
      <c r="BJ30" s="314">
        <f>Datos!CM29</f>
        <v>3.8</v>
      </c>
      <c r="BK30" s="319">
        <f>Datos!AO29</f>
        <v>4.125</v>
      </c>
      <c r="BL30" s="313">
        <f>Datos!BO29</f>
        <v>3.6666666666666665</v>
      </c>
      <c r="BM30" s="314">
        <f>Datos!CN29</f>
        <v>4.4000000000000004</v>
      </c>
      <c r="BN30" s="319">
        <f>Datos!AP29</f>
        <v>4.5714285714285712</v>
      </c>
      <c r="BO30" s="313">
        <f>Datos!BP29</f>
        <v>5</v>
      </c>
      <c r="BP30" s="314">
        <f>Datos!CO29</f>
        <v>4.5</v>
      </c>
      <c r="BQ30" s="319">
        <f>Datos!AQ29</f>
        <v>4</v>
      </c>
      <c r="BR30" s="313">
        <f>Datos!BQ29</f>
        <v>3.3333333333333335</v>
      </c>
      <c r="BS30" s="314">
        <f>Datos!CP29</f>
        <v>4.333333333333333</v>
      </c>
    </row>
    <row r="31" spans="1:71" s="23" customFormat="1" ht="35.1" customHeight="1">
      <c r="A31" s="250">
        <v>25</v>
      </c>
      <c r="B31" s="251" t="s">
        <v>103</v>
      </c>
      <c r="C31" s="326">
        <f>+Datos!AX30</f>
        <v>4.6044642857142861</v>
      </c>
      <c r="D31" s="323">
        <f>Datos!BX30</f>
        <v>0</v>
      </c>
      <c r="E31" s="324">
        <f>Datos!CW30</f>
        <v>4.6044642857142861</v>
      </c>
      <c r="F31" s="319">
        <f>Datos!AR30</f>
        <v>4.3642857142857139</v>
      </c>
      <c r="G31" s="313">
        <f>Datos!BR30</f>
        <v>0</v>
      </c>
      <c r="H31" s="314">
        <f>Datos!CQ30</f>
        <v>4.3642857142857139</v>
      </c>
      <c r="I31" s="319">
        <f>Datos!AS30</f>
        <v>4.75</v>
      </c>
      <c r="J31" s="313">
        <f>Datos!BS30</f>
        <v>0</v>
      </c>
      <c r="K31" s="314">
        <f>Datos!CR30</f>
        <v>4.75</v>
      </c>
      <c r="L31" s="319">
        <f>Datos!AT30</f>
        <v>4.8</v>
      </c>
      <c r="M31" s="313">
        <f>Datos!BT30</f>
        <v>0</v>
      </c>
      <c r="N31" s="314">
        <f>Datos!CS30</f>
        <v>4.8</v>
      </c>
      <c r="O31" s="319">
        <f>Datos!AU30</f>
        <v>4.5125000000000002</v>
      </c>
      <c r="P31" s="313">
        <f>Datos!BU30</f>
        <v>0</v>
      </c>
      <c r="Q31" s="314">
        <f>Datos!CT30</f>
        <v>4.5125000000000002</v>
      </c>
      <c r="R31" s="319">
        <f>Datos!AV30</f>
        <v>4.5999999999999996</v>
      </c>
      <c r="S31" s="313">
        <f>Datos!BV30</f>
        <v>0</v>
      </c>
      <c r="T31" s="314">
        <f>Datos!CU30</f>
        <v>4.5999999999999996</v>
      </c>
      <c r="U31" s="319">
        <f>Datos!AW30</f>
        <v>4.5999999999999996</v>
      </c>
      <c r="V31" s="313">
        <f>Datos!BW30</f>
        <v>0</v>
      </c>
      <c r="W31" s="314">
        <f>Datos!CV30</f>
        <v>4.5999999999999996</v>
      </c>
      <c r="X31" s="319">
        <f>Datos!AB30</f>
        <v>4.8</v>
      </c>
      <c r="Y31" s="313">
        <f>Datos!BB30</f>
        <v>0</v>
      </c>
      <c r="Z31" s="314">
        <f>Datos!CA30</f>
        <v>4.8</v>
      </c>
      <c r="AA31" s="319">
        <f>Datos!AC30</f>
        <v>4.75</v>
      </c>
      <c r="AB31" s="313">
        <f>Datos!BC30</f>
        <v>0</v>
      </c>
      <c r="AC31" s="314">
        <f>Datos!CB30</f>
        <v>4.75</v>
      </c>
      <c r="AD31" s="319">
        <f>Datos!AD30</f>
        <v>3.2</v>
      </c>
      <c r="AE31" s="313">
        <f>Datos!BD30</f>
        <v>0</v>
      </c>
      <c r="AF31" s="314">
        <f>Datos!CC30</f>
        <v>3.2</v>
      </c>
      <c r="AG31" s="319">
        <f>Datos!AE30</f>
        <v>4.2</v>
      </c>
      <c r="AH31" s="313">
        <f>Datos!BE30</f>
        <v>0</v>
      </c>
      <c r="AI31" s="314">
        <f>Datos!CD30</f>
        <v>4.2</v>
      </c>
      <c r="AJ31" s="319">
        <f>Datos!AF30</f>
        <v>5</v>
      </c>
      <c r="AK31" s="313">
        <f>Datos!BF30</f>
        <v>0</v>
      </c>
      <c r="AL31" s="314">
        <f>Datos!CE30</f>
        <v>5</v>
      </c>
      <c r="AM31" s="319">
        <f>Datos!AG30</f>
        <v>4</v>
      </c>
      <c r="AN31" s="313">
        <f>Datos!BG30</f>
        <v>0</v>
      </c>
      <c r="AO31" s="314">
        <f>Datos!CF30</f>
        <v>4</v>
      </c>
      <c r="AP31" s="319">
        <f>Datos!AH30</f>
        <v>4.5999999999999996</v>
      </c>
      <c r="AQ31" s="313">
        <f>Datos!BH30</f>
        <v>0</v>
      </c>
      <c r="AR31" s="314">
        <f>Datos!CG30</f>
        <v>4.5999999999999996</v>
      </c>
      <c r="AS31" s="319">
        <f>Datos!AI30</f>
        <v>5</v>
      </c>
      <c r="AT31" s="313">
        <f>Datos!BI30</f>
        <v>0</v>
      </c>
      <c r="AU31" s="314">
        <f>Datos!CH30</f>
        <v>5</v>
      </c>
      <c r="AV31" s="319">
        <f>Datos!AJ30</f>
        <v>4.5</v>
      </c>
      <c r="AW31" s="313">
        <f>Datos!BJ30</f>
        <v>0</v>
      </c>
      <c r="AX31" s="314">
        <f>Datos!CI30</f>
        <v>4.5</v>
      </c>
      <c r="AY31" s="319">
        <f>Datos!AK30</f>
        <v>4.8</v>
      </c>
      <c r="AZ31" s="313">
        <f>Datos!BK30</f>
        <v>0</v>
      </c>
      <c r="BA31" s="314">
        <f>Datos!CJ30</f>
        <v>4.8</v>
      </c>
      <c r="BB31" s="319">
        <f>Datos!AL30</f>
        <v>4.4000000000000004</v>
      </c>
      <c r="BC31" s="313">
        <f>Datos!BL30</f>
        <v>0</v>
      </c>
      <c r="BD31" s="314">
        <f>Datos!CK30</f>
        <v>4.4000000000000004</v>
      </c>
      <c r="BE31" s="319">
        <f>Datos!AM30</f>
        <v>4.5</v>
      </c>
      <c r="BF31" s="313">
        <f>Datos!BM30</f>
        <v>0</v>
      </c>
      <c r="BG31" s="314">
        <f>Datos!CL30</f>
        <v>4.5</v>
      </c>
      <c r="BH31" s="319">
        <f>Datos!AN30</f>
        <v>4.4000000000000004</v>
      </c>
      <c r="BI31" s="313">
        <f>Datos!BN30</f>
        <v>0</v>
      </c>
      <c r="BJ31" s="314">
        <f>Datos!CM30</f>
        <v>4.4000000000000004</v>
      </c>
      <c r="BK31" s="319">
        <f>Datos!AO30</f>
        <v>4.75</v>
      </c>
      <c r="BL31" s="313">
        <f>Datos!BO30</f>
        <v>0</v>
      </c>
      <c r="BM31" s="314">
        <f>Datos!CN30</f>
        <v>4.75</v>
      </c>
      <c r="BN31" s="319">
        <f>Datos!AP30</f>
        <v>4.5999999999999996</v>
      </c>
      <c r="BO31" s="313">
        <f>Datos!BP30</f>
        <v>0</v>
      </c>
      <c r="BP31" s="314">
        <f>Datos!CO30</f>
        <v>4.5999999999999996</v>
      </c>
      <c r="BQ31" s="319">
        <f>Datos!AQ30</f>
        <v>4.5999999999999996</v>
      </c>
      <c r="BR31" s="313">
        <f>Datos!BQ30</f>
        <v>0</v>
      </c>
      <c r="BS31" s="314">
        <f>Datos!CP30</f>
        <v>4.5999999999999996</v>
      </c>
    </row>
    <row r="32" spans="1:71" s="23" customFormat="1" ht="35.1" customHeight="1">
      <c r="A32" s="250">
        <v>26</v>
      </c>
      <c r="B32" s="251" t="s">
        <v>111</v>
      </c>
      <c r="C32" s="326">
        <f>+Datos!AX31</f>
        <v>3.9791384609399318</v>
      </c>
      <c r="D32" s="323">
        <f>Datos!BX31</f>
        <v>4.1418650793650791</v>
      </c>
      <c r="E32" s="324">
        <f>Datos!CW31</f>
        <v>3.8657708032708027</v>
      </c>
      <c r="F32" s="319">
        <f>Datos!AR31</f>
        <v>3.7185807656395893</v>
      </c>
      <c r="G32" s="313">
        <f>Datos!BR31</f>
        <v>3.9761904761904767</v>
      </c>
      <c r="H32" s="314">
        <f>Datos!CQ31</f>
        <v>3.5095238095238095</v>
      </c>
      <c r="I32" s="319">
        <f>Datos!AS31</f>
        <v>3.8823529411764701</v>
      </c>
      <c r="J32" s="313">
        <f>Datos!BS31</f>
        <v>3.9166666666666665</v>
      </c>
      <c r="K32" s="314">
        <f>Datos!CR31</f>
        <v>3.9</v>
      </c>
      <c r="L32" s="319">
        <f>Datos!AT31</f>
        <v>4.117647058823529</v>
      </c>
      <c r="M32" s="313">
        <f>Datos!BT31</f>
        <v>4.333333333333333</v>
      </c>
      <c r="N32" s="314">
        <f>Datos!CS31</f>
        <v>3.9</v>
      </c>
      <c r="O32" s="319">
        <f>Datos!AU31</f>
        <v>3.6954656862745101</v>
      </c>
      <c r="P32" s="313">
        <f>Datos!BU31</f>
        <v>3.791666666666667</v>
      </c>
      <c r="Q32" s="314">
        <f>Datos!CT31</f>
        <v>3.694191919191919</v>
      </c>
      <c r="R32" s="319">
        <f>Datos!AV31</f>
        <v>4.2941176470588234</v>
      </c>
      <c r="S32" s="313">
        <f>Datos!BV31</f>
        <v>4.5</v>
      </c>
      <c r="T32" s="314">
        <f>Datos!CU31</f>
        <v>4.0999999999999996</v>
      </c>
      <c r="U32" s="319">
        <f>Datos!AW31</f>
        <v>4.166666666666667</v>
      </c>
      <c r="V32" s="313">
        <f>Datos!BW31</f>
        <v>4.333333333333333</v>
      </c>
      <c r="W32" s="314">
        <f>Datos!CV31</f>
        <v>4.0909090909090908</v>
      </c>
      <c r="X32" s="319">
        <f>Datos!AB31</f>
        <v>4.333333333333333</v>
      </c>
      <c r="Y32" s="313">
        <f>Datos!BB31</f>
        <v>4.666666666666667</v>
      </c>
      <c r="Z32" s="314">
        <f>Datos!CA31</f>
        <v>4.0909090909090908</v>
      </c>
      <c r="AA32" s="319">
        <f>Datos!AC31</f>
        <v>4.117647058823529</v>
      </c>
      <c r="AB32" s="313">
        <f>Datos!BC31</f>
        <v>4.5</v>
      </c>
      <c r="AC32" s="314">
        <f>Datos!CB31</f>
        <v>4</v>
      </c>
      <c r="AD32" s="319">
        <f>Datos!AD31</f>
        <v>2.8</v>
      </c>
      <c r="AE32" s="313">
        <f>Datos!BD31</f>
        <v>2.4</v>
      </c>
      <c r="AF32" s="314">
        <f>Datos!CC31</f>
        <v>2.8888888888888888</v>
      </c>
      <c r="AG32" s="319">
        <f>Datos!AE31</f>
        <v>2.7333333333333334</v>
      </c>
      <c r="AH32" s="313">
        <f>Datos!BE31</f>
        <v>2.6</v>
      </c>
      <c r="AI32" s="314">
        <f>Datos!CD31</f>
        <v>2.7777777777777777</v>
      </c>
      <c r="AJ32" s="319">
        <f>Datos!AF31</f>
        <v>4.2222222222222223</v>
      </c>
      <c r="AK32" s="313">
        <f>Datos!BF31</f>
        <v>4.666666666666667</v>
      </c>
      <c r="AL32" s="314">
        <f>Datos!CE31</f>
        <v>3.9090909090909092</v>
      </c>
      <c r="AM32" s="319">
        <f>Datos!AG31</f>
        <v>3.8235294117647061</v>
      </c>
      <c r="AN32" s="313">
        <f>Datos!BG31</f>
        <v>4.333333333333333</v>
      </c>
      <c r="AO32" s="314">
        <f>Datos!CF31</f>
        <v>3.4</v>
      </c>
      <c r="AP32" s="319">
        <f>Datos!AH31</f>
        <v>4</v>
      </c>
      <c r="AQ32" s="313">
        <f>Datos!BH31</f>
        <v>4.666666666666667</v>
      </c>
      <c r="AR32" s="314">
        <f>Datos!CG31</f>
        <v>3.5</v>
      </c>
      <c r="AS32" s="319">
        <f>Datos!AI31</f>
        <v>4.117647058823529</v>
      </c>
      <c r="AT32" s="313">
        <f>Datos!BI31</f>
        <v>4.333333333333333</v>
      </c>
      <c r="AU32" s="314">
        <f>Datos!CH31</f>
        <v>4</v>
      </c>
      <c r="AV32" s="319">
        <f>Datos!AJ31</f>
        <v>3.6470588235294117</v>
      </c>
      <c r="AW32" s="313">
        <f>Datos!BJ31</f>
        <v>3.5</v>
      </c>
      <c r="AX32" s="314">
        <f>Datos!CI31</f>
        <v>3.8</v>
      </c>
      <c r="AY32" s="319">
        <f>Datos!AK31</f>
        <v>4.117647058823529</v>
      </c>
      <c r="AZ32" s="313">
        <f>Datos!BK31</f>
        <v>4.333333333333333</v>
      </c>
      <c r="BA32" s="314">
        <f>Datos!CJ31</f>
        <v>3.9</v>
      </c>
      <c r="BB32" s="319">
        <f>Datos!AL31</f>
        <v>4.25</v>
      </c>
      <c r="BC32" s="313">
        <f>Datos!BL31</f>
        <v>4</v>
      </c>
      <c r="BD32" s="314">
        <f>Datos!CK31</f>
        <v>4.3</v>
      </c>
      <c r="BE32" s="319">
        <f>Datos!AM31</f>
        <v>3.8235294117647061</v>
      </c>
      <c r="BF32" s="313">
        <f>Datos!BM31</f>
        <v>4</v>
      </c>
      <c r="BG32" s="314">
        <f>Datos!CL31</f>
        <v>3.8</v>
      </c>
      <c r="BH32" s="319">
        <f>Datos!AN31</f>
        <v>3.3333333333333335</v>
      </c>
      <c r="BI32" s="313">
        <f>Datos!BN31</f>
        <v>3.3333333333333335</v>
      </c>
      <c r="BJ32" s="314">
        <f>Datos!CM31</f>
        <v>3.4545454545454546</v>
      </c>
      <c r="BK32" s="319">
        <f>Datos!AO31</f>
        <v>3.375</v>
      </c>
      <c r="BL32" s="313">
        <f>Datos!BO31</f>
        <v>3.8333333333333335</v>
      </c>
      <c r="BM32" s="314">
        <f>Datos!CN31</f>
        <v>3.2222222222222223</v>
      </c>
      <c r="BN32" s="319">
        <f>Datos!AP31</f>
        <v>4.2941176470588234</v>
      </c>
      <c r="BO32" s="313">
        <f>Datos!BP31</f>
        <v>4.5</v>
      </c>
      <c r="BP32" s="314">
        <f>Datos!CO31</f>
        <v>4.0999999999999996</v>
      </c>
      <c r="BQ32" s="319">
        <f>Datos!AQ31</f>
        <v>4.166666666666667</v>
      </c>
      <c r="BR32" s="313">
        <f>Datos!BQ31</f>
        <v>4.333333333333333</v>
      </c>
      <c r="BS32" s="314">
        <f>Datos!CP31</f>
        <v>4.0909090909090908</v>
      </c>
    </row>
    <row r="33" spans="1:71" s="23" customFormat="1" ht="35.1" customHeight="1">
      <c r="A33" s="250">
        <v>27</v>
      </c>
      <c r="B33" s="251" t="s">
        <v>114</v>
      </c>
      <c r="C33" s="326">
        <f>+Datos!AX32</f>
        <v>4.1537698412698409</v>
      </c>
      <c r="D33" s="323">
        <f>Datos!BX32</f>
        <v>4.1726190476190474</v>
      </c>
      <c r="E33" s="324">
        <f>Datos!CW32</f>
        <v>4.1422619047619049</v>
      </c>
      <c r="F33" s="319">
        <f>Datos!AR32</f>
        <v>3.9761904761904767</v>
      </c>
      <c r="G33" s="313">
        <f>Datos!BR32</f>
        <v>3.7857142857142856</v>
      </c>
      <c r="H33" s="314">
        <f>Datos!CQ32</f>
        <v>4.0285714285714276</v>
      </c>
      <c r="I33" s="319">
        <f>Datos!AS32</f>
        <v>3.8809523809523805</v>
      </c>
      <c r="J33" s="313">
        <f>Datos!BS32</f>
        <v>4.5</v>
      </c>
      <c r="K33" s="314">
        <f>Datos!CR32</f>
        <v>3.65</v>
      </c>
      <c r="L33" s="319">
        <f>Datos!AT32</f>
        <v>4.4285714285714288</v>
      </c>
      <c r="M33" s="313">
        <f>Datos!BT32</f>
        <v>4.5</v>
      </c>
      <c r="N33" s="314">
        <f>Datos!CS32</f>
        <v>4.4000000000000004</v>
      </c>
      <c r="O33" s="319">
        <f>Datos!AU32</f>
        <v>3.7797619047619051</v>
      </c>
      <c r="P33" s="313">
        <f>Datos!BU32</f>
        <v>4.75</v>
      </c>
      <c r="Q33" s="314">
        <f>Datos!CT32</f>
        <v>3.375</v>
      </c>
      <c r="R33" s="319">
        <f>Datos!AV32</f>
        <v>4.5714285714285712</v>
      </c>
      <c r="S33" s="313">
        <f>Datos!BV32</f>
        <v>4</v>
      </c>
      <c r="T33" s="314">
        <f>Datos!CU32</f>
        <v>4.8</v>
      </c>
      <c r="U33" s="319">
        <f>Datos!AW32</f>
        <v>4.2857142857142856</v>
      </c>
      <c r="V33" s="313">
        <f>Datos!BW32</f>
        <v>3.5</v>
      </c>
      <c r="W33" s="314">
        <f>Datos!CV32</f>
        <v>4.5999999999999996</v>
      </c>
      <c r="X33" s="319">
        <f>Datos!AB32</f>
        <v>4.7142857142857144</v>
      </c>
      <c r="Y33" s="313">
        <f>Datos!BB32</f>
        <v>4.5</v>
      </c>
      <c r="Z33" s="314">
        <f>Datos!CA32</f>
        <v>4.8</v>
      </c>
      <c r="AA33" s="319">
        <f>Datos!AC32</f>
        <v>4.1428571428571432</v>
      </c>
      <c r="AB33" s="313">
        <f>Datos!BC32</f>
        <v>3</v>
      </c>
      <c r="AC33" s="314">
        <f>Datos!CB32</f>
        <v>4.5999999999999996</v>
      </c>
      <c r="AD33" s="319">
        <f>Datos!AD32</f>
        <v>2.5714285714285716</v>
      </c>
      <c r="AE33" s="313">
        <f>Datos!BD32</f>
        <v>3.5</v>
      </c>
      <c r="AF33" s="314">
        <f>Datos!CC32</f>
        <v>2.2000000000000002</v>
      </c>
      <c r="AG33" s="319">
        <f>Datos!AE32</f>
        <v>3.2857142857142856</v>
      </c>
      <c r="AH33" s="313">
        <f>Datos!BE32</f>
        <v>4</v>
      </c>
      <c r="AI33" s="314">
        <f>Datos!CD32</f>
        <v>3</v>
      </c>
      <c r="AJ33" s="319">
        <f>Datos!AF32</f>
        <v>4.666666666666667</v>
      </c>
      <c r="AK33" s="313">
        <f>Datos!BF32</f>
        <v>4</v>
      </c>
      <c r="AL33" s="314">
        <f>Datos!CE32</f>
        <v>4.8</v>
      </c>
      <c r="AM33" s="319">
        <f>Datos!AG32</f>
        <v>4.166666666666667</v>
      </c>
      <c r="AN33" s="313">
        <f>Datos!BG32</f>
        <v>4</v>
      </c>
      <c r="AO33" s="314">
        <f>Datos!CF32</f>
        <v>4.2</v>
      </c>
      <c r="AP33" s="319">
        <f>Datos!AH32</f>
        <v>4.2857142857142856</v>
      </c>
      <c r="AQ33" s="313">
        <f>Datos!BH32</f>
        <v>3.5</v>
      </c>
      <c r="AR33" s="314">
        <f>Datos!CG32</f>
        <v>4.5999999999999996</v>
      </c>
      <c r="AS33" s="319">
        <f>Datos!AI32</f>
        <v>4.333333333333333</v>
      </c>
      <c r="AT33" s="313">
        <f>Datos!BI32</f>
        <v>4</v>
      </c>
      <c r="AU33" s="314">
        <f>Datos!CH32</f>
        <v>4.5</v>
      </c>
      <c r="AV33" s="319">
        <f>Datos!AJ32</f>
        <v>3.4285714285714284</v>
      </c>
      <c r="AW33" s="313">
        <f>Datos!BJ32</f>
        <v>5</v>
      </c>
      <c r="AX33" s="314">
        <f>Datos!CI32</f>
        <v>2.8</v>
      </c>
      <c r="AY33" s="319">
        <f>Datos!AK32</f>
        <v>4.4285714285714288</v>
      </c>
      <c r="AZ33" s="313">
        <f>Datos!BK32</f>
        <v>4.5</v>
      </c>
      <c r="BA33" s="314">
        <f>Datos!CJ32</f>
        <v>4.4000000000000004</v>
      </c>
      <c r="BB33" s="319">
        <f>Datos!AL32</f>
        <v>4</v>
      </c>
      <c r="BC33" s="313">
        <f>Datos!BL32</f>
        <v>4.5</v>
      </c>
      <c r="BD33" s="314">
        <f>Datos!CK32</f>
        <v>3.8</v>
      </c>
      <c r="BE33" s="319">
        <f>Datos!AM32</f>
        <v>3.4285714285714284</v>
      </c>
      <c r="BF33" s="313">
        <f>Datos!BM32</f>
        <v>5</v>
      </c>
      <c r="BG33" s="314">
        <f>Datos!CL32</f>
        <v>2.8</v>
      </c>
      <c r="BH33" s="319">
        <f>Datos!AN32</f>
        <v>3.8571428571428572</v>
      </c>
      <c r="BI33" s="313">
        <f>Datos!BN32</f>
        <v>5</v>
      </c>
      <c r="BJ33" s="314">
        <f>Datos!CM32</f>
        <v>3.4</v>
      </c>
      <c r="BK33" s="319">
        <f>Datos!AO32</f>
        <v>3.8333333333333335</v>
      </c>
      <c r="BL33" s="313">
        <f>Datos!BO32</f>
        <v>4.5</v>
      </c>
      <c r="BM33" s="314">
        <f>Datos!CN32</f>
        <v>3.5</v>
      </c>
      <c r="BN33" s="319">
        <f>Datos!AP32</f>
        <v>4.5714285714285712</v>
      </c>
      <c r="BO33" s="313">
        <f>Datos!BP32</f>
        <v>4</v>
      </c>
      <c r="BP33" s="314">
        <f>Datos!CO32</f>
        <v>4.8</v>
      </c>
      <c r="BQ33" s="319">
        <f>Datos!AQ32</f>
        <v>4.2857142857142856</v>
      </c>
      <c r="BR33" s="313">
        <f>Datos!BQ32</f>
        <v>3.5</v>
      </c>
      <c r="BS33" s="314">
        <f>Datos!CP32</f>
        <v>4.5999999999999996</v>
      </c>
    </row>
    <row r="34" spans="1:71" s="23" customFormat="1" ht="35.1" customHeight="1">
      <c r="A34" s="250">
        <v>28</v>
      </c>
      <c r="B34" s="251" t="s">
        <v>117</v>
      </c>
      <c r="C34" s="326">
        <f>+Datos!AX33</f>
        <v>3.6259920634920633</v>
      </c>
      <c r="D34" s="323">
        <f>Datos!BX33</f>
        <v>3.4166666666666665</v>
      </c>
      <c r="E34" s="324">
        <f>Datos!CW33</f>
        <v>3.8690476190476191</v>
      </c>
      <c r="F34" s="319">
        <f>Datos!AR33</f>
        <v>3.3809523809523809</v>
      </c>
      <c r="G34" s="313">
        <f>Datos!BR33</f>
        <v>3.5</v>
      </c>
      <c r="H34" s="314">
        <f>Datos!CQ33</f>
        <v>3.2142857142857144</v>
      </c>
      <c r="I34" s="319">
        <f>Datos!AS33</f>
        <v>3.583333333333333</v>
      </c>
      <c r="J34" s="313">
        <f>Datos!BS33</f>
        <v>3.25</v>
      </c>
      <c r="K34" s="314">
        <f>Datos!CR33</f>
        <v>4</v>
      </c>
      <c r="L34" s="319">
        <f>Datos!AT33</f>
        <v>4</v>
      </c>
      <c r="M34" s="313">
        <f>Datos!BT33</f>
        <v>3.5</v>
      </c>
      <c r="N34" s="314">
        <f>Datos!CS33</f>
        <v>4.5</v>
      </c>
      <c r="O34" s="319">
        <f>Datos!AU33</f>
        <v>3.2916666666666665</v>
      </c>
      <c r="P34" s="313">
        <f>Datos!BU33</f>
        <v>2.75</v>
      </c>
      <c r="Q34" s="314">
        <f>Datos!CT33</f>
        <v>4</v>
      </c>
      <c r="R34" s="319">
        <f>Datos!AV33</f>
        <v>3.75</v>
      </c>
      <c r="S34" s="313">
        <f>Datos!BV33</f>
        <v>4</v>
      </c>
      <c r="T34" s="314">
        <f>Datos!CU33</f>
        <v>3.5</v>
      </c>
      <c r="U34" s="319">
        <f>Datos!AW33</f>
        <v>3.75</v>
      </c>
      <c r="V34" s="313">
        <f>Datos!BW33</f>
        <v>3.5</v>
      </c>
      <c r="W34" s="314">
        <f>Datos!CV33</f>
        <v>4</v>
      </c>
      <c r="X34" s="319">
        <f>Datos!AB33</f>
        <v>3</v>
      </c>
      <c r="Y34" s="313">
        <f>Datos!BB33</f>
        <v>3.5</v>
      </c>
      <c r="Z34" s="314">
        <f>Datos!CA33</f>
        <v>2</v>
      </c>
      <c r="AA34" s="319">
        <f>Datos!AC33</f>
        <v>3.3333333333333335</v>
      </c>
      <c r="AB34" s="313">
        <f>Datos!BC33</f>
        <v>3.5</v>
      </c>
      <c r="AC34" s="314">
        <f>Datos!CB33</f>
        <v>3</v>
      </c>
      <c r="AD34" s="319">
        <f>Datos!AD33</f>
        <v>3.75</v>
      </c>
      <c r="AE34" s="313">
        <f>Datos!BD33</f>
        <v>4</v>
      </c>
      <c r="AF34" s="314">
        <f>Datos!CC33</f>
        <v>3.5</v>
      </c>
      <c r="AG34" s="319">
        <f>Datos!AE33</f>
        <v>3</v>
      </c>
      <c r="AH34" s="313">
        <f>Datos!BE33</f>
        <v>4</v>
      </c>
      <c r="AI34" s="314">
        <f>Datos!CD33</f>
        <v>2.5</v>
      </c>
      <c r="AJ34" s="319">
        <f>Datos!AF33</f>
        <v>3.3333333333333335</v>
      </c>
      <c r="AK34" s="313">
        <f>Datos!BF33</f>
        <v>3.5</v>
      </c>
      <c r="AL34" s="314">
        <f>Datos!CE33</f>
        <v>3</v>
      </c>
      <c r="AM34" s="319">
        <f>Datos!AG33</f>
        <v>3.5</v>
      </c>
      <c r="AN34" s="313">
        <f>Datos!BG33</f>
        <v>3</v>
      </c>
      <c r="AO34" s="314">
        <f>Datos!CF33</f>
        <v>4</v>
      </c>
      <c r="AP34" s="319">
        <f>Datos!AH33</f>
        <v>3.75</v>
      </c>
      <c r="AQ34" s="313">
        <f>Datos!BH33</f>
        <v>3</v>
      </c>
      <c r="AR34" s="314">
        <f>Datos!CG33</f>
        <v>4.5</v>
      </c>
      <c r="AS34" s="319">
        <f>Datos!AI33</f>
        <v>3.5</v>
      </c>
      <c r="AT34" s="313">
        <f>Datos!BI33</f>
        <v>3</v>
      </c>
      <c r="AU34" s="314">
        <f>Datos!CH33</f>
        <v>4</v>
      </c>
      <c r="AV34" s="319">
        <f>Datos!AJ33</f>
        <v>3.6666666666666665</v>
      </c>
      <c r="AW34" s="313">
        <f>Datos!BJ33</f>
        <v>3.5</v>
      </c>
      <c r="AX34" s="314">
        <f>Datos!CI33</f>
        <v>4</v>
      </c>
      <c r="AY34" s="319">
        <f>Datos!AK33</f>
        <v>4</v>
      </c>
      <c r="AZ34" s="313">
        <f>Datos!BK33</f>
        <v>3.5</v>
      </c>
      <c r="BA34" s="314">
        <f>Datos!CJ33</f>
        <v>4.5</v>
      </c>
      <c r="BB34" s="319">
        <f>Datos!AL33</f>
        <v>4.75</v>
      </c>
      <c r="BC34" s="313">
        <f>Datos!BL33</f>
        <v>4.5</v>
      </c>
      <c r="BD34" s="314">
        <f>Datos!CK33</f>
        <v>5</v>
      </c>
      <c r="BE34" s="319">
        <f>Datos!AM33</f>
        <v>3</v>
      </c>
      <c r="BF34" s="313">
        <f>Datos!BM33</f>
        <v>2.5</v>
      </c>
      <c r="BG34" s="314">
        <f>Datos!CL33</f>
        <v>3.5</v>
      </c>
      <c r="BH34" s="319">
        <f>Datos!AN33</f>
        <v>2.75</v>
      </c>
      <c r="BI34" s="313">
        <f>Datos!BN33</f>
        <v>2</v>
      </c>
      <c r="BJ34" s="314">
        <f>Datos!CM33</f>
        <v>3.5</v>
      </c>
      <c r="BK34" s="319">
        <f>Datos!AO33</f>
        <v>2.6666666666666665</v>
      </c>
      <c r="BL34" s="313">
        <f>Datos!BO33</f>
        <v>2</v>
      </c>
      <c r="BM34" s="314">
        <f>Datos!CN33</f>
        <v>4</v>
      </c>
      <c r="BN34" s="319">
        <f>Datos!AP33</f>
        <v>3.75</v>
      </c>
      <c r="BO34" s="313">
        <f>Datos!BP33</f>
        <v>4</v>
      </c>
      <c r="BP34" s="314">
        <f>Datos!CO33</f>
        <v>3.5</v>
      </c>
      <c r="BQ34" s="319">
        <f>Datos!AQ33</f>
        <v>3.75</v>
      </c>
      <c r="BR34" s="313">
        <f>Datos!BQ33</f>
        <v>3.5</v>
      </c>
      <c r="BS34" s="314">
        <f>Datos!CP33</f>
        <v>4</v>
      </c>
    </row>
    <row r="35" spans="1:71" s="23" customFormat="1" ht="35.1" customHeight="1">
      <c r="A35" s="250">
        <v>29</v>
      </c>
      <c r="B35" s="251" t="s">
        <v>125</v>
      </c>
      <c r="C35" s="326">
        <f>+Datos!AX34</f>
        <v>3.7678571428571423</v>
      </c>
      <c r="D35" s="323">
        <f>Datos!BX34</f>
        <v>3.8690476190476191</v>
      </c>
      <c r="E35" s="324">
        <f>Datos!CW34</f>
        <v>3.6488095238095237</v>
      </c>
      <c r="F35" s="319">
        <f>Datos!AR34</f>
        <v>3.1904761904761907</v>
      </c>
      <c r="G35" s="313">
        <f>Datos!BR34</f>
        <v>2.7142857142857144</v>
      </c>
      <c r="H35" s="314">
        <f>Datos!CQ34</f>
        <v>3.1428571428571428</v>
      </c>
      <c r="I35" s="319">
        <f>Datos!AS34</f>
        <v>3.3333333333333335</v>
      </c>
      <c r="J35" s="313">
        <f>Datos!BS34</f>
        <v>4</v>
      </c>
      <c r="K35" s="314">
        <f>Datos!CR34</f>
        <v>3</v>
      </c>
      <c r="L35" s="319">
        <f>Datos!AT34</f>
        <v>4.666666666666667</v>
      </c>
      <c r="M35" s="313">
        <f>Datos!BT34</f>
        <v>4</v>
      </c>
      <c r="N35" s="314">
        <f>Datos!CS34</f>
        <v>5</v>
      </c>
      <c r="O35" s="319">
        <f>Datos!AU34</f>
        <v>2.4166666666666665</v>
      </c>
      <c r="P35" s="313">
        <f>Datos!BU34</f>
        <v>3.5</v>
      </c>
      <c r="Q35" s="314">
        <f>Datos!CT34</f>
        <v>1.75</v>
      </c>
      <c r="R35" s="319">
        <f>Datos!AV34</f>
        <v>5</v>
      </c>
      <c r="S35" s="313">
        <f>Datos!BV34</f>
        <v>5</v>
      </c>
      <c r="T35" s="314">
        <f>Datos!CU34</f>
        <v>5</v>
      </c>
      <c r="U35" s="319">
        <f>Datos!AW34</f>
        <v>4</v>
      </c>
      <c r="V35" s="313">
        <f>Datos!BW34</f>
        <v>4</v>
      </c>
      <c r="W35" s="314">
        <f>Datos!CV34</f>
        <v>4</v>
      </c>
      <c r="X35" s="319">
        <f>Datos!AB34</f>
        <v>4.666666666666667</v>
      </c>
      <c r="Y35" s="313">
        <f>Datos!BB34</f>
        <v>4</v>
      </c>
      <c r="Z35" s="314">
        <f>Datos!CA34</f>
        <v>5</v>
      </c>
      <c r="AA35" s="319">
        <f>Datos!AC34</f>
        <v>4</v>
      </c>
      <c r="AB35" s="313">
        <f>Datos!BC34</f>
        <v>4</v>
      </c>
      <c r="AC35" s="314">
        <f>Datos!CB34</f>
        <v>3</v>
      </c>
      <c r="AD35" s="319">
        <f>Datos!AD34</f>
        <v>1</v>
      </c>
      <c r="AE35" s="313">
        <f>Datos!BD34</f>
        <v>1</v>
      </c>
      <c r="AF35" s="314">
        <f>Datos!CC34</f>
        <v>1</v>
      </c>
      <c r="AG35" s="319">
        <f>Datos!AE34</f>
        <v>1.3333333333333333</v>
      </c>
      <c r="AH35" s="313">
        <f>Datos!BE34</f>
        <v>1</v>
      </c>
      <c r="AI35" s="314">
        <f>Datos!CD34</f>
        <v>1</v>
      </c>
      <c r="AJ35" s="319">
        <f>Datos!AF34</f>
        <v>4.333333333333333</v>
      </c>
      <c r="AK35" s="313">
        <f>Datos!BF34</f>
        <v>4</v>
      </c>
      <c r="AL35" s="314">
        <f>Datos!CE34</f>
        <v>4</v>
      </c>
      <c r="AM35" s="319">
        <f>Datos!AG34</f>
        <v>3.3333333333333335</v>
      </c>
      <c r="AN35" s="313">
        <f>Datos!BG34</f>
        <v>2</v>
      </c>
      <c r="AO35" s="314">
        <f>Datos!CF34</f>
        <v>4</v>
      </c>
      <c r="AP35" s="319">
        <f>Datos!AH34</f>
        <v>3.6666666666666665</v>
      </c>
      <c r="AQ35" s="313">
        <f>Datos!BH34</f>
        <v>3</v>
      </c>
      <c r="AR35" s="314">
        <f>Datos!CG34</f>
        <v>4</v>
      </c>
      <c r="AS35" s="319">
        <f>Datos!AI34</f>
        <v>4.666666666666667</v>
      </c>
      <c r="AT35" s="313">
        <f>Datos!BI34</f>
        <v>4</v>
      </c>
      <c r="AU35" s="314">
        <f>Datos!CH34</f>
        <v>5</v>
      </c>
      <c r="AV35" s="319">
        <f>Datos!AJ34</f>
        <v>2</v>
      </c>
      <c r="AW35" s="313">
        <f>Datos!BJ34</f>
        <v>0</v>
      </c>
      <c r="AX35" s="314">
        <f>Datos!CI34</f>
        <v>1</v>
      </c>
      <c r="AY35" s="319">
        <f>Datos!AK34</f>
        <v>4.666666666666667</v>
      </c>
      <c r="AZ35" s="313">
        <f>Datos!BK34</f>
        <v>4</v>
      </c>
      <c r="BA35" s="314">
        <f>Datos!CJ34</f>
        <v>5</v>
      </c>
      <c r="BB35" s="319">
        <f>Datos!AL34</f>
        <v>3.6666666666666665</v>
      </c>
      <c r="BC35" s="313">
        <f>Datos!BL34</f>
        <v>3</v>
      </c>
      <c r="BD35" s="314">
        <f>Datos!CK34</f>
        <v>4</v>
      </c>
      <c r="BE35" s="319">
        <f>Datos!AM34</f>
        <v>2</v>
      </c>
      <c r="BF35" s="313">
        <f>Datos!BM34</f>
        <v>4</v>
      </c>
      <c r="BG35" s="314">
        <f>Datos!CL34</f>
        <v>1</v>
      </c>
      <c r="BH35" s="319">
        <f>Datos!AN34</f>
        <v>2</v>
      </c>
      <c r="BI35" s="313">
        <f>Datos!BN34</f>
        <v>4</v>
      </c>
      <c r="BJ35" s="314">
        <f>Datos!CM34</f>
        <v>1</v>
      </c>
      <c r="BK35" s="319">
        <f>Datos!AO34</f>
        <v>2</v>
      </c>
      <c r="BL35" s="313">
        <f>Datos!BO34</f>
        <v>3</v>
      </c>
      <c r="BM35" s="314">
        <f>Datos!CN34</f>
        <v>1</v>
      </c>
      <c r="BN35" s="319">
        <f>Datos!AP34</f>
        <v>5</v>
      </c>
      <c r="BO35" s="313">
        <f>Datos!BP34</f>
        <v>5</v>
      </c>
      <c r="BP35" s="314">
        <f>Datos!CO34</f>
        <v>5</v>
      </c>
      <c r="BQ35" s="319">
        <f>Datos!AQ34</f>
        <v>4</v>
      </c>
      <c r="BR35" s="313">
        <f>Datos!BQ34</f>
        <v>4</v>
      </c>
      <c r="BS35" s="314">
        <f>Datos!CP34</f>
        <v>4</v>
      </c>
    </row>
    <row r="36" spans="1:71" s="23" customFormat="1" ht="35.1" customHeight="1">
      <c r="A36" s="250">
        <v>30</v>
      </c>
      <c r="B36" s="251" t="s">
        <v>102</v>
      </c>
      <c r="C36" s="326">
        <f>+Datos!AX35</f>
        <v>4.143886272457701</v>
      </c>
      <c r="D36" s="323">
        <f>Datos!BX35</f>
        <v>4.4117772108843534</v>
      </c>
      <c r="E36" s="324">
        <f>Datos!CW35</f>
        <v>3.8382086167800455</v>
      </c>
      <c r="F36" s="319">
        <f>Datos!AR35</f>
        <v>4.015698587127158</v>
      </c>
      <c r="G36" s="313">
        <f>Datos!BR35</f>
        <v>4.4081632653061229</v>
      </c>
      <c r="H36" s="314">
        <f>Datos!CQ35</f>
        <v>3.5292517006802724</v>
      </c>
      <c r="I36" s="319">
        <f>Datos!AS35</f>
        <v>3.8571428571428572</v>
      </c>
      <c r="J36" s="313">
        <f>Datos!BS35</f>
        <v>3.7857142857142856</v>
      </c>
      <c r="K36" s="314">
        <f>Datos!CR35</f>
        <v>3.9285714285714288</v>
      </c>
      <c r="L36" s="319">
        <f>Datos!AT35</f>
        <v>4.2666666666666666</v>
      </c>
      <c r="M36" s="313">
        <f>Datos!BT35</f>
        <v>4.5</v>
      </c>
      <c r="N36" s="314">
        <f>Datos!CS35</f>
        <v>4</v>
      </c>
      <c r="O36" s="319">
        <f>Datos!AU35</f>
        <v>4.0999999999999996</v>
      </c>
      <c r="P36" s="313">
        <f>Datos!BU35</f>
        <v>4.5803571428571423</v>
      </c>
      <c r="Q36" s="314">
        <f>Datos!CT35</f>
        <v>3.5714285714285716</v>
      </c>
      <c r="R36" s="319">
        <f>Datos!AV35</f>
        <v>4.3571428571428568</v>
      </c>
      <c r="S36" s="313">
        <f>Datos!BV35</f>
        <v>4.5714285714285712</v>
      </c>
      <c r="T36" s="314">
        <f>Datos!CU35</f>
        <v>4.1428571428571432</v>
      </c>
      <c r="U36" s="319">
        <f>Datos!AW35</f>
        <v>4.2666666666666666</v>
      </c>
      <c r="V36" s="313">
        <f>Datos!BW35</f>
        <v>4.625</v>
      </c>
      <c r="W36" s="314">
        <f>Datos!CV35</f>
        <v>3.8571428571428572</v>
      </c>
      <c r="X36" s="319">
        <f>Datos!AB35</f>
        <v>4.1333333333333337</v>
      </c>
      <c r="Y36" s="313">
        <f>Datos!BB35</f>
        <v>4.25</v>
      </c>
      <c r="Z36" s="314">
        <f>Datos!CA35</f>
        <v>4</v>
      </c>
      <c r="AA36" s="319">
        <f>Datos!AC35</f>
        <v>4.5</v>
      </c>
      <c r="AB36" s="313">
        <f>Datos!BC35</f>
        <v>4.875</v>
      </c>
      <c r="AC36" s="314">
        <f>Datos!CB35</f>
        <v>4</v>
      </c>
      <c r="AD36" s="319">
        <f>Datos!AD35</f>
        <v>3.5384615384615383</v>
      </c>
      <c r="AE36" s="313">
        <f>Datos!BD35</f>
        <v>4.5714285714285712</v>
      </c>
      <c r="AF36" s="314">
        <f>Datos!CC35</f>
        <v>2.3333333333333335</v>
      </c>
      <c r="AG36" s="319">
        <f>Datos!AE35</f>
        <v>3.6666666666666665</v>
      </c>
      <c r="AH36" s="313">
        <f>Datos!BE35</f>
        <v>4.2857142857142856</v>
      </c>
      <c r="AI36" s="314">
        <f>Datos!CD35</f>
        <v>2.8</v>
      </c>
      <c r="AJ36" s="319">
        <f>Datos!AF35</f>
        <v>4.0714285714285712</v>
      </c>
      <c r="AK36" s="313">
        <f>Datos!BF35</f>
        <v>4.125</v>
      </c>
      <c r="AL36" s="314">
        <f>Datos!CE35</f>
        <v>4</v>
      </c>
      <c r="AM36" s="319">
        <f>Datos!AG35</f>
        <v>3.8666666666666667</v>
      </c>
      <c r="AN36" s="313">
        <f>Datos!BG35</f>
        <v>4.125</v>
      </c>
      <c r="AO36" s="314">
        <f>Datos!CF35</f>
        <v>3.5714285714285716</v>
      </c>
      <c r="AP36" s="319">
        <f>Datos!AH35</f>
        <v>4.333333333333333</v>
      </c>
      <c r="AQ36" s="313">
        <f>Datos!BH35</f>
        <v>4.625</v>
      </c>
      <c r="AR36" s="314">
        <f>Datos!CG35</f>
        <v>4</v>
      </c>
      <c r="AS36" s="319">
        <f>Datos!AI35</f>
        <v>3.8571428571428572</v>
      </c>
      <c r="AT36" s="313">
        <f>Datos!BI35</f>
        <v>3.8571428571428572</v>
      </c>
      <c r="AU36" s="314">
        <f>Datos!CH35</f>
        <v>3.8571428571428572</v>
      </c>
      <c r="AV36" s="319">
        <f>Datos!AJ35</f>
        <v>3.8571428571428572</v>
      </c>
      <c r="AW36" s="313">
        <f>Datos!BJ35</f>
        <v>3.7142857142857144</v>
      </c>
      <c r="AX36" s="314">
        <f>Datos!CI35</f>
        <v>4</v>
      </c>
      <c r="AY36" s="319">
        <f>Datos!AK35</f>
        <v>4.2666666666666666</v>
      </c>
      <c r="AZ36" s="313">
        <f>Datos!BK35</f>
        <v>4.5</v>
      </c>
      <c r="BA36" s="314">
        <f>Datos!CJ35</f>
        <v>4</v>
      </c>
      <c r="BB36" s="319">
        <f>Datos!AL35</f>
        <v>4.333333333333333</v>
      </c>
      <c r="BC36" s="313">
        <f>Datos!BL35</f>
        <v>4.75</v>
      </c>
      <c r="BD36" s="314">
        <f>Datos!CK35</f>
        <v>3.8571428571428572</v>
      </c>
      <c r="BE36" s="319">
        <f>Datos!AM35</f>
        <v>4</v>
      </c>
      <c r="BF36" s="313">
        <f>Datos!BM35</f>
        <v>4.5</v>
      </c>
      <c r="BG36" s="314">
        <f>Datos!CL35</f>
        <v>3.4285714285714284</v>
      </c>
      <c r="BH36" s="319">
        <f>Datos!AN35</f>
        <v>4.0666666666666664</v>
      </c>
      <c r="BI36" s="313">
        <f>Datos!BN35</f>
        <v>4.5</v>
      </c>
      <c r="BJ36" s="314">
        <f>Datos!CM35</f>
        <v>3.5714285714285716</v>
      </c>
      <c r="BK36" s="319">
        <f>Datos!AO35</f>
        <v>4</v>
      </c>
      <c r="BL36" s="313">
        <f>Datos!BO35</f>
        <v>4.5714285714285712</v>
      </c>
      <c r="BM36" s="314">
        <f>Datos!CN35</f>
        <v>3.4285714285714284</v>
      </c>
      <c r="BN36" s="319">
        <f>Datos!AP35</f>
        <v>4.3571428571428568</v>
      </c>
      <c r="BO36" s="313">
        <f>Datos!BP35</f>
        <v>4.5714285714285712</v>
      </c>
      <c r="BP36" s="314">
        <f>Datos!CO35</f>
        <v>4.1428571428571432</v>
      </c>
      <c r="BQ36" s="319">
        <f>Datos!AQ35</f>
        <v>4.2666666666666666</v>
      </c>
      <c r="BR36" s="313">
        <f>Datos!BQ35</f>
        <v>4.625</v>
      </c>
      <c r="BS36" s="314">
        <f>Datos!CP35</f>
        <v>3.8571428571428572</v>
      </c>
    </row>
    <row r="37" spans="1:71" s="23" customFormat="1" ht="35.1" customHeight="1">
      <c r="A37" s="250">
        <v>31</v>
      </c>
      <c r="B37" s="251" t="s">
        <v>105</v>
      </c>
      <c r="C37" s="326">
        <f>+Datos!AX36</f>
        <v>3.9435902886795744</v>
      </c>
      <c r="D37" s="323">
        <f>Datos!BX36</f>
        <v>4.0463789682539675</v>
      </c>
      <c r="E37" s="324">
        <f>Datos!CW36</f>
        <v>3.7779761904761902</v>
      </c>
      <c r="F37" s="319">
        <f>Datos!AR36</f>
        <v>3.8067111459968603</v>
      </c>
      <c r="G37" s="313">
        <f>Datos!BR36</f>
        <v>4.0206349206349206</v>
      </c>
      <c r="H37" s="314">
        <f>Datos!CQ36</f>
        <v>3.4761904761904758</v>
      </c>
      <c r="I37" s="319">
        <f>Datos!AS36</f>
        <v>4.0512820512820511</v>
      </c>
      <c r="J37" s="313">
        <f>Datos!BS36</f>
        <v>4.0888888888888886</v>
      </c>
      <c r="K37" s="314">
        <f>Datos!CR36</f>
        <v>3.9750000000000001</v>
      </c>
      <c r="L37" s="319">
        <f>Datos!AT36</f>
        <v>3.7142857142857144</v>
      </c>
      <c r="M37" s="313">
        <f>Datos!BT36</f>
        <v>3.75</v>
      </c>
      <c r="N37" s="314">
        <f>Datos!CS36</f>
        <v>3.6666666666666665</v>
      </c>
      <c r="O37" s="319">
        <f>Datos!AU36</f>
        <v>4.0184294871794872</v>
      </c>
      <c r="P37" s="313">
        <f>Datos!BU36</f>
        <v>3.9965277777777777</v>
      </c>
      <c r="Q37" s="314">
        <f>Datos!CT36</f>
        <v>4.05</v>
      </c>
      <c r="R37" s="319">
        <f>Datos!AV36</f>
        <v>3.9375</v>
      </c>
      <c r="S37" s="313">
        <f>Datos!BV36</f>
        <v>4.2</v>
      </c>
      <c r="T37" s="314">
        <f>Datos!CU36</f>
        <v>3.5</v>
      </c>
      <c r="U37" s="319">
        <f>Datos!AW36</f>
        <v>4.1333333333333337</v>
      </c>
      <c r="V37" s="313">
        <f>Datos!BW36</f>
        <v>4.2222222222222223</v>
      </c>
      <c r="W37" s="314">
        <f>Datos!CV36</f>
        <v>4</v>
      </c>
      <c r="X37" s="319">
        <f>Datos!AB36</f>
        <v>4.4375</v>
      </c>
      <c r="Y37" s="313">
        <f>Datos!BB36</f>
        <v>4.5999999999999996</v>
      </c>
      <c r="Z37" s="314">
        <f>Datos!CA36</f>
        <v>4.166666666666667</v>
      </c>
      <c r="AA37" s="319">
        <f>Datos!AC36</f>
        <v>3.75</v>
      </c>
      <c r="AB37" s="313">
        <f>Datos!BC36</f>
        <v>3.7</v>
      </c>
      <c r="AC37" s="314">
        <f>Datos!CB36</f>
        <v>3.8333333333333335</v>
      </c>
      <c r="AD37" s="319">
        <f>Datos!AD36</f>
        <v>2.9285714285714284</v>
      </c>
      <c r="AE37" s="313">
        <f>Datos!BD36</f>
        <v>3.5</v>
      </c>
      <c r="AF37" s="314">
        <f>Datos!CC36</f>
        <v>2.1666666666666665</v>
      </c>
      <c r="AG37" s="319">
        <f>Datos!AE36</f>
        <v>3.4375</v>
      </c>
      <c r="AH37" s="313">
        <f>Datos!BE36</f>
        <v>3.7</v>
      </c>
      <c r="AI37" s="314">
        <f>Datos!CD36</f>
        <v>3</v>
      </c>
      <c r="AJ37" s="319">
        <f>Datos!AF36</f>
        <v>4.3076923076923075</v>
      </c>
      <c r="AK37" s="313">
        <f>Datos!BF36</f>
        <v>4.4444444444444446</v>
      </c>
      <c r="AL37" s="314">
        <f>Datos!CE36</f>
        <v>4</v>
      </c>
      <c r="AM37" s="319">
        <f>Datos!AG36</f>
        <v>3.7857142857142856</v>
      </c>
      <c r="AN37" s="313">
        <f>Datos!BG36</f>
        <v>4</v>
      </c>
      <c r="AO37" s="314">
        <f>Datos!CF36</f>
        <v>3.5</v>
      </c>
      <c r="AP37" s="319">
        <f>Datos!AH36</f>
        <v>4</v>
      </c>
      <c r="AQ37" s="313">
        <f>Datos!BH36</f>
        <v>4.2</v>
      </c>
      <c r="AR37" s="314">
        <f>Datos!CG36</f>
        <v>3.6666666666666665</v>
      </c>
      <c r="AS37" s="319">
        <f>Datos!AI36</f>
        <v>4.333333333333333</v>
      </c>
      <c r="AT37" s="313">
        <f>Datos!BI36</f>
        <v>4.4000000000000004</v>
      </c>
      <c r="AU37" s="314">
        <f>Datos!CH36</f>
        <v>4.2</v>
      </c>
      <c r="AV37" s="319">
        <f>Datos!AJ36</f>
        <v>3.7692307692307692</v>
      </c>
      <c r="AW37" s="313">
        <f>Datos!BJ36</f>
        <v>3.7777777777777777</v>
      </c>
      <c r="AX37" s="314">
        <f>Datos!CI36</f>
        <v>3.75</v>
      </c>
      <c r="AY37" s="319">
        <f>Datos!AK36</f>
        <v>3.7142857142857144</v>
      </c>
      <c r="AZ37" s="313">
        <f>Datos!BK36</f>
        <v>3.75</v>
      </c>
      <c r="BA37" s="314">
        <f>Datos!CJ36</f>
        <v>3.6666666666666665</v>
      </c>
      <c r="BB37" s="319">
        <f>Datos!AL36</f>
        <v>3.6153846153846154</v>
      </c>
      <c r="BC37" s="313">
        <f>Datos!BL36</f>
        <v>3.875</v>
      </c>
      <c r="BD37" s="314">
        <f>Datos!CK36</f>
        <v>3.2</v>
      </c>
      <c r="BE37" s="319">
        <f>Datos!AM36</f>
        <v>4.2</v>
      </c>
      <c r="BF37" s="313">
        <f>Datos!BM36</f>
        <v>4</v>
      </c>
      <c r="BG37" s="314">
        <f>Datos!CL36</f>
        <v>4.5</v>
      </c>
      <c r="BH37" s="319">
        <f>Datos!AN36</f>
        <v>4.1333333333333337</v>
      </c>
      <c r="BI37" s="313">
        <f>Datos!BN36</f>
        <v>4.1111111111111107</v>
      </c>
      <c r="BJ37" s="314">
        <f>Datos!CM36</f>
        <v>4.166666666666667</v>
      </c>
      <c r="BK37" s="319">
        <f>Datos!AO36</f>
        <v>4.125</v>
      </c>
      <c r="BL37" s="313">
        <f>Datos!BO36</f>
        <v>4</v>
      </c>
      <c r="BM37" s="314">
        <f>Datos!CN36</f>
        <v>4.333333333333333</v>
      </c>
      <c r="BN37" s="319">
        <f>Datos!AP36</f>
        <v>3.9375</v>
      </c>
      <c r="BO37" s="313">
        <f>Datos!BP36</f>
        <v>4.2</v>
      </c>
      <c r="BP37" s="314">
        <f>Datos!CO36</f>
        <v>3.5</v>
      </c>
      <c r="BQ37" s="319">
        <f>Datos!AQ36</f>
        <v>4.1333333333333337</v>
      </c>
      <c r="BR37" s="313">
        <f>Datos!BQ36</f>
        <v>4.2222222222222223</v>
      </c>
      <c r="BS37" s="314">
        <f>Datos!CP36</f>
        <v>4</v>
      </c>
    </row>
    <row r="38" spans="1:71" s="23" customFormat="1" ht="35.1" customHeight="1">
      <c r="A38" s="250">
        <v>32</v>
      </c>
      <c r="B38" s="251" t="s">
        <v>124</v>
      </c>
      <c r="C38" s="326">
        <f>+Datos!AX37</f>
        <v>3.7589285714285712</v>
      </c>
      <c r="D38" s="323">
        <f>Datos!BX37</f>
        <v>3.4345238095238098</v>
      </c>
      <c r="E38" s="324">
        <f>Datos!CW37</f>
        <v>3.9940476190476191</v>
      </c>
      <c r="F38" s="319">
        <f>Datos!AR37</f>
        <v>4.0952380952380949</v>
      </c>
      <c r="G38" s="313">
        <f>Datos!BR37</f>
        <v>3.8571428571428572</v>
      </c>
      <c r="H38" s="314">
        <f>Datos!CQ37</f>
        <v>4.2142857142857144</v>
      </c>
      <c r="I38" s="319">
        <f>Datos!AS37</f>
        <v>3</v>
      </c>
      <c r="J38" s="313">
        <f>Datos!BS37</f>
        <v>2</v>
      </c>
      <c r="K38" s="314">
        <f>Datos!CR37</f>
        <v>4</v>
      </c>
      <c r="L38" s="319">
        <f>Datos!AT37</f>
        <v>4.333333333333333</v>
      </c>
      <c r="M38" s="313">
        <f>Datos!BT37</f>
        <v>4</v>
      </c>
      <c r="N38" s="314">
        <f>Datos!CS37</f>
        <v>4.5</v>
      </c>
      <c r="O38" s="319">
        <f>Datos!AU37</f>
        <v>2.7916666666666665</v>
      </c>
      <c r="P38" s="313">
        <f>Datos!BU37</f>
        <v>2.75</v>
      </c>
      <c r="Q38" s="314">
        <f>Datos!CT37</f>
        <v>2.75</v>
      </c>
      <c r="R38" s="319">
        <f>Datos!AV37</f>
        <v>4.333333333333333</v>
      </c>
      <c r="S38" s="313">
        <f>Datos!BV37</f>
        <v>4</v>
      </c>
      <c r="T38" s="314">
        <f>Datos!CU37</f>
        <v>4.5</v>
      </c>
      <c r="U38" s="319">
        <f>Datos!AW37</f>
        <v>4</v>
      </c>
      <c r="V38" s="313">
        <f>Datos!BW37</f>
        <v>4</v>
      </c>
      <c r="W38" s="314">
        <f>Datos!CV37</f>
        <v>4</v>
      </c>
      <c r="X38" s="319">
        <f>Datos!AB37</f>
        <v>4.666666666666667</v>
      </c>
      <c r="Y38" s="313">
        <f>Datos!BB37</f>
        <v>4</v>
      </c>
      <c r="Z38" s="314">
        <f>Datos!CA37</f>
        <v>5</v>
      </c>
      <c r="AA38" s="319">
        <f>Datos!AC37</f>
        <v>4.333333333333333</v>
      </c>
      <c r="AB38" s="313">
        <f>Datos!BC37</f>
        <v>4</v>
      </c>
      <c r="AC38" s="314">
        <f>Datos!CB37</f>
        <v>4.5</v>
      </c>
      <c r="AD38" s="319">
        <f>Datos!AD37</f>
        <v>2.6666666666666665</v>
      </c>
      <c r="AE38" s="313">
        <f>Datos!BD37</f>
        <v>2</v>
      </c>
      <c r="AF38" s="314">
        <f>Datos!CC37</f>
        <v>3</v>
      </c>
      <c r="AG38" s="319">
        <f>Datos!AE37</f>
        <v>3</v>
      </c>
      <c r="AH38" s="313">
        <f>Datos!BE37</f>
        <v>2</v>
      </c>
      <c r="AI38" s="314">
        <f>Datos!CD37</f>
        <v>3.5</v>
      </c>
      <c r="AJ38" s="319">
        <f>Datos!AF37</f>
        <v>5</v>
      </c>
      <c r="AK38" s="313">
        <f>Datos!BF37</f>
        <v>5</v>
      </c>
      <c r="AL38" s="314">
        <f>Datos!CE37</f>
        <v>5</v>
      </c>
      <c r="AM38" s="319">
        <f>Datos!AG37</f>
        <v>4.666666666666667</v>
      </c>
      <c r="AN38" s="313">
        <f>Datos!BG37</f>
        <v>5</v>
      </c>
      <c r="AO38" s="314">
        <f>Datos!CF37</f>
        <v>4.5</v>
      </c>
      <c r="AP38" s="319">
        <f>Datos!AH37</f>
        <v>4.333333333333333</v>
      </c>
      <c r="AQ38" s="313">
        <f>Datos!BH37</f>
        <v>5</v>
      </c>
      <c r="AR38" s="314">
        <f>Datos!CG37</f>
        <v>4</v>
      </c>
      <c r="AS38" s="319">
        <f>Datos!AI37</f>
        <v>3</v>
      </c>
      <c r="AT38" s="313">
        <f>Datos!BI37</f>
        <v>2</v>
      </c>
      <c r="AU38" s="314">
        <f>Datos!CH37</f>
        <v>4</v>
      </c>
      <c r="AV38" s="319">
        <f>Datos!AJ37</f>
        <v>3</v>
      </c>
      <c r="AW38" s="313">
        <f>Datos!BJ37</f>
        <v>2</v>
      </c>
      <c r="AX38" s="314">
        <f>Datos!CI37</f>
        <v>4</v>
      </c>
      <c r="AY38" s="319">
        <f>Datos!AK37</f>
        <v>4.333333333333333</v>
      </c>
      <c r="AZ38" s="313">
        <f>Datos!BK37</f>
        <v>4</v>
      </c>
      <c r="BA38" s="314">
        <f>Datos!CJ37</f>
        <v>4.5</v>
      </c>
      <c r="BB38" s="319">
        <f>Datos!AL37</f>
        <v>4</v>
      </c>
      <c r="BC38" s="313">
        <f>Datos!BL37</f>
        <v>4</v>
      </c>
      <c r="BD38" s="314">
        <f>Datos!CK37</f>
        <v>4</v>
      </c>
      <c r="BE38" s="319">
        <f>Datos!AM37</f>
        <v>2.6666666666666665</v>
      </c>
      <c r="BF38" s="313">
        <f>Datos!BM37</f>
        <v>2</v>
      </c>
      <c r="BG38" s="314">
        <f>Datos!CL37</f>
        <v>3</v>
      </c>
      <c r="BH38" s="319">
        <f>Datos!AN37</f>
        <v>2</v>
      </c>
      <c r="BI38" s="313">
        <f>Datos!BN37</f>
        <v>2</v>
      </c>
      <c r="BJ38" s="314">
        <f>Datos!CM37</f>
        <v>2</v>
      </c>
      <c r="BK38" s="319">
        <f>Datos!AO37</f>
        <v>2.5</v>
      </c>
      <c r="BL38" s="313">
        <f>Datos!BO37</f>
        <v>3</v>
      </c>
      <c r="BM38" s="314">
        <f>Datos!CN37</f>
        <v>2</v>
      </c>
      <c r="BN38" s="319">
        <f>Datos!AP37</f>
        <v>4.333333333333333</v>
      </c>
      <c r="BO38" s="313">
        <f>Datos!BP37</f>
        <v>4</v>
      </c>
      <c r="BP38" s="314">
        <f>Datos!CO37</f>
        <v>4.5</v>
      </c>
      <c r="BQ38" s="319">
        <f>Datos!AQ37</f>
        <v>4</v>
      </c>
      <c r="BR38" s="313">
        <f>Datos!BQ37</f>
        <v>4</v>
      </c>
      <c r="BS38" s="314">
        <f>Datos!CP37</f>
        <v>4</v>
      </c>
    </row>
    <row r="39" spans="1:71" s="23" customFormat="1" ht="35.1" customHeight="1">
      <c r="A39" s="250">
        <v>33</v>
      </c>
      <c r="B39" s="251" t="s">
        <v>110</v>
      </c>
      <c r="C39" s="326">
        <f>+Datos!AX38</f>
        <v>3.7286255411255405</v>
      </c>
      <c r="D39" s="323">
        <f>Datos!BX38</f>
        <v>3.9186507936507931</v>
      </c>
      <c r="E39" s="324">
        <f>Datos!CW38</f>
        <v>3.6715561224489797</v>
      </c>
      <c r="F39" s="319">
        <f>Datos!AR38</f>
        <v>3.4558441558441557</v>
      </c>
      <c r="G39" s="313">
        <f>Datos!BR38</f>
        <v>3.4285714285714284</v>
      </c>
      <c r="H39" s="314">
        <f>Datos!CQ38</f>
        <v>3.4668367346938775</v>
      </c>
      <c r="I39" s="319">
        <f>Datos!AS38</f>
        <v>3.1590909090909092</v>
      </c>
      <c r="J39" s="313">
        <f>Datos!BS38</f>
        <v>3.333333333333333</v>
      </c>
      <c r="K39" s="314">
        <f>Datos!CR38</f>
        <v>3.0892857142857144</v>
      </c>
      <c r="L39" s="319">
        <f>Datos!AT38</f>
        <v>3.7</v>
      </c>
      <c r="M39" s="313">
        <f>Datos!BT38</f>
        <v>4</v>
      </c>
      <c r="N39" s="314">
        <f>Datos!CS38</f>
        <v>3.5714285714285716</v>
      </c>
      <c r="O39" s="319">
        <f>Datos!AU38</f>
        <v>3.4750000000000001</v>
      </c>
      <c r="P39" s="313">
        <f>Datos!BU38</f>
        <v>3.75</v>
      </c>
      <c r="Q39" s="314">
        <f>Datos!CT38</f>
        <v>3.4017857142857144</v>
      </c>
      <c r="R39" s="319">
        <f>Datos!AV38</f>
        <v>4.4000000000000004</v>
      </c>
      <c r="S39" s="313">
        <f>Datos!BV38</f>
        <v>5</v>
      </c>
      <c r="T39" s="314">
        <f>Datos!CU38</f>
        <v>4.25</v>
      </c>
      <c r="U39" s="319">
        <f>Datos!AW38</f>
        <v>4.1818181818181817</v>
      </c>
      <c r="V39" s="313">
        <f>Datos!BW38</f>
        <v>4</v>
      </c>
      <c r="W39" s="314">
        <f>Datos!CV38</f>
        <v>4.25</v>
      </c>
      <c r="X39" s="319">
        <f>Datos!AB38</f>
        <v>4.1818181818181817</v>
      </c>
      <c r="Y39" s="313">
        <f>Datos!BB38</f>
        <v>4.333333333333333</v>
      </c>
      <c r="Z39" s="314">
        <f>Datos!CA38</f>
        <v>4.125</v>
      </c>
      <c r="AA39" s="319">
        <f>Datos!AC38</f>
        <v>4.5454545454545459</v>
      </c>
      <c r="AB39" s="313">
        <f>Datos!BC38</f>
        <v>4.333333333333333</v>
      </c>
      <c r="AC39" s="314">
        <f>Datos!CB38</f>
        <v>4.625</v>
      </c>
      <c r="AD39" s="319">
        <f>Datos!AD38</f>
        <v>2.0909090909090908</v>
      </c>
      <c r="AE39" s="313">
        <f>Datos!BD38</f>
        <v>2.3333333333333335</v>
      </c>
      <c r="AF39" s="314">
        <f>Datos!CC38</f>
        <v>2</v>
      </c>
      <c r="AG39" s="319">
        <f>Datos!AE38</f>
        <v>2.1</v>
      </c>
      <c r="AH39" s="313">
        <f>Datos!BE38</f>
        <v>2</v>
      </c>
      <c r="AI39" s="314">
        <f>Datos!CD38</f>
        <v>2.1428571428571428</v>
      </c>
      <c r="AJ39" s="319">
        <f>Datos!AF38</f>
        <v>4.0909090909090908</v>
      </c>
      <c r="AK39" s="313">
        <f>Datos!BF38</f>
        <v>4</v>
      </c>
      <c r="AL39" s="314">
        <f>Datos!CE38</f>
        <v>4.125</v>
      </c>
      <c r="AM39" s="319">
        <f>Datos!AG38</f>
        <v>3.5454545454545454</v>
      </c>
      <c r="AN39" s="313">
        <f>Datos!BG38</f>
        <v>3.6666666666666665</v>
      </c>
      <c r="AO39" s="314">
        <f>Datos!CF38</f>
        <v>3.5</v>
      </c>
      <c r="AP39" s="319">
        <f>Datos!AH38</f>
        <v>3.6363636363636362</v>
      </c>
      <c r="AQ39" s="313">
        <f>Datos!BH38</f>
        <v>3.3333333333333335</v>
      </c>
      <c r="AR39" s="314">
        <f>Datos!CG38</f>
        <v>3.75</v>
      </c>
      <c r="AS39" s="319">
        <f>Datos!AI38</f>
        <v>3.5</v>
      </c>
      <c r="AT39" s="313">
        <f>Datos!BI38</f>
        <v>3.6666666666666665</v>
      </c>
      <c r="AU39" s="314">
        <f>Datos!CH38</f>
        <v>3.4285714285714284</v>
      </c>
      <c r="AV39" s="319">
        <f>Datos!AJ38</f>
        <v>2.8181818181818183</v>
      </c>
      <c r="AW39" s="313">
        <f>Datos!BJ38</f>
        <v>3</v>
      </c>
      <c r="AX39" s="314">
        <f>Datos!CI38</f>
        <v>2.75</v>
      </c>
      <c r="AY39" s="319">
        <f>Datos!AK38</f>
        <v>3.7</v>
      </c>
      <c r="AZ39" s="313">
        <f>Datos!BK38</f>
        <v>4</v>
      </c>
      <c r="BA39" s="314">
        <f>Datos!CJ38</f>
        <v>3.5714285714285716</v>
      </c>
      <c r="BB39" s="319">
        <f>Datos!AL38</f>
        <v>4.8</v>
      </c>
      <c r="BC39" s="313">
        <f>Datos!BL38</f>
        <v>5</v>
      </c>
      <c r="BD39" s="314">
        <f>Datos!CK38</f>
        <v>4.75</v>
      </c>
      <c r="BE39" s="319">
        <f>Datos!AM38</f>
        <v>3.1</v>
      </c>
      <c r="BF39" s="313">
        <f>Datos!BM38</f>
        <v>3.5</v>
      </c>
      <c r="BG39" s="314">
        <f>Datos!CL38</f>
        <v>3</v>
      </c>
      <c r="BH39" s="319">
        <f>Datos!AN38</f>
        <v>3</v>
      </c>
      <c r="BI39" s="313">
        <f>Datos!BN38</f>
        <v>3.5</v>
      </c>
      <c r="BJ39" s="314">
        <f>Datos!CM38</f>
        <v>2.8571428571428572</v>
      </c>
      <c r="BK39" s="319">
        <f>Datos!AO38</f>
        <v>3</v>
      </c>
      <c r="BL39" s="313">
        <f>Datos!BO38</f>
        <v>3</v>
      </c>
      <c r="BM39" s="314">
        <f>Datos!CN38</f>
        <v>3</v>
      </c>
      <c r="BN39" s="319">
        <f>Datos!AP38</f>
        <v>4.4000000000000004</v>
      </c>
      <c r="BO39" s="313">
        <f>Datos!BP38</f>
        <v>5</v>
      </c>
      <c r="BP39" s="314">
        <f>Datos!CO38</f>
        <v>4.25</v>
      </c>
      <c r="BQ39" s="319">
        <f>Datos!AQ38</f>
        <v>4.1818181818181817</v>
      </c>
      <c r="BR39" s="313">
        <f>Datos!BQ38</f>
        <v>4</v>
      </c>
      <c r="BS39" s="314">
        <f>Datos!CP38</f>
        <v>4.25</v>
      </c>
    </row>
    <row r="40" spans="1:71" s="23" customFormat="1" ht="35.1" customHeight="1">
      <c r="A40" s="250">
        <v>34</v>
      </c>
      <c r="B40" s="251" t="s">
        <v>116</v>
      </c>
      <c r="C40" s="326">
        <f>+Datos!AX39</f>
        <v>3.762202380952381</v>
      </c>
      <c r="D40" s="323">
        <f>Datos!BX39</f>
        <v>4.208333333333333</v>
      </c>
      <c r="E40" s="324">
        <f>Datos!CW39</f>
        <v>3.9965277777777781</v>
      </c>
      <c r="F40" s="319">
        <f>Datos!AR39</f>
        <v>3.4857142857142862</v>
      </c>
      <c r="G40" s="313">
        <f>Datos!BR39</f>
        <v>3.25</v>
      </c>
      <c r="H40" s="314">
        <f>Datos!CQ39</f>
        <v>3.75</v>
      </c>
      <c r="I40" s="319">
        <f>Datos!AS39</f>
        <v>3.041666666666667</v>
      </c>
      <c r="J40" s="313">
        <f>Datos!BS39</f>
        <v>4</v>
      </c>
      <c r="K40" s="314">
        <f>Datos!CR39</f>
        <v>3.25</v>
      </c>
      <c r="L40" s="319">
        <f>Datos!AT39</f>
        <v>4.2</v>
      </c>
      <c r="M40" s="313">
        <f>Datos!BT39</f>
        <v>5</v>
      </c>
      <c r="N40" s="314">
        <f>Datos!CS39</f>
        <v>4</v>
      </c>
      <c r="O40" s="319">
        <f>Datos!AU39</f>
        <v>4.0125000000000002</v>
      </c>
      <c r="P40" s="313">
        <f>Datos!BU39</f>
        <v>5</v>
      </c>
      <c r="Q40" s="314">
        <f>Datos!CT39</f>
        <v>4.229166666666667</v>
      </c>
      <c r="R40" s="319">
        <f>Datos!AV39</f>
        <v>3.8333333333333335</v>
      </c>
      <c r="S40" s="313">
        <f>Datos!BV39</f>
        <v>4</v>
      </c>
      <c r="T40" s="314">
        <f>Datos!CU39</f>
        <v>4.25</v>
      </c>
      <c r="U40" s="319">
        <f>Datos!AW39</f>
        <v>4</v>
      </c>
      <c r="V40" s="313">
        <f>Datos!BW39</f>
        <v>4</v>
      </c>
      <c r="W40" s="314">
        <f>Datos!CV39</f>
        <v>4.5</v>
      </c>
      <c r="X40" s="319">
        <f>Datos!AB39</f>
        <v>3.8</v>
      </c>
      <c r="Y40" s="313">
        <f>Datos!BB39</f>
        <v>0</v>
      </c>
      <c r="Z40" s="314">
        <f>Datos!CA39</f>
        <v>4.25</v>
      </c>
      <c r="AA40" s="319">
        <f>Datos!AC39</f>
        <v>3.8333333333333335</v>
      </c>
      <c r="AB40" s="313">
        <f>Datos!BC39</f>
        <v>3</v>
      </c>
      <c r="AC40" s="314">
        <f>Datos!CB39</f>
        <v>4.25</v>
      </c>
      <c r="AD40" s="319">
        <f>Datos!AD39</f>
        <v>2.6</v>
      </c>
      <c r="AE40" s="313">
        <f>Datos!BD39</f>
        <v>2</v>
      </c>
      <c r="AF40" s="314">
        <f>Datos!CC39</f>
        <v>3</v>
      </c>
      <c r="AG40" s="319">
        <f>Datos!AE39</f>
        <v>2.75</v>
      </c>
      <c r="AH40" s="313">
        <f>Datos!BE39</f>
        <v>0</v>
      </c>
      <c r="AI40" s="314">
        <f>Datos!CD39</f>
        <v>2.75</v>
      </c>
      <c r="AJ40" s="319">
        <f>Datos!AF39</f>
        <v>4.25</v>
      </c>
      <c r="AK40" s="313">
        <f>Datos!BF39</f>
        <v>0</v>
      </c>
      <c r="AL40" s="314">
        <f>Datos!CE39</f>
        <v>4.25</v>
      </c>
      <c r="AM40" s="319">
        <f>Datos!AG39</f>
        <v>3.6666666666666665</v>
      </c>
      <c r="AN40" s="313">
        <f>Datos!BG39</f>
        <v>4</v>
      </c>
      <c r="AO40" s="314">
        <f>Datos!CF39</f>
        <v>4</v>
      </c>
      <c r="AP40" s="319">
        <f>Datos!AH39</f>
        <v>3.5</v>
      </c>
      <c r="AQ40" s="313">
        <f>Datos!BH39</f>
        <v>4</v>
      </c>
      <c r="AR40" s="314">
        <f>Datos!CG39</f>
        <v>3.75</v>
      </c>
      <c r="AS40" s="319">
        <f>Datos!AI39</f>
        <v>2.75</v>
      </c>
      <c r="AT40" s="313">
        <f>Datos!BI39</f>
        <v>0</v>
      </c>
      <c r="AU40" s="314">
        <f>Datos!CH39</f>
        <v>3</v>
      </c>
      <c r="AV40" s="319">
        <f>Datos!AJ39</f>
        <v>3.3333333333333335</v>
      </c>
      <c r="AW40" s="313">
        <f>Datos!BJ39</f>
        <v>4</v>
      </c>
      <c r="AX40" s="314">
        <f>Datos!CI39</f>
        <v>3.5</v>
      </c>
      <c r="AY40" s="319">
        <f>Datos!AK39</f>
        <v>4.2</v>
      </c>
      <c r="AZ40" s="313">
        <f>Datos!BK39</f>
        <v>5</v>
      </c>
      <c r="BA40" s="314">
        <f>Datos!CJ39</f>
        <v>4</v>
      </c>
      <c r="BB40" s="319">
        <f>Datos!AL39</f>
        <v>4.25</v>
      </c>
      <c r="BC40" s="313">
        <f>Datos!BL39</f>
        <v>0</v>
      </c>
      <c r="BD40" s="314">
        <f>Datos!CK39</f>
        <v>4.666666666666667</v>
      </c>
      <c r="BE40" s="319">
        <f>Datos!AM39</f>
        <v>3.8</v>
      </c>
      <c r="BF40" s="313">
        <f>Datos!BM39</f>
        <v>0</v>
      </c>
      <c r="BG40" s="314">
        <f>Datos!CL39</f>
        <v>4</v>
      </c>
      <c r="BH40" s="319">
        <f>Datos!AN39</f>
        <v>4.5</v>
      </c>
      <c r="BI40" s="313">
        <f>Datos!BN39</f>
        <v>5</v>
      </c>
      <c r="BJ40" s="314">
        <f>Datos!CM39</f>
        <v>4.75</v>
      </c>
      <c r="BK40" s="319">
        <f>Datos!AO39</f>
        <v>3.5</v>
      </c>
      <c r="BL40" s="313">
        <f>Datos!BO39</f>
        <v>0</v>
      </c>
      <c r="BM40" s="314">
        <f>Datos!CN39</f>
        <v>3.5</v>
      </c>
      <c r="BN40" s="319">
        <f>Datos!AP39</f>
        <v>3.8333333333333335</v>
      </c>
      <c r="BO40" s="313">
        <f>Datos!BP39</f>
        <v>4</v>
      </c>
      <c r="BP40" s="314">
        <f>Datos!CO39</f>
        <v>4.25</v>
      </c>
      <c r="BQ40" s="319">
        <f>Datos!AQ39</f>
        <v>4</v>
      </c>
      <c r="BR40" s="313">
        <f>Datos!BQ39</f>
        <v>4</v>
      </c>
      <c r="BS40" s="314">
        <f>Datos!CP39</f>
        <v>4.5</v>
      </c>
    </row>
    <row r="41" spans="1:71" ht="35.1" customHeight="1">
      <c r="A41" s="250">
        <v>35</v>
      </c>
      <c r="B41" s="251" t="s">
        <v>97</v>
      </c>
      <c r="C41" s="326">
        <f>+Datos!AX40</f>
        <v>3.6417214434131728</v>
      </c>
      <c r="D41" s="323">
        <f>Datos!BX40</f>
        <v>3.4793792517006801</v>
      </c>
      <c r="E41" s="324">
        <f>Datos!CW40</f>
        <v>3.7339877471456417</v>
      </c>
      <c r="F41" s="319">
        <f>Datos!AR40</f>
        <v>3.5378728414442699</v>
      </c>
      <c r="G41" s="313">
        <f>Datos!BR40</f>
        <v>3.2423469387755097</v>
      </c>
      <c r="H41" s="314">
        <f>Datos!CQ40</f>
        <v>3.6568504594820381</v>
      </c>
      <c r="I41" s="319">
        <f>Datos!AS40</f>
        <v>3.5712250712250713</v>
      </c>
      <c r="J41" s="313">
        <f>Datos!BS40</f>
        <v>3.6428571428571432</v>
      </c>
      <c r="K41" s="314">
        <f>Datos!CR40</f>
        <v>3.5497076023391814</v>
      </c>
      <c r="L41" s="319">
        <f>Datos!AT40</f>
        <v>3.7916666666666665</v>
      </c>
      <c r="M41" s="313">
        <f>Datos!BT40</f>
        <v>4.2</v>
      </c>
      <c r="N41" s="314">
        <f>Datos!CS40</f>
        <v>3.6666666666666665</v>
      </c>
      <c r="O41" s="319">
        <f>Datos!AU40</f>
        <v>3.2339556155345628</v>
      </c>
      <c r="P41" s="313">
        <f>Datos!BU40</f>
        <v>2.7910714285714286</v>
      </c>
      <c r="Q41" s="314">
        <f>Datos!CT40</f>
        <v>3.4166666666666665</v>
      </c>
      <c r="R41" s="319">
        <f>Datos!AV40</f>
        <v>4.0370370370370372</v>
      </c>
      <c r="S41" s="313">
        <f>Datos!BV40</f>
        <v>3.875</v>
      </c>
      <c r="T41" s="314">
        <f>Datos!CU40</f>
        <v>4.166666666666667</v>
      </c>
      <c r="U41" s="319">
        <f>Datos!AW40</f>
        <v>3.6785714285714284</v>
      </c>
      <c r="V41" s="313">
        <f>Datos!BW40</f>
        <v>3.125</v>
      </c>
      <c r="W41" s="314">
        <f>Datos!CV40</f>
        <v>3.9473684210526314</v>
      </c>
      <c r="X41" s="319">
        <f>Datos!AB40</f>
        <v>4.25</v>
      </c>
      <c r="Y41" s="313">
        <f>Datos!BB40</f>
        <v>4</v>
      </c>
      <c r="Z41" s="314">
        <f>Datos!CA40</f>
        <v>4.3157894736842106</v>
      </c>
      <c r="AA41" s="319">
        <f>Datos!AC40</f>
        <v>3.8214285714285716</v>
      </c>
      <c r="AB41" s="313">
        <f>Datos!BC40</f>
        <v>3.5</v>
      </c>
      <c r="AC41" s="314">
        <f>Datos!CB40</f>
        <v>4</v>
      </c>
      <c r="AD41" s="319">
        <f>Datos!AD40</f>
        <v>2.7692307692307692</v>
      </c>
      <c r="AE41" s="313">
        <f>Datos!BD40</f>
        <v>2.25</v>
      </c>
      <c r="AF41" s="314">
        <f>Datos!CC40</f>
        <v>3</v>
      </c>
      <c r="AG41" s="319">
        <f>Datos!AE40</f>
        <v>2.625</v>
      </c>
      <c r="AH41" s="313">
        <f>Datos!BE40</f>
        <v>2.2857142857142856</v>
      </c>
      <c r="AI41" s="314">
        <f>Datos!CD40</f>
        <v>2.75</v>
      </c>
      <c r="AJ41" s="319">
        <f>Datos!AF40</f>
        <v>4.1923076923076925</v>
      </c>
      <c r="AK41" s="313">
        <f>Datos!BF40</f>
        <v>4.2857142857142856</v>
      </c>
      <c r="AL41" s="314">
        <f>Datos!CE40</f>
        <v>4.1111111111111107</v>
      </c>
      <c r="AM41" s="319">
        <f>Datos!AG40</f>
        <v>3.3928571428571428</v>
      </c>
      <c r="AN41" s="313">
        <f>Datos!BG40</f>
        <v>2.875</v>
      </c>
      <c r="AO41" s="314">
        <f>Datos!CF40</f>
        <v>3.6315789473684212</v>
      </c>
      <c r="AP41" s="319">
        <f>Datos!AH40</f>
        <v>3.7142857142857144</v>
      </c>
      <c r="AQ41" s="313">
        <f>Datos!BH40</f>
        <v>3.5</v>
      </c>
      <c r="AR41" s="314">
        <f>Datos!CG40</f>
        <v>3.7894736842105261</v>
      </c>
      <c r="AS41" s="319">
        <f>Datos!AI40</f>
        <v>3.8461538461538463</v>
      </c>
      <c r="AT41" s="313">
        <f>Datos!BI40</f>
        <v>3.7142857142857144</v>
      </c>
      <c r="AU41" s="314">
        <f>Datos!CH40</f>
        <v>3.8888888888888888</v>
      </c>
      <c r="AV41" s="319">
        <f>Datos!AJ40</f>
        <v>3.2962962962962963</v>
      </c>
      <c r="AW41" s="313">
        <f>Datos!BJ40</f>
        <v>3.5714285714285716</v>
      </c>
      <c r="AX41" s="314">
        <f>Datos!CI40</f>
        <v>3.2105263157894739</v>
      </c>
      <c r="AY41" s="319">
        <f>Datos!AK40</f>
        <v>3.7916666666666665</v>
      </c>
      <c r="AZ41" s="313">
        <f>Datos!BK40</f>
        <v>4.2</v>
      </c>
      <c r="BA41" s="314">
        <f>Datos!CJ40</f>
        <v>3.6666666666666665</v>
      </c>
      <c r="BB41" s="319">
        <f>Datos!AL40</f>
        <v>3.8461538461538463</v>
      </c>
      <c r="BC41" s="313">
        <f>Datos!BL40</f>
        <v>2.7142857142857144</v>
      </c>
      <c r="BD41" s="314">
        <f>Datos!CK40</f>
        <v>4.333333333333333</v>
      </c>
      <c r="BE41" s="319">
        <f>Datos!AM40</f>
        <v>3.2222222222222223</v>
      </c>
      <c r="BF41" s="313">
        <f>Datos!BM40</f>
        <v>2.875</v>
      </c>
      <c r="BG41" s="314">
        <f>Datos!CL40</f>
        <v>3.3333333333333335</v>
      </c>
      <c r="BH41" s="319">
        <f>Datos!AN40</f>
        <v>2.8148148148148149</v>
      </c>
      <c r="BI41" s="313">
        <f>Datos!BN40</f>
        <v>2.375</v>
      </c>
      <c r="BJ41" s="314">
        <f>Datos!CM40</f>
        <v>3</v>
      </c>
      <c r="BK41" s="319">
        <f>Datos!AO40</f>
        <v>3.0526315789473686</v>
      </c>
      <c r="BL41" s="313">
        <f>Datos!BO40</f>
        <v>3.2</v>
      </c>
      <c r="BM41" s="314">
        <f>Datos!CN40</f>
        <v>3</v>
      </c>
      <c r="BN41" s="319">
        <f>Datos!AP40</f>
        <v>4.0370370370370372</v>
      </c>
      <c r="BO41" s="313">
        <f>Datos!BP40</f>
        <v>3.875</v>
      </c>
      <c r="BP41" s="314">
        <f>Datos!CO40</f>
        <v>4.166666666666667</v>
      </c>
      <c r="BQ41" s="319">
        <f>Datos!AQ40</f>
        <v>3.6785714285714284</v>
      </c>
      <c r="BR41" s="313">
        <f>Datos!BQ40</f>
        <v>3.125</v>
      </c>
      <c r="BS41" s="314">
        <f>Datos!CP40</f>
        <v>3.9473684210526314</v>
      </c>
    </row>
    <row r="42" spans="1:71" ht="35.1" customHeight="1">
      <c r="A42" s="250">
        <v>36</v>
      </c>
      <c r="B42" s="251" t="s">
        <v>100</v>
      </c>
      <c r="C42" s="326">
        <f>+Datos!AX41</f>
        <v>3.6446539571539573</v>
      </c>
      <c r="D42" s="323">
        <f>Datos!BX41</f>
        <v>3.2761904761904757</v>
      </c>
      <c r="E42" s="324">
        <f>Datos!CW41</f>
        <v>3.8422619047619051</v>
      </c>
      <c r="F42" s="319">
        <f>Datos!AR41</f>
        <v>4.0249750249750251</v>
      </c>
      <c r="G42" s="313">
        <f>Datos!BR41</f>
        <v>3.6071428571428572</v>
      </c>
      <c r="H42" s="314">
        <f>Datos!CQ41</f>
        <v>4.2619047619047619</v>
      </c>
      <c r="I42" s="319">
        <f>Datos!AS41</f>
        <v>3.375</v>
      </c>
      <c r="J42" s="313">
        <f>Datos!BS41</f>
        <v>3.2</v>
      </c>
      <c r="K42" s="314">
        <f>Datos!CR41</f>
        <v>3.5</v>
      </c>
      <c r="L42" s="319">
        <f>Datos!AT41</f>
        <v>3.1538461538461537</v>
      </c>
      <c r="M42" s="313">
        <f>Datos!BT41</f>
        <v>3.1666666666666665</v>
      </c>
      <c r="N42" s="314">
        <f>Datos!CS41</f>
        <v>3</v>
      </c>
      <c r="O42" s="319">
        <f>Datos!AU41</f>
        <v>3.2371794871794872</v>
      </c>
      <c r="P42" s="313">
        <f>Datos!BU41</f>
        <v>2.6833333333333331</v>
      </c>
      <c r="Q42" s="314">
        <f>Datos!CT41</f>
        <v>3.4583333333333335</v>
      </c>
      <c r="R42" s="319">
        <f>Datos!AV41</f>
        <v>4</v>
      </c>
      <c r="S42" s="313">
        <f>Datos!BV41</f>
        <v>3.6666666666666665</v>
      </c>
      <c r="T42" s="314">
        <f>Datos!CU41</f>
        <v>4.166666666666667</v>
      </c>
      <c r="U42" s="319">
        <f>Datos!AW41</f>
        <v>4.0769230769230766</v>
      </c>
      <c r="V42" s="313">
        <f>Datos!BW41</f>
        <v>3.3333333333333335</v>
      </c>
      <c r="W42" s="314">
        <f>Datos!CV41</f>
        <v>4.666666666666667</v>
      </c>
      <c r="X42" s="319">
        <f>Datos!AB41</f>
        <v>4.3076923076923075</v>
      </c>
      <c r="Y42" s="313">
        <f>Datos!BB41</f>
        <v>4</v>
      </c>
      <c r="Z42" s="314">
        <f>Datos!CA41</f>
        <v>4.666666666666667</v>
      </c>
      <c r="AA42" s="319">
        <f>Datos!AC41</f>
        <v>4</v>
      </c>
      <c r="AB42" s="313">
        <f>Datos!BC41</f>
        <v>3.6666666666666665</v>
      </c>
      <c r="AC42" s="314">
        <f>Datos!CB41</f>
        <v>4.166666666666667</v>
      </c>
      <c r="AD42" s="319">
        <f>Datos!AD41</f>
        <v>3.5454545454545454</v>
      </c>
      <c r="AE42" s="313">
        <f>Datos!BD41</f>
        <v>2.75</v>
      </c>
      <c r="AF42" s="314">
        <f>Datos!CC41</f>
        <v>3.8333333333333335</v>
      </c>
      <c r="AG42" s="319">
        <f>Datos!AE41</f>
        <v>3.6363636363636362</v>
      </c>
      <c r="AH42" s="313">
        <f>Datos!BE41</f>
        <v>3</v>
      </c>
      <c r="AI42" s="314">
        <f>Datos!CD41</f>
        <v>4.166666666666667</v>
      </c>
      <c r="AJ42" s="319">
        <f>Datos!AF41</f>
        <v>4.4545454545454541</v>
      </c>
      <c r="AK42" s="313">
        <f>Datos!BF41</f>
        <v>4</v>
      </c>
      <c r="AL42" s="314">
        <f>Datos!CE41</f>
        <v>4.666666666666667</v>
      </c>
      <c r="AM42" s="319">
        <f>Datos!AG41</f>
        <v>4.3076923076923075</v>
      </c>
      <c r="AN42" s="313">
        <f>Datos!BG41</f>
        <v>4.166666666666667</v>
      </c>
      <c r="AO42" s="314">
        <f>Datos!CF41</f>
        <v>4.333333333333333</v>
      </c>
      <c r="AP42" s="319">
        <f>Datos!AH41</f>
        <v>3.9230769230769229</v>
      </c>
      <c r="AQ42" s="313">
        <f>Datos!BH41</f>
        <v>3.6666666666666665</v>
      </c>
      <c r="AR42" s="314">
        <f>Datos!CG41</f>
        <v>4</v>
      </c>
      <c r="AS42" s="319">
        <f>Datos!AI41</f>
        <v>4</v>
      </c>
      <c r="AT42" s="313">
        <f>Datos!BI41</f>
        <v>3.4</v>
      </c>
      <c r="AU42" s="314">
        <f>Datos!CH41</f>
        <v>4.5</v>
      </c>
      <c r="AV42" s="319">
        <f>Datos!AJ41</f>
        <v>2.75</v>
      </c>
      <c r="AW42" s="313">
        <f>Datos!BJ41</f>
        <v>3</v>
      </c>
      <c r="AX42" s="314">
        <f>Datos!CI41</f>
        <v>2.5</v>
      </c>
      <c r="AY42" s="319">
        <f>Datos!AK41</f>
        <v>3.1538461538461537</v>
      </c>
      <c r="AZ42" s="313">
        <f>Datos!BK41</f>
        <v>3.1666666666666665</v>
      </c>
      <c r="BA42" s="314">
        <f>Datos!CJ41</f>
        <v>3</v>
      </c>
      <c r="BB42" s="319">
        <f>Datos!AL41</f>
        <v>3.9230769230769229</v>
      </c>
      <c r="BC42" s="313">
        <f>Datos!BL41</f>
        <v>3.5</v>
      </c>
      <c r="BD42" s="314">
        <f>Datos!CK41</f>
        <v>4.166666666666667</v>
      </c>
      <c r="BE42" s="319">
        <f>Datos!AM41</f>
        <v>2.9230769230769229</v>
      </c>
      <c r="BF42" s="313">
        <f>Datos!BM41</f>
        <v>2.6666666666666665</v>
      </c>
      <c r="BG42" s="314">
        <f>Datos!CL41</f>
        <v>2.8333333333333335</v>
      </c>
      <c r="BH42" s="319">
        <f>Datos!AN41</f>
        <v>2.7692307692307692</v>
      </c>
      <c r="BI42" s="313">
        <f>Datos!BN41</f>
        <v>2.1666666666666665</v>
      </c>
      <c r="BJ42" s="314">
        <f>Datos!CM41</f>
        <v>3</v>
      </c>
      <c r="BK42" s="319">
        <f>Datos!AO41</f>
        <v>3.3333333333333335</v>
      </c>
      <c r="BL42" s="313">
        <f>Datos!BO41</f>
        <v>2.4</v>
      </c>
      <c r="BM42" s="314">
        <f>Datos!CN41</f>
        <v>3.8333333333333335</v>
      </c>
      <c r="BN42" s="319">
        <f>Datos!AP41</f>
        <v>4</v>
      </c>
      <c r="BO42" s="313">
        <f>Datos!BP41</f>
        <v>3.6666666666666665</v>
      </c>
      <c r="BP42" s="314">
        <f>Datos!CO41</f>
        <v>4.166666666666667</v>
      </c>
      <c r="BQ42" s="319">
        <f>Datos!AQ41</f>
        <v>4.0769230769230766</v>
      </c>
      <c r="BR42" s="313">
        <f>Datos!BQ41</f>
        <v>3.3333333333333335</v>
      </c>
      <c r="BS42" s="314">
        <f>Datos!CP41</f>
        <v>4.666666666666667</v>
      </c>
    </row>
    <row r="43" spans="1:71" ht="35.1" customHeight="1">
      <c r="A43" s="250">
        <v>37</v>
      </c>
      <c r="B43" s="251" t="s">
        <v>106</v>
      </c>
      <c r="C43" s="326">
        <f>+Datos!AX42</f>
        <v>4.0639880952380949</v>
      </c>
      <c r="D43" s="323">
        <f>Datos!BX42</f>
        <v>4.1111111111111107</v>
      </c>
      <c r="E43" s="324">
        <f>Datos!CW42</f>
        <v>4.2232142857142856</v>
      </c>
      <c r="F43" s="319">
        <f>Datos!AR42</f>
        <v>3.9714285714285711</v>
      </c>
      <c r="G43" s="313">
        <f>Datos!BR42</f>
        <v>4</v>
      </c>
      <c r="H43" s="314">
        <f>Datos!CQ42</f>
        <v>4.2142857142857144</v>
      </c>
      <c r="I43" s="319">
        <f>Datos!AS42</f>
        <v>3.833333333333333</v>
      </c>
      <c r="J43" s="313">
        <f>Datos!BS42</f>
        <v>4</v>
      </c>
      <c r="K43" s="314">
        <f>Datos!CR42</f>
        <v>3.75</v>
      </c>
      <c r="L43" s="319">
        <f>Datos!AT42</f>
        <v>4.333333333333333</v>
      </c>
      <c r="M43" s="313">
        <f>Datos!BT42</f>
        <v>4.666666666666667</v>
      </c>
      <c r="N43" s="314">
        <f>Datos!CS42</f>
        <v>3.5</v>
      </c>
      <c r="O43" s="319">
        <f>Datos!AU42</f>
        <v>3.4458333333333333</v>
      </c>
      <c r="P43" s="313">
        <f>Datos!BU42</f>
        <v>3.333333333333333</v>
      </c>
      <c r="Q43" s="314">
        <f>Datos!CT42</f>
        <v>3.875</v>
      </c>
      <c r="R43" s="319">
        <f>Datos!AV42</f>
        <v>4.4000000000000004</v>
      </c>
      <c r="S43" s="313">
        <f>Datos!BV42</f>
        <v>4.333333333333333</v>
      </c>
      <c r="T43" s="314">
        <f>Datos!CU42</f>
        <v>5</v>
      </c>
      <c r="U43" s="319">
        <f>Datos!AW42</f>
        <v>4.4000000000000004</v>
      </c>
      <c r="V43" s="313">
        <f>Datos!BW42</f>
        <v>4.333333333333333</v>
      </c>
      <c r="W43" s="314">
        <f>Datos!CV42</f>
        <v>5</v>
      </c>
      <c r="X43" s="319">
        <f>Datos!AB42</f>
        <v>4.4000000000000004</v>
      </c>
      <c r="Y43" s="313">
        <f>Datos!BB42</f>
        <v>4</v>
      </c>
      <c r="Z43" s="314">
        <f>Datos!CA42</f>
        <v>5</v>
      </c>
      <c r="AA43" s="319">
        <f>Datos!AC42</f>
        <v>4</v>
      </c>
      <c r="AB43" s="313">
        <f>Datos!BC42</f>
        <v>4</v>
      </c>
      <c r="AC43" s="314">
        <f>Datos!CB42</f>
        <v>4</v>
      </c>
      <c r="AD43" s="319">
        <f>Datos!AD42</f>
        <v>3.8</v>
      </c>
      <c r="AE43" s="313">
        <f>Datos!BD42</f>
        <v>4.333333333333333</v>
      </c>
      <c r="AF43" s="314">
        <f>Datos!CC42</f>
        <v>3</v>
      </c>
      <c r="AG43" s="319">
        <f>Datos!AE42</f>
        <v>3.6</v>
      </c>
      <c r="AH43" s="313">
        <f>Datos!BE42</f>
        <v>4</v>
      </c>
      <c r="AI43" s="314">
        <f>Datos!CD42</f>
        <v>3</v>
      </c>
      <c r="AJ43" s="319">
        <f>Datos!AF42</f>
        <v>4.5999999999999996</v>
      </c>
      <c r="AK43" s="313">
        <f>Datos!BF42</f>
        <v>4.666666666666667</v>
      </c>
      <c r="AL43" s="314">
        <f>Datos!CE42</f>
        <v>5</v>
      </c>
      <c r="AM43" s="319">
        <f>Datos!AG42</f>
        <v>4</v>
      </c>
      <c r="AN43" s="313">
        <f>Datos!BG42</f>
        <v>4</v>
      </c>
      <c r="AO43" s="314">
        <f>Datos!CF42</f>
        <v>4.5</v>
      </c>
      <c r="AP43" s="319">
        <f>Datos!AH42</f>
        <v>3.4</v>
      </c>
      <c r="AQ43" s="313">
        <f>Datos!BH42</f>
        <v>3</v>
      </c>
      <c r="AR43" s="314">
        <f>Datos!CG42</f>
        <v>5</v>
      </c>
      <c r="AS43" s="319">
        <f>Datos!AI42</f>
        <v>4</v>
      </c>
      <c r="AT43" s="313">
        <f>Datos!BI42</f>
        <v>4</v>
      </c>
      <c r="AU43" s="314">
        <f>Datos!CH42</f>
        <v>4</v>
      </c>
      <c r="AV43" s="319">
        <f>Datos!AJ42</f>
        <v>3.6666666666666665</v>
      </c>
      <c r="AW43" s="313">
        <f>Datos!BJ42</f>
        <v>4</v>
      </c>
      <c r="AX43" s="314">
        <f>Datos!CI42</f>
        <v>3.5</v>
      </c>
      <c r="AY43" s="319">
        <f>Datos!AK42</f>
        <v>4.333333333333333</v>
      </c>
      <c r="AZ43" s="313">
        <f>Datos!BK42</f>
        <v>4.666666666666667</v>
      </c>
      <c r="BA43" s="314">
        <f>Datos!CJ42</f>
        <v>3.5</v>
      </c>
      <c r="BB43" s="319">
        <f>Datos!AL42</f>
        <v>4</v>
      </c>
      <c r="BC43" s="313">
        <f>Datos!BL42</f>
        <v>4</v>
      </c>
      <c r="BD43" s="314">
        <f>Datos!CK42</f>
        <v>5</v>
      </c>
      <c r="BE43" s="319">
        <f>Datos!AM42</f>
        <v>3.2</v>
      </c>
      <c r="BF43" s="313">
        <f>Datos!BM42</f>
        <v>3</v>
      </c>
      <c r="BG43" s="314">
        <f>Datos!CL42</f>
        <v>4</v>
      </c>
      <c r="BH43" s="319">
        <f>Datos!AN42</f>
        <v>2.8333333333333335</v>
      </c>
      <c r="BI43" s="313">
        <f>Datos!BN42</f>
        <v>2.6666666666666665</v>
      </c>
      <c r="BJ43" s="314">
        <f>Datos!CM42</f>
        <v>2.5</v>
      </c>
      <c r="BK43" s="319">
        <f>Datos!AO42</f>
        <v>3.75</v>
      </c>
      <c r="BL43" s="313">
        <f>Datos!BO42</f>
        <v>3.6666666666666665</v>
      </c>
      <c r="BM43" s="314">
        <f>Datos!CN42</f>
        <v>4</v>
      </c>
      <c r="BN43" s="319">
        <f>Datos!AP42</f>
        <v>4.4000000000000004</v>
      </c>
      <c r="BO43" s="313">
        <f>Datos!BP42</f>
        <v>4.333333333333333</v>
      </c>
      <c r="BP43" s="314">
        <f>Datos!CO42</f>
        <v>5</v>
      </c>
      <c r="BQ43" s="319">
        <f>Datos!AQ42</f>
        <v>4.4000000000000004</v>
      </c>
      <c r="BR43" s="313">
        <f>Datos!BQ42</f>
        <v>4.333333333333333</v>
      </c>
      <c r="BS43" s="314">
        <f>Datos!CP42</f>
        <v>5</v>
      </c>
    </row>
    <row r="44" spans="1:71" ht="35.1" customHeight="1">
      <c r="A44" s="296">
        <v>38</v>
      </c>
      <c r="B44" s="262" t="s">
        <v>93</v>
      </c>
      <c r="C44" s="326">
        <f>+Datos!AX43</f>
        <v>4.2814153439153433</v>
      </c>
      <c r="D44" s="323">
        <f>Datos!BX43</f>
        <v>4.4311507936507937</v>
      </c>
      <c r="E44" s="324">
        <f>Datos!CW43</f>
        <v>4.083333333333333</v>
      </c>
      <c r="F44" s="319">
        <f>Datos!AR43</f>
        <v>4.0607142857142851</v>
      </c>
      <c r="G44" s="313">
        <f>Datos!BR43</f>
        <v>4.2297619047619053</v>
      </c>
      <c r="H44" s="314">
        <f>Datos!CQ43</f>
        <v>4</v>
      </c>
      <c r="I44" s="319">
        <f>Datos!AS43</f>
        <v>4.1500000000000004</v>
      </c>
      <c r="J44" s="313">
        <f>Datos!BS43</f>
        <v>4.375</v>
      </c>
      <c r="K44" s="314">
        <f>Datos!CR43</f>
        <v>4</v>
      </c>
      <c r="L44" s="319">
        <f>Datos!AT43</f>
        <v>4.2</v>
      </c>
      <c r="M44" s="313">
        <f>Datos!BT43</f>
        <v>4.25</v>
      </c>
      <c r="N44" s="314">
        <f>Datos!CS43</f>
        <v>4</v>
      </c>
      <c r="O44" s="319">
        <f>Datos!AU43</f>
        <v>4.0777777777777775</v>
      </c>
      <c r="P44" s="313">
        <f>Datos!BU43</f>
        <v>4.3571428571428577</v>
      </c>
      <c r="Q44" s="314">
        <f>Datos!CT43</f>
        <v>4.5</v>
      </c>
      <c r="R44" s="319">
        <f>Datos!AV43</f>
        <v>4.5</v>
      </c>
      <c r="S44" s="313">
        <f>Datos!BV43</f>
        <v>4.5</v>
      </c>
      <c r="T44" s="314">
        <f>Datos!CU43</f>
        <v>4</v>
      </c>
      <c r="U44" s="319">
        <f>Datos!AW43</f>
        <v>4.7</v>
      </c>
      <c r="V44" s="313">
        <f>Datos!BW43</f>
        <v>4.875</v>
      </c>
      <c r="W44" s="314">
        <f>Datos!CV43</f>
        <v>4</v>
      </c>
      <c r="X44" s="319">
        <f>Datos!AB43</f>
        <v>4.7</v>
      </c>
      <c r="Y44" s="313">
        <f>Datos!BB43</f>
        <v>4.75</v>
      </c>
      <c r="Z44" s="314">
        <f>Datos!CA43</f>
        <v>5</v>
      </c>
      <c r="AA44" s="319">
        <f>Datos!AC43</f>
        <v>4.5</v>
      </c>
      <c r="AB44" s="313">
        <f>Datos!BC43</f>
        <v>4.625</v>
      </c>
      <c r="AC44" s="314">
        <f>Datos!CB43</f>
        <v>4</v>
      </c>
      <c r="AD44" s="319">
        <f>Datos!AD43</f>
        <v>2.625</v>
      </c>
      <c r="AE44" s="313">
        <f>Datos!BD43</f>
        <v>2.8333333333333335</v>
      </c>
      <c r="AF44" s="314">
        <f>Datos!CC43</f>
        <v>3</v>
      </c>
      <c r="AG44" s="319">
        <f>Datos!AE43</f>
        <v>3</v>
      </c>
      <c r="AH44" s="313">
        <f>Datos!BE43</f>
        <v>3.4</v>
      </c>
      <c r="AI44" s="314">
        <f>Datos!CD43</f>
        <v>3</v>
      </c>
      <c r="AJ44" s="319">
        <f>Datos!AF43</f>
        <v>4.7</v>
      </c>
      <c r="AK44" s="313">
        <f>Datos!BF43</f>
        <v>4.625</v>
      </c>
      <c r="AL44" s="314">
        <f>Datos!CE43</f>
        <v>5</v>
      </c>
      <c r="AM44" s="319">
        <f>Datos!AG43</f>
        <v>4.4000000000000004</v>
      </c>
      <c r="AN44" s="313">
        <f>Datos!BG43</f>
        <v>4.625</v>
      </c>
      <c r="AO44" s="314">
        <f>Datos!CF43</f>
        <v>4</v>
      </c>
      <c r="AP44" s="319">
        <f>Datos!AH43</f>
        <v>4.5</v>
      </c>
      <c r="AQ44" s="313">
        <f>Datos!BH43</f>
        <v>4.75</v>
      </c>
      <c r="AR44" s="314">
        <f>Datos!CG43</f>
        <v>4</v>
      </c>
      <c r="AS44" s="319">
        <f>Datos!AI43</f>
        <v>4.5999999999999996</v>
      </c>
      <c r="AT44" s="313">
        <f>Datos!BI43</f>
        <v>4.75</v>
      </c>
      <c r="AU44" s="314">
        <f>Datos!CH43</f>
        <v>4</v>
      </c>
      <c r="AV44" s="319">
        <f>Datos!AJ43</f>
        <v>3.7</v>
      </c>
      <c r="AW44" s="313">
        <f>Datos!BJ43</f>
        <v>4</v>
      </c>
      <c r="AX44" s="314">
        <f>Datos!CI43</f>
        <v>4</v>
      </c>
      <c r="AY44" s="319">
        <f>Datos!AK43</f>
        <v>4.2</v>
      </c>
      <c r="AZ44" s="313">
        <f>Datos!BK43</f>
        <v>4.25</v>
      </c>
      <c r="BA44" s="314">
        <f>Datos!CJ43</f>
        <v>4</v>
      </c>
      <c r="BB44" s="319">
        <f>Datos!AL43</f>
        <v>4.3</v>
      </c>
      <c r="BC44" s="313">
        <f>Datos!BL43</f>
        <v>4.625</v>
      </c>
      <c r="BD44" s="314">
        <f>Datos!CK43</f>
        <v>4</v>
      </c>
      <c r="BE44" s="319">
        <f>Datos!AM43</f>
        <v>3.9</v>
      </c>
      <c r="BF44" s="313">
        <f>Datos!BM43</f>
        <v>4.125</v>
      </c>
      <c r="BG44" s="314">
        <f>Datos!CL43</f>
        <v>5</v>
      </c>
      <c r="BH44" s="319">
        <f>Datos!AN43</f>
        <v>4</v>
      </c>
      <c r="BI44" s="313">
        <f>Datos!BN43</f>
        <v>4.25</v>
      </c>
      <c r="BJ44" s="314">
        <f>Datos!CM43</f>
        <v>5</v>
      </c>
      <c r="BK44" s="319">
        <f>Datos!AO43</f>
        <v>4.1111111111111107</v>
      </c>
      <c r="BL44" s="313">
        <f>Datos!BO43</f>
        <v>4.4285714285714288</v>
      </c>
      <c r="BM44" s="314">
        <f>Datos!CN43</f>
        <v>4</v>
      </c>
      <c r="BN44" s="319">
        <f>Datos!AP43</f>
        <v>4.5</v>
      </c>
      <c r="BO44" s="313">
        <f>Datos!BP43</f>
        <v>4.5</v>
      </c>
      <c r="BP44" s="314">
        <f>Datos!CO43</f>
        <v>4</v>
      </c>
      <c r="BQ44" s="319">
        <f>Datos!AQ43</f>
        <v>4.7</v>
      </c>
      <c r="BR44" s="313">
        <f>Datos!BQ43</f>
        <v>4.875</v>
      </c>
      <c r="BS44" s="314">
        <f>Datos!CP43</f>
        <v>4</v>
      </c>
    </row>
  </sheetData>
  <autoFilter ref="B6:BM40"/>
  <mergeCells count="22">
    <mergeCell ref="AN5:AO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BI5:BJ5"/>
    <mergeCell ref="BL5:BM5"/>
    <mergeCell ref="BO5:BP5"/>
    <mergeCell ref="BR5:BS5"/>
    <mergeCell ref="AQ5:AR5"/>
    <mergeCell ref="AT5:AU5"/>
    <mergeCell ref="AW5:AX5"/>
    <mergeCell ref="AZ5:BA5"/>
    <mergeCell ref="BC5:BD5"/>
    <mergeCell ref="BF5:BG5"/>
  </mergeCells>
  <conditionalFormatting sqref="F7:H44 Y7:Z44 AB7:AC44 AE7:AF44 AH7:AI44 AK7:AL44 AN7:AO44 AQ7:AR44 AT7:AU44 AW7:AX44 AZ7:BA44 BC7:BD44 BF7:BG44 BI7:BJ44 BL7:BM44">
    <cfRule type="containsErrors" dxfId="24" priority="27">
      <formula>ISERROR(F7)</formula>
    </cfRule>
  </conditionalFormatting>
  <conditionalFormatting sqref="R7:T44">
    <cfRule type="containsErrors" dxfId="23" priority="20">
      <formula>ISERROR(R7)</formula>
    </cfRule>
  </conditionalFormatting>
  <conditionalFormatting sqref="U7:W44">
    <cfRule type="containsErrors" dxfId="22" priority="19">
      <formula>ISERROR(U7)</formula>
    </cfRule>
  </conditionalFormatting>
  <conditionalFormatting sqref="C7:E44">
    <cfRule type="containsErrors" dxfId="21" priority="24">
      <formula>ISERROR(C7)</formula>
    </cfRule>
  </conditionalFormatting>
  <conditionalFormatting sqref="I7:K44">
    <cfRule type="containsErrors" dxfId="20" priority="23">
      <formula>ISERROR(I7)</formula>
    </cfRule>
  </conditionalFormatting>
  <conditionalFormatting sqref="L7:N44">
    <cfRule type="containsErrors" dxfId="19" priority="22">
      <formula>ISERROR(L7)</formula>
    </cfRule>
  </conditionalFormatting>
  <conditionalFormatting sqref="O7:Q44">
    <cfRule type="containsErrors" dxfId="18" priority="21">
      <formula>ISERROR(O7)</formula>
    </cfRule>
  </conditionalFormatting>
  <conditionalFormatting sqref="BO7:BP44">
    <cfRule type="containsErrors" dxfId="17" priority="18">
      <formula>ISERROR(BO7)</formula>
    </cfRule>
  </conditionalFormatting>
  <conditionalFormatting sqref="BR7:BS44">
    <cfRule type="containsErrors" dxfId="16" priority="17">
      <formula>ISERROR(BR7)</formula>
    </cfRule>
  </conditionalFormatting>
  <conditionalFormatting sqref="X7:X44">
    <cfRule type="containsErrors" dxfId="15" priority="16">
      <formula>ISERROR(X7)</formula>
    </cfRule>
  </conditionalFormatting>
  <conditionalFormatting sqref="AA7:AA44">
    <cfRule type="containsErrors" dxfId="14" priority="15">
      <formula>ISERROR(AA7)</formula>
    </cfRule>
  </conditionalFormatting>
  <conditionalFormatting sqref="AD7:AD44">
    <cfRule type="containsErrors" dxfId="13" priority="14">
      <formula>ISERROR(AD7)</formula>
    </cfRule>
  </conditionalFormatting>
  <conditionalFormatting sqref="AG7:AG44">
    <cfRule type="containsErrors" dxfId="12" priority="13">
      <formula>ISERROR(AG7)</formula>
    </cfRule>
  </conditionalFormatting>
  <conditionalFormatting sqref="AJ7:AJ44">
    <cfRule type="containsErrors" dxfId="11" priority="12">
      <formula>ISERROR(AJ7)</formula>
    </cfRule>
  </conditionalFormatting>
  <conditionalFormatting sqref="AM7:AM44">
    <cfRule type="containsErrors" dxfId="10" priority="11">
      <formula>ISERROR(AM7)</formula>
    </cfRule>
  </conditionalFormatting>
  <conditionalFormatting sqref="AP7:AP44">
    <cfRule type="containsErrors" dxfId="9" priority="10">
      <formula>ISERROR(AP7)</formula>
    </cfRule>
  </conditionalFormatting>
  <conditionalFormatting sqref="AS7:AS44">
    <cfRule type="containsErrors" dxfId="8" priority="9">
      <formula>ISERROR(AS7)</formula>
    </cfRule>
  </conditionalFormatting>
  <conditionalFormatting sqref="AV7:AV44">
    <cfRule type="containsErrors" dxfId="7" priority="8">
      <formula>ISERROR(AV7)</formula>
    </cfRule>
  </conditionalFormatting>
  <conditionalFormatting sqref="AY7:AY44">
    <cfRule type="containsErrors" dxfId="6" priority="7">
      <formula>ISERROR(AY7)</formula>
    </cfRule>
  </conditionalFormatting>
  <conditionalFormatting sqref="BB7:BB44">
    <cfRule type="containsErrors" dxfId="5" priority="6">
      <formula>ISERROR(BB7)</formula>
    </cfRule>
  </conditionalFormatting>
  <conditionalFormatting sqref="BE7:BE44">
    <cfRule type="containsErrors" dxfId="4" priority="5">
      <formula>ISERROR(BE7)</formula>
    </cfRule>
  </conditionalFormatting>
  <conditionalFormatting sqref="BH7:BH44">
    <cfRule type="containsErrors" dxfId="3" priority="4">
      <formula>ISERROR(BH7)</formula>
    </cfRule>
  </conditionalFormatting>
  <conditionalFormatting sqref="BK7:BK44">
    <cfRule type="containsErrors" dxfId="2" priority="3">
      <formula>ISERROR(BK7)</formula>
    </cfRule>
  </conditionalFormatting>
  <conditionalFormatting sqref="BN7:BN44">
    <cfRule type="containsErrors" dxfId="1" priority="2">
      <formula>ISERROR(BN7)</formula>
    </cfRule>
  </conditionalFormatting>
  <conditionalFormatting sqref="BQ7:BQ44">
    <cfRule type="containsErrors" dxfId="0" priority="1">
      <formula>ISERROR(BQ7)</formula>
    </cfRule>
  </conditionalFormatting>
  <pageMargins left="0.70866141732283472" right="0.70866141732283472" top="0.74803149606299213" bottom="0.74803149606299213" header="0.31496062992125984" footer="0.31496062992125984"/>
  <pageSetup paperSize="9" scale="32" fitToWidth="0" orientation="landscape" r:id="rId1"/>
  <colBreaks count="2" manualBreakCount="2">
    <brk id="23" max="1048575" man="1"/>
    <brk id="4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Y8200"/>
  <sheetViews>
    <sheetView zoomScale="80" zoomScaleNormal="80" workbookViewId="0">
      <pane xSplit="1" ySplit="5" topLeftCell="CN6" activePane="bottomRight" state="frozen"/>
      <selection activeCell="T22" sqref="T22"/>
      <selection pane="topRight" activeCell="T22" sqref="T22"/>
      <selection pane="bottomLeft" activeCell="T22" sqref="T22"/>
      <selection pane="bottomRight" activeCell="DD7" sqref="DD7"/>
    </sheetView>
  </sheetViews>
  <sheetFormatPr baseColWidth="10" defaultRowHeight="15"/>
  <cols>
    <col min="1" max="1" width="3.85546875" style="45" customWidth="1"/>
    <col min="2" max="2" width="16.5703125" style="44" customWidth="1"/>
    <col min="3" max="3" width="16.140625" style="45" customWidth="1"/>
    <col min="4" max="4" width="13.7109375" style="45" customWidth="1"/>
    <col min="5" max="5" width="13.28515625" style="45" customWidth="1"/>
    <col min="6" max="6" width="31.140625" style="45" customWidth="1"/>
    <col min="7" max="7" width="76.7109375" style="45" customWidth="1"/>
    <col min="8" max="9" width="13.28515625" style="127" customWidth="1"/>
    <col min="10" max="23" width="13.28515625" style="44" customWidth="1"/>
    <col min="24" max="25" width="15.7109375" style="45" customWidth="1"/>
    <col min="26" max="27" width="55.7109375" style="45" customWidth="1"/>
    <col min="28" max="51" width="13.28515625" style="44" customWidth="1"/>
    <col min="52" max="52" width="13.28515625" style="45" customWidth="1"/>
    <col min="53" max="53" width="10.7109375" style="45" customWidth="1"/>
    <col min="54" max="77" width="13.28515625" style="44" customWidth="1"/>
    <col min="78" max="78" width="13.28515625" style="45" customWidth="1"/>
    <col min="79" max="102" width="13.28515625" style="44" customWidth="1"/>
    <col min="103" max="103" width="16" style="44" customWidth="1"/>
    <col min="104" max="16384" width="11.42578125" style="45"/>
  </cols>
  <sheetData>
    <row r="1" spans="2:103" s="1" customFormat="1">
      <c r="B1" s="30"/>
      <c r="C1"/>
      <c r="D1"/>
      <c r="E1"/>
      <c r="F1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AB1" s="392"/>
      <c r="AC1" s="392"/>
      <c r="AD1" s="392"/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5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392"/>
      <c r="CX1" s="392"/>
    </row>
    <row r="2" spans="2:103" s="1" customFormat="1" ht="30" customHeight="1" thickBot="1">
      <c r="C2"/>
      <c r="D2" s="40"/>
      <c r="E2" s="40"/>
      <c r="F2" s="40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  <c r="T2" s="392"/>
      <c r="U2" s="392"/>
      <c r="V2" s="392"/>
      <c r="W2" s="392"/>
      <c r="AB2" s="406" t="s">
        <v>254</v>
      </c>
      <c r="AC2" s="407"/>
      <c r="AD2" s="392"/>
      <c r="AE2" s="392"/>
      <c r="AF2" s="392"/>
      <c r="AG2" s="392"/>
      <c r="AH2" s="392"/>
      <c r="AI2" s="392"/>
      <c r="AJ2" s="392"/>
      <c r="AK2" s="392"/>
      <c r="AL2" s="392"/>
      <c r="AM2" s="392"/>
      <c r="AN2" s="392"/>
      <c r="AO2" s="392"/>
      <c r="AP2" s="392"/>
      <c r="AQ2" s="392"/>
      <c r="AR2" s="392"/>
      <c r="AS2" s="392"/>
      <c r="AT2" s="392"/>
      <c r="AU2" s="392"/>
      <c r="AV2" s="392"/>
      <c r="AW2" s="392"/>
      <c r="AX2" s="392"/>
      <c r="AY2" s="392"/>
      <c r="BB2" s="402" t="s">
        <v>171</v>
      </c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5"/>
      <c r="CA2" s="402" t="s">
        <v>172</v>
      </c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392"/>
      <c r="CX2" s="392"/>
    </row>
    <row r="3" spans="2:103" s="1" customFormat="1" ht="95.25" customHeight="1">
      <c r="B3" s="142" t="s">
        <v>80</v>
      </c>
      <c r="C3" s="150"/>
      <c r="D3" s="150"/>
      <c r="E3" s="150"/>
      <c r="F3" s="150"/>
      <c r="G3" s="150"/>
      <c r="H3" s="174" t="s">
        <v>159</v>
      </c>
      <c r="I3" s="175"/>
      <c r="J3" s="175"/>
      <c r="K3" s="175"/>
      <c r="L3" s="175"/>
      <c r="M3" s="162"/>
      <c r="N3" s="163"/>
      <c r="O3" s="162" t="s">
        <v>160</v>
      </c>
      <c r="P3" s="162"/>
      <c r="Q3" s="172" t="s">
        <v>161</v>
      </c>
      <c r="R3" s="162" t="s">
        <v>162</v>
      </c>
      <c r="S3" s="162"/>
      <c r="T3" s="162"/>
      <c r="U3" s="162"/>
      <c r="V3" s="172" t="s">
        <v>163</v>
      </c>
      <c r="W3" s="173"/>
      <c r="X3" s="150"/>
      <c r="Y3" s="150"/>
      <c r="Z3" s="150"/>
      <c r="AA3" s="150"/>
      <c r="AB3" s="174" t="s">
        <v>159</v>
      </c>
      <c r="AC3" s="175"/>
      <c r="AD3" s="175"/>
      <c r="AE3" s="175"/>
      <c r="AF3" s="175"/>
      <c r="AG3" s="162"/>
      <c r="AH3" s="163"/>
      <c r="AI3" s="162" t="s">
        <v>160</v>
      </c>
      <c r="AJ3" s="162"/>
      <c r="AK3" s="172" t="s">
        <v>161</v>
      </c>
      <c r="AL3" s="162" t="s">
        <v>162</v>
      </c>
      <c r="AM3" s="162"/>
      <c r="AN3" s="162"/>
      <c r="AO3" s="162"/>
      <c r="AP3" s="172" t="s">
        <v>163</v>
      </c>
      <c r="AQ3" s="392"/>
      <c r="AR3" s="158" t="s">
        <v>159</v>
      </c>
      <c r="AS3" s="158" t="s">
        <v>160</v>
      </c>
      <c r="AT3" s="158" t="s">
        <v>161</v>
      </c>
      <c r="AU3" s="158" t="s">
        <v>162</v>
      </c>
      <c r="AV3" s="158" t="s">
        <v>163</v>
      </c>
      <c r="AW3" s="158" t="s">
        <v>57</v>
      </c>
      <c r="AX3" s="392"/>
      <c r="AY3" s="44"/>
      <c r="BB3" s="174" t="s">
        <v>159</v>
      </c>
      <c r="BC3" s="175"/>
      <c r="BD3" s="175"/>
      <c r="BE3" s="175"/>
      <c r="BF3" s="175"/>
      <c r="BG3" s="162"/>
      <c r="BH3" s="163"/>
      <c r="BI3" s="162" t="s">
        <v>160</v>
      </c>
      <c r="BJ3" s="162"/>
      <c r="BK3" s="172" t="s">
        <v>161</v>
      </c>
      <c r="BL3" s="162" t="s">
        <v>162</v>
      </c>
      <c r="BM3" s="162"/>
      <c r="BN3" s="162"/>
      <c r="BO3" s="162"/>
      <c r="BP3" s="172" t="s">
        <v>163</v>
      </c>
      <c r="BQ3" s="392"/>
      <c r="BR3" s="158" t="s">
        <v>159</v>
      </c>
      <c r="BS3" s="158" t="s">
        <v>160</v>
      </c>
      <c r="BT3" s="158" t="s">
        <v>161</v>
      </c>
      <c r="BU3" s="158" t="s">
        <v>162</v>
      </c>
      <c r="BV3" s="158" t="s">
        <v>163</v>
      </c>
      <c r="BW3" s="158" t="s">
        <v>57</v>
      </c>
      <c r="BX3" s="44"/>
      <c r="BY3" s="44"/>
      <c r="BZ3" s="45"/>
      <c r="CA3" s="174" t="s">
        <v>159</v>
      </c>
      <c r="CB3" s="175"/>
      <c r="CC3" s="175"/>
      <c r="CD3" s="175"/>
      <c r="CE3" s="175"/>
      <c r="CF3" s="162"/>
      <c r="CG3" s="163"/>
      <c r="CH3" s="162" t="s">
        <v>160</v>
      </c>
      <c r="CI3" s="162"/>
      <c r="CJ3" s="172" t="s">
        <v>161</v>
      </c>
      <c r="CK3" s="162" t="s">
        <v>162</v>
      </c>
      <c r="CL3" s="162"/>
      <c r="CM3" s="162"/>
      <c r="CN3" s="162"/>
      <c r="CO3" s="172" t="s">
        <v>163</v>
      </c>
      <c r="CP3" s="392"/>
      <c r="CQ3" s="158" t="s">
        <v>159</v>
      </c>
      <c r="CR3" s="158" t="s">
        <v>160</v>
      </c>
      <c r="CS3" s="158" t="s">
        <v>161</v>
      </c>
      <c r="CT3" s="158" t="s">
        <v>162</v>
      </c>
      <c r="CU3" s="158" t="s">
        <v>163</v>
      </c>
      <c r="CV3" s="158" t="s">
        <v>57</v>
      </c>
      <c r="CW3" s="392"/>
      <c r="CX3" s="392"/>
    </row>
    <row r="4" spans="2:103" s="43" customFormat="1" ht="104.25" customHeight="1" thickBot="1">
      <c r="B4" s="151"/>
      <c r="C4" s="152"/>
      <c r="D4" s="152"/>
      <c r="E4" s="152"/>
      <c r="F4" s="152"/>
      <c r="G4" s="152"/>
      <c r="H4" s="393" t="s">
        <v>144</v>
      </c>
      <c r="I4" s="158" t="s">
        <v>145</v>
      </c>
      <c r="J4" s="158" t="s">
        <v>146</v>
      </c>
      <c r="K4" s="158" t="s">
        <v>147</v>
      </c>
      <c r="L4" s="158" t="s">
        <v>148</v>
      </c>
      <c r="M4" s="158" t="s">
        <v>149</v>
      </c>
      <c r="N4" s="394" t="s">
        <v>150</v>
      </c>
      <c r="O4" s="158" t="s">
        <v>151</v>
      </c>
      <c r="P4" s="158" t="s">
        <v>152</v>
      </c>
      <c r="Q4" s="395" t="s">
        <v>153</v>
      </c>
      <c r="R4" s="158" t="s">
        <v>154</v>
      </c>
      <c r="S4" s="158" t="s">
        <v>155</v>
      </c>
      <c r="T4" s="158" t="s">
        <v>156</v>
      </c>
      <c r="U4" s="158" t="s">
        <v>157</v>
      </c>
      <c r="V4" s="395" t="s">
        <v>158</v>
      </c>
      <c r="W4" s="395" t="s">
        <v>57</v>
      </c>
      <c r="X4" s="152"/>
      <c r="Y4" s="152"/>
      <c r="Z4" s="152"/>
      <c r="AA4" s="152"/>
      <c r="AB4" s="393" t="s">
        <v>144</v>
      </c>
      <c r="AC4" s="158" t="s">
        <v>145</v>
      </c>
      <c r="AD4" s="158" t="s">
        <v>146</v>
      </c>
      <c r="AE4" s="158" t="s">
        <v>147</v>
      </c>
      <c r="AF4" s="158" t="s">
        <v>148</v>
      </c>
      <c r="AG4" s="158" t="s">
        <v>149</v>
      </c>
      <c r="AH4" s="394" t="s">
        <v>150</v>
      </c>
      <c r="AI4" s="158" t="s">
        <v>151</v>
      </c>
      <c r="AJ4" s="158" t="s">
        <v>152</v>
      </c>
      <c r="AK4" s="395" t="s">
        <v>153</v>
      </c>
      <c r="AL4" s="158" t="s">
        <v>154</v>
      </c>
      <c r="AM4" s="158" t="s">
        <v>155</v>
      </c>
      <c r="AN4" s="158" t="s">
        <v>156</v>
      </c>
      <c r="AO4" s="158" t="s">
        <v>157</v>
      </c>
      <c r="AP4" s="395" t="s">
        <v>158</v>
      </c>
      <c r="AQ4" s="403" t="s">
        <v>57</v>
      </c>
      <c r="AR4" s="404"/>
      <c r="AS4" s="404"/>
      <c r="AT4" s="404"/>
      <c r="AU4" s="404"/>
      <c r="AV4" s="404"/>
      <c r="AW4" s="404"/>
      <c r="AX4" s="404"/>
      <c r="AY4" s="404"/>
      <c r="BB4" s="393" t="s">
        <v>144</v>
      </c>
      <c r="BC4" s="158" t="s">
        <v>145</v>
      </c>
      <c r="BD4" s="158" t="s">
        <v>146</v>
      </c>
      <c r="BE4" s="158" t="s">
        <v>147</v>
      </c>
      <c r="BF4" s="158" t="s">
        <v>148</v>
      </c>
      <c r="BG4" s="158" t="s">
        <v>149</v>
      </c>
      <c r="BH4" s="394" t="s">
        <v>150</v>
      </c>
      <c r="BI4" s="158" t="s">
        <v>151</v>
      </c>
      <c r="BJ4" s="158" t="s">
        <v>152</v>
      </c>
      <c r="BK4" s="395" t="s">
        <v>153</v>
      </c>
      <c r="BL4" s="158" t="s">
        <v>154</v>
      </c>
      <c r="BM4" s="158" t="s">
        <v>155</v>
      </c>
      <c r="BN4" s="158" t="s">
        <v>156</v>
      </c>
      <c r="BO4" s="158" t="s">
        <v>157</v>
      </c>
      <c r="BP4" s="395" t="s">
        <v>158</v>
      </c>
      <c r="BQ4" s="403" t="s">
        <v>57</v>
      </c>
      <c r="BR4" s="404"/>
      <c r="BS4" s="404"/>
      <c r="BT4" s="404"/>
      <c r="BU4" s="404"/>
      <c r="BV4" s="404"/>
      <c r="BW4" s="404"/>
      <c r="BX4" s="122"/>
      <c r="BY4" s="122"/>
      <c r="BZ4" s="123"/>
      <c r="CA4" s="393" t="s">
        <v>144</v>
      </c>
      <c r="CB4" s="158" t="s">
        <v>145</v>
      </c>
      <c r="CC4" s="158" t="s">
        <v>146</v>
      </c>
      <c r="CD4" s="158" t="s">
        <v>147</v>
      </c>
      <c r="CE4" s="158" t="s">
        <v>148</v>
      </c>
      <c r="CF4" s="158" t="s">
        <v>149</v>
      </c>
      <c r="CG4" s="394" t="s">
        <v>150</v>
      </c>
      <c r="CH4" s="158" t="s">
        <v>151</v>
      </c>
      <c r="CI4" s="158" t="s">
        <v>152</v>
      </c>
      <c r="CJ4" s="395" t="s">
        <v>153</v>
      </c>
      <c r="CK4" s="158" t="s">
        <v>154</v>
      </c>
      <c r="CL4" s="158" t="s">
        <v>155</v>
      </c>
      <c r="CM4" s="158" t="s">
        <v>156</v>
      </c>
      <c r="CN4" s="158" t="s">
        <v>157</v>
      </c>
      <c r="CO4" s="395" t="s">
        <v>158</v>
      </c>
      <c r="CP4" s="403" t="s">
        <v>57</v>
      </c>
      <c r="CQ4" s="404"/>
      <c r="CR4" s="404"/>
      <c r="CS4" s="404"/>
      <c r="CT4" s="404"/>
      <c r="CU4" s="404"/>
      <c r="CV4" s="404"/>
      <c r="CW4" s="404"/>
      <c r="CX4" s="404"/>
    </row>
    <row r="5" spans="2:103" s="1" customFormat="1" ht="69" customHeight="1" thickBot="1">
      <c r="B5" s="145" t="s">
        <v>10</v>
      </c>
      <c r="C5" s="146" t="s">
        <v>138</v>
      </c>
      <c r="D5" s="146" t="s">
        <v>164</v>
      </c>
      <c r="E5" s="146" t="s">
        <v>25</v>
      </c>
      <c r="F5" s="146" t="s">
        <v>137</v>
      </c>
      <c r="G5" s="146" t="s">
        <v>168</v>
      </c>
      <c r="H5" s="145" t="s">
        <v>139</v>
      </c>
      <c r="I5" s="146" t="s">
        <v>140</v>
      </c>
      <c r="J5" s="146" t="s">
        <v>141</v>
      </c>
      <c r="K5" s="146" t="s">
        <v>142</v>
      </c>
      <c r="L5" s="146" t="s">
        <v>143</v>
      </c>
      <c r="M5" s="146" t="s">
        <v>14</v>
      </c>
      <c r="N5" s="147" t="s">
        <v>15</v>
      </c>
      <c r="O5" s="146" t="s">
        <v>16</v>
      </c>
      <c r="P5" s="146" t="s">
        <v>17</v>
      </c>
      <c r="Q5" s="171" t="s">
        <v>18</v>
      </c>
      <c r="R5" s="146" t="s">
        <v>19</v>
      </c>
      <c r="S5" s="146" t="s">
        <v>20</v>
      </c>
      <c r="T5" s="146" t="s">
        <v>21</v>
      </c>
      <c r="U5" s="146" t="s">
        <v>22</v>
      </c>
      <c r="V5" s="171" t="s">
        <v>23</v>
      </c>
      <c r="W5" s="171" t="s">
        <v>79</v>
      </c>
      <c r="X5" s="146"/>
      <c r="Y5" s="145" t="s">
        <v>24</v>
      </c>
      <c r="Z5" s="145" t="s">
        <v>169</v>
      </c>
      <c r="AA5" s="145" t="s">
        <v>255</v>
      </c>
      <c r="AB5" s="145" t="s">
        <v>139</v>
      </c>
      <c r="AC5" s="146" t="s">
        <v>140</v>
      </c>
      <c r="AD5" s="146" t="s">
        <v>141</v>
      </c>
      <c r="AE5" s="146" t="s">
        <v>142</v>
      </c>
      <c r="AF5" s="146" t="s">
        <v>143</v>
      </c>
      <c r="AG5" s="146" t="s">
        <v>14</v>
      </c>
      <c r="AH5" s="147" t="s">
        <v>15</v>
      </c>
      <c r="AI5" s="146" t="s">
        <v>16</v>
      </c>
      <c r="AJ5" s="146" t="s">
        <v>17</v>
      </c>
      <c r="AK5" s="171" t="s">
        <v>18</v>
      </c>
      <c r="AL5" s="146" t="s">
        <v>19</v>
      </c>
      <c r="AM5" s="146" t="s">
        <v>20</v>
      </c>
      <c r="AN5" s="146" t="s">
        <v>21</v>
      </c>
      <c r="AO5" s="146" t="s">
        <v>22</v>
      </c>
      <c r="AP5" s="171" t="s">
        <v>23</v>
      </c>
      <c r="AQ5" s="148" t="s">
        <v>79</v>
      </c>
      <c r="AR5" s="192" t="s">
        <v>58</v>
      </c>
      <c r="AS5" s="192" t="s">
        <v>59</v>
      </c>
      <c r="AT5" s="192" t="s">
        <v>60</v>
      </c>
      <c r="AU5" s="192" t="s">
        <v>61</v>
      </c>
      <c r="AV5" s="192" t="s">
        <v>62</v>
      </c>
      <c r="AW5" s="192" t="s">
        <v>170</v>
      </c>
      <c r="AX5" s="277" t="s">
        <v>13</v>
      </c>
      <c r="AY5" s="148" t="s">
        <v>63</v>
      </c>
      <c r="BB5" s="145" t="s">
        <v>139</v>
      </c>
      <c r="BC5" s="146" t="s">
        <v>140</v>
      </c>
      <c r="BD5" s="146" t="s">
        <v>141</v>
      </c>
      <c r="BE5" s="146" t="s">
        <v>142</v>
      </c>
      <c r="BF5" s="146" t="s">
        <v>143</v>
      </c>
      <c r="BG5" s="146" t="s">
        <v>14</v>
      </c>
      <c r="BH5" s="147" t="s">
        <v>15</v>
      </c>
      <c r="BI5" s="146" t="s">
        <v>16</v>
      </c>
      <c r="BJ5" s="146" t="s">
        <v>17</v>
      </c>
      <c r="BK5" s="171" t="s">
        <v>18</v>
      </c>
      <c r="BL5" s="146" t="s">
        <v>19</v>
      </c>
      <c r="BM5" s="146" t="s">
        <v>20</v>
      </c>
      <c r="BN5" s="146" t="s">
        <v>21</v>
      </c>
      <c r="BO5" s="146" t="s">
        <v>22</v>
      </c>
      <c r="BP5" s="171" t="s">
        <v>23</v>
      </c>
      <c r="BQ5" s="148" t="s">
        <v>79</v>
      </c>
      <c r="BR5" s="192" t="s">
        <v>58</v>
      </c>
      <c r="BS5" s="192" t="s">
        <v>59</v>
      </c>
      <c r="BT5" s="192" t="s">
        <v>60</v>
      </c>
      <c r="BU5" s="192" t="s">
        <v>61</v>
      </c>
      <c r="BV5" s="192" t="s">
        <v>62</v>
      </c>
      <c r="BW5" s="192" t="s">
        <v>170</v>
      </c>
      <c r="BX5" s="191" t="s">
        <v>13</v>
      </c>
      <c r="BY5" s="148" t="s">
        <v>173</v>
      </c>
      <c r="BZ5" s="45"/>
      <c r="CA5" s="145" t="s">
        <v>139</v>
      </c>
      <c r="CB5" s="146" t="s">
        <v>140</v>
      </c>
      <c r="CC5" s="146" t="s">
        <v>141</v>
      </c>
      <c r="CD5" s="146" t="s">
        <v>142</v>
      </c>
      <c r="CE5" s="146" t="s">
        <v>143</v>
      </c>
      <c r="CF5" s="146" t="s">
        <v>14</v>
      </c>
      <c r="CG5" s="147" t="s">
        <v>15</v>
      </c>
      <c r="CH5" s="146" t="s">
        <v>16</v>
      </c>
      <c r="CI5" s="146" t="s">
        <v>17</v>
      </c>
      <c r="CJ5" s="171" t="s">
        <v>18</v>
      </c>
      <c r="CK5" s="146" t="s">
        <v>19</v>
      </c>
      <c r="CL5" s="146" t="s">
        <v>20</v>
      </c>
      <c r="CM5" s="146" t="s">
        <v>21</v>
      </c>
      <c r="CN5" s="146" t="s">
        <v>22</v>
      </c>
      <c r="CO5" s="171" t="s">
        <v>23</v>
      </c>
      <c r="CP5" s="148" t="s">
        <v>79</v>
      </c>
      <c r="CQ5" s="192" t="s">
        <v>58</v>
      </c>
      <c r="CR5" s="192" t="s">
        <v>59</v>
      </c>
      <c r="CS5" s="192" t="s">
        <v>60</v>
      </c>
      <c r="CT5" s="192" t="s">
        <v>61</v>
      </c>
      <c r="CU5" s="192" t="s">
        <v>62</v>
      </c>
      <c r="CV5" s="192" t="s">
        <v>170</v>
      </c>
      <c r="CW5" s="191" t="s">
        <v>13</v>
      </c>
      <c r="CX5" s="148" t="s">
        <v>174</v>
      </c>
      <c r="CY5" s="45"/>
    </row>
    <row r="6" spans="2:103" s="1" customFormat="1" ht="30" customHeight="1">
      <c r="B6" s="367">
        <v>1</v>
      </c>
      <c r="C6" s="368">
        <v>43262</v>
      </c>
      <c r="D6" s="367" t="s">
        <v>165</v>
      </c>
      <c r="E6" s="336" t="s">
        <v>131</v>
      </c>
      <c r="F6" s="336" t="s">
        <v>134</v>
      </c>
      <c r="G6" s="337" t="s">
        <v>93</v>
      </c>
      <c r="H6" s="338">
        <v>4</v>
      </c>
      <c r="I6" s="339">
        <v>4</v>
      </c>
      <c r="J6" s="339">
        <v>1</v>
      </c>
      <c r="K6" s="339">
        <v>1</v>
      </c>
      <c r="L6" s="339">
        <v>5</v>
      </c>
      <c r="M6" s="339">
        <v>3</v>
      </c>
      <c r="N6" s="340">
        <v>3</v>
      </c>
      <c r="O6" s="339">
        <v>4</v>
      </c>
      <c r="P6" s="339">
        <v>1</v>
      </c>
      <c r="Q6" s="341">
        <v>4</v>
      </c>
      <c r="R6" s="339">
        <v>2</v>
      </c>
      <c r="S6" s="339">
        <v>1</v>
      </c>
      <c r="T6" s="339">
        <v>1</v>
      </c>
      <c r="U6" s="339">
        <v>2</v>
      </c>
      <c r="V6" s="341">
        <v>5</v>
      </c>
      <c r="W6" s="341">
        <v>4</v>
      </c>
      <c r="X6" s="369"/>
      <c r="Y6" s="342" t="s">
        <v>32</v>
      </c>
      <c r="Z6" s="343" t="s">
        <v>121</v>
      </c>
      <c r="AA6" s="408" t="s">
        <v>256</v>
      </c>
      <c r="AB6" s="344">
        <f t="shared" ref="AB6:AB43" si="0">+AVERAGEIF($G$6:$G$440,$Z6,H$6:H$440)</f>
        <v>4</v>
      </c>
      <c r="AC6" s="176">
        <f t="shared" ref="AC6:AC43" si="1">+AVERAGEIF($G$6:$G$440,$Z6,I$6:I$440)</f>
        <v>4.2857142857142856</v>
      </c>
      <c r="AD6" s="176">
        <f t="shared" ref="AD6:AD43" si="2">+AVERAGEIF($G$6:$G$440,$Z6,J$6:J$440)</f>
        <v>3.6666666666666665</v>
      </c>
      <c r="AE6" s="176">
        <f t="shared" ref="AE6:AE43" si="3">+AVERAGEIF($G$6:$G$440,$Z6,K$6:K$440)</f>
        <v>3.8</v>
      </c>
      <c r="AF6" s="176">
        <f t="shared" ref="AF6:AF43" si="4">+AVERAGEIF($G$6:$G$440,$Z6,L$6:L$440)</f>
        <v>4.083333333333333</v>
      </c>
      <c r="AG6" s="176">
        <f t="shared" ref="AG6:AG43" si="5">+AVERAGEIF($G$6:$G$440,$Z6,M$6:M$440)</f>
        <v>4</v>
      </c>
      <c r="AH6" s="345">
        <f t="shared" ref="AH6:AH43" si="6">+AVERAGEIF($G$6:$G$440,$Z6,N$6:N$440)</f>
        <v>3.8461538461538463</v>
      </c>
      <c r="AI6" s="176">
        <f t="shared" ref="AI6:AI43" si="7">+AVERAGEIF($G$6:$G$440,$Z6,O$6:O$440)</f>
        <v>3.9230769230769229</v>
      </c>
      <c r="AJ6" s="176">
        <f t="shared" ref="AJ6:AJ43" si="8">+AVERAGEIF($G$6:$G$440,$Z6,P$6:P$440)</f>
        <v>3.6666666666666665</v>
      </c>
      <c r="AK6" s="346">
        <f t="shared" ref="AK6:AK43" si="9">+AVERAGEIF($G$6:$G$440,$Z6,Q$6:Q$440)</f>
        <v>4.25</v>
      </c>
      <c r="AL6" s="176">
        <f t="shared" ref="AL6:AL43" si="10">+AVERAGEIF($G$6:$G$440,$Z6,R$6:R$440)</f>
        <v>3.9166666666666665</v>
      </c>
      <c r="AM6" s="176">
        <f t="shared" ref="AM6:AM43" si="11">+AVERAGEIF($G$6:$G$440,$Z6,S$6:S$440)</f>
        <v>3.6428571428571428</v>
      </c>
      <c r="AN6" s="176">
        <f t="shared" ref="AN6:AN43" si="12">+AVERAGEIF($G$6:$G$440,$Z6,T$6:T$440)</f>
        <v>3.5</v>
      </c>
      <c r="AO6" s="176">
        <f t="shared" ref="AO6:AO43" si="13">+AVERAGEIF($G$6:$G$440,$Z6,U$6:U$440)</f>
        <v>4.0999999999999996</v>
      </c>
      <c r="AP6" s="346">
        <f t="shared" ref="AP6:AP43" si="14">+AVERAGEIF($G$6:$G$440,$Z6,V$6:V$440)</f>
        <v>4.3076923076923075</v>
      </c>
      <c r="AQ6" s="347">
        <f t="shared" ref="AQ6:AQ43" si="15">+AVERAGEIF($G$6:$G$440,$Z6,W$6:W$440)</f>
        <v>4.2142857142857144</v>
      </c>
      <c r="AR6" s="176">
        <f>AVERAGE(AB6:AH6)</f>
        <v>3.9545525902668754</v>
      </c>
      <c r="AS6" s="176">
        <f>AVERAGE(AI6:AJ6)</f>
        <v>3.7948717948717947</v>
      </c>
      <c r="AT6" s="176">
        <f>AVERAGE(AK6)</f>
        <v>4.25</v>
      </c>
      <c r="AU6" s="176">
        <f>AVERAGE(AL6:AO6)</f>
        <v>3.7898809523809525</v>
      </c>
      <c r="AV6" s="176">
        <f>AVERAGE(AP6)</f>
        <v>4.3076923076923075</v>
      </c>
      <c r="AW6" s="176">
        <f>AVERAGE(AQ6)</f>
        <v>4.2142857142857144</v>
      </c>
      <c r="AX6" s="278">
        <f>AVERAGE(AR6:AW6)</f>
        <v>4.0518805599162748</v>
      </c>
      <c r="AY6" s="195">
        <f t="shared" ref="AY6:AY43" si="16">+COUNTIF($G$6:$G$440,Z6)</f>
        <v>15</v>
      </c>
      <c r="AZ6" s="177"/>
      <c r="BA6" s="177"/>
      <c r="BB6" s="344">
        <f t="shared" ref="BB6:BQ12" si="17">+AVERAGEIFS(H$6:H$440,$G$6:$G$440,$Z6,$E$6:$E$440,"Muller")</f>
        <v>4.25</v>
      </c>
      <c r="BC6" s="176">
        <f t="shared" si="17"/>
        <v>4.25</v>
      </c>
      <c r="BD6" s="176">
        <f t="shared" si="17"/>
        <v>3.5</v>
      </c>
      <c r="BE6" s="176">
        <f t="shared" si="17"/>
        <v>3.3333333333333335</v>
      </c>
      <c r="BF6" s="176">
        <f t="shared" si="17"/>
        <v>4.666666666666667</v>
      </c>
      <c r="BG6" s="176">
        <f t="shared" si="17"/>
        <v>3.75</v>
      </c>
      <c r="BH6" s="345">
        <f t="shared" si="17"/>
        <v>4.25</v>
      </c>
      <c r="BI6" s="176">
        <f t="shared" si="17"/>
        <v>4.25</v>
      </c>
      <c r="BJ6" s="176">
        <f t="shared" si="17"/>
        <v>4.25</v>
      </c>
      <c r="BK6" s="346">
        <f t="shared" si="17"/>
        <v>4.666666666666667</v>
      </c>
      <c r="BL6" s="176">
        <f t="shared" si="17"/>
        <v>3.6666666666666665</v>
      </c>
      <c r="BM6" s="176">
        <f t="shared" si="17"/>
        <v>4.333333333333333</v>
      </c>
      <c r="BN6" s="176">
        <f t="shared" si="17"/>
        <v>3.6666666666666665</v>
      </c>
      <c r="BO6" s="176">
        <f t="shared" si="17"/>
        <v>4</v>
      </c>
      <c r="BP6" s="346">
        <f t="shared" si="17"/>
        <v>4.333333333333333</v>
      </c>
      <c r="BQ6" s="347">
        <f t="shared" si="17"/>
        <v>4.666666666666667</v>
      </c>
      <c r="BR6" s="176">
        <f>AVERAGE(BB6:BH6)</f>
        <v>4</v>
      </c>
      <c r="BS6" s="176">
        <f>AVERAGE(BI6:BJ6)</f>
        <v>4.25</v>
      </c>
      <c r="BT6" s="176">
        <f>AVERAGE(BK6)</f>
        <v>4.666666666666667</v>
      </c>
      <c r="BU6" s="176">
        <f>AVERAGE(BL6:BO6)</f>
        <v>3.9166666666666665</v>
      </c>
      <c r="BV6" s="176">
        <f>AVERAGE(BP6)</f>
        <v>4.333333333333333</v>
      </c>
      <c r="BW6" s="176">
        <f>AVERAGE(BQ6)</f>
        <v>4.666666666666667</v>
      </c>
      <c r="BX6" s="193">
        <f>AVERAGE(BR6:BW6)</f>
        <v>4.3055555555555562</v>
      </c>
      <c r="BY6" s="194">
        <f t="shared" ref="BY6:BY43" si="18">+COUNTIFS($E$6:$E$440,"Muller",$G$6:$G$440,Z6)</f>
        <v>4</v>
      </c>
      <c r="BZ6" s="178"/>
      <c r="CA6" s="344">
        <f t="shared" ref="CA6:CP6" si="19">+AVERAGEIFS(H$6:H$440,$G$6:$G$440,$Z6,$E$6:$E$440,"Home")</f>
        <v>3.875</v>
      </c>
      <c r="CB6" s="176">
        <f t="shared" si="19"/>
        <v>4.3</v>
      </c>
      <c r="CC6" s="176">
        <f t="shared" si="19"/>
        <v>3.75</v>
      </c>
      <c r="CD6" s="176">
        <f t="shared" si="19"/>
        <v>4</v>
      </c>
      <c r="CE6" s="176">
        <f t="shared" si="19"/>
        <v>3.8888888888888888</v>
      </c>
      <c r="CF6" s="176">
        <f t="shared" si="19"/>
        <v>4.0999999999999996</v>
      </c>
      <c r="CG6" s="345">
        <f t="shared" si="19"/>
        <v>3.6666666666666665</v>
      </c>
      <c r="CH6" s="176">
        <f t="shared" si="19"/>
        <v>3.7777777777777777</v>
      </c>
      <c r="CI6" s="176">
        <f t="shared" si="19"/>
        <v>3.375</v>
      </c>
      <c r="CJ6" s="346">
        <f t="shared" si="19"/>
        <v>4.1111111111111107</v>
      </c>
      <c r="CK6" s="176">
        <f t="shared" si="19"/>
        <v>4</v>
      </c>
      <c r="CL6" s="176">
        <f t="shared" si="19"/>
        <v>3.4545454545454546</v>
      </c>
      <c r="CM6" s="176">
        <f t="shared" si="19"/>
        <v>3.4545454545454546</v>
      </c>
      <c r="CN6" s="176">
        <f t="shared" si="19"/>
        <v>4.125</v>
      </c>
      <c r="CO6" s="346">
        <f t="shared" si="19"/>
        <v>4.3</v>
      </c>
      <c r="CP6" s="347">
        <f t="shared" si="19"/>
        <v>4.0909090909090908</v>
      </c>
      <c r="CQ6" s="176">
        <f>AVERAGE(CA6:CG6)</f>
        <v>3.9400793650793657</v>
      </c>
      <c r="CR6" s="176">
        <f>AVERAGE(CH6:CI6)</f>
        <v>3.5763888888888888</v>
      </c>
      <c r="CS6" s="176">
        <f>AVERAGE(CJ6)</f>
        <v>4.1111111111111107</v>
      </c>
      <c r="CT6" s="176">
        <f>AVERAGE(CK6:CN6)</f>
        <v>3.7585227272727275</v>
      </c>
      <c r="CU6" s="176">
        <f>AVERAGE(CO6)</f>
        <v>4.3</v>
      </c>
      <c r="CV6" s="176">
        <f>AVERAGE(CP6)</f>
        <v>4.0909090909090908</v>
      </c>
      <c r="CW6" s="193">
        <f>AVERAGE(CQ6:CV6)</f>
        <v>3.9628351972101972</v>
      </c>
      <c r="CX6" s="194">
        <f t="shared" ref="CX6:CX43" si="20">+COUNTIFS($E$6:$E$440,"Home",$G$6:$G$440,Z6)</f>
        <v>11</v>
      </c>
      <c r="CY6" s="177"/>
    </row>
    <row r="7" spans="2:103" s="1" customFormat="1" ht="30" customHeight="1">
      <c r="B7" s="183">
        <v>2</v>
      </c>
      <c r="C7" s="370">
        <v>43262</v>
      </c>
      <c r="D7" s="183" t="s">
        <v>165</v>
      </c>
      <c r="E7" s="184" t="s">
        <v>132</v>
      </c>
      <c r="F7" s="184" t="s">
        <v>135</v>
      </c>
      <c r="G7" s="343" t="s">
        <v>94</v>
      </c>
      <c r="H7" s="348">
        <v>3</v>
      </c>
      <c r="I7" s="349">
        <v>5</v>
      </c>
      <c r="J7" s="349">
        <v>2</v>
      </c>
      <c r="K7" s="349">
        <v>3</v>
      </c>
      <c r="L7" s="349">
        <v>4</v>
      </c>
      <c r="M7" s="349">
        <v>5</v>
      </c>
      <c r="N7" s="350">
        <v>5</v>
      </c>
      <c r="O7" s="349">
        <v>5</v>
      </c>
      <c r="P7" s="349">
        <v>4</v>
      </c>
      <c r="Q7" s="351">
        <v>1</v>
      </c>
      <c r="R7" s="349">
        <v>4</v>
      </c>
      <c r="S7" s="349">
        <v>3</v>
      </c>
      <c r="T7" s="349">
        <v>3</v>
      </c>
      <c r="U7" s="349">
        <v>2</v>
      </c>
      <c r="V7" s="351">
        <v>4</v>
      </c>
      <c r="W7" s="351">
        <v>4</v>
      </c>
      <c r="X7" s="371"/>
      <c r="Y7" s="352" t="s">
        <v>30</v>
      </c>
      <c r="Z7" s="343" t="s">
        <v>127</v>
      </c>
      <c r="AA7" s="343" t="s">
        <v>259</v>
      </c>
      <c r="AB7" s="353">
        <f t="shared" si="0"/>
        <v>3.5</v>
      </c>
      <c r="AC7" s="179">
        <f t="shared" si="1"/>
        <v>4</v>
      </c>
      <c r="AD7" s="179">
        <f t="shared" si="2"/>
        <v>4</v>
      </c>
      <c r="AE7" s="179">
        <f t="shared" si="3"/>
        <v>3.5</v>
      </c>
      <c r="AF7" s="179">
        <f t="shared" si="4"/>
        <v>4.5</v>
      </c>
      <c r="AG7" s="179">
        <f t="shared" si="5"/>
        <v>4</v>
      </c>
      <c r="AH7" s="354">
        <f t="shared" si="6"/>
        <v>4</v>
      </c>
      <c r="AI7" s="179">
        <f t="shared" si="7"/>
        <v>4.5</v>
      </c>
      <c r="AJ7" s="179">
        <f t="shared" si="8"/>
        <v>3.5</v>
      </c>
      <c r="AK7" s="355">
        <f t="shared" si="9"/>
        <v>4</v>
      </c>
      <c r="AL7" s="179">
        <f t="shared" si="10"/>
        <v>4</v>
      </c>
      <c r="AM7" s="179">
        <f t="shared" si="11"/>
        <v>3</v>
      </c>
      <c r="AN7" s="179">
        <f t="shared" si="12"/>
        <v>3</v>
      </c>
      <c r="AO7" s="179">
        <f t="shared" si="13"/>
        <v>3</v>
      </c>
      <c r="AP7" s="355">
        <f t="shared" si="14"/>
        <v>4</v>
      </c>
      <c r="AQ7" s="356">
        <f t="shared" si="15"/>
        <v>4</v>
      </c>
      <c r="AR7" s="176">
        <f t="shared" ref="AR7:AR43" si="21">AVERAGE(AB7:AH7)</f>
        <v>3.9285714285714284</v>
      </c>
      <c r="AS7" s="176">
        <f t="shared" ref="AS7:AS43" si="22">AVERAGE(AI7:AJ7)</f>
        <v>4</v>
      </c>
      <c r="AT7" s="176">
        <f t="shared" ref="AT7:AT43" si="23">AVERAGE(AK7)</f>
        <v>4</v>
      </c>
      <c r="AU7" s="176">
        <f t="shared" ref="AU7:AU43" si="24">AVERAGE(AL7:AO7)</f>
        <v>3.25</v>
      </c>
      <c r="AV7" s="176">
        <f t="shared" ref="AV7:AV43" si="25">AVERAGE(AP7)</f>
        <v>4</v>
      </c>
      <c r="AW7" s="176">
        <f t="shared" ref="AW7:AW43" si="26">AVERAGE(AQ7)</f>
        <v>4</v>
      </c>
      <c r="AX7" s="278">
        <f t="shared" ref="AX7:AX43" si="27">AVERAGE(AR7:AW7)</f>
        <v>3.8630952380952386</v>
      </c>
      <c r="AY7" s="196">
        <f t="shared" si="16"/>
        <v>2</v>
      </c>
      <c r="AZ7" s="181"/>
      <c r="BA7" s="181"/>
      <c r="BB7" s="353">
        <f t="shared" si="17"/>
        <v>3.5</v>
      </c>
      <c r="BC7" s="179">
        <f t="shared" si="17"/>
        <v>4</v>
      </c>
      <c r="BD7" s="179">
        <f t="shared" si="17"/>
        <v>4</v>
      </c>
      <c r="BE7" s="179">
        <f t="shared" si="17"/>
        <v>3.5</v>
      </c>
      <c r="BF7" s="179">
        <f t="shared" si="17"/>
        <v>4.5</v>
      </c>
      <c r="BG7" s="179">
        <f t="shared" si="17"/>
        <v>4</v>
      </c>
      <c r="BH7" s="354">
        <f t="shared" si="17"/>
        <v>4</v>
      </c>
      <c r="BI7" s="179">
        <f t="shared" si="17"/>
        <v>4.5</v>
      </c>
      <c r="BJ7" s="179">
        <f t="shared" si="17"/>
        <v>3.5</v>
      </c>
      <c r="BK7" s="355">
        <f t="shared" si="17"/>
        <v>4</v>
      </c>
      <c r="BL7" s="179">
        <f t="shared" si="17"/>
        <v>4</v>
      </c>
      <c r="BM7" s="179">
        <f t="shared" si="17"/>
        <v>3</v>
      </c>
      <c r="BN7" s="179">
        <f t="shared" si="17"/>
        <v>3</v>
      </c>
      <c r="BO7" s="179">
        <f t="shared" si="17"/>
        <v>3</v>
      </c>
      <c r="BP7" s="355">
        <f t="shared" si="17"/>
        <v>4</v>
      </c>
      <c r="BQ7" s="356">
        <f t="shared" si="17"/>
        <v>4</v>
      </c>
      <c r="BR7" s="176">
        <f t="shared" ref="BR7:BR43" si="28">AVERAGE(BB7:BH7)</f>
        <v>3.9285714285714284</v>
      </c>
      <c r="BS7" s="176">
        <f t="shared" ref="BS7:BS43" si="29">AVERAGE(BI7:BJ7)</f>
        <v>4</v>
      </c>
      <c r="BT7" s="176">
        <f t="shared" ref="BT7:BT43" si="30">AVERAGE(BK7)</f>
        <v>4</v>
      </c>
      <c r="BU7" s="176">
        <f t="shared" ref="BU7:BU43" si="31">AVERAGE(BL7:BO7)</f>
        <v>3.25</v>
      </c>
      <c r="BV7" s="176">
        <f t="shared" ref="BV7:BV43" si="32">AVERAGE(BP7)</f>
        <v>4</v>
      </c>
      <c r="BW7" s="176">
        <f t="shared" ref="BW7:BW43" si="33">AVERAGE(BQ7)</f>
        <v>4</v>
      </c>
      <c r="BX7" s="193">
        <f t="shared" ref="BX7:BX43" si="34">AVERAGE(BR7:BW7)</f>
        <v>3.8630952380952386</v>
      </c>
      <c r="BY7" s="194">
        <f t="shared" si="18"/>
        <v>2</v>
      </c>
      <c r="BZ7" s="182"/>
      <c r="CA7" s="353"/>
      <c r="CB7" s="179"/>
      <c r="CC7" s="179"/>
      <c r="CD7" s="179"/>
      <c r="CE7" s="179"/>
      <c r="CF7" s="179"/>
      <c r="CG7" s="354"/>
      <c r="CH7" s="179"/>
      <c r="CI7" s="179"/>
      <c r="CJ7" s="355"/>
      <c r="CK7" s="179"/>
      <c r="CL7" s="179"/>
      <c r="CM7" s="179"/>
      <c r="CN7" s="179"/>
      <c r="CO7" s="355"/>
      <c r="CP7" s="356"/>
      <c r="CQ7" s="176"/>
      <c r="CR7" s="176"/>
      <c r="CS7" s="176"/>
      <c r="CT7" s="176"/>
      <c r="CU7" s="176"/>
      <c r="CV7" s="176"/>
      <c r="CW7" s="193"/>
      <c r="CX7" s="194">
        <f t="shared" si="20"/>
        <v>0</v>
      </c>
      <c r="CY7" s="181"/>
    </row>
    <row r="8" spans="2:103" s="1" customFormat="1" ht="30" customHeight="1">
      <c r="B8" s="183">
        <v>3</v>
      </c>
      <c r="C8" s="370">
        <v>43262</v>
      </c>
      <c r="D8" s="183" t="s">
        <v>165</v>
      </c>
      <c r="E8" s="184" t="s">
        <v>133</v>
      </c>
      <c r="F8" s="184" t="s">
        <v>135</v>
      </c>
      <c r="G8" s="343" t="s">
        <v>95</v>
      </c>
      <c r="H8" s="348">
        <v>4</v>
      </c>
      <c r="I8" s="349">
        <v>4</v>
      </c>
      <c r="J8" s="349">
        <v>2</v>
      </c>
      <c r="K8" s="349">
        <v>2</v>
      </c>
      <c r="L8" s="349">
        <v>4</v>
      </c>
      <c r="M8" s="349">
        <v>3</v>
      </c>
      <c r="N8" s="350">
        <v>2</v>
      </c>
      <c r="O8" s="349">
        <v>2</v>
      </c>
      <c r="P8" s="349">
        <v>3</v>
      </c>
      <c r="Q8" s="351">
        <v>4</v>
      </c>
      <c r="R8" s="349">
        <v>4</v>
      </c>
      <c r="S8" s="349">
        <v>3</v>
      </c>
      <c r="T8" s="349">
        <v>2</v>
      </c>
      <c r="U8" s="349">
        <v>2</v>
      </c>
      <c r="V8" s="351">
        <v>4</v>
      </c>
      <c r="W8" s="351">
        <v>3</v>
      </c>
      <c r="X8" s="371"/>
      <c r="Y8" s="357" t="s">
        <v>42</v>
      </c>
      <c r="Z8" s="343" t="s">
        <v>109</v>
      </c>
      <c r="AA8" s="343" t="s">
        <v>259</v>
      </c>
      <c r="AB8" s="353">
        <f t="shared" si="0"/>
        <v>3.75</v>
      </c>
      <c r="AC8" s="179">
        <f t="shared" si="1"/>
        <v>4.4285714285714288</v>
      </c>
      <c r="AD8" s="179">
        <f t="shared" si="2"/>
        <v>2.8571428571428572</v>
      </c>
      <c r="AE8" s="179">
        <f t="shared" si="3"/>
        <v>2.7142857142857144</v>
      </c>
      <c r="AF8" s="179">
        <f t="shared" si="4"/>
        <v>4.666666666666667</v>
      </c>
      <c r="AG8" s="179">
        <f t="shared" si="5"/>
        <v>4.333333333333333</v>
      </c>
      <c r="AH8" s="354">
        <f t="shared" si="6"/>
        <v>4</v>
      </c>
      <c r="AI8" s="179">
        <f t="shared" si="7"/>
        <v>4.2857142857142856</v>
      </c>
      <c r="AJ8" s="179">
        <f t="shared" si="8"/>
        <v>2.75</v>
      </c>
      <c r="AK8" s="355">
        <f t="shared" si="9"/>
        <v>4</v>
      </c>
      <c r="AL8" s="179">
        <f t="shared" si="10"/>
        <v>4</v>
      </c>
      <c r="AM8" s="179">
        <f t="shared" si="11"/>
        <v>3.2857142857142856</v>
      </c>
      <c r="AN8" s="179">
        <f t="shared" si="12"/>
        <v>2.7142857142857144</v>
      </c>
      <c r="AO8" s="179">
        <f t="shared" si="13"/>
        <v>3.3333333333333335</v>
      </c>
      <c r="AP8" s="355">
        <f t="shared" si="14"/>
        <v>4.833333333333333</v>
      </c>
      <c r="AQ8" s="356">
        <f t="shared" si="15"/>
        <v>4.1428571428571432</v>
      </c>
      <c r="AR8" s="176">
        <f t="shared" si="21"/>
        <v>3.8214285714285716</v>
      </c>
      <c r="AS8" s="176">
        <f t="shared" si="22"/>
        <v>3.5178571428571428</v>
      </c>
      <c r="AT8" s="176">
        <f t="shared" si="23"/>
        <v>4</v>
      </c>
      <c r="AU8" s="176">
        <f t="shared" si="24"/>
        <v>3.3333333333333335</v>
      </c>
      <c r="AV8" s="176">
        <f t="shared" si="25"/>
        <v>4.833333333333333</v>
      </c>
      <c r="AW8" s="176">
        <f t="shared" si="26"/>
        <v>4.1428571428571432</v>
      </c>
      <c r="AX8" s="278">
        <f t="shared" si="27"/>
        <v>3.9414682539682544</v>
      </c>
      <c r="AY8" s="196">
        <f t="shared" si="16"/>
        <v>8</v>
      </c>
      <c r="AZ8" s="181"/>
      <c r="BA8" s="181"/>
      <c r="BB8" s="353">
        <f t="shared" si="17"/>
        <v>3.8</v>
      </c>
      <c r="BC8" s="179">
        <f t="shared" si="17"/>
        <v>4.4000000000000004</v>
      </c>
      <c r="BD8" s="179">
        <f t="shared" si="17"/>
        <v>3</v>
      </c>
      <c r="BE8" s="179">
        <f t="shared" si="17"/>
        <v>2.8</v>
      </c>
      <c r="BF8" s="179">
        <f t="shared" si="17"/>
        <v>5</v>
      </c>
      <c r="BG8" s="179">
        <f t="shared" si="17"/>
        <v>4.25</v>
      </c>
      <c r="BH8" s="354">
        <f t="shared" si="17"/>
        <v>4.5</v>
      </c>
      <c r="BI8" s="179">
        <f t="shared" si="17"/>
        <v>4.4000000000000004</v>
      </c>
      <c r="BJ8" s="179">
        <f t="shared" si="17"/>
        <v>2.8</v>
      </c>
      <c r="BK8" s="355">
        <f t="shared" si="17"/>
        <v>4</v>
      </c>
      <c r="BL8" s="179">
        <f t="shared" si="17"/>
        <v>4.25</v>
      </c>
      <c r="BM8" s="179">
        <f t="shared" si="17"/>
        <v>3.5</v>
      </c>
      <c r="BN8" s="179">
        <f t="shared" si="17"/>
        <v>2.5</v>
      </c>
      <c r="BO8" s="179">
        <f t="shared" si="17"/>
        <v>3.3333333333333335</v>
      </c>
      <c r="BP8" s="355">
        <f t="shared" si="17"/>
        <v>4.75</v>
      </c>
      <c r="BQ8" s="356">
        <f t="shared" si="17"/>
        <v>4.25</v>
      </c>
      <c r="BR8" s="176">
        <f t="shared" si="28"/>
        <v>3.9642857142857144</v>
      </c>
      <c r="BS8" s="176">
        <f t="shared" si="29"/>
        <v>3.6</v>
      </c>
      <c r="BT8" s="176">
        <f t="shared" si="30"/>
        <v>4</v>
      </c>
      <c r="BU8" s="176">
        <f t="shared" si="31"/>
        <v>3.3958333333333335</v>
      </c>
      <c r="BV8" s="176">
        <f t="shared" si="32"/>
        <v>4.75</v>
      </c>
      <c r="BW8" s="176">
        <f t="shared" si="33"/>
        <v>4.25</v>
      </c>
      <c r="BX8" s="193">
        <f t="shared" si="34"/>
        <v>3.993353174603175</v>
      </c>
      <c r="BY8" s="194">
        <f t="shared" si="18"/>
        <v>5</v>
      </c>
      <c r="BZ8" s="182"/>
      <c r="CA8" s="353">
        <f t="shared" ref="CA8:CA22" si="35">+AVERAGEIFS(H$6:H$440,$G$6:$G$440,$Z8,$E$6:$E$440,"Home")</f>
        <v>3.6666666666666665</v>
      </c>
      <c r="CB8" s="179">
        <f t="shared" ref="CB8:CB22" si="36">+AVERAGEIFS(I$6:I$440,$G$6:$G$440,$Z8,$E$6:$E$440,"Home")</f>
        <v>4.5</v>
      </c>
      <c r="CC8" s="179">
        <f t="shared" ref="CC8:CC22" si="37">+AVERAGEIFS(J$6:J$440,$G$6:$G$440,$Z8,$E$6:$E$440,"Home")</f>
        <v>2.5</v>
      </c>
      <c r="CD8" s="179">
        <f t="shared" ref="CD8:CD22" si="38">+AVERAGEIFS(K$6:K$440,$G$6:$G$440,$Z8,$E$6:$E$440,"Home")</f>
        <v>2.5</v>
      </c>
      <c r="CE8" s="179">
        <f t="shared" ref="CE8:CE22" si="39">+AVERAGEIFS(L$6:L$440,$G$6:$G$440,$Z8,$E$6:$E$440,"Home")</f>
        <v>4</v>
      </c>
      <c r="CF8" s="179">
        <f t="shared" ref="CF8:CF22" si="40">+AVERAGEIFS(M$6:M$440,$G$6:$G$440,$Z8,$E$6:$E$440,"Home")</f>
        <v>4.5</v>
      </c>
      <c r="CG8" s="354">
        <f t="shared" ref="CG8:CG22" si="41">+AVERAGEIFS(N$6:N$440,$G$6:$G$440,$Z8,$E$6:$E$440,"Home")</f>
        <v>3.3333333333333335</v>
      </c>
      <c r="CH8" s="179">
        <f t="shared" ref="CH8:CH22" si="42">+AVERAGEIFS(O$6:O$440,$G$6:$G$440,$Z8,$E$6:$E$440,"Home")</f>
        <v>4</v>
      </c>
      <c r="CI8" s="179">
        <f t="shared" ref="CI8:CI22" si="43">+AVERAGEIFS(P$6:P$440,$G$6:$G$440,$Z8,$E$6:$E$440,"Home")</f>
        <v>2.6666666666666665</v>
      </c>
      <c r="CJ8" s="355">
        <f t="shared" ref="CJ8:CJ22" si="44">+AVERAGEIFS(Q$6:Q$440,$G$6:$G$440,$Z8,$E$6:$E$440,"Home")</f>
        <v>4</v>
      </c>
      <c r="CK8" s="179">
        <f t="shared" ref="CK8:CK22" si="45">+AVERAGEIFS(R$6:R$440,$G$6:$G$440,$Z8,$E$6:$E$440,"Home")</f>
        <v>3.5</v>
      </c>
      <c r="CL8" s="179">
        <f t="shared" ref="CL8:CL22" si="46">+AVERAGEIFS(S$6:S$440,$G$6:$G$440,$Z8,$E$6:$E$440,"Home")</f>
        <v>3</v>
      </c>
      <c r="CM8" s="179">
        <f t="shared" ref="CM8:CM22" si="47">+AVERAGEIFS(T$6:T$440,$G$6:$G$440,$Z8,$E$6:$E$440,"Home")</f>
        <v>3</v>
      </c>
      <c r="CN8" s="179">
        <f t="shared" ref="CN8:CN22" si="48">+AVERAGEIFS(U$6:U$440,$G$6:$G$440,$Z8,$E$6:$E$440,"Home")</f>
        <v>3.3333333333333335</v>
      </c>
      <c r="CO8" s="355">
        <f t="shared" ref="CO8:CO22" si="49">+AVERAGEIFS(V$6:V$440,$G$6:$G$440,$Z8,$E$6:$E$440,"Home")</f>
        <v>5</v>
      </c>
      <c r="CP8" s="356">
        <f t="shared" ref="CP8:CP22" si="50">+AVERAGEIFS(W$6:W$440,$G$6:$G$440,$Z8,$E$6:$E$440,"Home")</f>
        <v>4</v>
      </c>
      <c r="CQ8" s="176">
        <f t="shared" ref="CQ8:CQ19" si="51">AVERAGE(CA8:CG8)</f>
        <v>3.5714285714285707</v>
      </c>
      <c r="CR8" s="176">
        <f t="shared" ref="CR8:CR19" si="52">AVERAGE(CH8:CI8)</f>
        <v>3.333333333333333</v>
      </c>
      <c r="CS8" s="176">
        <f t="shared" ref="CS8:CS19" si="53">AVERAGE(CJ8)</f>
        <v>4</v>
      </c>
      <c r="CT8" s="176">
        <f t="shared" ref="CT8:CT19" si="54">AVERAGE(CK8:CN8)</f>
        <v>3.2083333333333335</v>
      </c>
      <c r="CU8" s="176">
        <f t="shared" ref="CU8:CU19" si="55">AVERAGE(CO8)</f>
        <v>5</v>
      </c>
      <c r="CV8" s="176">
        <f t="shared" ref="CV8:CV19" si="56">AVERAGE(CP8)</f>
        <v>4</v>
      </c>
      <c r="CW8" s="193">
        <f t="shared" ref="CW8:CW19" si="57">AVERAGE(CQ8:CV8)</f>
        <v>3.8521825396825395</v>
      </c>
      <c r="CX8" s="194">
        <f t="shared" si="20"/>
        <v>3</v>
      </c>
      <c r="CY8" s="181"/>
    </row>
    <row r="9" spans="2:103" s="1" customFormat="1" ht="30" customHeight="1">
      <c r="B9" s="183">
        <v>4</v>
      </c>
      <c r="C9" s="370">
        <v>43262</v>
      </c>
      <c r="D9" s="183" t="s">
        <v>166</v>
      </c>
      <c r="E9" s="184" t="s">
        <v>132</v>
      </c>
      <c r="F9" s="184" t="s">
        <v>135</v>
      </c>
      <c r="G9" s="343" t="s">
        <v>96</v>
      </c>
      <c r="H9" s="348">
        <v>5</v>
      </c>
      <c r="I9" s="349">
        <v>5</v>
      </c>
      <c r="J9" s="349">
        <v>3</v>
      </c>
      <c r="K9" s="349"/>
      <c r="L9" s="349">
        <v>5</v>
      </c>
      <c r="M9" s="349">
        <v>5</v>
      </c>
      <c r="N9" s="350">
        <v>5</v>
      </c>
      <c r="O9" s="349"/>
      <c r="P9" s="349"/>
      <c r="Q9" s="351">
        <v>5</v>
      </c>
      <c r="R9" s="349">
        <v>5</v>
      </c>
      <c r="S9" s="349"/>
      <c r="T9" s="349"/>
      <c r="U9" s="349"/>
      <c r="V9" s="351">
        <v>5</v>
      </c>
      <c r="W9" s="351">
        <v>5</v>
      </c>
      <c r="X9" s="371"/>
      <c r="Y9" s="357" t="s">
        <v>30</v>
      </c>
      <c r="Z9" s="343" t="s">
        <v>104</v>
      </c>
      <c r="AA9" s="343" t="s">
        <v>259</v>
      </c>
      <c r="AB9" s="353">
        <f t="shared" si="0"/>
        <v>3.7916666666666665</v>
      </c>
      <c r="AC9" s="179">
        <f t="shared" si="1"/>
        <v>3.9565217391304346</v>
      </c>
      <c r="AD9" s="179">
        <f t="shared" si="2"/>
        <v>2.8636363636363638</v>
      </c>
      <c r="AE9" s="179">
        <f t="shared" si="3"/>
        <v>3.2857142857142856</v>
      </c>
      <c r="AF9" s="179">
        <f t="shared" si="4"/>
        <v>3.7894736842105261</v>
      </c>
      <c r="AG9" s="179">
        <f t="shared" si="5"/>
        <v>3.6818181818181817</v>
      </c>
      <c r="AH9" s="354">
        <f t="shared" si="6"/>
        <v>3.5217391304347827</v>
      </c>
      <c r="AI9" s="179">
        <f t="shared" si="7"/>
        <v>4.0909090909090908</v>
      </c>
      <c r="AJ9" s="179">
        <f t="shared" si="8"/>
        <v>3.652173913043478</v>
      </c>
      <c r="AK9" s="355">
        <f t="shared" si="9"/>
        <v>3.9166666666666665</v>
      </c>
      <c r="AL9" s="179">
        <f t="shared" si="10"/>
        <v>4.1739130434782608</v>
      </c>
      <c r="AM9" s="179">
        <f t="shared" si="11"/>
        <v>3.28</v>
      </c>
      <c r="AN9" s="179">
        <f t="shared" si="12"/>
        <v>3.24</v>
      </c>
      <c r="AO9" s="179">
        <f t="shared" si="13"/>
        <v>3.4</v>
      </c>
      <c r="AP9" s="355">
        <f t="shared" si="14"/>
        <v>4.458333333333333</v>
      </c>
      <c r="AQ9" s="356">
        <f t="shared" si="15"/>
        <v>3.8695652173913042</v>
      </c>
      <c r="AR9" s="176">
        <f t="shared" si="21"/>
        <v>3.555795721658749</v>
      </c>
      <c r="AS9" s="176">
        <f t="shared" si="22"/>
        <v>3.8715415019762842</v>
      </c>
      <c r="AT9" s="176">
        <f t="shared" si="23"/>
        <v>3.9166666666666665</v>
      </c>
      <c r="AU9" s="176">
        <f t="shared" si="24"/>
        <v>3.5234782608695654</v>
      </c>
      <c r="AV9" s="176">
        <f t="shared" si="25"/>
        <v>4.458333333333333</v>
      </c>
      <c r="AW9" s="176">
        <f t="shared" si="26"/>
        <v>3.8695652173913042</v>
      </c>
      <c r="AX9" s="278">
        <f t="shared" si="27"/>
        <v>3.8658967836493172</v>
      </c>
      <c r="AY9" s="196">
        <f t="shared" si="16"/>
        <v>25</v>
      </c>
      <c r="AZ9" s="181"/>
      <c r="BA9" s="181"/>
      <c r="BB9" s="353">
        <f t="shared" si="17"/>
        <v>3.9</v>
      </c>
      <c r="BC9" s="179">
        <f t="shared" si="17"/>
        <v>3.5555555555555554</v>
      </c>
      <c r="BD9" s="179">
        <f t="shared" si="17"/>
        <v>2.6666666666666665</v>
      </c>
      <c r="BE9" s="179">
        <f t="shared" si="17"/>
        <v>3.5</v>
      </c>
      <c r="BF9" s="179">
        <f t="shared" si="17"/>
        <v>3.75</v>
      </c>
      <c r="BG9" s="179">
        <f t="shared" si="17"/>
        <v>3.6</v>
      </c>
      <c r="BH9" s="354">
        <f t="shared" si="17"/>
        <v>3.6363636363636362</v>
      </c>
      <c r="BI9" s="179">
        <f t="shared" si="17"/>
        <v>4</v>
      </c>
      <c r="BJ9" s="179">
        <f t="shared" si="17"/>
        <v>3.5454545454545454</v>
      </c>
      <c r="BK9" s="355">
        <f t="shared" si="17"/>
        <v>3.5454545454545454</v>
      </c>
      <c r="BL9" s="179">
        <f t="shared" si="17"/>
        <v>4.0999999999999996</v>
      </c>
      <c r="BM9" s="179">
        <f t="shared" si="17"/>
        <v>3.1818181818181817</v>
      </c>
      <c r="BN9" s="179">
        <f t="shared" si="17"/>
        <v>3.0909090909090908</v>
      </c>
      <c r="BO9" s="179">
        <f t="shared" si="17"/>
        <v>3.3</v>
      </c>
      <c r="BP9" s="355">
        <f t="shared" si="17"/>
        <v>4.1818181818181817</v>
      </c>
      <c r="BQ9" s="356">
        <f t="shared" si="17"/>
        <v>3.8888888888888888</v>
      </c>
      <c r="BR9" s="176">
        <f t="shared" si="28"/>
        <v>3.5155122655122653</v>
      </c>
      <c r="BS9" s="176">
        <f t="shared" si="29"/>
        <v>3.7727272727272725</v>
      </c>
      <c r="BT9" s="176">
        <f t="shared" si="30"/>
        <v>3.5454545454545454</v>
      </c>
      <c r="BU9" s="176">
        <f t="shared" si="31"/>
        <v>3.418181818181818</v>
      </c>
      <c r="BV9" s="176">
        <f t="shared" si="32"/>
        <v>4.1818181818181817</v>
      </c>
      <c r="BW9" s="176">
        <f t="shared" si="33"/>
        <v>3.8888888888888888</v>
      </c>
      <c r="BX9" s="193">
        <f t="shared" si="34"/>
        <v>3.7204304954304952</v>
      </c>
      <c r="BY9" s="194">
        <f t="shared" si="18"/>
        <v>11</v>
      </c>
      <c r="BZ9" s="182"/>
      <c r="CA9" s="353">
        <f t="shared" si="35"/>
        <v>3.6153846153846154</v>
      </c>
      <c r="CB9" s="179">
        <f t="shared" si="36"/>
        <v>4.1538461538461542</v>
      </c>
      <c r="CC9" s="179">
        <f t="shared" si="37"/>
        <v>3</v>
      </c>
      <c r="CD9" s="179">
        <f t="shared" si="38"/>
        <v>3.1666666666666665</v>
      </c>
      <c r="CE9" s="179">
        <f t="shared" si="39"/>
        <v>3.8</v>
      </c>
      <c r="CF9" s="179">
        <f t="shared" si="40"/>
        <v>3.6363636363636362</v>
      </c>
      <c r="CG9" s="354">
        <f t="shared" si="41"/>
        <v>3.2727272727272729</v>
      </c>
      <c r="CH9" s="179">
        <f t="shared" si="42"/>
        <v>4.0909090909090908</v>
      </c>
      <c r="CI9" s="179">
        <f t="shared" si="43"/>
        <v>3.6363636363636362</v>
      </c>
      <c r="CJ9" s="355">
        <f t="shared" si="44"/>
        <v>4.166666666666667</v>
      </c>
      <c r="CK9" s="179">
        <f t="shared" si="45"/>
        <v>4.166666666666667</v>
      </c>
      <c r="CL9" s="179">
        <f t="shared" si="46"/>
        <v>3.2307692307692308</v>
      </c>
      <c r="CM9" s="179">
        <f t="shared" si="47"/>
        <v>3.2307692307692308</v>
      </c>
      <c r="CN9" s="179">
        <f t="shared" si="48"/>
        <v>3.4444444444444446</v>
      </c>
      <c r="CO9" s="355">
        <f t="shared" si="49"/>
        <v>4.666666666666667</v>
      </c>
      <c r="CP9" s="356">
        <f t="shared" si="50"/>
        <v>3.7692307692307692</v>
      </c>
      <c r="CQ9" s="176">
        <f t="shared" si="51"/>
        <v>3.5207126207126209</v>
      </c>
      <c r="CR9" s="176">
        <f t="shared" si="52"/>
        <v>3.8636363636363633</v>
      </c>
      <c r="CS9" s="176">
        <f t="shared" si="53"/>
        <v>4.166666666666667</v>
      </c>
      <c r="CT9" s="176">
        <f t="shared" si="54"/>
        <v>3.5181623931623931</v>
      </c>
      <c r="CU9" s="176">
        <f t="shared" si="55"/>
        <v>4.666666666666667</v>
      </c>
      <c r="CV9" s="176">
        <f t="shared" si="56"/>
        <v>3.7692307692307692</v>
      </c>
      <c r="CW9" s="193">
        <f t="shared" si="57"/>
        <v>3.9175125800125801</v>
      </c>
      <c r="CX9" s="194">
        <f t="shared" si="20"/>
        <v>13</v>
      </c>
      <c r="CY9" s="181"/>
    </row>
    <row r="10" spans="2:103" s="1" customFormat="1" ht="30" customHeight="1">
      <c r="B10" s="183">
        <v>5</v>
      </c>
      <c r="C10" s="370">
        <v>43262</v>
      </c>
      <c r="D10" s="183" t="s">
        <v>165</v>
      </c>
      <c r="E10" s="184" t="s">
        <v>133</v>
      </c>
      <c r="F10" s="184" t="s">
        <v>135</v>
      </c>
      <c r="G10" s="343" t="s">
        <v>97</v>
      </c>
      <c r="H10" s="348">
        <v>4</v>
      </c>
      <c r="I10" s="349">
        <v>4</v>
      </c>
      <c r="J10" s="349">
        <v>2</v>
      </c>
      <c r="K10" s="349">
        <v>2</v>
      </c>
      <c r="L10" s="349">
        <v>4</v>
      </c>
      <c r="M10" s="349">
        <v>3</v>
      </c>
      <c r="N10" s="350">
        <v>2</v>
      </c>
      <c r="O10" s="349">
        <v>4</v>
      </c>
      <c r="P10" s="349">
        <v>4</v>
      </c>
      <c r="Q10" s="351">
        <v>4</v>
      </c>
      <c r="R10" s="349">
        <v>4</v>
      </c>
      <c r="S10" s="349">
        <v>4</v>
      </c>
      <c r="T10" s="349">
        <v>4</v>
      </c>
      <c r="U10" s="349">
        <v>4</v>
      </c>
      <c r="V10" s="351">
        <v>4</v>
      </c>
      <c r="W10" s="351">
        <v>4</v>
      </c>
      <c r="X10" s="371"/>
      <c r="Y10" s="352" t="s">
        <v>34</v>
      </c>
      <c r="Z10" s="343" t="s">
        <v>130</v>
      </c>
      <c r="AA10" s="343" t="s">
        <v>259</v>
      </c>
      <c r="AB10" s="353">
        <f t="shared" si="0"/>
        <v>4.333333333333333</v>
      </c>
      <c r="AC10" s="179">
        <f t="shared" si="1"/>
        <v>4.333333333333333</v>
      </c>
      <c r="AD10" s="179">
        <f t="shared" si="2"/>
        <v>3.5</v>
      </c>
      <c r="AE10" s="179">
        <f t="shared" si="3"/>
        <v>3.6666666666666665</v>
      </c>
      <c r="AF10" s="179">
        <f t="shared" si="4"/>
        <v>3.8333333333333335</v>
      </c>
      <c r="AG10" s="179">
        <f t="shared" si="5"/>
        <v>4.2</v>
      </c>
      <c r="AH10" s="354">
        <f t="shared" si="6"/>
        <v>4.166666666666667</v>
      </c>
      <c r="AI10" s="179">
        <f t="shared" si="7"/>
        <v>4.333333333333333</v>
      </c>
      <c r="AJ10" s="179">
        <f t="shared" si="8"/>
        <v>4.333333333333333</v>
      </c>
      <c r="AK10" s="355">
        <f t="shared" si="9"/>
        <v>4.166666666666667</v>
      </c>
      <c r="AL10" s="179">
        <f t="shared" si="10"/>
        <v>4.166666666666667</v>
      </c>
      <c r="AM10" s="179">
        <f t="shared" si="11"/>
        <v>4</v>
      </c>
      <c r="AN10" s="179">
        <f t="shared" si="12"/>
        <v>4</v>
      </c>
      <c r="AO10" s="179">
        <f t="shared" si="13"/>
        <v>4</v>
      </c>
      <c r="AP10" s="355">
        <f t="shared" si="14"/>
        <v>4.333333333333333</v>
      </c>
      <c r="AQ10" s="356">
        <f t="shared" si="15"/>
        <v>4.5</v>
      </c>
      <c r="AR10" s="176">
        <f t="shared" si="21"/>
        <v>4.0047619047619047</v>
      </c>
      <c r="AS10" s="176">
        <f t="shared" si="22"/>
        <v>4.333333333333333</v>
      </c>
      <c r="AT10" s="176">
        <f t="shared" si="23"/>
        <v>4.166666666666667</v>
      </c>
      <c r="AU10" s="176">
        <f t="shared" si="24"/>
        <v>4.041666666666667</v>
      </c>
      <c r="AV10" s="176">
        <f t="shared" si="25"/>
        <v>4.333333333333333</v>
      </c>
      <c r="AW10" s="176">
        <f t="shared" si="26"/>
        <v>4.5</v>
      </c>
      <c r="AX10" s="278">
        <f t="shared" si="27"/>
        <v>4.2299603174603178</v>
      </c>
      <c r="AY10" s="196">
        <f t="shared" si="16"/>
        <v>6</v>
      </c>
      <c r="AZ10" s="181"/>
      <c r="BA10" s="181"/>
      <c r="BB10" s="353">
        <f t="shared" si="17"/>
        <v>5</v>
      </c>
      <c r="BC10" s="179">
        <f t="shared" si="17"/>
        <v>5</v>
      </c>
      <c r="BD10" s="179">
        <f t="shared" si="17"/>
        <v>5</v>
      </c>
      <c r="BE10" s="179">
        <f t="shared" si="17"/>
        <v>5</v>
      </c>
      <c r="BF10" s="179">
        <f t="shared" si="17"/>
        <v>5</v>
      </c>
      <c r="BG10" s="179">
        <f t="shared" si="17"/>
        <v>5</v>
      </c>
      <c r="BH10" s="354">
        <f t="shared" si="17"/>
        <v>5</v>
      </c>
      <c r="BI10" s="179">
        <f t="shared" si="17"/>
        <v>5</v>
      </c>
      <c r="BJ10" s="179">
        <f t="shared" si="17"/>
        <v>5</v>
      </c>
      <c r="BK10" s="355">
        <f t="shared" si="17"/>
        <v>5</v>
      </c>
      <c r="BL10" s="179">
        <f t="shared" si="17"/>
        <v>5</v>
      </c>
      <c r="BM10" s="179">
        <f t="shared" si="17"/>
        <v>5</v>
      </c>
      <c r="BN10" s="179">
        <f t="shared" si="17"/>
        <v>5</v>
      </c>
      <c r="BO10" s="179">
        <f t="shared" si="17"/>
        <v>5</v>
      </c>
      <c r="BP10" s="355">
        <f t="shared" si="17"/>
        <v>5</v>
      </c>
      <c r="BQ10" s="356">
        <f t="shared" si="17"/>
        <v>5</v>
      </c>
      <c r="BR10" s="176">
        <f t="shared" si="28"/>
        <v>5</v>
      </c>
      <c r="BS10" s="176">
        <f t="shared" si="29"/>
        <v>5</v>
      </c>
      <c r="BT10" s="176">
        <f t="shared" si="30"/>
        <v>5</v>
      </c>
      <c r="BU10" s="176">
        <f t="shared" si="31"/>
        <v>5</v>
      </c>
      <c r="BV10" s="176">
        <f t="shared" si="32"/>
        <v>5</v>
      </c>
      <c r="BW10" s="176">
        <f t="shared" si="33"/>
        <v>5</v>
      </c>
      <c r="BX10" s="193">
        <f t="shared" si="34"/>
        <v>5</v>
      </c>
      <c r="BY10" s="194">
        <f t="shared" si="18"/>
        <v>1</v>
      </c>
      <c r="BZ10" s="182"/>
      <c r="CA10" s="353">
        <f t="shared" si="35"/>
        <v>4.2</v>
      </c>
      <c r="CB10" s="179">
        <f t="shared" si="36"/>
        <v>4.2</v>
      </c>
      <c r="CC10" s="179">
        <f t="shared" si="37"/>
        <v>3.2</v>
      </c>
      <c r="CD10" s="179">
        <f t="shared" si="38"/>
        <v>3.4</v>
      </c>
      <c r="CE10" s="179">
        <f t="shared" si="39"/>
        <v>3.6</v>
      </c>
      <c r="CF10" s="179">
        <f t="shared" si="40"/>
        <v>4</v>
      </c>
      <c r="CG10" s="354">
        <f t="shared" si="41"/>
        <v>4</v>
      </c>
      <c r="CH10" s="179">
        <f t="shared" si="42"/>
        <v>4.2</v>
      </c>
      <c r="CI10" s="179">
        <f t="shared" si="43"/>
        <v>4.2</v>
      </c>
      <c r="CJ10" s="355">
        <f t="shared" si="44"/>
        <v>4</v>
      </c>
      <c r="CK10" s="179">
        <f t="shared" si="45"/>
        <v>4</v>
      </c>
      <c r="CL10" s="179">
        <f t="shared" si="46"/>
        <v>3.8</v>
      </c>
      <c r="CM10" s="179">
        <f t="shared" si="47"/>
        <v>3.8</v>
      </c>
      <c r="CN10" s="179">
        <f t="shared" si="48"/>
        <v>3.8</v>
      </c>
      <c r="CO10" s="355">
        <f t="shared" si="49"/>
        <v>4.2</v>
      </c>
      <c r="CP10" s="356">
        <f t="shared" si="50"/>
        <v>4.4000000000000004</v>
      </c>
      <c r="CQ10" s="176">
        <f t="shared" si="51"/>
        <v>3.8000000000000003</v>
      </c>
      <c r="CR10" s="176">
        <f t="shared" si="52"/>
        <v>4.2</v>
      </c>
      <c r="CS10" s="176">
        <f t="shared" si="53"/>
        <v>4</v>
      </c>
      <c r="CT10" s="176">
        <f t="shared" si="54"/>
        <v>3.8499999999999996</v>
      </c>
      <c r="CU10" s="176">
        <f t="shared" si="55"/>
        <v>4.2</v>
      </c>
      <c r="CV10" s="176">
        <f t="shared" si="56"/>
        <v>4.4000000000000004</v>
      </c>
      <c r="CW10" s="193">
        <f t="shared" si="57"/>
        <v>4.0750000000000002</v>
      </c>
      <c r="CX10" s="194">
        <f t="shared" si="20"/>
        <v>5</v>
      </c>
      <c r="CY10" s="181"/>
    </row>
    <row r="11" spans="2:103" s="1" customFormat="1" ht="30" customHeight="1">
      <c r="B11" s="183">
        <v>6</v>
      </c>
      <c r="C11" s="370">
        <v>43262</v>
      </c>
      <c r="D11" s="183" t="s">
        <v>165</v>
      </c>
      <c r="E11" s="184" t="s">
        <v>133</v>
      </c>
      <c r="F11" s="184" t="s">
        <v>134</v>
      </c>
      <c r="G11" s="343" t="s">
        <v>98</v>
      </c>
      <c r="H11" s="348">
        <v>4</v>
      </c>
      <c r="I11" s="349">
        <v>4</v>
      </c>
      <c r="J11" s="349">
        <v>4</v>
      </c>
      <c r="K11" s="349">
        <v>3</v>
      </c>
      <c r="L11" s="349">
        <v>4</v>
      </c>
      <c r="M11" s="349">
        <v>5</v>
      </c>
      <c r="N11" s="350">
        <v>5</v>
      </c>
      <c r="O11" s="349">
        <v>5</v>
      </c>
      <c r="P11" s="349">
        <v>3</v>
      </c>
      <c r="Q11" s="351">
        <v>4</v>
      </c>
      <c r="R11" s="349">
        <v>4</v>
      </c>
      <c r="S11" s="349">
        <v>4</v>
      </c>
      <c r="T11" s="349">
        <v>1</v>
      </c>
      <c r="U11" s="349">
        <v>3</v>
      </c>
      <c r="V11" s="351">
        <v>4</v>
      </c>
      <c r="W11" s="351">
        <v>4</v>
      </c>
      <c r="X11" s="371"/>
      <c r="Y11" s="352" t="s">
        <v>45</v>
      </c>
      <c r="Z11" s="343" t="s">
        <v>95</v>
      </c>
      <c r="AA11" s="343" t="s">
        <v>259</v>
      </c>
      <c r="AB11" s="353">
        <f t="shared" si="0"/>
        <v>3.9090909090909092</v>
      </c>
      <c r="AC11" s="179">
        <f t="shared" si="1"/>
        <v>4</v>
      </c>
      <c r="AD11" s="179">
        <f t="shared" si="2"/>
        <v>2.6</v>
      </c>
      <c r="AE11" s="179">
        <f t="shared" si="3"/>
        <v>2.9</v>
      </c>
      <c r="AF11" s="179">
        <f t="shared" si="4"/>
        <v>3.7142857142857144</v>
      </c>
      <c r="AG11" s="179">
        <f t="shared" si="5"/>
        <v>3.4</v>
      </c>
      <c r="AH11" s="354">
        <f t="shared" si="6"/>
        <v>3.6</v>
      </c>
      <c r="AI11" s="179">
        <f t="shared" si="7"/>
        <v>3.6363636363636362</v>
      </c>
      <c r="AJ11" s="179">
        <f t="shared" si="8"/>
        <v>3.1</v>
      </c>
      <c r="AK11" s="355">
        <f t="shared" si="9"/>
        <v>4.0999999999999996</v>
      </c>
      <c r="AL11" s="179">
        <f t="shared" si="10"/>
        <v>4.3</v>
      </c>
      <c r="AM11" s="179">
        <f t="shared" si="11"/>
        <v>3.0909090909090908</v>
      </c>
      <c r="AN11" s="179">
        <f t="shared" si="12"/>
        <v>3.1</v>
      </c>
      <c r="AO11" s="179">
        <f t="shared" si="13"/>
        <v>3.5</v>
      </c>
      <c r="AP11" s="355">
        <f t="shared" si="14"/>
        <v>4.5</v>
      </c>
      <c r="AQ11" s="356">
        <f t="shared" si="15"/>
        <v>3.5454545454545454</v>
      </c>
      <c r="AR11" s="176">
        <f t="shared" si="21"/>
        <v>3.4461966604823751</v>
      </c>
      <c r="AS11" s="176">
        <f t="shared" si="22"/>
        <v>3.3681818181818182</v>
      </c>
      <c r="AT11" s="176">
        <f t="shared" si="23"/>
        <v>4.0999999999999996</v>
      </c>
      <c r="AU11" s="176">
        <f t="shared" si="24"/>
        <v>3.4977272727272726</v>
      </c>
      <c r="AV11" s="176">
        <f t="shared" si="25"/>
        <v>4.5</v>
      </c>
      <c r="AW11" s="176">
        <f t="shared" si="26"/>
        <v>3.5454545454545454</v>
      </c>
      <c r="AX11" s="278">
        <f t="shared" si="27"/>
        <v>3.7429267161410018</v>
      </c>
      <c r="AY11" s="196">
        <f t="shared" si="16"/>
        <v>11</v>
      </c>
      <c r="AZ11" s="181"/>
      <c r="BA11" s="181"/>
      <c r="BB11" s="353">
        <f t="shared" si="17"/>
        <v>3.75</v>
      </c>
      <c r="BC11" s="179">
        <f t="shared" si="17"/>
        <v>3.8333333333333335</v>
      </c>
      <c r="BD11" s="179">
        <f t="shared" si="17"/>
        <v>2.2857142857142856</v>
      </c>
      <c r="BE11" s="179">
        <f t="shared" si="17"/>
        <v>2.7142857142857144</v>
      </c>
      <c r="BF11" s="179">
        <f t="shared" si="17"/>
        <v>3.2</v>
      </c>
      <c r="BG11" s="179">
        <f t="shared" si="17"/>
        <v>3.2857142857142856</v>
      </c>
      <c r="BH11" s="354">
        <f t="shared" si="17"/>
        <v>3.2857142857142856</v>
      </c>
      <c r="BI11" s="179">
        <f t="shared" si="17"/>
        <v>3.5</v>
      </c>
      <c r="BJ11" s="179">
        <f t="shared" si="17"/>
        <v>3</v>
      </c>
      <c r="BK11" s="355">
        <f t="shared" si="17"/>
        <v>3.8571428571428572</v>
      </c>
      <c r="BL11" s="179">
        <f t="shared" si="17"/>
        <v>4</v>
      </c>
      <c r="BM11" s="179">
        <f t="shared" si="17"/>
        <v>2.625</v>
      </c>
      <c r="BN11" s="179">
        <f t="shared" si="17"/>
        <v>2.8571428571428572</v>
      </c>
      <c r="BO11" s="179">
        <f t="shared" si="17"/>
        <v>3.2857142857142856</v>
      </c>
      <c r="BP11" s="355">
        <f t="shared" si="17"/>
        <v>4.2857142857142856</v>
      </c>
      <c r="BQ11" s="356">
        <f t="shared" si="17"/>
        <v>3.25</v>
      </c>
      <c r="BR11" s="176">
        <f t="shared" si="28"/>
        <v>3.1935374149659865</v>
      </c>
      <c r="BS11" s="176">
        <f t="shared" si="29"/>
        <v>3.25</v>
      </c>
      <c r="BT11" s="176">
        <f t="shared" si="30"/>
        <v>3.8571428571428572</v>
      </c>
      <c r="BU11" s="176">
        <f t="shared" si="31"/>
        <v>3.1919642857142856</v>
      </c>
      <c r="BV11" s="176">
        <f t="shared" si="32"/>
        <v>4.2857142857142856</v>
      </c>
      <c r="BW11" s="176">
        <f t="shared" si="33"/>
        <v>3.25</v>
      </c>
      <c r="BX11" s="193">
        <f t="shared" si="34"/>
        <v>3.5047264739229025</v>
      </c>
      <c r="BY11" s="194">
        <f t="shared" si="18"/>
        <v>8</v>
      </c>
      <c r="BZ11" s="182"/>
      <c r="CA11" s="353">
        <f t="shared" si="35"/>
        <v>4</v>
      </c>
      <c r="CB11" s="179">
        <f t="shared" si="36"/>
        <v>4</v>
      </c>
      <c r="CC11" s="179">
        <f t="shared" si="37"/>
        <v>3.5</v>
      </c>
      <c r="CD11" s="179">
        <f t="shared" si="38"/>
        <v>3.5</v>
      </c>
      <c r="CE11" s="179">
        <f t="shared" si="39"/>
        <v>5</v>
      </c>
      <c r="CF11" s="179">
        <f t="shared" si="40"/>
        <v>3.5</v>
      </c>
      <c r="CG11" s="354">
        <f t="shared" si="41"/>
        <v>4</v>
      </c>
      <c r="CH11" s="179">
        <f t="shared" si="42"/>
        <v>4</v>
      </c>
      <c r="CI11" s="179">
        <f t="shared" si="43"/>
        <v>3</v>
      </c>
      <c r="CJ11" s="355">
        <f t="shared" si="44"/>
        <v>4.5</v>
      </c>
      <c r="CK11" s="179">
        <f t="shared" si="45"/>
        <v>5</v>
      </c>
      <c r="CL11" s="179">
        <f t="shared" si="46"/>
        <v>4.5</v>
      </c>
      <c r="CM11" s="179">
        <f t="shared" si="47"/>
        <v>3.5</v>
      </c>
      <c r="CN11" s="179">
        <f t="shared" si="48"/>
        <v>3.5</v>
      </c>
      <c r="CO11" s="355">
        <f t="shared" si="49"/>
        <v>5</v>
      </c>
      <c r="CP11" s="356">
        <f t="shared" si="50"/>
        <v>4</v>
      </c>
      <c r="CQ11" s="176">
        <f t="shared" si="51"/>
        <v>3.9285714285714284</v>
      </c>
      <c r="CR11" s="176">
        <f t="shared" si="52"/>
        <v>3.5</v>
      </c>
      <c r="CS11" s="176">
        <f t="shared" si="53"/>
        <v>4.5</v>
      </c>
      <c r="CT11" s="176">
        <f t="shared" si="54"/>
        <v>4.125</v>
      </c>
      <c r="CU11" s="176">
        <f t="shared" si="55"/>
        <v>5</v>
      </c>
      <c r="CV11" s="176">
        <f t="shared" si="56"/>
        <v>4</v>
      </c>
      <c r="CW11" s="193">
        <f t="shared" si="57"/>
        <v>4.1755952380952381</v>
      </c>
      <c r="CX11" s="194">
        <f t="shared" si="20"/>
        <v>2</v>
      </c>
      <c r="CY11" s="181"/>
    </row>
    <row r="12" spans="2:103" s="1" customFormat="1" ht="30" customHeight="1">
      <c r="B12" s="183">
        <v>7</v>
      </c>
      <c r="C12" s="370">
        <v>43262</v>
      </c>
      <c r="D12" s="183" t="s">
        <v>166</v>
      </c>
      <c r="E12" s="184" t="s">
        <v>132</v>
      </c>
      <c r="F12" s="184" t="s">
        <v>134</v>
      </c>
      <c r="G12" s="343" t="s">
        <v>97</v>
      </c>
      <c r="H12" s="348">
        <v>4</v>
      </c>
      <c r="I12" s="349">
        <v>4</v>
      </c>
      <c r="J12" s="349">
        <v>2</v>
      </c>
      <c r="K12" s="349">
        <v>2</v>
      </c>
      <c r="L12" s="349">
        <v>4</v>
      </c>
      <c r="M12" s="349">
        <v>4</v>
      </c>
      <c r="N12" s="350">
        <v>4</v>
      </c>
      <c r="O12" s="349">
        <v>4</v>
      </c>
      <c r="P12" s="349">
        <v>4</v>
      </c>
      <c r="Q12" s="351">
        <v>3</v>
      </c>
      <c r="R12" s="349">
        <v>4</v>
      </c>
      <c r="S12" s="349">
        <v>2</v>
      </c>
      <c r="T12" s="349">
        <v>2</v>
      </c>
      <c r="U12" s="349">
        <v>2</v>
      </c>
      <c r="V12" s="351">
        <v>3</v>
      </c>
      <c r="W12" s="351">
        <v>4</v>
      </c>
      <c r="X12" s="371"/>
      <c r="Y12" s="352" t="s">
        <v>48</v>
      </c>
      <c r="Z12" s="343" t="s">
        <v>108</v>
      </c>
      <c r="AA12" s="343" t="s">
        <v>256</v>
      </c>
      <c r="AB12" s="353">
        <f t="shared" si="0"/>
        <v>4.2666666666666666</v>
      </c>
      <c r="AC12" s="179">
        <f t="shared" si="1"/>
        <v>4.1428571428571432</v>
      </c>
      <c r="AD12" s="179">
        <f t="shared" si="2"/>
        <v>3.6153846153846154</v>
      </c>
      <c r="AE12" s="179">
        <f t="shared" si="3"/>
        <v>3.6666666666666665</v>
      </c>
      <c r="AF12" s="179">
        <f t="shared" si="4"/>
        <v>4.3571428571428568</v>
      </c>
      <c r="AG12" s="179">
        <f t="shared" si="5"/>
        <v>3.9333333333333331</v>
      </c>
      <c r="AH12" s="354">
        <f t="shared" si="6"/>
        <v>3.8666666666666667</v>
      </c>
      <c r="AI12" s="179">
        <f t="shared" si="7"/>
        <v>4.0666666666666664</v>
      </c>
      <c r="AJ12" s="179">
        <f t="shared" si="8"/>
        <v>4.2142857142857144</v>
      </c>
      <c r="AK12" s="355">
        <f t="shared" si="9"/>
        <v>3.9333333333333331</v>
      </c>
      <c r="AL12" s="179">
        <f t="shared" si="10"/>
        <v>4.4285714285714288</v>
      </c>
      <c r="AM12" s="179">
        <f t="shared" si="11"/>
        <v>3.8</v>
      </c>
      <c r="AN12" s="179">
        <f t="shared" si="12"/>
        <v>3.6666666666666665</v>
      </c>
      <c r="AO12" s="179">
        <f t="shared" si="13"/>
        <v>3.7692307692307692</v>
      </c>
      <c r="AP12" s="355">
        <f t="shared" si="14"/>
        <v>4.2</v>
      </c>
      <c r="AQ12" s="356">
        <f t="shared" si="15"/>
        <v>4.1333333333333337</v>
      </c>
      <c r="AR12" s="176">
        <f t="shared" si="21"/>
        <v>3.978388278388278</v>
      </c>
      <c r="AS12" s="176">
        <f t="shared" si="22"/>
        <v>4.1404761904761909</v>
      </c>
      <c r="AT12" s="176">
        <f t="shared" si="23"/>
        <v>3.9333333333333331</v>
      </c>
      <c r="AU12" s="176">
        <f t="shared" si="24"/>
        <v>3.9161172161172155</v>
      </c>
      <c r="AV12" s="176">
        <f t="shared" si="25"/>
        <v>4.2</v>
      </c>
      <c r="AW12" s="176">
        <f t="shared" si="26"/>
        <v>4.1333333333333337</v>
      </c>
      <c r="AX12" s="278">
        <f t="shared" si="27"/>
        <v>4.0502747252747247</v>
      </c>
      <c r="AY12" s="196">
        <f t="shared" si="16"/>
        <v>15</v>
      </c>
      <c r="AZ12" s="181"/>
      <c r="BA12" s="181"/>
      <c r="BB12" s="353">
        <f t="shared" si="17"/>
        <v>4.333333333333333</v>
      </c>
      <c r="BC12" s="179">
        <f t="shared" si="17"/>
        <v>3.8333333333333335</v>
      </c>
      <c r="BD12" s="179">
        <f t="shared" si="17"/>
        <v>4</v>
      </c>
      <c r="BE12" s="179">
        <f t="shared" si="17"/>
        <v>4</v>
      </c>
      <c r="BF12" s="179">
        <f t="shared" si="17"/>
        <v>4.166666666666667</v>
      </c>
      <c r="BG12" s="179">
        <f t="shared" si="17"/>
        <v>4</v>
      </c>
      <c r="BH12" s="354">
        <f t="shared" si="17"/>
        <v>3.8333333333333335</v>
      </c>
      <c r="BI12" s="179">
        <f t="shared" si="17"/>
        <v>4.166666666666667</v>
      </c>
      <c r="BJ12" s="179">
        <f t="shared" si="17"/>
        <v>4.333333333333333</v>
      </c>
      <c r="BK12" s="355">
        <f t="shared" si="17"/>
        <v>4</v>
      </c>
      <c r="BL12" s="179">
        <f t="shared" si="17"/>
        <v>4.333333333333333</v>
      </c>
      <c r="BM12" s="179">
        <f t="shared" si="17"/>
        <v>3.8333333333333335</v>
      </c>
      <c r="BN12" s="179">
        <f t="shared" si="17"/>
        <v>3.6666666666666665</v>
      </c>
      <c r="BO12" s="179">
        <f t="shared" si="17"/>
        <v>3.6666666666666665</v>
      </c>
      <c r="BP12" s="355">
        <f t="shared" si="17"/>
        <v>4.166666666666667</v>
      </c>
      <c r="BQ12" s="356">
        <f t="shared" si="17"/>
        <v>4.166666666666667</v>
      </c>
      <c r="BR12" s="176">
        <f t="shared" si="28"/>
        <v>4.0238095238095237</v>
      </c>
      <c r="BS12" s="176">
        <f t="shared" si="29"/>
        <v>4.25</v>
      </c>
      <c r="BT12" s="176">
        <f t="shared" si="30"/>
        <v>4</v>
      </c>
      <c r="BU12" s="176">
        <f t="shared" si="31"/>
        <v>3.8749999999999996</v>
      </c>
      <c r="BV12" s="176">
        <f t="shared" si="32"/>
        <v>4.166666666666667</v>
      </c>
      <c r="BW12" s="176">
        <f t="shared" si="33"/>
        <v>4.166666666666667</v>
      </c>
      <c r="BX12" s="193">
        <f t="shared" si="34"/>
        <v>4.0803571428571432</v>
      </c>
      <c r="BY12" s="194">
        <f t="shared" si="18"/>
        <v>6</v>
      </c>
      <c r="BZ12" s="182"/>
      <c r="CA12" s="353">
        <f t="shared" si="35"/>
        <v>4.2222222222222223</v>
      </c>
      <c r="CB12" s="179">
        <f t="shared" si="36"/>
        <v>4.375</v>
      </c>
      <c r="CC12" s="179">
        <f t="shared" si="37"/>
        <v>3.2857142857142856</v>
      </c>
      <c r="CD12" s="179">
        <f t="shared" si="38"/>
        <v>3.3333333333333335</v>
      </c>
      <c r="CE12" s="179">
        <f t="shared" si="39"/>
        <v>4.5</v>
      </c>
      <c r="CF12" s="179">
        <f t="shared" si="40"/>
        <v>3.8888888888888888</v>
      </c>
      <c r="CG12" s="354">
        <f t="shared" si="41"/>
        <v>3.8888888888888888</v>
      </c>
      <c r="CH12" s="179">
        <f t="shared" si="42"/>
        <v>4</v>
      </c>
      <c r="CI12" s="179">
        <f t="shared" si="43"/>
        <v>4.125</v>
      </c>
      <c r="CJ12" s="355">
        <f t="shared" si="44"/>
        <v>3.8888888888888888</v>
      </c>
      <c r="CK12" s="179">
        <f t="shared" si="45"/>
        <v>4.5</v>
      </c>
      <c r="CL12" s="179">
        <f t="shared" si="46"/>
        <v>3.7777777777777777</v>
      </c>
      <c r="CM12" s="179">
        <f t="shared" si="47"/>
        <v>3.6666666666666665</v>
      </c>
      <c r="CN12" s="179">
        <f t="shared" si="48"/>
        <v>3.8571428571428572</v>
      </c>
      <c r="CO12" s="355">
        <f t="shared" si="49"/>
        <v>4.2222222222222223</v>
      </c>
      <c r="CP12" s="356">
        <f t="shared" si="50"/>
        <v>4.1111111111111107</v>
      </c>
      <c r="CQ12" s="176">
        <f t="shared" si="51"/>
        <v>3.9277210884353742</v>
      </c>
      <c r="CR12" s="176">
        <f t="shared" si="52"/>
        <v>4.0625</v>
      </c>
      <c r="CS12" s="176">
        <f t="shared" si="53"/>
        <v>3.8888888888888888</v>
      </c>
      <c r="CT12" s="176">
        <f t="shared" si="54"/>
        <v>3.9503968253968256</v>
      </c>
      <c r="CU12" s="176">
        <f t="shared" si="55"/>
        <v>4.2222222222222223</v>
      </c>
      <c r="CV12" s="176">
        <f t="shared" si="56"/>
        <v>4.1111111111111107</v>
      </c>
      <c r="CW12" s="193">
        <f t="shared" si="57"/>
        <v>4.027140022675737</v>
      </c>
      <c r="CX12" s="194">
        <f t="shared" si="20"/>
        <v>9</v>
      </c>
      <c r="CY12" s="181"/>
    </row>
    <row r="13" spans="2:103" s="1" customFormat="1" ht="30" customHeight="1">
      <c r="B13" s="183">
        <v>8</v>
      </c>
      <c r="C13" s="370">
        <v>43262</v>
      </c>
      <c r="D13" s="183" t="s">
        <v>165</v>
      </c>
      <c r="E13" s="184" t="s">
        <v>133</v>
      </c>
      <c r="F13" s="184" t="s">
        <v>134</v>
      </c>
      <c r="G13" s="343" t="s">
        <v>99</v>
      </c>
      <c r="H13" s="348">
        <v>1</v>
      </c>
      <c r="I13" s="349">
        <v>4</v>
      </c>
      <c r="J13" s="349">
        <v>1</v>
      </c>
      <c r="K13" s="349">
        <v>1</v>
      </c>
      <c r="L13" s="349">
        <v>1</v>
      </c>
      <c r="M13" s="349">
        <v>1</v>
      </c>
      <c r="N13" s="350">
        <v>1</v>
      </c>
      <c r="O13" s="349">
        <v>1</v>
      </c>
      <c r="P13" s="349">
        <v>1</v>
      </c>
      <c r="Q13" s="351">
        <v>3</v>
      </c>
      <c r="R13" s="349">
        <v>3</v>
      </c>
      <c r="S13" s="349">
        <v>2</v>
      </c>
      <c r="T13" s="349">
        <v>1</v>
      </c>
      <c r="U13" s="349"/>
      <c r="V13" s="351">
        <v>1</v>
      </c>
      <c r="W13" s="351">
        <v>1</v>
      </c>
      <c r="X13" s="371"/>
      <c r="Y13" s="352" t="s">
        <v>36</v>
      </c>
      <c r="Z13" s="343" t="s">
        <v>126</v>
      </c>
      <c r="AA13" s="343" t="s">
        <v>256</v>
      </c>
      <c r="AB13" s="353">
        <f t="shared" si="0"/>
        <v>4.166666666666667</v>
      </c>
      <c r="AC13" s="179">
        <f t="shared" si="1"/>
        <v>4</v>
      </c>
      <c r="AD13" s="179">
        <f t="shared" si="2"/>
        <v>2.3333333333333335</v>
      </c>
      <c r="AE13" s="179">
        <f t="shared" si="3"/>
        <v>2.5</v>
      </c>
      <c r="AF13" s="179">
        <f t="shared" si="4"/>
        <v>4</v>
      </c>
      <c r="AG13" s="179">
        <f t="shared" si="5"/>
        <v>3.8333333333333335</v>
      </c>
      <c r="AH13" s="354">
        <f t="shared" si="6"/>
        <v>3.5</v>
      </c>
      <c r="AI13" s="179">
        <f t="shared" si="7"/>
        <v>3.4</v>
      </c>
      <c r="AJ13" s="179">
        <f t="shared" si="8"/>
        <v>3.5</v>
      </c>
      <c r="AK13" s="355">
        <f t="shared" si="9"/>
        <v>3.8333333333333335</v>
      </c>
      <c r="AL13" s="179">
        <f t="shared" si="10"/>
        <v>4</v>
      </c>
      <c r="AM13" s="179">
        <f t="shared" si="11"/>
        <v>3.6666666666666665</v>
      </c>
      <c r="AN13" s="179">
        <f t="shared" si="12"/>
        <v>3</v>
      </c>
      <c r="AO13" s="179">
        <f t="shared" si="13"/>
        <v>3.6666666666666665</v>
      </c>
      <c r="AP13" s="355">
        <f t="shared" si="14"/>
        <v>4.166666666666667</v>
      </c>
      <c r="AQ13" s="356">
        <f t="shared" si="15"/>
        <v>4.166666666666667</v>
      </c>
      <c r="AR13" s="176">
        <f t="shared" si="21"/>
        <v>3.4761904761904758</v>
      </c>
      <c r="AS13" s="176">
        <f t="shared" si="22"/>
        <v>3.45</v>
      </c>
      <c r="AT13" s="176">
        <f t="shared" si="23"/>
        <v>3.8333333333333335</v>
      </c>
      <c r="AU13" s="176">
        <f t="shared" si="24"/>
        <v>3.583333333333333</v>
      </c>
      <c r="AV13" s="176">
        <f t="shared" si="25"/>
        <v>4.166666666666667</v>
      </c>
      <c r="AW13" s="176">
        <f t="shared" si="26"/>
        <v>4.166666666666667</v>
      </c>
      <c r="AX13" s="278">
        <f t="shared" si="27"/>
        <v>3.7793650793650797</v>
      </c>
      <c r="AY13" s="196">
        <f t="shared" si="16"/>
        <v>6</v>
      </c>
      <c r="AZ13" s="181"/>
      <c r="BA13" s="181"/>
      <c r="BB13" s="353">
        <f t="shared" ref="BB13:BH19" si="58">+AVERAGEIFS(H$6:H$440,$G$6:$G$440,$Z13,$E$6:$E$440,"Muller")</f>
        <v>5</v>
      </c>
      <c r="BC13" s="179">
        <f t="shared" si="58"/>
        <v>4</v>
      </c>
      <c r="BD13" s="179">
        <f t="shared" si="58"/>
        <v>3</v>
      </c>
      <c r="BE13" s="179">
        <f t="shared" si="58"/>
        <v>3</v>
      </c>
      <c r="BF13" s="179">
        <f t="shared" si="58"/>
        <v>4</v>
      </c>
      <c r="BG13" s="179">
        <f t="shared" si="58"/>
        <v>5</v>
      </c>
      <c r="BH13" s="354">
        <f t="shared" si="58"/>
        <v>4</v>
      </c>
      <c r="BI13" s="179"/>
      <c r="BJ13" s="179">
        <f t="shared" ref="BJ13:BQ19" si="59">+AVERAGEIFS(P$6:P$440,$G$6:$G$440,$Z13,$E$6:$E$440,"Muller")</f>
        <v>3</v>
      </c>
      <c r="BK13" s="355">
        <f t="shared" si="59"/>
        <v>4</v>
      </c>
      <c r="BL13" s="179">
        <f t="shared" si="59"/>
        <v>4</v>
      </c>
      <c r="BM13" s="179">
        <f t="shared" si="59"/>
        <v>4</v>
      </c>
      <c r="BN13" s="179">
        <f t="shared" si="59"/>
        <v>3</v>
      </c>
      <c r="BO13" s="179">
        <f t="shared" si="59"/>
        <v>3</v>
      </c>
      <c r="BP13" s="355">
        <f t="shared" si="59"/>
        <v>4</v>
      </c>
      <c r="BQ13" s="356">
        <f t="shared" si="59"/>
        <v>4</v>
      </c>
      <c r="BR13" s="176">
        <f t="shared" si="28"/>
        <v>4</v>
      </c>
      <c r="BS13" s="176">
        <f t="shared" si="29"/>
        <v>3</v>
      </c>
      <c r="BT13" s="176">
        <f t="shared" si="30"/>
        <v>4</v>
      </c>
      <c r="BU13" s="176">
        <f t="shared" si="31"/>
        <v>3.5</v>
      </c>
      <c r="BV13" s="176">
        <f t="shared" si="32"/>
        <v>4</v>
      </c>
      <c r="BW13" s="176">
        <f t="shared" si="33"/>
        <v>4</v>
      </c>
      <c r="BX13" s="193">
        <f t="shared" si="34"/>
        <v>3.75</v>
      </c>
      <c r="BY13" s="194">
        <f t="shared" si="18"/>
        <v>1</v>
      </c>
      <c r="BZ13" s="182"/>
      <c r="CA13" s="353">
        <f t="shared" si="35"/>
        <v>4</v>
      </c>
      <c r="CB13" s="179">
        <f t="shared" si="36"/>
        <v>4</v>
      </c>
      <c r="CC13" s="179">
        <f t="shared" si="37"/>
        <v>2.2000000000000002</v>
      </c>
      <c r="CD13" s="179">
        <f t="shared" si="38"/>
        <v>2.4</v>
      </c>
      <c r="CE13" s="179">
        <f t="shared" si="39"/>
        <v>4</v>
      </c>
      <c r="CF13" s="179">
        <f t="shared" si="40"/>
        <v>3.6</v>
      </c>
      <c r="CG13" s="354">
        <f t="shared" si="41"/>
        <v>3.4</v>
      </c>
      <c r="CH13" s="179">
        <f t="shared" si="42"/>
        <v>3.4</v>
      </c>
      <c r="CI13" s="179">
        <f t="shared" si="43"/>
        <v>3.6</v>
      </c>
      <c r="CJ13" s="355">
        <f t="shared" si="44"/>
        <v>3.8</v>
      </c>
      <c r="CK13" s="179">
        <f t="shared" si="45"/>
        <v>4</v>
      </c>
      <c r="CL13" s="179">
        <f t="shared" si="46"/>
        <v>3.6</v>
      </c>
      <c r="CM13" s="179">
        <f t="shared" si="47"/>
        <v>3</v>
      </c>
      <c r="CN13" s="179">
        <f t="shared" si="48"/>
        <v>3.8</v>
      </c>
      <c r="CO13" s="355">
        <f t="shared" si="49"/>
        <v>4.2</v>
      </c>
      <c r="CP13" s="356">
        <f t="shared" si="50"/>
        <v>4.2</v>
      </c>
      <c r="CQ13" s="176">
        <f t="shared" si="51"/>
        <v>3.3714285714285714</v>
      </c>
      <c r="CR13" s="176">
        <f t="shared" si="52"/>
        <v>3.5</v>
      </c>
      <c r="CS13" s="176">
        <f t="shared" si="53"/>
        <v>3.8</v>
      </c>
      <c r="CT13" s="176">
        <f t="shared" si="54"/>
        <v>3.5999999999999996</v>
      </c>
      <c r="CU13" s="176">
        <f t="shared" si="55"/>
        <v>4.2</v>
      </c>
      <c r="CV13" s="176">
        <f t="shared" si="56"/>
        <v>4.2</v>
      </c>
      <c r="CW13" s="193">
        <f t="shared" si="57"/>
        <v>3.7785714285714285</v>
      </c>
      <c r="CX13" s="194">
        <f t="shared" si="20"/>
        <v>5</v>
      </c>
      <c r="CY13" s="181"/>
    </row>
    <row r="14" spans="2:103" s="1" customFormat="1" ht="30" customHeight="1">
      <c r="B14" s="367">
        <v>9</v>
      </c>
      <c r="C14" s="370">
        <v>43262</v>
      </c>
      <c r="D14" s="183" t="s">
        <v>166</v>
      </c>
      <c r="E14" s="184" t="s">
        <v>132</v>
      </c>
      <c r="F14" s="184" t="s">
        <v>135</v>
      </c>
      <c r="G14" s="343" t="s">
        <v>100</v>
      </c>
      <c r="H14" s="348">
        <v>5</v>
      </c>
      <c r="I14" s="349">
        <v>5</v>
      </c>
      <c r="J14" s="349">
        <v>5</v>
      </c>
      <c r="K14" s="349">
        <v>5</v>
      </c>
      <c r="L14" s="349">
        <v>5</v>
      </c>
      <c r="M14" s="349">
        <v>5</v>
      </c>
      <c r="N14" s="350">
        <v>5</v>
      </c>
      <c r="O14" s="349">
        <v>5</v>
      </c>
      <c r="P14" s="349">
        <v>2</v>
      </c>
      <c r="Q14" s="351">
        <v>5</v>
      </c>
      <c r="R14" s="349">
        <v>5</v>
      </c>
      <c r="S14" s="349">
        <v>5</v>
      </c>
      <c r="T14" s="349">
        <v>5</v>
      </c>
      <c r="U14" s="349">
        <v>5</v>
      </c>
      <c r="V14" s="351">
        <v>5</v>
      </c>
      <c r="W14" s="351">
        <v>5</v>
      </c>
      <c r="X14" s="371"/>
      <c r="Y14" s="352" t="s">
        <v>37</v>
      </c>
      <c r="Z14" s="343" t="s">
        <v>101</v>
      </c>
      <c r="AA14" s="343" t="s">
        <v>259</v>
      </c>
      <c r="AB14" s="353">
        <f t="shared" si="0"/>
        <v>3.2857142857142856</v>
      </c>
      <c r="AC14" s="179">
        <f t="shared" si="1"/>
        <v>4.0270270270270272</v>
      </c>
      <c r="AD14" s="179">
        <f t="shared" si="2"/>
        <v>3.1333333333333333</v>
      </c>
      <c r="AE14" s="179">
        <f t="shared" si="3"/>
        <v>3.3793103448275863</v>
      </c>
      <c r="AF14" s="179">
        <f t="shared" si="4"/>
        <v>3.125</v>
      </c>
      <c r="AG14" s="179">
        <f t="shared" si="5"/>
        <v>3.2702702702702702</v>
      </c>
      <c r="AH14" s="354">
        <f t="shared" si="6"/>
        <v>3.4473684210526314</v>
      </c>
      <c r="AI14" s="179">
        <f t="shared" si="7"/>
        <v>3.1818181818181817</v>
      </c>
      <c r="AJ14" s="179">
        <f t="shared" si="8"/>
        <v>3.1785714285714284</v>
      </c>
      <c r="AK14" s="355">
        <f t="shared" si="9"/>
        <v>3.7666666666666666</v>
      </c>
      <c r="AL14" s="179">
        <f t="shared" si="10"/>
        <v>3.6923076923076925</v>
      </c>
      <c r="AM14" s="179">
        <f t="shared" si="11"/>
        <v>2.6875</v>
      </c>
      <c r="AN14" s="179">
        <f t="shared" si="12"/>
        <v>2.6333333333333333</v>
      </c>
      <c r="AO14" s="179">
        <f t="shared" si="13"/>
        <v>2.8888888888888888</v>
      </c>
      <c r="AP14" s="355">
        <f t="shared" si="14"/>
        <v>3.9411764705882355</v>
      </c>
      <c r="AQ14" s="356">
        <f t="shared" si="15"/>
        <v>3.2941176470588234</v>
      </c>
      <c r="AR14" s="176">
        <f t="shared" si="21"/>
        <v>3.381146240317876</v>
      </c>
      <c r="AS14" s="176">
        <f t="shared" si="22"/>
        <v>3.1801948051948052</v>
      </c>
      <c r="AT14" s="176">
        <f t="shared" si="23"/>
        <v>3.7666666666666666</v>
      </c>
      <c r="AU14" s="176">
        <f t="shared" si="24"/>
        <v>2.9755074786324789</v>
      </c>
      <c r="AV14" s="176">
        <f t="shared" si="25"/>
        <v>3.9411764705882355</v>
      </c>
      <c r="AW14" s="176">
        <f t="shared" si="26"/>
        <v>3.2941176470588234</v>
      </c>
      <c r="AX14" s="278">
        <f t="shared" si="27"/>
        <v>3.4231348847431473</v>
      </c>
      <c r="AY14" s="196">
        <f t="shared" si="16"/>
        <v>39</v>
      </c>
      <c r="AZ14" s="181"/>
      <c r="BA14" s="181"/>
      <c r="BB14" s="353">
        <f t="shared" si="58"/>
        <v>3.0769230769230771</v>
      </c>
      <c r="BC14" s="179">
        <f t="shared" si="58"/>
        <v>4</v>
      </c>
      <c r="BD14" s="179">
        <f t="shared" si="58"/>
        <v>3.3333333333333335</v>
      </c>
      <c r="BE14" s="179">
        <f t="shared" si="58"/>
        <v>3.6923076923076925</v>
      </c>
      <c r="BF14" s="179">
        <f t="shared" si="58"/>
        <v>2.9090909090909092</v>
      </c>
      <c r="BG14" s="179">
        <f t="shared" si="58"/>
        <v>3.4</v>
      </c>
      <c r="BH14" s="354">
        <f t="shared" si="58"/>
        <v>3.625</v>
      </c>
      <c r="BI14" s="179">
        <f t="shared" ref="BI14:BI19" si="60">+AVERAGEIFS(O$6:O$440,$G$6:$G$440,$Z14,$E$6:$E$440,"Muller")</f>
        <v>3.3333333333333335</v>
      </c>
      <c r="BJ14" s="179">
        <f t="shared" si="59"/>
        <v>3.3333333333333335</v>
      </c>
      <c r="BK14" s="355">
        <f t="shared" si="59"/>
        <v>4.0999999999999996</v>
      </c>
      <c r="BL14" s="179">
        <f t="shared" si="59"/>
        <v>3.6</v>
      </c>
      <c r="BM14" s="179">
        <f t="shared" si="59"/>
        <v>2.4615384615384617</v>
      </c>
      <c r="BN14" s="179">
        <f t="shared" si="59"/>
        <v>2.5</v>
      </c>
      <c r="BO14" s="179">
        <f t="shared" si="59"/>
        <v>2.75</v>
      </c>
      <c r="BP14" s="355">
        <f t="shared" si="59"/>
        <v>4</v>
      </c>
      <c r="BQ14" s="356">
        <f t="shared" si="59"/>
        <v>3.3571428571428572</v>
      </c>
      <c r="BR14" s="176">
        <f t="shared" si="28"/>
        <v>3.4338078588078589</v>
      </c>
      <c r="BS14" s="176">
        <f t="shared" si="29"/>
        <v>3.3333333333333335</v>
      </c>
      <c r="BT14" s="176">
        <f t="shared" si="30"/>
        <v>4.0999999999999996</v>
      </c>
      <c r="BU14" s="176">
        <f t="shared" si="31"/>
        <v>2.8278846153846153</v>
      </c>
      <c r="BV14" s="176">
        <f t="shared" si="32"/>
        <v>4</v>
      </c>
      <c r="BW14" s="176">
        <f t="shared" si="33"/>
        <v>3.3571428571428572</v>
      </c>
      <c r="BX14" s="193">
        <f t="shared" si="34"/>
        <v>3.5086947774447776</v>
      </c>
      <c r="BY14" s="194">
        <f t="shared" si="18"/>
        <v>16</v>
      </c>
      <c r="BZ14" s="182"/>
      <c r="CA14" s="353">
        <f t="shared" si="35"/>
        <v>3.4090909090909092</v>
      </c>
      <c r="CB14" s="179">
        <f t="shared" si="36"/>
        <v>4.0434782608695654</v>
      </c>
      <c r="CC14" s="179">
        <f t="shared" si="37"/>
        <v>3</v>
      </c>
      <c r="CD14" s="179">
        <f t="shared" si="38"/>
        <v>3.125</v>
      </c>
      <c r="CE14" s="179">
        <f t="shared" si="39"/>
        <v>3.2380952380952381</v>
      </c>
      <c r="CF14" s="179">
        <f t="shared" si="40"/>
        <v>3.1818181818181817</v>
      </c>
      <c r="CG14" s="354">
        <f t="shared" si="41"/>
        <v>3.3181818181818183</v>
      </c>
      <c r="CH14" s="179">
        <f t="shared" si="42"/>
        <v>3.0952380952380953</v>
      </c>
      <c r="CI14" s="179">
        <f t="shared" si="43"/>
        <v>3.1052631578947367</v>
      </c>
      <c r="CJ14" s="355">
        <f t="shared" si="44"/>
        <v>3.6</v>
      </c>
      <c r="CK14" s="179">
        <f t="shared" si="45"/>
        <v>3.75</v>
      </c>
      <c r="CL14" s="179">
        <f t="shared" si="46"/>
        <v>2.8421052631578947</v>
      </c>
      <c r="CM14" s="179">
        <f t="shared" si="47"/>
        <v>2.7222222222222223</v>
      </c>
      <c r="CN14" s="179">
        <f t="shared" si="48"/>
        <v>3</v>
      </c>
      <c r="CO14" s="355">
        <f t="shared" si="49"/>
        <v>3.9</v>
      </c>
      <c r="CP14" s="356">
        <f t="shared" si="50"/>
        <v>3.25</v>
      </c>
      <c r="CQ14" s="176">
        <f t="shared" si="51"/>
        <v>3.3308092011508168</v>
      </c>
      <c r="CR14" s="176">
        <f t="shared" si="52"/>
        <v>3.100250626566416</v>
      </c>
      <c r="CS14" s="176">
        <f t="shared" si="53"/>
        <v>3.6</v>
      </c>
      <c r="CT14" s="176">
        <f t="shared" si="54"/>
        <v>3.0785818713450293</v>
      </c>
      <c r="CU14" s="176">
        <f t="shared" si="55"/>
        <v>3.9</v>
      </c>
      <c r="CV14" s="176">
        <f t="shared" si="56"/>
        <v>3.25</v>
      </c>
      <c r="CW14" s="193">
        <f t="shared" si="57"/>
        <v>3.3766069498437101</v>
      </c>
      <c r="CX14" s="194">
        <f t="shared" si="20"/>
        <v>23</v>
      </c>
      <c r="CY14" s="181"/>
    </row>
    <row r="15" spans="2:103" s="1" customFormat="1" ht="30" customHeight="1">
      <c r="B15" s="183">
        <v>10</v>
      </c>
      <c r="C15" s="370">
        <v>43262</v>
      </c>
      <c r="D15" s="183" t="s">
        <v>165</v>
      </c>
      <c r="E15" s="184" t="s">
        <v>132</v>
      </c>
      <c r="F15" s="184" t="s">
        <v>135</v>
      </c>
      <c r="G15" s="343" t="s">
        <v>101</v>
      </c>
      <c r="H15" s="348">
        <v>3</v>
      </c>
      <c r="I15" s="349">
        <v>5</v>
      </c>
      <c r="J15" s="349">
        <v>2</v>
      </c>
      <c r="K15" s="349">
        <v>4</v>
      </c>
      <c r="L15" s="349">
        <v>3</v>
      </c>
      <c r="M15" s="349">
        <v>3</v>
      </c>
      <c r="N15" s="350">
        <v>1</v>
      </c>
      <c r="O15" s="349">
        <v>2</v>
      </c>
      <c r="P15" s="349">
        <v>2</v>
      </c>
      <c r="Q15" s="351">
        <v>2</v>
      </c>
      <c r="R15" s="349">
        <v>4</v>
      </c>
      <c r="S15" s="349">
        <v>1</v>
      </c>
      <c r="T15" s="349">
        <v>1</v>
      </c>
      <c r="U15" s="349">
        <v>2</v>
      </c>
      <c r="V15" s="351">
        <v>4</v>
      </c>
      <c r="W15" s="351">
        <v>3</v>
      </c>
      <c r="X15" s="371"/>
      <c r="Y15" s="352" t="s">
        <v>47</v>
      </c>
      <c r="Z15" s="343" t="s">
        <v>98</v>
      </c>
      <c r="AA15" s="409"/>
      <c r="AB15" s="353">
        <f t="shared" si="0"/>
        <v>4.1500000000000004</v>
      </c>
      <c r="AC15" s="179">
        <f t="shared" si="1"/>
        <v>4.2</v>
      </c>
      <c r="AD15" s="179">
        <f t="shared" si="2"/>
        <v>2.9411764705882355</v>
      </c>
      <c r="AE15" s="179">
        <f t="shared" si="3"/>
        <v>2.9375</v>
      </c>
      <c r="AF15" s="179">
        <f t="shared" si="4"/>
        <v>4.0555555555555554</v>
      </c>
      <c r="AG15" s="179">
        <f t="shared" si="5"/>
        <v>4.2777777777777777</v>
      </c>
      <c r="AH15" s="354">
        <f t="shared" si="6"/>
        <v>4.0625</v>
      </c>
      <c r="AI15" s="179">
        <f t="shared" si="7"/>
        <v>3.7058823529411766</v>
      </c>
      <c r="AJ15" s="179">
        <f t="shared" si="8"/>
        <v>3</v>
      </c>
      <c r="AK15" s="355">
        <f t="shared" si="9"/>
        <v>3.5294117647058822</v>
      </c>
      <c r="AL15" s="179">
        <f t="shared" si="10"/>
        <v>4.117647058823529</v>
      </c>
      <c r="AM15" s="179">
        <f t="shared" si="11"/>
        <v>3</v>
      </c>
      <c r="AN15" s="179">
        <f t="shared" si="12"/>
        <v>2.736842105263158</v>
      </c>
      <c r="AO15" s="179">
        <f t="shared" si="13"/>
        <v>2.8888888888888888</v>
      </c>
      <c r="AP15" s="355">
        <f t="shared" si="14"/>
        <v>4.2777777777777777</v>
      </c>
      <c r="AQ15" s="356">
        <f t="shared" si="15"/>
        <v>4</v>
      </c>
      <c r="AR15" s="176">
        <f t="shared" si="21"/>
        <v>3.8035014005602243</v>
      </c>
      <c r="AS15" s="176">
        <f t="shared" si="22"/>
        <v>3.3529411764705883</v>
      </c>
      <c r="AT15" s="176">
        <f t="shared" si="23"/>
        <v>3.5294117647058822</v>
      </c>
      <c r="AU15" s="176">
        <f t="shared" si="24"/>
        <v>3.1858445132438939</v>
      </c>
      <c r="AV15" s="176">
        <f t="shared" si="25"/>
        <v>4.2777777777777777</v>
      </c>
      <c r="AW15" s="176">
        <f t="shared" si="26"/>
        <v>4</v>
      </c>
      <c r="AX15" s="278">
        <f t="shared" si="27"/>
        <v>3.6915794387930614</v>
      </c>
      <c r="AY15" s="196">
        <f t="shared" si="16"/>
        <v>20</v>
      </c>
      <c r="AZ15" s="181"/>
      <c r="BA15" s="181"/>
      <c r="BB15" s="353">
        <f t="shared" si="58"/>
        <v>4.0769230769230766</v>
      </c>
      <c r="BC15" s="179">
        <f t="shared" si="58"/>
        <v>4.0769230769230766</v>
      </c>
      <c r="BD15" s="179">
        <f t="shared" si="58"/>
        <v>2.9166666666666665</v>
      </c>
      <c r="BE15" s="179">
        <f t="shared" si="58"/>
        <v>2.6363636363636362</v>
      </c>
      <c r="BF15" s="179">
        <f t="shared" si="58"/>
        <v>4.083333333333333</v>
      </c>
      <c r="BG15" s="179">
        <f t="shared" si="58"/>
        <v>4.2727272727272725</v>
      </c>
      <c r="BH15" s="354">
        <f t="shared" si="58"/>
        <v>4</v>
      </c>
      <c r="BI15" s="179">
        <f t="shared" si="60"/>
        <v>3.6363636363636362</v>
      </c>
      <c r="BJ15" s="179">
        <f t="shared" si="59"/>
        <v>2.6</v>
      </c>
      <c r="BK15" s="355">
        <f t="shared" si="59"/>
        <v>3.1</v>
      </c>
      <c r="BL15" s="179">
        <f t="shared" si="59"/>
        <v>4.3636363636363633</v>
      </c>
      <c r="BM15" s="179">
        <f t="shared" si="59"/>
        <v>2.7692307692307692</v>
      </c>
      <c r="BN15" s="179">
        <f t="shared" si="59"/>
        <v>2.5</v>
      </c>
      <c r="BO15" s="179">
        <f t="shared" si="59"/>
        <v>2.75</v>
      </c>
      <c r="BP15" s="355">
        <f t="shared" si="59"/>
        <v>4.1818181818181817</v>
      </c>
      <c r="BQ15" s="356">
        <f t="shared" si="59"/>
        <v>3.8333333333333335</v>
      </c>
      <c r="BR15" s="176">
        <f t="shared" si="28"/>
        <v>3.7232767232767232</v>
      </c>
      <c r="BS15" s="176">
        <f t="shared" si="29"/>
        <v>3.1181818181818182</v>
      </c>
      <c r="BT15" s="176">
        <f t="shared" si="30"/>
        <v>3.1</v>
      </c>
      <c r="BU15" s="176">
        <f t="shared" si="31"/>
        <v>3.0957167832167833</v>
      </c>
      <c r="BV15" s="176">
        <f t="shared" si="32"/>
        <v>4.1818181818181817</v>
      </c>
      <c r="BW15" s="176">
        <f t="shared" si="33"/>
        <v>3.8333333333333335</v>
      </c>
      <c r="BX15" s="193">
        <f t="shared" si="34"/>
        <v>3.5087211399711395</v>
      </c>
      <c r="BY15" s="194">
        <f t="shared" si="18"/>
        <v>13</v>
      </c>
      <c r="BZ15" s="182"/>
      <c r="CA15" s="353">
        <f t="shared" si="35"/>
        <v>4.333333333333333</v>
      </c>
      <c r="CB15" s="179">
        <f t="shared" si="36"/>
        <v>4.666666666666667</v>
      </c>
      <c r="CC15" s="179">
        <f t="shared" si="37"/>
        <v>3.25</v>
      </c>
      <c r="CD15" s="179">
        <f t="shared" si="38"/>
        <v>4</v>
      </c>
      <c r="CE15" s="179">
        <f t="shared" si="39"/>
        <v>4</v>
      </c>
      <c r="CF15" s="179">
        <f t="shared" si="40"/>
        <v>4.333333333333333</v>
      </c>
      <c r="CG15" s="354">
        <f t="shared" si="41"/>
        <v>4.166666666666667</v>
      </c>
      <c r="CH15" s="179">
        <f t="shared" si="42"/>
        <v>3.8</v>
      </c>
      <c r="CI15" s="179">
        <f t="shared" si="43"/>
        <v>3.6666666666666665</v>
      </c>
      <c r="CJ15" s="355">
        <f t="shared" si="44"/>
        <v>4.166666666666667</v>
      </c>
      <c r="CK15" s="179">
        <f t="shared" si="45"/>
        <v>3.6</v>
      </c>
      <c r="CL15" s="179">
        <f t="shared" si="46"/>
        <v>3.5</v>
      </c>
      <c r="CM15" s="179">
        <f t="shared" si="47"/>
        <v>3.1666666666666665</v>
      </c>
      <c r="CN15" s="179">
        <f t="shared" si="48"/>
        <v>3.4</v>
      </c>
      <c r="CO15" s="355">
        <f t="shared" si="49"/>
        <v>4.5</v>
      </c>
      <c r="CP15" s="356">
        <f t="shared" si="50"/>
        <v>4.333333333333333</v>
      </c>
      <c r="CQ15" s="176">
        <f t="shared" si="51"/>
        <v>4.1071428571428568</v>
      </c>
      <c r="CR15" s="176">
        <f t="shared" si="52"/>
        <v>3.7333333333333334</v>
      </c>
      <c r="CS15" s="176">
        <f t="shared" si="53"/>
        <v>4.166666666666667</v>
      </c>
      <c r="CT15" s="176">
        <f t="shared" si="54"/>
        <v>3.4166666666666665</v>
      </c>
      <c r="CU15" s="176">
        <f t="shared" si="55"/>
        <v>4.5</v>
      </c>
      <c r="CV15" s="176">
        <f t="shared" si="56"/>
        <v>4.333333333333333</v>
      </c>
      <c r="CW15" s="193">
        <f t="shared" si="57"/>
        <v>4.0428571428571427</v>
      </c>
      <c r="CX15" s="194">
        <f t="shared" si="20"/>
        <v>6</v>
      </c>
      <c r="CY15" s="181"/>
    </row>
    <row r="16" spans="2:103" s="1" customFormat="1" ht="30" customHeight="1">
      <c r="B16" s="183">
        <v>11</v>
      </c>
      <c r="C16" s="370">
        <v>43262</v>
      </c>
      <c r="D16" s="183" t="s">
        <v>165</v>
      </c>
      <c r="E16" s="184" t="s">
        <v>133</v>
      </c>
      <c r="F16" s="184" t="s">
        <v>135</v>
      </c>
      <c r="G16" s="343" t="s">
        <v>102</v>
      </c>
      <c r="H16" s="348">
        <v>3</v>
      </c>
      <c r="I16" s="349">
        <v>4</v>
      </c>
      <c r="J16" s="349"/>
      <c r="K16" s="349"/>
      <c r="L16" s="349">
        <v>3</v>
      </c>
      <c r="M16" s="349">
        <v>3</v>
      </c>
      <c r="N16" s="350">
        <v>3</v>
      </c>
      <c r="O16" s="349">
        <v>2</v>
      </c>
      <c r="P16" s="349">
        <v>2</v>
      </c>
      <c r="Q16" s="351">
        <v>4</v>
      </c>
      <c r="R16" s="349">
        <v>4</v>
      </c>
      <c r="S16" s="349">
        <v>4</v>
      </c>
      <c r="T16" s="349">
        <v>4</v>
      </c>
      <c r="U16" s="349">
        <v>4</v>
      </c>
      <c r="V16" s="351">
        <v>4</v>
      </c>
      <c r="W16" s="351">
        <v>3</v>
      </c>
      <c r="X16" s="371"/>
      <c r="Y16" s="352" t="s">
        <v>26</v>
      </c>
      <c r="Z16" s="343" t="s">
        <v>112</v>
      </c>
      <c r="AA16" s="343" t="s">
        <v>258</v>
      </c>
      <c r="AB16" s="353">
        <f t="shared" si="0"/>
        <v>3.6</v>
      </c>
      <c r="AC16" s="179">
        <f t="shared" si="1"/>
        <v>3.75</v>
      </c>
      <c r="AD16" s="179">
        <f t="shared" si="2"/>
        <v>2.5333333333333332</v>
      </c>
      <c r="AE16" s="179">
        <f t="shared" si="3"/>
        <v>3</v>
      </c>
      <c r="AF16" s="179">
        <f t="shared" si="4"/>
        <v>3.7692307692307692</v>
      </c>
      <c r="AG16" s="179">
        <f t="shared" si="5"/>
        <v>3.4285714285714284</v>
      </c>
      <c r="AH16" s="354">
        <f t="shared" si="6"/>
        <v>3.1333333333333333</v>
      </c>
      <c r="AI16" s="179">
        <f t="shared" si="7"/>
        <v>3.7857142857142856</v>
      </c>
      <c r="AJ16" s="179">
        <f t="shared" si="8"/>
        <v>3.2857142857142856</v>
      </c>
      <c r="AK16" s="355">
        <f t="shared" si="9"/>
        <v>2.8461538461538463</v>
      </c>
      <c r="AL16" s="179">
        <f t="shared" si="10"/>
        <v>3.4</v>
      </c>
      <c r="AM16" s="179">
        <f t="shared" si="11"/>
        <v>3.0714285714285716</v>
      </c>
      <c r="AN16" s="179">
        <f t="shared" si="12"/>
        <v>3.0769230769230771</v>
      </c>
      <c r="AO16" s="179">
        <f t="shared" si="13"/>
        <v>2.9230769230769229</v>
      </c>
      <c r="AP16" s="355">
        <f t="shared" si="14"/>
        <v>3.8461538461538463</v>
      </c>
      <c r="AQ16" s="356">
        <f t="shared" si="15"/>
        <v>3.5</v>
      </c>
      <c r="AR16" s="176">
        <f t="shared" si="21"/>
        <v>3.3163526949241233</v>
      </c>
      <c r="AS16" s="176">
        <f t="shared" si="22"/>
        <v>3.5357142857142856</v>
      </c>
      <c r="AT16" s="176">
        <f t="shared" si="23"/>
        <v>2.8461538461538463</v>
      </c>
      <c r="AU16" s="176">
        <f t="shared" si="24"/>
        <v>3.1178571428571429</v>
      </c>
      <c r="AV16" s="176">
        <f t="shared" si="25"/>
        <v>3.8461538461538463</v>
      </c>
      <c r="AW16" s="176">
        <f t="shared" si="26"/>
        <v>3.5</v>
      </c>
      <c r="AX16" s="278">
        <f t="shared" si="27"/>
        <v>3.3603719693005409</v>
      </c>
      <c r="AY16" s="196">
        <f t="shared" si="16"/>
        <v>15</v>
      </c>
      <c r="AZ16" s="181"/>
      <c r="BA16" s="181"/>
      <c r="BB16" s="353">
        <f t="shared" si="58"/>
        <v>3.8333333333333335</v>
      </c>
      <c r="BC16" s="179">
        <f t="shared" si="58"/>
        <v>3.75</v>
      </c>
      <c r="BD16" s="179">
        <f t="shared" si="58"/>
        <v>2.8333333333333335</v>
      </c>
      <c r="BE16" s="179">
        <f t="shared" si="58"/>
        <v>3.1666666666666665</v>
      </c>
      <c r="BF16" s="179">
        <f t="shared" si="58"/>
        <v>3.8333333333333335</v>
      </c>
      <c r="BG16" s="179">
        <f t="shared" si="58"/>
        <v>3.6</v>
      </c>
      <c r="BH16" s="354">
        <f t="shared" si="58"/>
        <v>3.1666666666666665</v>
      </c>
      <c r="BI16" s="179">
        <f t="shared" si="60"/>
        <v>4.4000000000000004</v>
      </c>
      <c r="BJ16" s="179">
        <f t="shared" si="59"/>
        <v>3.6</v>
      </c>
      <c r="BK16" s="355">
        <f t="shared" si="59"/>
        <v>2.4</v>
      </c>
      <c r="BL16" s="179">
        <f t="shared" si="59"/>
        <v>3.3333333333333335</v>
      </c>
      <c r="BM16" s="179">
        <f t="shared" si="59"/>
        <v>3.1666666666666665</v>
      </c>
      <c r="BN16" s="179">
        <f t="shared" si="59"/>
        <v>3.2</v>
      </c>
      <c r="BO16" s="179">
        <f t="shared" si="59"/>
        <v>2.6666666666666665</v>
      </c>
      <c r="BP16" s="355">
        <f t="shared" si="59"/>
        <v>4</v>
      </c>
      <c r="BQ16" s="356">
        <f t="shared" si="59"/>
        <v>3.6</v>
      </c>
      <c r="BR16" s="176">
        <f t="shared" si="28"/>
        <v>3.4547619047619054</v>
      </c>
      <c r="BS16" s="176">
        <f t="shared" si="29"/>
        <v>4</v>
      </c>
      <c r="BT16" s="176">
        <f t="shared" si="30"/>
        <v>2.4</v>
      </c>
      <c r="BU16" s="176">
        <f t="shared" si="31"/>
        <v>3.0916666666666663</v>
      </c>
      <c r="BV16" s="176">
        <f t="shared" si="32"/>
        <v>4</v>
      </c>
      <c r="BW16" s="176">
        <f t="shared" si="33"/>
        <v>3.6</v>
      </c>
      <c r="BX16" s="193">
        <f t="shared" si="34"/>
        <v>3.4244047619047624</v>
      </c>
      <c r="BY16" s="194">
        <f t="shared" si="18"/>
        <v>6</v>
      </c>
      <c r="BZ16" s="182"/>
      <c r="CA16" s="353">
        <f t="shared" si="35"/>
        <v>3.625</v>
      </c>
      <c r="CB16" s="179">
        <f t="shared" si="36"/>
        <v>3.7142857142857144</v>
      </c>
      <c r="CC16" s="179">
        <f t="shared" si="37"/>
        <v>2.25</v>
      </c>
      <c r="CD16" s="179">
        <f t="shared" si="38"/>
        <v>2.75</v>
      </c>
      <c r="CE16" s="179">
        <f t="shared" si="39"/>
        <v>3.7142857142857144</v>
      </c>
      <c r="CF16" s="179">
        <f t="shared" si="40"/>
        <v>3.5</v>
      </c>
      <c r="CG16" s="354">
        <f t="shared" si="41"/>
        <v>3.375</v>
      </c>
      <c r="CH16" s="179">
        <f t="shared" si="42"/>
        <v>3.625</v>
      </c>
      <c r="CI16" s="179">
        <f t="shared" si="43"/>
        <v>3.25</v>
      </c>
      <c r="CJ16" s="355">
        <f t="shared" si="44"/>
        <v>3.1428571428571428</v>
      </c>
      <c r="CK16" s="179">
        <f t="shared" si="45"/>
        <v>3.625</v>
      </c>
      <c r="CL16" s="179">
        <f t="shared" si="46"/>
        <v>3</v>
      </c>
      <c r="CM16" s="179">
        <f t="shared" si="47"/>
        <v>3</v>
      </c>
      <c r="CN16" s="179">
        <f t="shared" si="48"/>
        <v>3.1666666666666665</v>
      </c>
      <c r="CO16" s="355">
        <f t="shared" si="49"/>
        <v>3.8571428571428572</v>
      </c>
      <c r="CP16" s="356">
        <f t="shared" si="50"/>
        <v>3.5</v>
      </c>
      <c r="CQ16" s="176">
        <f t="shared" si="51"/>
        <v>3.2755102040816331</v>
      </c>
      <c r="CR16" s="176">
        <f t="shared" si="52"/>
        <v>3.4375</v>
      </c>
      <c r="CS16" s="176">
        <f t="shared" si="53"/>
        <v>3.1428571428571428</v>
      </c>
      <c r="CT16" s="176">
        <f t="shared" si="54"/>
        <v>3.1979166666666665</v>
      </c>
      <c r="CU16" s="176">
        <f t="shared" si="55"/>
        <v>3.8571428571428572</v>
      </c>
      <c r="CV16" s="176">
        <f t="shared" si="56"/>
        <v>3.5</v>
      </c>
      <c r="CW16" s="193">
        <f t="shared" si="57"/>
        <v>3.4018211451247162</v>
      </c>
      <c r="CX16" s="194">
        <f t="shared" si="20"/>
        <v>8</v>
      </c>
      <c r="CY16" s="181"/>
    </row>
    <row r="17" spans="2:103" s="1" customFormat="1" ht="30" customHeight="1">
      <c r="B17" s="183">
        <v>12</v>
      </c>
      <c r="C17" s="370">
        <v>43262</v>
      </c>
      <c r="D17" s="183" t="s">
        <v>165</v>
      </c>
      <c r="E17" s="184" t="s">
        <v>132</v>
      </c>
      <c r="F17" s="184" t="s">
        <v>134</v>
      </c>
      <c r="G17" s="343" t="s">
        <v>103</v>
      </c>
      <c r="H17" s="348">
        <v>4</v>
      </c>
      <c r="I17" s="349">
        <v>5</v>
      </c>
      <c r="J17" s="349">
        <v>2</v>
      </c>
      <c r="K17" s="349">
        <v>3</v>
      </c>
      <c r="L17" s="349">
        <v>5</v>
      </c>
      <c r="M17" s="349">
        <v>3</v>
      </c>
      <c r="N17" s="350">
        <v>4</v>
      </c>
      <c r="O17" s="349"/>
      <c r="P17" s="349">
        <v>3</v>
      </c>
      <c r="Q17" s="351">
        <v>5</v>
      </c>
      <c r="R17" s="349">
        <v>4</v>
      </c>
      <c r="S17" s="349">
        <v>4</v>
      </c>
      <c r="T17" s="349">
        <v>4</v>
      </c>
      <c r="U17" s="349">
        <v>4</v>
      </c>
      <c r="V17" s="351">
        <v>5</v>
      </c>
      <c r="W17" s="351">
        <v>4</v>
      </c>
      <c r="X17" s="371"/>
      <c r="Y17" s="352" t="s">
        <v>40</v>
      </c>
      <c r="Z17" s="343" t="s">
        <v>123</v>
      </c>
      <c r="AA17" s="343" t="s">
        <v>256</v>
      </c>
      <c r="AB17" s="353">
        <f t="shared" si="0"/>
        <v>3.375</v>
      </c>
      <c r="AC17" s="179">
        <f t="shared" si="1"/>
        <v>3.75</v>
      </c>
      <c r="AD17" s="179">
        <f t="shared" si="2"/>
        <v>1.7142857142857142</v>
      </c>
      <c r="AE17" s="179">
        <f t="shared" si="3"/>
        <v>2</v>
      </c>
      <c r="AF17" s="179">
        <f t="shared" si="4"/>
        <v>3.2857142857142856</v>
      </c>
      <c r="AG17" s="179">
        <f t="shared" si="5"/>
        <v>3.25</v>
      </c>
      <c r="AH17" s="354">
        <f t="shared" si="6"/>
        <v>3.5714285714285716</v>
      </c>
      <c r="AI17" s="179">
        <f t="shared" si="7"/>
        <v>3.5714285714285716</v>
      </c>
      <c r="AJ17" s="179">
        <f t="shared" si="8"/>
        <v>3</v>
      </c>
      <c r="AK17" s="355">
        <f t="shared" si="9"/>
        <v>3.5</v>
      </c>
      <c r="AL17" s="179">
        <f t="shared" si="10"/>
        <v>3.5</v>
      </c>
      <c r="AM17" s="179">
        <f t="shared" si="11"/>
        <v>3</v>
      </c>
      <c r="AN17" s="179">
        <f t="shared" si="12"/>
        <v>3.125</v>
      </c>
      <c r="AO17" s="179">
        <f t="shared" si="13"/>
        <v>3.5</v>
      </c>
      <c r="AP17" s="355">
        <f t="shared" si="14"/>
        <v>3.8333333333333335</v>
      </c>
      <c r="AQ17" s="356">
        <f t="shared" si="15"/>
        <v>3.25</v>
      </c>
      <c r="AR17" s="176">
        <f t="shared" si="21"/>
        <v>2.9923469387755106</v>
      </c>
      <c r="AS17" s="176">
        <f t="shared" si="22"/>
        <v>3.2857142857142856</v>
      </c>
      <c r="AT17" s="176">
        <f t="shared" si="23"/>
        <v>3.5</v>
      </c>
      <c r="AU17" s="176">
        <f t="shared" si="24"/>
        <v>3.28125</v>
      </c>
      <c r="AV17" s="176">
        <f t="shared" si="25"/>
        <v>3.8333333333333335</v>
      </c>
      <c r="AW17" s="176">
        <f t="shared" si="26"/>
        <v>3.25</v>
      </c>
      <c r="AX17" s="278">
        <f t="shared" si="27"/>
        <v>3.3571074263038549</v>
      </c>
      <c r="AY17" s="196">
        <f t="shared" si="16"/>
        <v>8</v>
      </c>
      <c r="AZ17" s="181"/>
      <c r="BA17" s="181"/>
      <c r="BB17" s="353">
        <f t="shared" si="58"/>
        <v>3.5</v>
      </c>
      <c r="BC17" s="179">
        <f t="shared" si="58"/>
        <v>3.5</v>
      </c>
      <c r="BD17" s="179">
        <f t="shared" si="58"/>
        <v>1.75</v>
      </c>
      <c r="BE17" s="179">
        <f t="shared" si="58"/>
        <v>2</v>
      </c>
      <c r="BF17" s="179">
        <f t="shared" si="58"/>
        <v>3</v>
      </c>
      <c r="BG17" s="179">
        <f t="shared" si="58"/>
        <v>3.25</v>
      </c>
      <c r="BH17" s="354">
        <f t="shared" si="58"/>
        <v>4</v>
      </c>
      <c r="BI17" s="179">
        <f t="shared" si="60"/>
        <v>4</v>
      </c>
      <c r="BJ17" s="179">
        <f t="shared" si="59"/>
        <v>2.6666666666666665</v>
      </c>
      <c r="BK17" s="355">
        <f t="shared" si="59"/>
        <v>4</v>
      </c>
      <c r="BL17" s="179">
        <f t="shared" si="59"/>
        <v>3.6666666666666665</v>
      </c>
      <c r="BM17" s="179">
        <f t="shared" si="59"/>
        <v>3.5</v>
      </c>
      <c r="BN17" s="179">
        <f t="shared" si="59"/>
        <v>3.25</v>
      </c>
      <c r="BO17" s="179">
        <f t="shared" si="59"/>
        <v>3.3333333333333335</v>
      </c>
      <c r="BP17" s="355">
        <f t="shared" si="59"/>
        <v>4</v>
      </c>
      <c r="BQ17" s="356">
        <f t="shared" si="59"/>
        <v>3.25</v>
      </c>
      <c r="BR17" s="176">
        <f t="shared" si="28"/>
        <v>3</v>
      </c>
      <c r="BS17" s="176">
        <f t="shared" si="29"/>
        <v>3.333333333333333</v>
      </c>
      <c r="BT17" s="176">
        <f t="shared" si="30"/>
        <v>4</v>
      </c>
      <c r="BU17" s="176">
        <f t="shared" si="31"/>
        <v>3.4375</v>
      </c>
      <c r="BV17" s="176">
        <f t="shared" si="32"/>
        <v>4</v>
      </c>
      <c r="BW17" s="176">
        <f t="shared" si="33"/>
        <v>3.25</v>
      </c>
      <c r="BX17" s="193">
        <f t="shared" si="34"/>
        <v>3.5034722222222219</v>
      </c>
      <c r="BY17" s="194">
        <f t="shared" si="18"/>
        <v>4</v>
      </c>
      <c r="BZ17" s="182"/>
      <c r="CA17" s="353">
        <f t="shared" si="35"/>
        <v>3.25</v>
      </c>
      <c r="CB17" s="179">
        <f t="shared" si="36"/>
        <v>4</v>
      </c>
      <c r="CC17" s="179">
        <f t="shared" si="37"/>
        <v>1.6666666666666667</v>
      </c>
      <c r="CD17" s="179">
        <f t="shared" si="38"/>
        <v>2</v>
      </c>
      <c r="CE17" s="179">
        <f t="shared" si="39"/>
        <v>3.5</v>
      </c>
      <c r="CF17" s="179">
        <f t="shared" si="40"/>
        <v>3.25</v>
      </c>
      <c r="CG17" s="354">
        <f t="shared" si="41"/>
        <v>3.25</v>
      </c>
      <c r="CH17" s="179">
        <f t="shared" si="42"/>
        <v>3.25</v>
      </c>
      <c r="CI17" s="179">
        <f t="shared" si="43"/>
        <v>3.25</v>
      </c>
      <c r="CJ17" s="355">
        <f t="shared" si="44"/>
        <v>3</v>
      </c>
      <c r="CK17" s="179">
        <f t="shared" si="45"/>
        <v>3.3333333333333335</v>
      </c>
      <c r="CL17" s="179">
        <f t="shared" si="46"/>
        <v>2.5</v>
      </c>
      <c r="CM17" s="179">
        <f t="shared" si="47"/>
        <v>3</v>
      </c>
      <c r="CN17" s="179">
        <f t="shared" si="48"/>
        <v>4</v>
      </c>
      <c r="CO17" s="355">
        <f t="shared" si="49"/>
        <v>3.6666666666666665</v>
      </c>
      <c r="CP17" s="356">
        <f t="shared" si="50"/>
        <v>3.25</v>
      </c>
      <c r="CQ17" s="176">
        <f t="shared" si="51"/>
        <v>2.9880952380952377</v>
      </c>
      <c r="CR17" s="176">
        <f t="shared" si="52"/>
        <v>3.25</v>
      </c>
      <c r="CS17" s="176">
        <f t="shared" si="53"/>
        <v>3</v>
      </c>
      <c r="CT17" s="176">
        <f t="shared" si="54"/>
        <v>3.2083333333333335</v>
      </c>
      <c r="CU17" s="176">
        <f t="shared" si="55"/>
        <v>3.6666666666666665</v>
      </c>
      <c r="CV17" s="176">
        <f t="shared" si="56"/>
        <v>3.25</v>
      </c>
      <c r="CW17" s="193">
        <f t="shared" si="57"/>
        <v>3.2271825396825395</v>
      </c>
      <c r="CX17" s="194">
        <f t="shared" si="20"/>
        <v>4</v>
      </c>
      <c r="CY17" s="181"/>
    </row>
    <row r="18" spans="2:103" s="1" customFormat="1" ht="30" customHeight="1">
      <c r="B18" s="183">
        <v>13</v>
      </c>
      <c r="C18" s="370">
        <v>43262</v>
      </c>
      <c r="D18" s="183" t="s">
        <v>165</v>
      </c>
      <c r="E18" s="184" t="s">
        <v>132</v>
      </c>
      <c r="F18" s="184" t="s">
        <v>134</v>
      </c>
      <c r="G18" s="343" t="s">
        <v>104</v>
      </c>
      <c r="H18" s="348">
        <v>1</v>
      </c>
      <c r="I18" s="349">
        <v>4</v>
      </c>
      <c r="J18" s="349">
        <v>3</v>
      </c>
      <c r="K18" s="349">
        <v>3</v>
      </c>
      <c r="L18" s="349">
        <v>1</v>
      </c>
      <c r="M18" s="349">
        <v>3</v>
      </c>
      <c r="N18" s="350">
        <v>3</v>
      </c>
      <c r="O18" s="349">
        <v>2</v>
      </c>
      <c r="P18" s="349">
        <v>2</v>
      </c>
      <c r="Q18" s="351">
        <v>4</v>
      </c>
      <c r="R18" s="349">
        <v>3</v>
      </c>
      <c r="S18" s="349">
        <v>2</v>
      </c>
      <c r="T18" s="349">
        <v>2</v>
      </c>
      <c r="U18" s="349">
        <v>1</v>
      </c>
      <c r="V18" s="351">
        <v>5</v>
      </c>
      <c r="W18" s="351">
        <v>2</v>
      </c>
      <c r="X18" s="371"/>
      <c r="Y18" s="352" t="s">
        <v>35</v>
      </c>
      <c r="Z18" s="343" t="s">
        <v>113</v>
      </c>
      <c r="AA18" s="343" t="s">
        <v>259</v>
      </c>
      <c r="AB18" s="353">
        <f t="shared" si="0"/>
        <v>3.7647058823529411</v>
      </c>
      <c r="AC18" s="179">
        <f t="shared" si="1"/>
        <v>3.8666666666666667</v>
      </c>
      <c r="AD18" s="179">
        <f t="shared" si="2"/>
        <v>2.3125</v>
      </c>
      <c r="AE18" s="179">
        <f t="shared" si="3"/>
        <v>2.625</v>
      </c>
      <c r="AF18" s="179">
        <f t="shared" si="4"/>
        <v>3.9285714285714284</v>
      </c>
      <c r="AG18" s="179">
        <f t="shared" si="5"/>
        <v>3.2777777777777777</v>
      </c>
      <c r="AH18" s="354">
        <f t="shared" si="6"/>
        <v>3.5</v>
      </c>
      <c r="AI18" s="179">
        <f t="shared" si="7"/>
        <v>3.6153846153846154</v>
      </c>
      <c r="AJ18" s="179">
        <f t="shared" si="8"/>
        <v>3.1428571428571428</v>
      </c>
      <c r="AK18" s="355">
        <f t="shared" si="9"/>
        <v>3.75</v>
      </c>
      <c r="AL18" s="179">
        <f t="shared" si="10"/>
        <v>3.7857142857142856</v>
      </c>
      <c r="AM18" s="179">
        <f t="shared" si="11"/>
        <v>3</v>
      </c>
      <c r="AN18" s="179">
        <f t="shared" si="12"/>
        <v>2.7647058823529411</v>
      </c>
      <c r="AO18" s="179">
        <f t="shared" si="13"/>
        <v>2.9285714285714284</v>
      </c>
      <c r="AP18" s="355">
        <f t="shared" si="14"/>
        <v>4.333333333333333</v>
      </c>
      <c r="AQ18" s="356">
        <f t="shared" si="15"/>
        <v>3.7222222222222223</v>
      </c>
      <c r="AR18" s="176">
        <f t="shared" si="21"/>
        <v>3.325031679338402</v>
      </c>
      <c r="AS18" s="176">
        <f t="shared" si="22"/>
        <v>3.3791208791208791</v>
      </c>
      <c r="AT18" s="176">
        <f t="shared" si="23"/>
        <v>3.75</v>
      </c>
      <c r="AU18" s="176">
        <f t="shared" si="24"/>
        <v>3.1197478991596639</v>
      </c>
      <c r="AV18" s="176">
        <f t="shared" si="25"/>
        <v>4.333333333333333</v>
      </c>
      <c r="AW18" s="176">
        <f t="shared" si="26"/>
        <v>3.7222222222222223</v>
      </c>
      <c r="AX18" s="278">
        <f t="shared" si="27"/>
        <v>3.6049093355290833</v>
      </c>
      <c r="AY18" s="196">
        <f t="shared" si="16"/>
        <v>18</v>
      </c>
      <c r="AZ18" s="181"/>
      <c r="BA18" s="181"/>
      <c r="BB18" s="353">
        <f t="shared" si="58"/>
        <v>4</v>
      </c>
      <c r="BC18" s="179">
        <f t="shared" si="58"/>
        <v>3.8</v>
      </c>
      <c r="BD18" s="179">
        <f t="shared" si="58"/>
        <v>2.5714285714285716</v>
      </c>
      <c r="BE18" s="179">
        <f t="shared" si="58"/>
        <v>2.5714285714285716</v>
      </c>
      <c r="BF18" s="179">
        <f t="shared" si="58"/>
        <v>4</v>
      </c>
      <c r="BG18" s="179">
        <f t="shared" si="58"/>
        <v>3.5714285714285716</v>
      </c>
      <c r="BH18" s="354">
        <f t="shared" si="58"/>
        <v>3.7142857142857144</v>
      </c>
      <c r="BI18" s="179">
        <f t="shared" si="60"/>
        <v>3.8</v>
      </c>
      <c r="BJ18" s="179">
        <f t="shared" si="59"/>
        <v>3.5</v>
      </c>
      <c r="BK18" s="355">
        <f t="shared" si="59"/>
        <v>4</v>
      </c>
      <c r="BL18" s="179">
        <f t="shared" si="59"/>
        <v>3.5714285714285716</v>
      </c>
      <c r="BM18" s="179">
        <f t="shared" si="59"/>
        <v>3.6666666666666665</v>
      </c>
      <c r="BN18" s="179">
        <f t="shared" si="59"/>
        <v>3.6666666666666665</v>
      </c>
      <c r="BO18" s="179">
        <f t="shared" si="59"/>
        <v>3.8</v>
      </c>
      <c r="BP18" s="355">
        <f t="shared" si="59"/>
        <v>4.2857142857142856</v>
      </c>
      <c r="BQ18" s="356">
        <f t="shared" si="59"/>
        <v>3.8571428571428572</v>
      </c>
      <c r="BR18" s="176">
        <f t="shared" si="28"/>
        <v>3.4612244897959186</v>
      </c>
      <c r="BS18" s="176">
        <f t="shared" si="29"/>
        <v>3.65</v>
      </c>
      <c r="BT18" s="176">
        <f t="shared" si="30"/>
        <v>4</v>
      </c>
      <c r="BU18" s="176">
        <f t="shared" si="31"/>
        <v>3.6761904761904765</v>
      </c>
      <c r="BV18" s="176">
        <f t="shared" si="32"/>
        <v>4.2857142857142856</v>
      </c>
      <c r="BW18" s="176">
        <f t="shared" si="33"/>
        <v>3.8571428571428572</v>
      </c>
      <c r="BX18" s="193">
        <f t="shared" si="34"/>
        <v>3.8217120181405897</v>
      </c>
      <c r="BY18" s="194">
        <f t="shared" si="18"/>
        <v>7</v>
      </c>
      <c r="BZ18" s="182"/>
      <c r="CA18" s="353">
        <f t="shared" si="35"/>
        <v>3.6</v>
      </c>
      <c r="CB18" s="179">
        <f t="shared" si="36"/>
        <v>3.8888888888888888</v>
      </c>
      <c r="CC18" s="179">
        <f t="shared" si="37"/>
        <v>2</v>
      </c>
      <c r="CD18" s="179">
        <f t="shared" si="38"/>
        <v>2.625</v>
      </c>
      <c r="CE18" s="179">
        <f t="shared" si="39"/>
        <v>3.8571428571428572</v>
      </c>
      <c r="CF18" s="179">
        <f t="shared" si="40"/>
        <v>3</v>
      </c>
      <c r="CG18" s="354">
        <f t="shared" si="41"/>
        <v>3.3</v>
      </c>
      <c r="CH18" s="179">
        <f t="shared" si="42"/>
        <v>3.5714285714285716</v>
      </c>
      <c r="CI18" s="179">
        <f t="shared" si="43"/>
        <v>3</v>
      </c>
      <c r="CJ18" s="355">
        <f t="shared" si="44"/>
        <v>3.6</v>
      </c>
      <c r="CK18" s="179">
        <f t="shared" si="45"/>
        <v>4</v>
      </c>
      <c r="CL18" s="179">
        <f t="shared" si="46"/>
        <v>2.8</v>
      </c>
      <c r="CM18" s="179">
        <f t="shared" si="47"/>
        <v>2.4</v>
      </c>
      <c r="CN18" s="179">
        <f t="shared" si="48"/>
        <v>2.625</v>
      </c>
      <c r="CO18" s="355">
        <f t="shared" si="49"/>
        <v>4.4000000000000004</v>
      </c>
      <c r="CP18" s="356">
        <f t="shared" si="50"/>
        <v>3.6</v>
      </c>
      <c r="CQ18" s="176">
        <f t="shared" si="51"/>
        <v>3.1815759637188212</v>
      </c>
      <c r="CR18" s="176">
        <f t="shared" si="52"/>
        <v>3.2857142857142856</v>
      </c>
      <c r="CS18" s="176">
        <f t="shared" si="53"/>
        <v>3.6</v>
      </c>
      <c r="CT18" s="176">
        <f t="shared" si="54"/>
        <v>2.9562499999999998</v>
      </c>
      <c r="CU18" s="176">
        <f t="shared" si="55"/>
        <v>4.4000000000000004</v>
      </c>
      <c r="CV18" s="176">
        <f t="shared" si="56"/>
        <v>3.6</v>
      </c>
      <c r="CW18" s="193">
        <f t="shared" si="57"/>
        <v>3.5039233749055185</v>
      </c>
      <c r="CX18" s="194">
        <f t="shared" si="20"/>
        <v>10</v>
      </c>
      <c r="CY18" s="181"/>
    </row>
    <row r="19" spans="2:103" s="1" customFormat="1" ht="30" customHeight="1">
      <c r="B19" s="183">
        <v>14</v>
      </c>
      <c r="C19" s="370">
        <v>43262</v>
      </c>
      <c r="D19" s="183" t="s">
        <v>165</v>
      </c>
      <c r="E19" s="184" t="s">
        <v>132</v>
      </c>
      <c r="F19" s="184" t="s">
        <v>134</v>
      </c>
      <c r="G19" s="343" t="s">
        <v>101</v>
      </c>
      <c r="H19" s="348">
        <v>2</v>
      </c>
      <c r="I19" s="349">
        <v>3</v>
      </c>
      <c r="J19" s="349">
        <v>4</v>
      </c>
      <c r="K19" s="349">
        <v>4</v>
      </c>
      <c r="L19" s="349">
        <v>2</v>
      </c>
      <c r="M19" s="349">
        <v>3</v>
      </c>
      <c r="N19" s="350">
        <v>2</v>
      </c>
      <c r="O19" s="349">
        <v>2</v>
      </c>
      <c r="P19" s="349">
        <v>1</v>
      </c>
      <c r="Q19" s="351">
        <v>3</v>
      </c>
      <c r="R19" s="349">
        <v>2</v>
      </c>
      <c r="S19" s="349">
        <v>2</v>
      </c>
      <c r="T19" s="349">
        <v>1</v>
      </c>
      <c r="U19" s="349">
        <v>1</v>
      </c>
      <c r="V19" s="351">
        <v>3</v>
      </c>
      <c r="W19" s="351">
        <v>2</v>
      </c>
      <c r="X19" s="371"/>
      <c r="Y19" s="352" t="s">
        <v>27</v>
      </c>
      <c r="Z19" s="343" t="s">
        <v>115</v>
      </c>
      <c r="AA19" s="343" t="s">
        <v>256</v>
      </c>
      <c r="AB19" s="353">
        <f t="shared" si="0"/>
        <v>4.5</v>
      </c>
      <c r="AC19" s="179">
        <f t="shared" si="1"/>
        <v>4.125</v>
      </c>
      <c r="AD19" s="179">
        <f t="shared" si="2"/>
        <v>2.875</v>
      </c>
      <c r="AE19" s="179">
        <f t="shared" si="3"/>
        <v>3.125</v>
      </c>
      <c r="AF19" s="179">
        <f t="shared" si="4"/>
        <v>4</v>
      </c>
      <c r="AG19" s="179">
        <f t="shared" si="5"/>
        <v>4.25</v>
      </c>
      <c r="AH19" s="354">
        <f t="shared" si="6"/>
        <v>4.25</v>
      </c>
      <c r="AI19" s="179">
        <f t="shared" si="7"/>
        <v>4.25</v>
      </c>
      <c r="AJ19" s="179">
        <f t="shared" si="8"/>
        <v>2.875</v>
      </c>
      <c r="AK19" s="355">
        <f t="shared" si="9"/>
        <v>4.125</v>
      </c>
      <c r="AL19" s="179">
        <f t="shared" si="10"/>
        <v>4.25</v>
      </c>
      <c r="AM19" s="179">
        <f t="shared" si="11"/>
        <v>3.625</v>
      </c>
      <c r="AN19" s="179">
        <f t="shared" si="12"/>
        <v>3.375</v>
      </c>
      <c r="AO19" s="179">
        <f t="shared" si="13"/>
        <v>3.5</v>
      </c>
      <c r="AP19" s="355">
        <f t="shared" si="14"/>
        <v>4.125</v>
      </c>
      <c r="AQ19" s="356">
        <f t="shared" si="15"/>
        <v>3.875</v>
      </c>
      <c r="AR19" s="176">
        <f t="shared" si="21"/>
        <v>3.875</v>
      </c>
      <c r="AS19" s="176">
        <f t="shared" si="22"/>
        <v>3.5625</v>
      </c>
      <c r="AT19" s="176">
        <f t="shared" si="23"/>
        <v>4.125</v>
      </c>
      <c r="AU19" s="176">
        <f t="shared" si="24"/>
        <v>3.6875</v>
      </c>
      <c r="AV19" s="176">
        <f t="shared" si="25"/>
        <v>4.125</v>
      </c>
      <c r="AW19" s="176">
        <f t="shared" si="26"/>
        <v>3.875</v>
      </c>
      <c r="AX19" s="278">
        <f t="shared" si="27"/>
        <v>3.875</v>
      </c>
      <c r="AY19" s="196">
        <f t="shared" si="16"/>
        <v>8</v>
      </c>
      <c r="AZ19" s="181"/>
      <c r="BA19" s="181"/>
      <c r="BB19" s="353">
        <f t="shared" si="58"/>
        <v>5</v>
      </c>
      <c r="BC19" s="179">
        <f t="shared" si="58"/>
        <v>4.333333333333333</v>
      </c>
      <c r="BD19" s="179">
        <f t="shared" si="58"/>
        <v>2.3333333333333335</v>
      </c>
      <c r="BE19" s="179">
        <f t="shared" si="58"/>
        <v>2.6666666666666665</v>
      </c>
      <c r="BF19" s="179">
        <f t="shared" si="58"/>
        <v>3.6666666666666665</v>
      </c>
      <c r="BG19" s="179">
        <f t="shared" si="58"/>
        <v>4.333333333333333</v>
      </c>
      <c r="BH19" s="354">
        <f t="shared" si="58"/>
        <v>4</v>
      </c>
      <c r="BI19" s="179">
        <f t="shared" si="60"/>
        <v>4.333333333333333</v>
      </c>
      <c r="BJ19" s="179">
        <f t="shared" si="59"/>
        <v>2.6666666666666665</v>
      </c>
      <c r="BK19" s="355">
        <f t="shared" si="59"/>
        <v>4</v>
      </c>
      <c r="BL19" s="179">
        <f t="shared" si="59"/>
        <v>4</v>
      </c>
      <c r="BM19" s="179">
        <f t="shared" si="59"/>
        <v>2.6666666666666665</v>
      </c>
      <c r="BN19" s="179">
        <f t="shared" si="59"/>
        <v>2.3333333333333335</v>
      </c>
      <c r="BO19" s="179">
        <f t="shared" si="59"/>
        <v>2.6666666666666665</v>
      </c>
      <c r="BP19" s="355">
        <f t="shared" si="59"/>
        <v>3.6666666666666665</v>
      </c>
      <c r="BQ19" s="356">
        <f t="shared" si="59"/>
        <v>3.3333333333333335</v>
      </c>
      <c r="BR19" s="176">
        <f t="shared" si="28"/>
        <v>3.7619047619047619</v>
      </c>
      <c r="BS19" s="176">
        <f t="shared" si="29"/>
        <v>3.5</v>
      </c>
      <c r="BT19" s="176">
        <f t="shared" si="30"/>
        <v>4</v>
      </c>
      <c r="BU19" s="176">
        <f t="shared" si="31"/>
        <v>2.9166666666666665</v>
      </c>
      <c r="BV19" s="176">
        <f t="shared" si="32"/>
        <v>3.6666666666666665</v>
      </c>
      <c r="BW19" s="176">
        <f t="shared" si="33"/>
        <v>3.3333333333333335</v>
      </c>
      <c r="BX19" s="193">
        <f t="shared" si="34"/>
        <v>3.5297619047619047</v>
      </c>
      <c r="BY19" s="194">
        <f t="shared" si="18"/>
        <v>3</v>
      </c>
      <c r="BZ19" s="182"/>
      <c r="CA19" s="353">
        <f t="shared" si="35"/>
        <v>4.25</v>
      </c>
      <c r="CB19" s="179">
        <f t="shared" si="36"/>
        <v>4.25</v>
      </c>
      <c r="CC19" s="179">
        <f t="shared" si="37"/>
        <v>3</v>
      </c>
      <c r="CD19" s="179">
        <f t="shared" si="38"/>
        <v>3.25</v>
      </c>
      <c r="CE19" s="179">
        <f t="shared" si="39"/>
        <v>4.25</v>
      </c>
      <c r="CF19" s="179">
        <f t="shared" si="40"/>
        <v>4.25</v>
      </c>
      <c r="CG19" s="354">
        <f t="shared" si="41"/>
        <v>4.5</v>
      </c>
      <c r="CH19" s="179">
        <f t="shared" si="42"/>
        <v>4.25</v>
      </c>
      <c r="CI19" s="179">
        <f t="shared" si="43"/>
        <v>2.75</v>
      </c>
      <c r="CJ19" s="355">
        <f t="shared" si="44"/>
        <v>4.25</v>
      </c>
      <c r="CK19" s="179">
        <f t="shared" si="45"/>
        <v>4.5</v>
      </c>
      <c r="CL19" s="179">
        <f t="shared" si="46"/>
        <v>4.25</v>
      </c>
      <c r="CM19" s="179">
        <f t="shared" si="47"/>
        <v>4</v>
      </c>
      <c r="CN19" s="179">
        <f t="shared" si="48"/>
        <v>4</v>
      </c>
      <c r="CO19" s="355">
        <f t="shared" si="49"/>
        <v>4.5</v>
      </c>
      <c r="CP19" s="356">
        <f t="shared" si="50"/>
        <v>4.25</v>
      </c>
      <c r="CQ19" s="176">
        <f t="shared" si="51"/>
        <v>3.9642857142857144</v>
      </c>
      <c r="CR19" s="176">
        <f t="shared" si="52"/>
        <v>3.5</v>
      </c>
      <c r="CS19" s="176">
        <f t="shared" si="53"/>
        <v>4.25</v>
      </c>
      <c r="CT19" s="176">
        <f t="shared" si="54"/>
        <v>4.1875</v>
      </c>
      <c r="CU19" s="176">
        <f t="shared" si="55"/>
        <v>4.5</v>
      </c>
      <c r="CV19" s="176">
        <f t="shared" si="56"/>
        <v>4.25</v>
      </c>
      <c r="CW19" s="193">
        <f t="shared" si="57"/>
        <v>4.1086309523809526</v>
      </c>
      <c r="CX19" s="194">
        <f t="shared" si="20"/>
        <v>4</v>
      </c>
      <c r="CY19" s="181"/>
    </row>
    <row r="20" spans="2:103" s="1" customFormat="1" ht="30" customHeight="1">
      <c r="B20" s="183">
        <v>15</v>
      </c>
      <c r="C20" s="370">
        <v>43262</v>
      </c>
      <c r="D20" s="183" t="s">
        <v>165</v>
      </c>
      <c r="E20" s="184" t="s">
        <v>133</v>
      </c>
      <c r="F20" s="184" t="s">
        <v>135</v>
      </c>
      <c r="G20" s="343" t="s">
        <v>105</v>
      </c>
      <c r="H20" s="348">
        <v>5</v>
      </c>
      <c r="I20" s="349">
        <v>5</v>
      </c>
      <c r="J20" s="349">
        <v>4</v>
      </c>
      <c r="K20" s="349">
        <v>4</v>
      </c>
      <c r="L20" s="349">
        <v>5</v>
      </c>
      <c r="M20" s="349">
        <v>5</v>
      </c>
      <c r="N20" s="350">
        <v>5</v>
      </c>
      <c r="O20" s="349">
        <v>5</v>
      </c>
      <c r="P20" s="349">
        <v>3</v>
      </c>
      <c r="Q20" s="351">
        <v>4</v>
      </c>
      <c r="R20" s="349">
        <v>5</v>
      </c>
      <c r="S20" s="349">
        <v>5</v>
      </c>
      <c r="T20" s="349">
        <v>5</v>
      </c>
      <c r="U20" s="349">
        <v>5</v>
      </c>
      <c r="V20" s="351">
        <v>5</v>
      </c>
      <c r="W20" s="351">
        <v>5</v>
      </c>
      <c r="X20" s="371"/>
      <c r="Y20" s="352" t="s">
        <v>46</v>
      </c>
      <c r="Z20" s="343" t="s">
        <v>119</v>
      </c>
      <c r="AA20" s="343" t="s">
        <v>257</v>
      </c>
      <c r="AB20" s="353">
        <f t="shared" si="0"/>
        <v>4.2</v>
      </c>
      <c r="AC20" s="179">
        <f t="shared" si="1"/>
        <v>3.8</v>
      </c>
      <c r="AD20" s="179">
        <f t="shared" si="2"/>
        <v>3</v>
      </c>
      <c r="AE20" s="179">
        <f t="shared" si="3"/>
        <v>3.25</v>
      </c>
      <c r="AF20" s="179">
        <f t="shared" si="4"/>
        <v>3.75</v>
      </c>
      <c r="AG20" s="179">
        <f t="shared" si="5"/>
        <v>3.25</v>
      </c>
      <c r="AH20" s="354">
        <f t="shared" si="6"/>
        <v>3.2</v>
      </c>
      <c r="AI20" s="179">
        <f t="shared" si="7"/>
        <v>3</v>
      </c>
      <c r="AJ20" s="179">
        <f t="shared" si="8"/>
        <v>3</v>
      </c>
      <c r="AK20" s="355">
        <f t="shared" si="9"/>
        <v>3.25</v>
      </c>
      <c r="AL20" s="179">
        <f t="shared" si="10"/>
        <v>4.8</v>
      </c>
      <c r="AM20" s="179">
        <f t="shared" si="11"/>
        <v>3.8</v>
      </c>
      <c r="AN20" s="179">
        <f t="shared" si="12"/>
        <v>4</v>
      </c>
      <c r="AO20" s="179">
        <f t="shared" si="13"/>
        <v>3.75</v>
      </c>
      <c r="AP20" s="355">
        <f t="shared" si="14"/>
        <v>4.8</v>
      </c>
      <c r="AQ20" s="356">
        <f t="shared" si="15"/>
        <v>4</v>
      </c>
      <c r="AR20" s="176">
        <f t="shared" si="21"/>
        <v>3.4928571428571429</v>
      </c>
      <c r="AS20" s="176">
        <f t="shared" si="22"/>
        <v>3</v>
      </c>
      <c r="AT20" s="176">
        <f t="shared" si="23"/>
        <v>3.25</v>
      </c>
      <c r="AU20" s="176">
        <f t="shared" si="24"/>
        <v>4.0875000000000004</v>
      </c>
      <c r="AV20" s="176">
        <f t="shared" si="25"/>
        <v>4.8</v>
      </c>
      <c r="AW20" s="176">
        <f t="shared" si="26"/>
        <v>4</v>
      </c>
      <c r="AX20" s="278">
        <f t="shared" si="27"/>
        <v>3.7717261904761905</v>
      </c>
      <c r="AY20" s="196">
        <f t="shared" si="16"/>
        <v>5</v>
      </c>
      <c r="AZ20" s="181"/>
      <c r="BA20" s="181"/>
      <c r="BB20" s="353"/>
      <c r="BC20" s="179"/>
      <c r="BD20" s="179"/>
      <c r="BE20" s="179"/>
      <c r="BF20" s="179"/>
      <c r="BG20" s="179"/>
      <c r="BH20" s="354"/>
      <c r="BI20" s="179"/>
      <c r="BJ20" s="179"/>
      <c r="BK20" s="355"/>
      <c r="BL20" s="179"/>
      <c r="BM20" s="179"/>
      <c r="BN20" s="179"/>
      <c r="BO20" s="179"/>
      <c r="BP20" s="355"/>
      <c r="BQ20" s="356"/>
      <c r="BR20" s="176"/>
      <c r="BS20" s="176"/>
      <c r="BT20" s="176"/>
      <c r="BU20" s="176"/>
      <c r="BV20" s="176"/>
      <c r="BW20" s="176"/>
      <c r="BX20" s="193"/>
      <c r="BY20" s="194">
        <f t="shared" si="18"/>
        <v>0</v>
      </c>
      <c r="BZ20" s="182"/>
      <c r="CA20" s="353">
        <f t="shared" si="35"/>
        <v>4.2</v>
      </c>
      <c r="CB20" s="179">
        <f t="shared" si="36"/>
        <v>3.8</v>
      </c>
      <c r="CC20" s="179">
        <f t="shared" si="37"/>
        <v>3</v>
      </c>
      <c r="CD20" s="179">
        <f t="shared" si="38"/>
        <v>3.25</v>
      </c>
      <c r="CE20" s="179">
        <f t="shared" si="39"/>
        <v>3.75</v>
      </c>
      <c r="CF20" s="179">
        <f t="shared" si="40"/>
        <v>3.25</v>
      </c>
      <c r="CG20" s="354">
        <f t="shared" si="41"/>
        <v>3.2</v>
      </c>
      <c r="CH20" s="179">
        <f t="shared" si="42"/>
        <v>3</v>
      </c>
      <c r="CI20" s="179">
        <f t="shared" si="43"/>
        <v>3</v>
      </c>
      <c r="CJ20" s="355">
        <f t="shared" si="44"/>
        <v>3.25</v>
      </c>
      <c r="CK20" s="179">
        <f t="shared" si="45"/>
        <v>4.8</v>
      </c>
      <c r="CL20" s="179">
        <f t="shared" si="46"/>
        <v>3.8</v>
      </c>
      <c r="CM20" s="179">
        <f t="shared" si="47"/>
        <v>4</v>
      </c>
      <c r="CN20" s="179">
        <f t="shared" si="48"/>
        <v>3.75</v>
      </c>
      <c r="CO20" s="355">
        <f t="shared" si="49"/>
        <v>4.8</v>
      </c>
      <c r="CP20" s="356">
        <f t="shared" si="50"/>
        <v>4</v>
      </c>
      <c r="CQ20" s="176">
        <f t="shared" ref="CQ20" si="61">AVERAGE(CA20:CG20)</f>
        <v>3.4928571428571429</v>
      </c>
      <c r="CR20" s="176">
        <f t="shared" ref="CR20" si="62">AVERAGE(CH20:CI20)</f>
        <v>3</v>
      </c>
      <c r="CS20" s="176">
        <f t="shared" ref="CS20" si="63">AVERAGE(CJ20)</f>
        <v>3.25</v>
      </c>
      <c r="CT20" s="176">
        <f t="shared" ref="CT20" si="64">AVERAGE(CK20:CN20)</f>
        <v>4.0875000000000004</v>
      </c>
      <c r="CU20" s="176">
        <f t="shared" ref="CU20" si="65">AVERAGE(CO20)</f>
        <v>4.8</v>
      </c>
      <c r="CV20" s="176">
        <f t="shared" ref="CV20" si="66">AVERAGE(CP20)</f>
        <v>4</v>
      </c>
      <c r="CW20" s="193">
        <f t="shared" ref="CW20" si="67">AVERAGE(CQ20:CV20)</f>
        <v>3.7717261904761905</v>
      </c>
      <c r="CX20" s="194">
        <f t="shared" si="20"/>
        <v>5</v>
      </c>
      <c r="CY20" s="181"/>
    </row>
    <row r="21" spans="2:103" s="1" customFormat="1" ht="30" customHeight="1">
      <c r="B21" s="183">
        <v>16</v>
      </c>
      <c r="C21" s="370">
        <v>43262</v>
      </c>
      <c r="D21" s="183" t="s">
        <v>165</v>
      </c>
      <c r="E21" s="184" t="s">
        <v>132</v>
      </c>
      <c r="F21" s="184" t="s">
        <v>134</v>
      </c>
      <c r="G21" s="343" t="s">
        <v>106</v>
      </c>
      <c r="H21" s="348">
        <v>5</v>
      </c>
      <c r="I21" s="349">
        <v>4</v>
      </c>
      <c r="J21" s="349">
        <v>3</v>
      </c>
      <c r="K21" s="349">
        <v>3</v>
      </c>
      <c r="L21" s="349">
        <v>5</v>
      </c>
      <c r="M21" s="349">
        <v>5</v>
      </c>
      <c r="N21" s="350">
        <v>5</v>
      </c>
      <c r="O21" s="349">
        <v>5</v>
      </c>
      <c r="P21" s="349">
        <v>4</v>
      </c>
      <c r="Q21" s="351">
        <v>4</v>
      </c>
      <c r="R21" s="349">
        <v>5</v>
      </c>
      <c r="S21" s="349">
        <v>4</v>
      </c>
      <c r="T21" s="349">
        <v>4</v>
      </c>
      <c r="U21" s="349">
        <v>4</v>
      </c>
      <c r="V21" s="351">
        <v>5</v>
      </c>
      <c r="W21" s="351">
        <v>5</v>
      </c>
      <c r="X21" s="371"/>
      <c r="Y21" s="352" t="s">
        <v>42</v>
      </c>
      <c r="Z21" s="343" t="s">
        <v>129</v>
      </c>
      <c r="AA21" s="343" t="s">
        <v>260</v>
      </c>
      <c r="AB21" s="353">
        <f t="shared" si="0"/>
        <v>4</v>
      </c>
      <c r="AC21" s="179">
        <f t="shared" si="1"/>
        <v>4.333333333333333</v>
      </c>
      <c r="AD21" s="179">
        <f t="shared" si="2"/>
        <v>2</v>
      </c>
      <c r="AE21" s="179">
        <f t="shared" si="3"/>
        <v>2.5</v>
      </c>
      <c r="AF21" s="179">
        <f t="shared" si="4"/>
        <v>4</v>
      </c>
      <c r="AG21" s="179">
        <f t="shared" si="5"/>
        <v>4.333333333333333</v>
      </c>
      <c r="AH21" s="354">
        <f t="shared" si="6"/>
        <v>4.333333333333333</v>
      </c>
      <c r="AI21" s="179">
        <f t="shared" si="7"/>
        <v>3.3333333333333335</v>
      </c>
      <c r="AJ21" s="179">
        <f t="shared" si="8"/>
        <v>2.6666666666666665</v>
      </c>
      <c r="AK21" s="355">
        <f t="shared" si="9"/>
        <v>3</v>
      </c>
      <c r="AL21" s="179">
        <f t="shared" si="10"/>
        <v>3.6666666666666665</v>
      </c>
      <c r="AM21" s="179">
        <f t="shared" si="11"/>
        <v>1.6666666666666667</v>
      </c>
      <c r="AN21" s="179">
        <f t="shared" si="12"/>
        <v>1.6666666666666667</v>
      </c>
      <c r="AO21" s="179">
        <f t="shared" si="13"/>
        <v>1.6666666666666667</v>
      </c>
      <c r="AP21" s="355">
        <f t="shared" si="14"/>
        <v>4.333333333333333</v>
      </c>
      <c r="AQ21" s="356">
        <f t="shared" si="15"/>
        <v>4.333333333333333</v>
      </c>
      <c r="AR21" s="176">
        <f t="shared" si="21"/>
        <v>3.6428571428571423</v>
      </c>
      <c r="AS21" s="176">
        <f t="shared" si="22"/>
        <v>3</v>
      </c>
      <c r="AT21" s="176">
        <f t="shared" si="23"/>
        <v>3</v>
      </c>
      <c r="AU21" s="176">
        <f t="shared" si="24"/>
        <v>2.1666666666666665</v>
      </c>
      <c r="AV21" s="176">
        <f t="shared" si="25"/>
        <v>4.333333333333333</v>
      </c>
      <c r="AW21" s="176">
        <f t="shared" si="26"/>
        <v>4.333333333333333</v>
      </c>
      <c r="AX21" s="278">
        <f t="shared" si="27"/>
        <v>3.4126984126984126</v>
      </c>
      <c r="AY21" s="196">
        <f t="shared" si="16"/>
        <v>3</v>
      </c>
      <c r="AZ21" s="181"/>
      <c r="BA21" s="181"/>
      <c r="BB21" s="353">
        <f t="shared" ref="BB21:BQ23" si="68">+AVERAGEIFS(H$6:H$440,$G$6:$G$440,$Z21,$E$6:$E$440,"Muller")</f>
        <v>3.5</v>
      </c>
      <c r="BC21" s="179">
        <f t="shared" si="68"/>
        <v>4</v>
      </c>
      <c r="BD21" s="179">
        <f t="shared" si="68"/>
        <v>2</v>
      </c>
      <c r="BE21" s="179">
        <f t="shared" si="68"/>
        <v>2</v>
      </c>
      <c r="BF21" s="179">
        <f t="shared" si="68"/>
        <v>3</v>
      </c>
      <c r="BG21" s="179">
        <f t="shared" si="68"/>
        <v>4</v>
      </c>
      <c r="BH21" s="354">
        <f t="shared" si="68"/>
        <v>4</v>
      </c>
      <c r="BI21" s="179">
        <f t="shared" si="68"/>
        <v>2.5</v>
      </c>
      <c r="BJ21" s="179">
        <f t="shared" si="68"/>
        <v>2.5</v>
      </c>
      <c r="BK21" s="355">
        <f t="shared" si="68"/>
        <v>4</v>
      </c>
      <c r="BL21" s="179">
        <f t="shared" si="68"/>
        <v>3</v>
      </c>
      <c r="BM21" s="179">
        <f t="shared" si="68"/>
        <v>2</v>
      </c>
      <c r="BN21" s="179">
        <f t="shared" si="68"/>
        <v>2</v>
      </c>
      <c r="BO21" s="179">
        <f t="shared" si="68"/>
        <v>2</v>
      </c>
      <c r="BP21" s="355">
        <f t="shared" si="68"/>
        <v>4</v>
      </c>
      <c r="BQ21" s="356">
        <f t="shared" si="68"/>
        <v>4</v>
      </c>
      <c r="BR21" s="176">
        <f t="shared" si="28"/>
        <v>3.2142857142857144</v>
      </c>
      <c r="BS21" s="176">
        <f t="shared" si="29"/>
        <v>2.5</v>
      </c>
      <c r="BT21" s="176">
        <f t="shared" si="30"/>
        <v>4</v>
      </c>
      <c r="BU21" s="176">
        <f t="shared" si="31"/>
        <v>2.25</v>
      </c>
      <c r="BV21" s="176">
        <f t="shared" si="32"/>
        <v>4</v>
      </c>
      <c r="BW21" s="176">
        <f t="shared" si="33"/>
        <v>4</v>
      </c>
      <c r="BX21" s="193">
        <f t="shared" si="34"/>
        <v>3.3273809523809526</v>
      </c>
      <c r="BY21" s="194">
        <f t="shared" si="18"/>
        <v>2</v>
      </c>
      <c r="BZ21" s="182"/>
      <c r="CA21" s="353">
        <f t="shared" si="35"/>
        <v>5</v>
      </c>
      <c r="CB21" s="179">
        <f t="shared" si="36"/>
        <v>5</v>
      </c>
      <c r="CC21" s="179">
        <f t="shared" si="37"/>
        <v>2</v>
      </c>
      <c r="CD21" s="179">
        <f t="shared" si="38"/>
        <v>3</v>
      </c>
      <c r="CE21" s="179">
        <f t="shared" si="39"/>
        <v>5</v>
      </c>
      <c r="CF21" s="179">
        <f t="shared" si="40"/>
        <v>5</v>
      </c>
      <c r="CG21" s="354">
        <f t="shared" si="41"/>
        <v>5</v>
      </c>
      <c r="CH21" s="179">
        <f t="shared" si="42"/>
        <v>5</v>
      </c>
      <c r="CI21" s="179">
        <f t="shared" si="43"/>
        <v>3</v>
      </c>
      <c r="CJ21" s="355">
        <f t="shared" si="44"/>
        <v>1</v>
      </c>
      <c r="CK21" s="179">
        <f t="shared" si="45"/>
        <v>5</v>
      </c>
      <c r="CL21" s="179">
        <f t="shared" si="46"/>
        <v>1</v>
      </c>
      <c r="CM21" s="179">
        <f t="shared" si="47"/>
        <v>1</v>
      </c>
      <c r="CN21" s="179">
        <f t="shared" si="48"/>
        <v>1</v>
      </c>
      <c r="CO21" s="355">
        <f t="shared" si="49"/>
        <v>5</v>
      </c>
      <c r="CP21" s="356">
        <f t="shared" si="50"/>
        <v>5</v>
      </c>
      <c r="CQ21" s="176">
        <f t="shared" ref="CQ21:CQ22" si="69">AVERAGE(CA21:CG21)</f>
        <v>4.2857142857142856</v>
      </c>
      <c r="CR21" s="176">
        <f t="shared" ref="CR21:CR22" si="70">AVERAGE(CH21:CI21)</f>
        <v>4</v>
      </c>
      <c r="CS21" s="176">
        <f t="shared" ref="CS21:CS22" si="71">AVERAGE(CJ21)</f>
        <v>1</v>
      </c>
      <c r="CT21" s="176">
        <f t="shared" ref="CT21:CT22" si="72">AVERAGE(CK21:CN21)</f>
        <v>2</v>
      </c>
      <c r="CU21" s="176">
        <f t="shared" ref="CU21:CU22" si="73">AVERAGE(CO21)</f>
        <v>5</v>
      </c>
      <c r="CV21" s="176">
        <f t="shared" ref="CV21:CV22" si="74">AVERAGE(CP21)</f>
        <v>5</v>
      </c>
      <c r="CW21" s="193">
        <f t="shared" ref="CW21:CW22" si="75">AVERAGE(CQ21:CV21)</f>
        <v>3.5476190476190474</v>
      </c>
      <c r="CX21" s="194">
        <f t="shared" si="20"/>
        <v>1</v>
      </c>
      <c r="CY21" s="181"/>
    </row>
    <row r="22" spans="2:103" s="1" customFormat="1" ht="30" customHeight="1">
      <c r="B22" s="367">
        <v>17</v>
      </c>
      <c r="C22" s="370">
        <v>43262</v>
      </c>
      <c r="D22" s="183" t="s">
        <v>165</v>
      </c>
      <c r="E22" s="184" t="s">
        <v>132</v>
      </c>
      <c r="F22" s="184" t="s">
        <v>135</v>
      </c>
      <c r="G22" s="343" t="s">
        <v>107</v>
      </c>
      <c r="H22" s="348">
        <v>4</v>
      </c>
      <c r="I22" s="349">
        <v>4</v>
      </c>
      <c r="J22" s="349">
        <v>3</v>
      </c>
      <c r="K22" s="349"/>
      <c r="L22" s="349">
        <v>4</v>
      </c>
      <c r="M22" s="349">
        <v>3</v>
      </c>
      <c r="N22" s="350">
        <v>3</v>
      </c>
      <c r="O22" s="349"/>
      <c r="P22" s="349"/>
      <c r="Q22" s="351">
        <v>4</v>
      </c>
      <c r="R22" s="349">
        <v>4</v>
      </c>
      <c r="S22" s="349">
        <v>2</v>
      </c>
      <c r="T22" s="349">
        <v>2</v>
      </c>
      <c r="U22" s="349"/>
      <c r="V22" s="351">
        <v>3</v>
      </c>
      <c r="W22" s="351">
        <v>3</v>
      </c>
      <c r="X22" s="371"/>
      <c r="Y22" s="352" t="s">
        <v>53</v>
      </c>
      <c r="Z22" s="343" t="s">
        <v>94</v>
      </c>
      <c r="AA22" s="343" t="s">
        <v>257</v>
      </c>
      <c r="AB22" s="353">
        <f t="shared" si="0"/>
        <v>3.5555555555555554</v>
      </c>
      <c r="AC22" s="179">
        <f t="shared" si="1"/>
        <v>4</v>
      </c>
      <c r="AD22" s="179">
        <f t="shared" si="2"/>
        <v>2.6</v>
      </c>
      <c r="AE22" s="179">
        <f t="shared" si="3"/>
        <v>2.6</v>
      </c>
      <c r="AF22" s="179">
        <f t="shared" si="4"/>
        <v>3.7777777777777777</v>
      </c>
      <c r="AG22" s="179">
        <f t="shared" si="5"/>
        <v>3.6</v>
      </c>
      <c r="AH22" s="354">
        <f t="shared" si="6"/>
        <v>3.8</v>
      </c>
      <c r="AI22" s="179">
        <f t="shared" si="7"/>
        <v>3.6666666666666665</v>
      </c>
      <c r="AJ22" s="179">
        <f t="shared" si="8"/>
        <v>3.1111111111111112</v>
      </c>
      <c r="AK22" s="355">
        <f t="shared" si="9"/>
        <v>3.5</v>
      </c>
      <c r="AL22" s="179">
        <f t="shared" si="10"/>
        <v>3.6</v>
      </c>
      <c r="AM22" s="179">
        <f t="shared" si="11"/>
        <v>3.1</v>
      </c>
      <c r="AN22" s="179">
        <f t="shared" si="12"/>
        <v>3</v>
      </c>
      <c r="AO22" s="179">
        <f t="shared" si="13"/>
        <v>3.3</v>
      </c>
      <c r="AP22" s="355">
        <f t="shared" si="14"/>
        <v>4.0999999999999996</v>
      </c>
      <c r="AQ22" s="356">
        <f t="shared" si="15"/>
        <v>3.6</v>
      </c>
      <c r="AR22" s="176">
        <f t="shared" si="21"/>
        <v>3.4190476190476189</v>
      </c>
      <c r="AS22" s="176">
        <f t="shared" si="22"/>
        <v>3.3888888888888888</v>
      </c>
      <c r="AT22" s="176">
        <f t="shared" si="23"/>
        <v>3.5</v>
      </c>
      <c r="AU22" s="176">
        <f t="shared" si="24"/>
        <v>3.25</v>
      </c>
      <c r="AV22" s="176">
        <f t="shared" si="25"/>
        <v>4.0999999999999996</v>
      </c>
      <c r="AW22" s="176">
        <f t="shared" si="26"/>
        <v>3.6</v>
      </c>
      <c r="AX22" s="278">
        <f t="shared" si="27"/>
        <v>3.5429894179894177</v>
      </c>
      <c r="AY22" s="196">
        <f t="shared" si="16"/>
        <v>10</v>
      </c>
      <c r="AZ22" s="181"/>
      <c r="BA22" s="181"/>
      <c r="BB22" s="353">
        <f t="shared" si="68"/>
        <v>3.8333333333333335</v>
      </c>
      <c r="BC22" s="179">
        <f t="shared" si="68"/>
        <v>3.8333333333333335</v>
      </c>
      <c r="BD22" s="179">
        <f t="shared" si="68"/>
        <v>2.8333333333333335</v>
      </c>
      <c r="BE22" s="179">
        <f t="shared" si="68"/>
        <v>2.8333333333333335</v>
      </c>
      <c r="BF22" s="179">
        <f t="shared" si="68"/>
        <v>3.8333333333333335</v>
      </c>
      <c r="BG22" s="179">
        <f t="shared" si="68"/>
        <v>3.5</v>
      </c>
      <c r="BH22" s="354">
        <f t="shared" si="68"/>
        <v>3.6666666666666665</v>
      </c>
      <c r="BI22" s="179">
        <f t="shared" si="68"/>
        <v>3.5</v>
      </c>
      <c r="BJ22" s="179">
        <f t="shared" si="68"/>
        <v>3</v>
      </c>
      <c r="BK22" s="355">
        <f t="shared" si="68"/>
        <v>3.8333333333333335</v>
      </c>
      <c r="BL22" s="179">
        <f t="shared" si="68"/>
        <v>3.1666666666666665</v>
      </c>
      <c r="BM22" s="179">
        <f t="shared" si="68"/>
        <v>2.8333333333333335</v>
      </c>
      <c r="BN22" s="179">
        <f t="shared" si="68"/>
        <v>2.8333333333333335</v>
      </c>
      <c r="BO22" s="179">
        <f t="shared" si="68"/>
        <v>3.1666666666666665</v>
      </c>
      <c r="BP22" s="355">
        <f t="shared" si="68"/>
        <v>4</v>
      </c>
      <c r="BQ22" s="356">
        <f t="shared" si="68"/>
        <v>3.5</v>
      </c>
      <c r="BR22" s="176">
        <f t="shared" si="28"/>
        <v>3.4761904761904767</v>
      </c>
      <c r="BS22" s="176">
        <f t="shared" si="29"/>
        <v>3.25</v>
      </c>
      <c r="BT22" s="176">
        <f t="shared" si="30"/>
        <v>3.8333333333333335</v>
      </c>
      <c r="BU22" s="176">
        <f t="shared" si="31"/>
        <v>3</v>
      </c>
      <c r="BV22" s="176">
        <f t="shared" si="32"/>
        <v>4</v>
      </c>
      <c r="BW22" s="176">
        <f t="shared" si="33"/>
        <v>3.5</v>
      </c>
      <c r="BX22" s="193">
        <f t="shared" si="34"/>
        <v>3.5099206349206349</v>
      </c>
      <c r="BY22" s="194">
        <f t="shared" si="18"/>
        <v>6</v>
      </c>
      <c r="BZ22" s="182"/>
      <c r="CA22" s="353">
        <f t="shared" si="35"/>
        <v>4</v>
      </c>
      <c r="CB22" s="179">
        <f t="shared" si="36"/>
        <v>5</v>
      </c>
      <c r="CC22" s="179">
        <f t="shared" si="37"/>
        <v>2.6666666666666665</v>
      </c>
      <c r="CD22" s="179">
        <f t="shared" si="38"/>
        <v>2.6666666666666665</v>
      </c>
      <c r="CE22" s="179">
        <f t="shared" si="39"/>
        <v>4.5</v>
      </c>
      <c r="CF22" s="179">
        <f t="shared" si="40"/>
        <v>4.666666666666667</v>
      </c>
      <c r="CG22" s="354">
        <f t="shared" si="41"/>
        <v>5</v>
      </c>
      <c r="CH22" s="179">
        <f t="shared" si="42"/>
        <v>5</v>
      </c>
      <c r="CI22" s="179">
        <f t="shared" si="43"/>
        <v>4</v>
      </c>
      <c r="CJ22" s="355">
        <f t="shared" si="44"/>
        <v>3.3333333333333335</v>
      </c>
      <c r="CK22" s="179">
        <f t="shared" si="45"/>
        <v>4.666666666666667</v>
      </c>
      <c r="CL22" s="179">
        <f t="shared" si="46"/>
        <v>3.6666666666666665</v>
      </c>
      <c r="CM22" s="179">
        <f t="shared" si="47"/>
        <v>3.3333333333333335</v>
      </c>
      <c r="CN22" s="179">
        <f t="shared" si="48"/>
        <v>3.6666666666666665</v>
      </c>
      <c r="CO22" s="355">
        <f t="shared" si="49"/>
        <v>4.666666666666667</v>
      </c>
      <c r="CP22" s="356">
        <f t="shared" si="50"/>
        <v>4.666666666666667</v>
      </c>
      <c r="CQ22" s="176">
        <f t="shared" si="69"/>
        <v>4.0714285714285712</v>
      </c>
      <c r="CR22" s="176">
        <f t="shared" si="70"/>
        <v>4.5</v>
      </c>
      <c r="CS22" s="176">
        <f t="shared" si="71"/>
        <v>3.3333333333333335</v>
      </c>
      <c r="CT22" s="176">
        <f t="shared" si="72"/>
        <v>3.8333333333333335</v>
      </c>
      <c r="CU22" s="176">
        <f t="shared" si="73"/>
        <v>4.666666666666667</v>
      </c>
      <c r="CV22" s="176">
        <f t="shared" si="74"/>
        <v>4.666666666666667</v>
      </c>
      <c r="CW22" s="193">
        <f t="shared" si="75"/>
        <v>4.1785714285714288</v>
      </c>
      <c r="CX22" s="194">
        <f t="shared" si="20"/>
        <v>3</v>
      </c>
      <c r="CY22" s="181"/>
    </row>
    <row r="23" spans="2:103" s="1" customFormat="1" ht="30" customHeight="1">
      <c r="B23" s="183">
        <v>18</v>
      </c>
      <c r="C23" s="370">
        <v>43262</v>
      </c>
      <c r="D23" s="183" t="s">
        <v>165</v>
      </c>
      <c r="E23" s="184" t="s">
        <v>132</v>
      </c>
      <c r="F23" s="184" t="s">
        <v>134</v>
      </c>
      <c r="G23" s="343" t="s">
        <v>98</v>
      </c>
      <c r="H23" s="348">
        <v>5</v>
      </c>
      <c r="I23" s="349">
        <v>5</v>
      </c>
      <c r="J23" s="349">
        <v>3</v>
      </c>
      <c r="K23" s="349">
        <v>5</v>
      </c>
      <c r="L23" s="349">
        <v>5</v>
      </c>
      <c r="M23" s="349">
        <v>5</v>
      </c>
      <c r="N23" s="350">
        <v>5</v>
      </c>
      <c r="O23" s="349">
        <v>4</v>
      </c>
      <c r="P23" s="349">
        <v>4</v>
      </c>
      <c r="Q23" s="351">
        <v>5</v>
      </c>
      <c r="R23" s="349">
        <v>4</v>
      </c>
      <c r="S23" s="349">
        <v>4</v>
      </c>
      <c r="T23" s="349">
        <v>4</v>
      </c>
      <c r="U23" s="349">
        <v>4</v>
      </c>
      <c r="V23" s="351">
        <v>5</v>
      </c>
      <c r="W23" s="351">
        <v>5</v>
      </c>
      <c r="X23" s="371"/>
      <c r="Y23" s="352" t="s">
        <v>39</v>
      </c>
      <c r="Z23" s="343" t="s">
        <v>128</v>
      </c>
      <c r="AA23" s="343" t="s">
        <v>256</v>
      </c>
      <c r="AB23" s="353">
        <f t="shared" si="0"/>
        <v>4.4000000000000004</v>
      </c>
      <c r="AC23" s="179">
        <f t="shared" si="1"/>
        <v>3.6666666666666665</v>
      </c>
      <c r="AD23" s="179">
        <f t="shared" si="2"/>
        <v>3.4</v>
      </c>
      <c r="AE23" s="179">
        <f t="shared" si="3"/>
        <v>3.2</v>
      </c>
      <c r="AF23" s="179">
        <f t="shared" si="4"/>
        <v>4.2</v>
      </c>
      <c r="AG23" s="179">
        <f t="shared" si="5"/>
        <v>4.333333333333333</v>
      </c>
      <c r="AH23" s="354">
        <f t="shared" si="6"/>
        <v>4.333333333333333</v>
      </c>
      <c r="AI23" s="179">
        <f t="shared" si="7"/>
        <v>4.166666666666667</v>
      </c>
      <c r="AJ23" s="179">
        <f t="shared" si="8"/>
        <v>4</v>
      </c>
      <c r="AK23" s="355">
        <f t="shared" si="9"/>
        <v>3.3333333333333335</v>
      </c>
      <c r="AL23" s="179">
        <f t="shared" si="10"/>
        <v>4.5</v>
      </c>
      <c r="AM23" s="179">
        <f t="shared" si="11"/>
        <v>3.3333333333333335</v>
      </c>
      <c r="AN23" s="179">
        <f t="shared" si="12"/>
        <v>3</v>
      </c>
      <c r="AO23" s="179">
        <f t="shared" si="13"/>
        <v>3.8</v>
      </c>
      <c r="AP23" s="355">
        <f t="shared" si="14"/>
        <v>3.5</v>
      </c>
      <c r="AQ23" s="356">
        <f t="shared" si="15"/>
        <v>4.2</v>
      </c>
      <c r="AR23" s="176">
        <f t="shared" si="21"/>
        <v>3.9333333333333331</v>
      </c>
      <c r="AS23" s="176">
        <f t="shared" si="22"/>
        <v>4.0833333333333339</v>
      </c>
      <c r="AT23" s="176">
        <f t="shared" si="23"/>
        <v>3.3333333333333335</v>
      </c>
      <c r="AU23" s="176">
        <f t="shared" si="24"/>
        <v>3.6583333333333332</v>
      </c>
      <c r="AV23" s="176">
        <f t="shared" si="25"/>
        <v>3.5</v>
      </c>
      <c r="AW23" s="176">
        <f t="shared" si="26"/>
        <v>4.2</v>
      </c>
      <c r="AX23" s="278">
        <f t="shared" si="27"/>
        <v>3.7847222222222219</v>
      </c>
      <c r="AY23" s="196">
        <f t="shared" si="16"/>
        <v>6</v>
      </c>
      <c r="AZ23" s="181"/>
      <c r="BA23" s="181"/>
      <c r="BB23" s="353">
        <f t="shared" si="68"/>
        <v>4.4000000000000004</v>
      </c>
      <c r="BC23" s="179">
        <f t="shared" si="68"/>
        <v>3.6666666666666665</v>
      </c>
      <c r="BD23" s="179">
        <f t="shared" si="68"/>
        <v>3.4</v>
      </c>
      <c r="BE23" s="179">
        <f t="shared" si="68"/>
        <v>3.2</v>
      </c>
      <c r="BF23" s="179">
        <f t="shared" si="68"/>
        <v>4.2</v>
      </c>
      <c r="BG23" s="179">
        <f t="shared" si="68"/>
        <v>4.333333333333333</v>
      </c>
      <c r="BH23" s="354">
        <f t="shared" si="68"/>
        <v>4.333333333333333</v>
      </c>
      <c r="BI23" s="179">
        <f t="shared" si="68"/>
        <v>4.166666666666667</v>
      </c>
      <c r="BJ23" s="179">
        <f t="shared" si="68"/>
        <v>4</v>
      </c>
      <c r="BK23" s="355">
        <f t="shared" si="68"/>
        <v>3.3333333333333335</v>
      </c>
      <c r="BL23" s="179">
        <f t="shared" si="68"/>
        <v>4.5</v>
      </c>
      <c r="BM23" s="179">
        <f t="shared" si="68"/>
        <v>3.3333333333333335</v>
      </c>
      <c r="BN23" s="179">
        <f t="shared" si="68"/>
        <v>3</v>
      </c>
      <c r="BO23" s="179">
        <f t="shared" si="68"/>
        <v>3.8</v>
      </c>
      <c r="BP23" s="355">
        <f t="shared" si="68"/>
        <v>3.5</v>
      </c>
      <c r="BQ23" s="356">
        <f t="shared" si="68"/>
        <v>4.2</v>
      </c>
      <c r="BR23" s="176">
        <f t="shared" si="28"/>
        <v>3.9333333333333331</v>
      </c>
      <c r="BS23" s="176">
        <f t="shared" si="29"/>
        <v>4.0833333333333339</v>
      </c>
      <c r="BT23" s="176">
        <f t="shared" si="30"/>
        <v>3.3333333333333335</v>
      </c>
      <c r="BU23" s="176">
        <f t="shared" si="31"/>
        <v>3.6583333333333332</v>
      </c>
      <c r="BV23" s="176">
        <f t="shared" si="32"/>
        <v>3.5</v>
      </c>
      <c r="BW23" s="176">
        <f t="shared" si="33"/>
        <v>4.2</v>
      </c>
      <c r="BX23" s="193">
        <f t="shared" si="34"/>
        <v>3.7847222222222219</v>
      </c>
      <c r="BY23" s="194">
        <f t="shared" si="18"/>
        <v>6</v>
      </c>
      <c r="BZ23" s="182"/>
      <c r="CA23" s="353"/>
      <c r="CB23" s="179"/>
      <c r="CC23" s="179"/>
      <c r="CD23" s="179"/>
      <c r="CE23" s="179"/>
      <c r="CF23" s="179"/>
      <c r="CG23" s="354"/>
      <c r="CH23" s="179"/>
      <c r="CI23" s="179"/>
      <c r="CJ23" s="355"/>
      <c r="CK23" s="179"/>
      <c r="CL23" s="179"/>
      <c r="CM23" s="179"/>
      <c r="CN23" s="179"/>
      <c r="CO23" s="355"/>
      <c r="CP23" s="356"/>
      <c r="CQ23" s="176"/>
      <c r="CR23" s="176"/>
      <c r="CS23" s="176"/>
      <c r="CT23" s="176"/>
      <c r="CU23" s="176"/>
      <c r="CV23" s="176"/>
      <c r="CW23" s="193"/>
      <c r="CX23" s="194">
        <f t="shared" si="20"/>
        <v>0</v>
      </c>
      <c r="CY23" s="181"/>
    </row>
    <row r="24" spans="2:103" s="1" customFormat="1" ht="30" customHeight="1">
      <c r="B24" s="183">
        <v>19</v>
      </c>
      <c r="C24" s="370">
        <v>43262</v>
      </c>
      <c r="D24" s="183" t="s">
        <v>165</v>
      </c>
      <c r="E24" s="184" t="s">
        <v>132</v>
      </c>
      <c r="F24" s="184" t="s">
        <v>135</v>
      </c>
      <c r="G24" s="343" t="s">
        <v>108</v>
      </c>
      <c r="H24" s="348">
        <v>5</v>
      </c>
      <c r="I24" s="349">
        <v>4</v>
      </c>
      <c r="J24" s="349">
        <v>2</v>
      </c>
      <c r="K24" s="349">
        <v>2</v>
      </c>
      <c r="L24" s="349">
        <v>5</v>
      </c>
      <c r="M24" s="349">
        <v>3</v>
      </c>
      <c r="N24" s="350">
        <v>3</v>
      </c>
      <c r="O24" s="349">
        <v>4</v>
      </c>
      <c r="P24" s="349">
        <v>3</v>
      </c>
      <c r="Q24" s="351">
        <v>3</v>
      </c>
      <c r="R24" s="349">
        <v>4</v>
      </c>
      <c r="S24" s="349">
        <v>3</v>
      </c>
      <c r="T24" s="349">
        <v>3</v>
      </c>
      <c r="U24" s="349"/>
      <c r="V24" s="351">
        <v>3</v>
      </c>
      <c r="W24" s="351">
        <v>4</v>
      </c>
      <c r="X24" s="371"/>
      <c r="Y24" s="352" t="s">
        <v>55</v>
      </c>
      <c r="Z24" s="343" t="s">
        <v>96</v>
      </c>
      <c r="AA24" s="343" t="s">
        <v>259</v>
      </c>
      <c r="AB24" s="353">
        <f t="shared" si="0"/>
        <v>4</v>
      </c>
      <c r="AC24" s="179">
        <f t="shared" si="1"/>
        <v>4</v>
      </c>
      <c r="AD24" s="179">
        <f t="shared" si="2"/>
        <v>3.3333333333333335</v>
      </c>
      <c r="AE24" s="179">
        <f t="shared" si="3"/>
        <v>3</v>
      </c>
      <c r="AF24" s="179">
        <f t="shared" si="4"/>
        <v>3.6666666666666665</v>
      </c>
      <c r="AG24" s="179">
        <f t="shared" si="5"/>
        <v>4.333333333333333</v>
      </c>
      <c r="AH24" s="354">
        <f t="shared" si="6"/>
        <v>4.25</v>
      </c>
      <c r="AI24" s="179">
        <f t="shared" si="7"/>
        <v>3</v>
      </c>
      <c r="AJ24" s="179">
        <f t="shared" si="8"/>
        <v>3</v>
      </c>
      <c r="AK24" s="355">
        <f t="shared" si="9"/>
        <v>4.333333333333333</v>
      </c>
      <c r="AL24" s="179">
        <f t="shared" si="10"/>
        <v>4.333333333333333</v>
      </c>
      <c r="AM24" s="179">
        <f t="shared" si="11"/>
        <v>3</v>
      </c>
      <c r="AN24" s="179">
        <f t="shared" si="12"/>
        <v>3</v>
      </c>
      <c r="AO24" s="179">
        <f t="shared" si="13"/>
        <v>2</v>
      </c>
      <c r="AP24" s="355">
        <f t="shared" si="14"/>
        <v>4.5</v>
      </c>
      <c r="AQ24" s="356">
        <f t="shared" si="15"/>
        <v>4.5</v>
      </c>
      <c r="AR24" s="176">
        <f t="shared" si="21"/>
        <v>3.7976190476190474</v>
      </c>
      <c r="AS24" s="176">
        <f t="shared" si="22"/>
        <v>3</v>
      </c>
      <c r="AT24" s="176">
        <f t="shared" si="23"/>
        <v>4.333333333333333</v>
      </c>
      <c r="AU24" s="176">
        <f t="shared" si="24"/>
        <v>3.083333333333333</v>
      </c>
      <c r="AV24" s="176">
        <f t="shared" si="25"/>
        <v>4.5</v>
      </c>
      <c r="AW24" s="176">
        <f t="shared" si="26"/>
        <v>4.5</v>
      </c>
      <c r="AX24" s="278">
        <f t="shared" si="27"/>
        <v>3.8690476190476186</v>
      </c>
      <c r="AY24" s="196">
        <f t="shared" si="16"/>
        <v>4</v>
      </c>
      <c r="AZ24" s="181"/>
      <c r="BA24" s="181"/>
      <c r="BB24" s="353"/>
      <c r="BC24" s="179"/>
      <c r="BD24" s="179"/>
      <c r="BE24" s="179"/>
      <c r="BF24" s="179"/>
      <c r="BG24" s="179"/>
      <c r="BH24" s="354"/>
      <c r="BI24" s="179"/>
      <c r="BJ24" s="179"/>
      <c r="BK24" s="355"/>
      <c r="BL24" s="179"/>
      <c r="BM24" s="179"/>
      <c r="BN24" s="179"/>
      <c r="BO24" s="179"/>
      <c r="BP24" s="355"/>
      <c r="BQ24" s="356"/>
      <c r="BR24" s="176"/>
      <c r="BS24" s="176"/>
      <c r="BT24" s="176"/>
      <c r="BU24" s="176"/>
      <c r="BV24" s="176"/>
      <c r="BW24" s="176"/>
      <c r="BX24" s="193"/>
      <c r="BY24" s="194">
        <f t="shared" si="18"/>
        <v>0</v>
      </c>
      <c r="BZ24" s="182"/>
      <c r="CA24" s="353">
        <f t="shared" ref="CA24:CA43" si="76">+AVERAGEIFS(H$6:H$440,$G$6:$G$440,$Z24,$E$6:$E$440,"Home")</f>
        <v>4</v>
      </c>
      <c r="CB24" s="179">
        <f t="shared" ref="CB24:CB43" si="77">+AVERAGEIFS(I$6:I$440,$G$6:$G$440,$Z24,$E$6:$E$440,"Home")</f>
        <v>4</v>
      </c>
      <c r="CC24" s="179">
        <f t="shared" ref="CC24:CC43" si="78">+AVERAGEIFS(J$6:J$440,$G$6:$G$440,$Z24,$E$6:$E$440,"Home")</f>
        <v>3.3333333333333335</v>
      </c>
      <c r="CD24" s="179">
        <f t="shared" ref="CD24:CD43" si="79">+AVERAGEIFS(K$6:K$440,$G$6:$G$440,$Z24,$E$6:$E$440,"Home")</f>
        <v>3</v>
      </c>
      <c r="CE24" s="179">
        <f t="shared" ref="CE24:CE43" si="80">+AVERAGEIFS(L$6:L$440,$G$6:$G$440,$Z24,$E$6:$E$440,"Home")</f>
        <v>3.6666666666666665</v>
      </c>
      <c r="CF24" s="179">
        <f t="shared" ref="CF24:CF43" si="81">+AVERAGEIFS(M$6:M$440,$G$6:$G$440,$Z24,$E$6:$E$440,"Home")</f>
        <v>4.333333333333333</v>
      </c>
      <c r="CG24" s="354">
        <f t="shared" ref="CG24:CG43" si="82">+AVERAGEIFS(N$6:N$440,$G$6:$G$440,$Z24,$E$6:$E$440,"Home")</f>
        <v>4.25</v>
      </c>
      <c r="CH24" s="179">
        <f t="shared" ref="CH24:CH43" si="83">+AVERAGEIFS(O$6:O$440,$G$6:$G$440,$Z24,$E$6:$E$440,"Home")</f>
        <v>3</v>
      </c>
      <c r="CI24" s="179">
        <f t="shared" ref="CI24:CI43" si="84">+AVERAGEIFS(P$6:P$440,$G$6:$G$440,$Z24,$E$6:$E$440,"Home")</f>
        <v>3</v>
      </c>
      <c r="CJ24" s="355">
        <f t="shared" ref="CJ24:CJ43" si="85">+AVERAGEIFS(Q$6:Q$440,$G$6:$G$440,$Z24,$E$6:$E$440,"Home")</f>
        <v>4.333333333333333</v>
      </c>
      <c r="CK24" s="179">
        <f t="shared" ref="CK24:CK43" si="86">+AVERAGEIFS(R$6:R$440,$G$6:$G$440,$Z24,$E$6:$E$440,"Home")</f>
        <v>4.333333333333333</v>
      </c>
      <c r="CL24" s="179">
        <f t="shared" ref="CL24:CL43" si="87">+AVERAGEIFS(S$6:S$440,$G$6:$G$440,$Z24,$E$6:$E$440,"Home")</f>
        <v>3</v>
      </c>
      <c r="CM24" s="179">
        <f t="shared" ref="CM24:CM43" si="88">+AVERAGEIFS(T$6:T$440,$G$6:$G$440,$Z24,$E$6:$E$440,"Home")</f>
        <v>3</v>
      </c>
      <c r="CN24" s="179">
        <f t="shared" ref="CN24:CN43" si="89">+AVERAGEIFS(U$6:U$440,$G$6:$G$440,$Z24,$E$6:$E$440,"Home")</f>
        <v>2</v>
      </c>
      <c r="CO24" s="355">
        <f t="shared" ref="CO24:CO43" si="90">+AVERAGEIFS(V$6:V$440,$G$6:$G$440,$Z24,$E$6:$E$440,"Home")</f>
        <v>4.5</v>
      </c>
      <c r="CP24" s="356">
        <f t="shared" ref="CP24:CP43" si="91">+AVERAGEIFS(W$6:W$440,$G$6:$G$440,$Z24,$E$6:$E$440,"Home")</f>
        <v>4.5</v>
      </c>
      <c r="CQ24" s="176">
        <f t="shared" ref="CQ24" si="92">AVERAGE(CA24:CG24)</f>
        <v>3.7976190476190474</v>
      </c>
      <c r="CR24" s="176">
        <f t="shared" ref="CR24" si="93">AVERAGE(CH24:CI24)</f>
        <v>3</v>
      </c>
      <c r="CS24" s="176">
        <f t="shared" ref="CS24" si="94">AVERAGE(CJ24)</f>
        <v>4.333333333333333</v>
      </c>
      <c r="CT24" s="176">
        <f t="shared" ref="CT24" si="95">AVERAGE(CK24:CN24)</f>
        <v>3.083333333333333</v>
      </c>
      <c r="CU24" s="176">
        <f t="shared" ref="CU24" si="96">AVERAGE(CO24)</f>
        <v>4.5</v>
      </c>
      <c r="CV24" s="176">
        <f t="shared" ref="CV24" si="97">AVERAGE(CP24)</f>
        <v>4.5</v>
      </c>
      <c r="CW24" s="193"/>
      <c r="CX24" s="194">
        <f t="shared" si="20"/>
        <v>4</v>
      </c>
      <c r="CY24" s="181"/>
    </row>
    <row r="25" spans="2:103" s="1" customFormat="1" ht="30" customHeight="1">
      <c r="B25" s="183">
        <v>20</v>
      </c>
      <c r="C25" s="370">
        <v>43262</v>
      </c>
      <c r="D25" s="183" t="s">
        <v>165</v>
      </c>
      <c r="E25" s="184" t="s">
        <v>133</v>
      </c>
      <c r="F25" s="184" t="s">
        <v>135</v>
      </c>
      <c r="G25" s="343" t="s">
        <v>98</v>
      </c>
      <c r="H25" s="348">
        <v>5</v>
      </c>
      <c r="I25" s="349">
        <v>5</v>
      </c>
      <c r="J25" s="349">
        <v>3</v>
      </c>
      <c r="K25" s="349">
        <v>4</v>
      </c>
      <c r="L25" s="349">
        <v>5</v>
      </c>
      <c r="M25" s="349">
        <v>5</v>
      </c>
      <c r="N25" s="350"/>
      <c r="O25" s="349"/>
      <c r="P25" s="349"/>
      <c r="Q25" s="351"/>
      <c r="R25" s="349">
        <v>5</v>
      </c>
      <c r="S25" s="349">
        <v>2</v>
      </c>
      <c r="T25" s="349">
        <v>2</v>
      </c>
      <c r="U25" s="349">
        <v>2</v>
      </c>
      <c r="V25" s="351">
        <v>5</v>
      </c>
      <c r="W25" s="351">
        <v>3</v>
      </c>
      <c r="X25" s="371"/>
      <c r="Y25" s="352" t="s">
        <v>32</v>
      </c>
      <c r="Z25" s="343" t="s">
        <v>107</v>
      </c>
      <c r="AA25" s="343" t="s">
        <v>258</v>
      </c>
      <c r="AB25" s="353">
        <f t="shared" si="0"/>
        <v>4.666666666666667</v>
      </c>
      <c r="AC25" s="179">
        <f t="shared" si="1"/>
        <v>4</v>
      </c>
      <c r="AD25" s="179">
        <f t="shared" si="2"/>
        <v>2.7777777777777777</v>
      </c>
      <c r="AE25" s="179">
        <f t="shared" si="3"/>
        <v>3.25</v>
      </c>
      <c r="AF25" s="179">
        <f t="shared" si="4"/>
        <v>4.5555555555555554</v>
      </c>
      <c r="AG25" s="179">
        <f t="shared" si="5"/>
        <v>3.6666666666666665</v>
      </c>
      <c r="AH25" s="354">
        <f t="shared" si="6"/>
        <v>3.875</v>
      </c>
      <c r="AI25" s="179">
        <f t="shared" si="7"/>
        <v>4</v>
      </c>
      <c r="AJ25" s="179">
        <f t="shared" si="8"/>
        <v>3.8333333333333335</v>
      </c>
      <c r="AK25" s="355">
        <f t="shared" si="9"/>
        <v>4.1428571428571432</v>
      </c>
      <c r="AL25" s="179">
        <f t="shared" si="10"/>
        <v>4.2222222222222223</v>
      </c>
      <c r="AM25" s="179">
        <f t="shared" si="11"/>
        <v>3.75</v>
      </c>
      <c r="AN25" s="179">
        <f t="shared" si="12"/>
        <v>3.2222222222222223</v>
      </c>
      <c r="AO25" s="179">
        <f t="shared" si="13"/>
        <v>3.5</v>
      </c>
      <c r="AP25" s="355">
        <f t="shared" si="14"/>
        <v>3.7777777777777777</v>
      </c>
      <c r="AQ25" s="356">
        <f t="shared" si="15"/>
        <v>3.8888888888888888</v>
      </c>
      <c r="AR25" s="176">
        <f t="shared" si="21"/>
        <v>3.8273809523809526</v>
      </c>
      <c r="AS25" s="176">
        <f t="shared" si="22"/>
        <v>3.916666666666667</v>
      </c>
      <c r="AT25" s="176">
        <f t="shared" si="23"/>
        <v>4.1428571428571432</v>
      </c>
      <c r="AU25" s="176">
        <f t="shared" si="24"/>
        <v>3.6736111111111112</v>
      </c>
      <c r="AV25" s="176">
        <f t="shared" si="25"/>
        <v>3.7777777777777777</v>
      </c>
      <c r="AW25" s="176">
        <f t="shared" si="26"/>
        <v>3.8888888888888888</v>
      </c>
      <c r="AX25" s="278">
        <f t="shared" si="27"/>
        <v>3.8711970899470902</v>
      </c>
      <c r="AY25" s="196">
        <f t="shared" si="16"/>
        <v>9</v>
      </c>
      <c r="AZ25" s="181"/>
      <c r="BA25" s="181"/>
      <c r="BB25" s="353">
        <f t="shared" ref="BB25:BQ29" si="98">+AVERAGEIFS(H$6:H$440,$G$6:$G$440,$Z25,$E$6:$E$440,"Muller")</f>
        <v>4.666666666666667</v>
      </c>
      <c r="BC25" s="179">
        <f t="shared" si="98"/>
        <v>4.166666666666667</v>
      </c>
      <c r="BD25" s="179">
        <f t="shared" si="98"/>
        <v>2.6666666666666665</v>
      </c>
      <c r="BE25" s="179">
        <f t="shared" si="98"/>
        <v>3</v>
      </c>
      <c r="BF25" s="179">
        <f t="shared" si="98"/>
        <v>4.5</v>
      </c>
      <c r="BG25" s="179">
        <f t="shared" si="98"/>
        <v>3.8333333333333335</v>
      </c>
      <c r="BH25" s="354">
        <f t="shared" si="98"/>
        <v>4</v>
      </c>
      <c r="BI25" s="179">
        <f t="shared" si="98"/>
        <v>3.8333333333333335</v>
      </c>
      <c r="BJ25" s="179">
        <f t="shared" si="98"/>
        <v>3.8</v>
      </c>
      <c r="BK25" s="355">
        <f t="shared" si="98"/>
        <v>4</v>
      </c>
      <c r="BL25" s="179">
        <f t="shared" si="98"/>
        <v>4.166666666666667</v>
      </c>
      <c r="BM25" s="179">
        <f t="shared" si="98"/>
        <v>4.4000000000000004</v>
      </c>
      <c r="BN25" s="179">
        <f t="shared" si="98"/>
        <v>3.3333333333333335</v>
      </c>
      <c r="BO25" s="179">
        <f t="shared" si="98"/>
        <v>4</v>
      </c>
      <c r="BP25" s="355">
        <f t="shared" si="98"/>
        <v>3.8333333333333335</v>
      </c>
      <c r="BQ25" s="356">
        <f t="shared" si="98"/>
        <v>4</v>
      </c>
      <c r="BR25" s="176">
        <f t="shared" si="28"/>
        <v>3.833333333333333</v>
      </c>
      <c r="BS25" s="176">
        <f t="shared" si="29"/>
        <v>3.8166666666666664</v>
      </c>
      <c r="BT25" s="176">
        <f t="shared" si="30"/>
        <v>4</v>
      </c>
      <c r="BU25" s="176">
        <f t="shared" si="31"/>
        <v>3.9750000000000001</v>
      </c>
      <c r="BV25" s="176">
        <f t="shared" si="32"/>
        <v>3.8333333333333335</v>
      </c>
      <c r="BW25" s="176">
        <f t="shared" si="33"/>
        <v>4</v>
      </c>
      <c r="BX25" s="193">
        <f t="shared" si="34"/>
        <v>3.9097222222222219</v>
      </c>
      <c r="BY25" s="194">
        <f t="shared" si="18"/>
        <v>6</v>
      </c>
      <c r="BZ25" s="182"/>
      <c r="CA25" s="353">
        <f t="shared" si="76"/>
        <v>4.666666666666667</v>
      </c>
      <c r="CB25" s="179">
        <f t="shared" si="77"/>
        <v>3.6666666666666665</v>
      </c>
      <c r="CC25" s="179">
        <f t="shared" si="78"/>
        <v>3</v>
      </c>
      <c r="CD25" s="179">
        <f t="shared" si="79"/>
        <v>4</v>
      </c>
      <c r="CE25" s="179">
        <f t="shared" si="80"/>
        <v>4.666666666666667</v>
      </c>
      <c r="CF25" s="179">
        <f t="shared" si="81"/>
        <v>3.3333333333333335</v>
      </c>
      <c r="CG25" s="354">
        <f t="shared" si="82"/>
        <v>3.6666666666666665</v>
      </c>
      <c r="CH25" s="179">
        <f t="shared" si="83"/>
        <v>4.5</v>
      </c>
      <c r="CI25" s="179">
        <f t="shared" si="84"/>
        <v>4</v>
      </c>
      <c r="CJ25" s="355">
        <f t="shared" si="85"/>
        <v>4.333333333333333</v>
      </c>
      <c r="CK25" s="179">
        <f t="shared" si="86"/>
        <v>4.333333333333333</v>
      </c>
      <c r="CL25" s="179">
        <f t="shared" si="87"/>
        <v>2.6666666666666665</v>
      </c>
      <c r="CM25" s="179">
        <f t="shared" si="88"/>
        <v>3</v>
      </c>
      <c r="CN25" s="179">
        <f t="shared" si="89"/>
        <v>1</v>
      </c>
      <c r="CO25" s="355">
        <f t="shared" si="90"/>
        <v>3.6666666666666665</v>
      </c>
      <c r="CP25" s="356">
        <f t="shared" si="91"/>
        <v>3.6666666666666665</v>
      </c>
      <c r="CQ25" s="176">
        <f t="shared" ref="CQ25:CQ29" si="99">AVERAGE(CA25:CG25)</f>
        <v>3.8571428571428572</v>
      </c>
      <c r="CR25" s="176">
        <f t="shared" ref="CR25:CR29" si="100">AVERAGE(CH25:CI25)</f>
        <v>4.25</v>
      </c>
      <c r="CS25" s="176">
        <f t="shared" ref="CS25:CS29" si="101">AVERAGE(CJ25)</f>
        <v>4.333333333333333</v>
      </c>
      <c r="CT25" s="176">
        <f t="shared" ref="CT25:CT29" si="102">AVERAGE(CK25:CN25)</f>
        <v>2.75</v>
      </c>
      <c r="CU25" s="176">
        <f t="shared" ref="CU25:CU29" si="103">AVERAGE(CO25)</f>
        <v>3.6666666666666665</v>
      </c>
      <c r="CV25" s="176">
        <f t="shared" ref="CV25:CV29" si="104">AVERAGE(CP25)</f>
        <v>3.6666666666666665</v>
      </c>
      <c r="CW25" s="193">
        <f t="shared" ref="CW25:CW29" si="105">AVERAGE(CQ25:CV25)</f>
        <v>3.7539682539682544</v>
      </c>
      <c r="CX25" s="194">
        <f t="shared" si="20"/>
        <v>3</v>
      </c>
      <c r="CY25" s="181"/>
    </row>
    <row r="26" spans="2:103" s="1" customFormat="1" ht="30" customHeight="1">
      <c r="B26" s="183">
        <v>21</v>
      </c>
      <c r="C26" s="370">
        <v>43262</v>
      </c>
      <c r="D26" s="183" t="s">
        <v>165</v>
      </c>
      <c r="E26" s="184" t="s">
        <v>133</v>
      </c>
      <c r="F26" s="184" t="s">
        <v>135</v>
      </c>
      <c r="G26" s="343" t="s">
        <v>98</v>
      </c>
      <c r="H26" s="348">
        <v>5</v>
      </c>
      <c r="I26" s="349">
        <v>5</v>
      </c>
      <c r="J26" s="349">
        <v>5</v>
      </c>
      <c r="K26" s="349">
        <v>5</v>
      </c>
      <c r="L26" s="349">
        <v>5</v>
      </c>
      <c r="M26" s="349">
        <v>5</v>
      </c>
      <c r="N26" s="350">
        <v>5</v>
      </c>
      <c r="O26" s="349">
        <v>5</v>
      </c>
      <c r="P26" s="349">
        <v>1</v>
      </c>
      <c r="Q26" s="351">
        <v>1</v>
      </c>
      <c r="R26" s="349">
        <v>5</v>
      </c>
      <c r="S26" s="349">
        <v>1</v>
      </c>
      <c r="T26" s="349">
        <v>1</v>
      </c>
      <c r="U26" s="349">
        <v>1</v>
      </c>
      <c r="V26" s="351">
        <v>5</v>
      </c>
      <c r="W26" s="351">
        <v>5</v>
      </c>
      <c r="X26" s="371"/>
      <c r="Y26" s="352" t="s">
        <v>38</v>
      </c>
      <c r="Z26" s="343" t="s">
        <v>120</v>
      </c>
      <c r="AA26" s="343" t="s">
        <v>258</v>
      </c>
      <c r="AB26" s="353">
        <f t="shared" si="0"/>
        <v>3.5714285714285716</v>
      </c>
      <c r="AC26" s="179">
        <f t="shared" si="1"/>
        <v>3.7857142857142856</v>
      </c>
      <c r="AD26" s="179">
        <f t="shared" si="2"/>
        <v>3</v>
      </c>
      <c r="AE26" s="179">
        <f t="shared" si="3"/>
        <v>3.4615384615384617</v>
      </c>
      <c r="AF26" s="179">
        <f t="shared" si="4"/>
        <v>3.1666666666666665</v>
      </c>
      <c r="AG26" s="179">
        <f t="shared" si="5"/>
        <v>3.7692307692307692</v>
      </c>
      <c r="AH26" s="354">
        <f t="shared" si="6"/>
        <v>3.9166666666666665</v>
      </c>
      <c r="AI26" s="179">
        <f t="shared" si="7"/>
        <v>3.9166666666666665</v>
      </c>
      <c r="AJ26" s="179">
        <f t="shared" si="8"/>
        <v>3.5454545454545454</v>
      </c>
      <c r="AK26" s="355">
        <f t="shared" si="9"/>
        <v>3.1666666666666665</v>
      </c>
      <c r="AL26" s="179">
        <f t="shared" si="10"/>
        <v>4.2</v>
      </c>
      <c r="AM26" s="179">
        <f t="shared" si="11"/>
        <v>3.7692307692307692</v>
      </c>
      <c r="AN26" s="179">
        <f t="shared" si="12"/>
        <v>3.1428571428571428</v>
      </c>
      <c r="AO26" s="179">
        <f t="shared" si="13"/>
        <v>3.2222222222222223</v>
      </c>
      <c r="AP26" s="355">
        <f t="shared" si="14"/>
        <v>3.7857142857142856</v>
      </c>
      <c r="AQ26" s="356">
        <f t="shared" si="15"/>
        <v>3.5</v>
      </c>
      <c r="AR26" s="176">
        <f t="shared" si="21"/>
        <v>3.5244636316064892</v>
      </c>
      <c r="AS26" s="176">
        <f t="shared" si="22"/>
        <v>3.731060606060606</v>
      </c>
      <c r="AT26" s="176">
        <f t="shared" si="23"/>
        <v>3.1666666666666665</v>
      </c>
      <c r="AU26" s="176">
        <f t="shared" si="24"/>
        <v>3.5835775335775333</v>
      </c>
      <c r="AV26" s="176">
        <f t="shared" si="25"/>
        <v>3.7857142857142856</v>
      </c>
      <c r="AW26" s="176">
        <f t="shared" si="26"/>
        <v>3.5</v>
      </c>
      <c r="AX26" s="278">
        <f t="shared" si="27"/>
        <v>3.5485804539375967</v>
      </c>
      <c r="AY26" s="196">
        <f t="shared" si="16"/>
        <v>14</v>
      </c>
      <c r="AZ26" s="181"/>
      <c r="BA26" s="181"/>
      <c r="BB26" s="353">
        <f t="shared" si="98"/>
        <v>3</v>
      </c>
      <c r="BC26" s="179">
        <f t="shared" si="98"/>
        <v>4</v>
      </c>
      <c r="BD26" s="179">
        <f t="shared" si="98"/>
        <v>3.3333333333333335</v>
      </c>
      <c r="BE26" s="179">
        <f t="shared" si="98"/>
        <v>3.6</v>
      </c>
      <c r="BF26" s="179">
        <f t="shared" si="98"/>
        <v>3</v>
      </c>
      <c r="BG26" s="179">
        <f t="shared" si="98"/>
        <v>4</v>
      </c>
      <c r="BH26" s="354">
        <f t="shared" si="98"/>
        <v>4.2</v>
      </c>
      <c r="BI26" s="179">
        <f t="shared" si="98"/>
        <v>4</v>
      </c>
      <c r="BJ26" s="179">
        <f t="shared" si="98"/>
        <v>3.75</v>
      </c>
      <c r="BK26" s="355">
        <f t="shared" si="98"/>
        <v>3.4</v>
      </c>
      <c r="BL26" s="179">
        <f t="shared" si="98"/>
        <v>4.333333333333333</v>
      </c>
      <c r="BM26" s="179">
        <f t="shared" si="98"/>
        <v>4.4000000000000004</v>
      </c>
      <c r="BN26" s="179">
        <f t="shared" si="98"/>
        <v>3.3333333333333335</v>
      </c>
      <c r="BO26" s="179">
        <f t="shared" si="98"/>
        <v>2.6666666666666665</v>
      </c>
      <c r="BP26" s="355">
        <f t="shared" si="98"/>
        <v>4</v>
      </c>
      <c r="BQ26" s="356">
        <f t="shared" si="98"/>
        <v>3.5</v>
      </c>
      <c r="BR26" s="176">
        <f t="shared" si="28"/>
        <v>3.5904761904761906</v>
      </c>
      <c r="BS26" s="176">
        <f t="shared" si="29"/>
        <v>3.875</v>
      </c>
      <c r="BT26" s="176">
        <f t="shared" si="30"/>
        <v>3.4</v>
      </c>
      <c r="BU26" s="176">
        <f t="shared" si="31"/>
        <v>3.6833333333333336</v>
      </c>
      <c r="BV26" s="176">
        <f t="shared" si="32"/>
        <v>4</v>
      </c>
      <c r="BW26" s="176">
        <f t="shared" si="33"/>
        <v>3.5</v>
      </c>
      <c r="BX26" s="193">
        <f t="shared" si="34"/>
        <v>3.6748015873015873</v>
      </c>
      <c r="BY26" s="194">
        <f t="shared" si="18"/>
        <v>6</v>
      </c>
      <c r="BZ26" s="182"/>
      <c r="CA26" s="353">
        <f t="shared" si="76"/>
        <v>3.8571428571428572</v>
      </c>
      <c r="CB26" s="179">
        <f t="shared" si="77"/>
        <v>3.5714285714285716</v>
      </c>
      <c r="CC26" s="179">
        <f t="shared" si="78"/>
        <v>2.8571428571428572</v>
      </c>
      <c r="CD26" s="179">
        <f t="shared" si="79"/>
        <v>3.5714285714285716</v>
      </c>
      <c r="CE26" s="179">
        <f t="shared" si="80"/>
        <v>3.3333333333333335</v>
      </c>
      <c r="CF26" s="179">
        <f t="shared" si="81"/>
        <v>3.7142857142857144</v>
      </c>
      <c r="CG26" s="354">
        <f t="shared" si="82"/>
        <v>4</v>
      </c>
      <c r="CH26" s="179">
        <f t="shared" si="83"/>
        <v>4</v>
      </c>
      <c r="CI26" s="179">
        <f t="shared" si="84"/>
        <v>3.5</v>
      </c>
      <c r="CJ26" s="355">
        <f t="shared" si="85"/>
        <v>3</v>
      </c>
      <c r="CK26" s="179">
        <f t="shared" si="86"/>
        <v>4.166666666666667</v>
      </c>
      <c r="CL26" s="179">
        <f t="shared" si="87"/>
        <v>3.4285714285714284</v>
      </c>
      <c r="CM26" s="179">
        <f t="shared" si="88"/>
        <v>3</v>
      </c>
      <c r="CN26" s="179">
        <f t="shared" si="89"/>
        <v>3.6</v>
      </c>
      <c r="CO26" s="355">
        <f t="shared" si="90"/>
        <v>3.5714285714285716</v>
      </c>
      <c r="CP26" s="356">
        <f t="shared" si="91"/>
        <v>3.5714285714285716</v>
      </c>
      <c r="CQ26" s="176">
        <f t="shared" si="99"/>
        <v>3.5578231292517009</v>
      </c>
      <c r="CR26" s="176">
        <f t="shared" si="100"/>
        <v>3.75</v>
      </c>
      <c r="CS26" s="176">
        <f t="shared" si="101"/>
        <v>3</v>
      </c>
      <c r="CT26" s="176">
        <f t="shared" si="102"/>
        <v>3.5488095238095236</v>
      </c>
      <c r="CU26" s="176">
        <f t="shared" si="103"/>
        <v>3.5714285714285716</v>
      </c>
      <c r="CV26" s="176">
        <f t="shared" si="104"/>
        <v>3.5714285714285716</v>
      </c>
      <c r="CW26" s="193">
        <f t="shared" si="105"/>
        <v>3.4999149659863953</v>
      </c>
      <c r="CX26" s="194">
        <f t="shared" si="20"/>
        <v>7</v>
      </c>
      <c r="CY26" s="181"/>
    </row>
    <row r="27" spans="2:103" s="1" customFormat="1" ht="30" customHeight="1">
      <c r="B27" s="183">
        <v>22</v>
      </c>
      <c r="C27" s="370">
        <v>43262</v>
      </c>
      <c r="D27" s="183" t="s">
        <v>165</v>
      </c>
      <c r="E27" s="184" t="s">
        <v>132</v>
      </c>
      <c r="F27" s="184" t="s">
        <v>134</v>
      </c>
      <c r="G27" s="343" t="s">
        <v>109</v>
      </c>
      <c r="H27" s="348">
        <v>5</v>
      </c>
      <c r="I27" s="349">
        <v>5</v>
      </c>
      <c r="J27" s="349">
        <v>1</v>
      </c>
      <c r="K27" s="349">
        <v>1</v>
      </c>
      <c r="L27" s="349">
        <v>5</v>
      </c>
      <c r="M27" s="349">
        <v>5</v>
      </c>
      <c r="N27" s="350">
        <v>3</v>
      </c>
      <c r="O27" s="349">
        <v>5</v>
      </c>
      <c r="P27" s="349">
        <v>2</v>
      </c>
      <c r="Q27" s="351"/>
      <c r="R27" s="349">
        <v>4</v>
      </c>
      <c r="S27" s="349">
        <v>2</v>
      </c>
      <c r="T27" s="349">
        <v>2</v>
      </c>
      <c r="U27" s="349">
        <v>3</v>
      </c>
      <c r="V27" s="351">
        <v>5</v>
      </c>
      <c r="W27" s="351">
        <v>5</v>
      </c>
      <c r="X27" s="371"/>
      <c r="Y27" s="352" t="s">
        <v>31</v>
      </c>
      <c r="Z27" s="343" t="s">
        <v>118</v>
      </c>
      <c r="AA27" s="343" t="s">
        <v>258</v>
      </c>
      <c r="AB27" s="353">
        <f t="shared" si="0"/>
        <v>4.7777777777777777</v>
      </c>
      <c r="AC27" s="179">
        <f t="shared" si="1"/>
        <v>4.375</v>
      </c>
      <c r="AD27" s="179">
        <f t="shared" si="2"/>
        <v>2.5</v>
      </c>
      <c r="AE27" s="179">
        <f t="shared" si="3"/>
        <v>2.5</v>
      </c>
      <c r="AF27" s="179">
        <f t="shared" si="4"/>
        <v>4.5</v>
      </c>
      <c r="AG27" s="179">
        <f t="shared" si="5"/>
        <v>4</v>
      </c>
      <c r="AH27" s="354">
        <f t="shared" si="6"/>
        <v>4.125</v>
      </c>
      <c r="AI27" s="179">
        <f t="shared" si="7"/>
        <v>4.5</v>
      </c>
      <c r="AJ27" s="179">
        <f t="shared" si="8"/>
        <v>3.875</v>
      </c>
      <c r="AK27" s="355">
        <f t="shared" si="9"/>
        <v>3.8571428571428572</v>
      </c>
      <c r="AL27" s="179">
        <f t="shared" si="10"/>
        <v>4.25</v>
      </c>
      <c r="AM27" s="179">
        <f t="shared" si="11"/>
        <v>3.875</v>
      </c>
      <c r="AN27" s="179">
        <f t="shared" si="12"/>
        <v>3.5</v>
      </c>
      <c r="AO27" s="179">
        <f t="shared" si="13"/>
        <v>3.75</v>
      </c>
      <c r="AP27" s="355">
        <f t="shared" si="14"/>
        <v>4.125</v>
      </c>
      <c r="AQ27" s="356">
        <f t="shared" si="15"/>
        <v>4.125</v>
      </c>
      <c r="AR27" s="176">
        <f t="shared" si="21"/>
        <v>3.8253968253968256</v>
      </c>
      <c r="AS27" s="176">
        <f t="shared" si="22"/>
        <v>4.1875</v>
      </c>
      <c r="AT27" s="176">
        <f t="shared" si="23"/>
        <v>3.8571428571428572</v>
      </c>
      <c r="AU27" s="176">
        <f t="shared" si="24"/>
        <v>3.84375</v>
      </c>
      <c r="AV27" s="176">
        <f t="shared" si="25"/>
        <v>4.125</v>
      </c>
      <c r="AW27" s="176">
        <f t="shared" si="26"/>
        <v>4.125</v>
      </c>
      <c r="AX27" s="278">
        <f t="shared" si="27"/>
        <v>3.9939649470899474</v>
      </c>
      <c r="AY27" s="196">
        <f t="shared" si="16"/>
        <v>9</v>
      </c>
      <c r="AZ27" s="181"/>
      <c r="BA27" s="181"/>
      <c r="BB27" s="353">
        <f t="shared" si="98"/>
        <v>4.333333333333333</v>
      </c>
      <c r="BC27" s="179">
        <f t="shared" si="98"/>
        <v>4.333333333333333</v>
      </c>
      <c r="BD27" s="179">
        <f t="shared" si="98"/>
        <v>2.3333333333333335</v>
      </c>
      <c r="BE27" s="179">
        <f t="shared" si="98"/>
        <v>2.3333333333333335</v>
      </c>
      <c r="BF27" s="179">
        <f t="shared" si="98"/>
        <v>4.333333333333333</v>
      </c>
      <c r="BG27" s="179">
        <f t="shared" si="98"/>
        <v>3.3333333333333335</v>
      </c>
      <c r="BH27" s="354">
        <f t="shared" si="98"/>
        <v>4</v>
      </c>
      <c r="BI27" s="179">
        <f t="shared" si="98"/>
        <v>4.333333333333333</v>
      </c>
      <c r="BJ27" s="179">
        <f t="shared" si="98"/>
        <v>4.333333333333333</v>
      </c>
      <c r="BK27" s="355">
        <f t="shared" si="98"/>
        <v>3.5</v>
      </c>
      <c r="BL27" s="179">
        <f t="shared" si="98"/>
        <v>4.333333333333333</v>
      </c>
      <c r="BM27" s="179">
        <f t="shared" si="98"/>
        <v>4</v>
      </c>
      <c r="BN27" s="179">
        <f t="shared" si="98"/>
        <v>3.3333333333333335</v>
      </c>
      <c r="BO27" s="179">
        <f t="shared" si="98"/>
        <v>3.3333333333333335</v>
      </c>
      <c r="BP27" s="355">
        <f t="shared" si="98"/>
        <v>4</v>
      </c>
      <c r="BQ27" s="356">
        <f t="shared" si="98"/>
        <v>4</v>
      </c>
      <c r="BR27" s="176">
        <f t="shared" si="28"/>
        <v>3.5714285714285716</v>
      </c>
      <c r="BS27" s="176">
        <f t="shared" si="29"/>
        <v>4.333333333333333</v>
      </c>
      <c r="BT27" s="176">
        <f t="shared" si="30"/>
        <v>3.5</v>
      </c>
      <c r="BU27" s="176">
        <f t="shared" si="31"/>
        <v>3.75</v>
      </c>
      <c r="BV27" s="176">
        <f t="shared" si="32"/>
        <v>4</v>
      </c>
      <c r="BW27" s="176">
        <f t="shared" si="33"/>
        <v>4</v>
      </c>
      <c r="BX27" s="193">
        <f t="shared" si="34"/>
        <v>3.8591269841269842</v>
      </c>
      <c r="BY27" s="194">
        <f t="shared" si="18"/>
        <v>3</v>
      </c>
      <c r="BZ27" s="182"/>
      <c r="CA27" s="353">
        <f t="shared" si="76"/>
        <v>5</v>
      </c>
      <c r="CB27" s="179">
        <f t="shared" si="77"/>
        <v>4.4000000000000004</v>
      </c>
      <c r="CC27" s="179">
        <f t="shared" si="78"/>
        <v>2.6</v>
      </c>
      <c r="CD27" s="179">
        <f t="shared" si="79"/>
        <v>2.6</v>
      </c>
      <c r="CE27" s="179">
        <f t="shared" si="80"/>
        <v>4.5999999999999996</v>
      </c>
      <c r="CF27" s="179">
        <f t="shared" si="81"/>
        <v>4.4000000000000004</v>
      </c>
      <c r="CG27" s="354">
        <f t="shared" si="82"/>
        <v>4.2</v>
      </c>
      <c r="CH27" s="179">
        <f t="shared" si="83"/>
        <v>4.5999999999999996</v>
      </c>
      <c r="CI27" s="179">
        <f t="shared" si="84"/>
        <v>3.6</v>
      </c>
      <c r="CJ27" s="355">
        <f t="shared" si="85"/>
        <v>4</v>
      </c>
      <c r="CK27" s="179">
        <f t="shared" si="86"/>
        <v>4.2</v>
      </c>
      <c r="CL27" s="179">
        <f t="shared" si="87"/>
        <v>3.8</v>
      </c>
      <c r="CM27" s="179">
        <f t="shared" si="88"/>
        <v>3.6</v>
      </c>
      <c r="CN27" s="179">
        <f t="shared" si="89"/>
        <v>4</v>
      </c>
      <c r="CO27" s="355">
        <f t="shared" si="90"/>
        <v>4.2</v>
      </c>
      <c r="CP27" s="356">
        <f t="shared" si="91"/>
        <v>4.2</v>
      </c>
      <c r="CQ27" s="176">
        <f t="shared" si="99"/>
        <v>3.9714285714285715</v>
      </c>
      <c r="CR27" s="176">
        <f t="shared" si="100"/>
        <v>4.0999999999999996</v>
      </c>
      <c r="CS27" s="176">
        <f t="shared" si="101"/>
        <v>4</v>
      </c>
      <c r="CT27" s="176">
        <f t="shared" si="102"/>
        <v>3.9</v>
      </c>
      <c r="CU27" s="176">
        <f t="shared" si="103"/>
        <v>4.2</v>
      </c>
      <c r="CV27" s="176">
        <f t="shared" si="104"/>
        <v>4.2</v>
      </c>
      <c r="CW27" s="193">
        <f t="shared" si="105"/>
        <v>4.0619047619047617</v>
      </c>
      <c r="CX27" s="194">
        <f t="shared" si="20"/>
        <v>5</v>
      </c>
      <c r="CY27" s="181"/>
    </row>
    <row r="28" spans="2:103" s="1" customFormat="1" ht="30" customHeight="1">
      <c r="B28" s="183">
        <v>23</v>
      </c>
      <c r="C28" s="370">
        <v>43262</v>
      </c>
      <c r="D28" s="183" t="s">
        <v>166</v>
      </c>
      <c r="E28" s="184" t="s">
        <v>133</v>
      </c>
      <c r="F28" s="184" t="s">
        <v>135</v>
      </c>
      <c r="G28" s="343" t="s">
        <v>97</v>
      </c>
      <c r="H28" s="348">
        <v>5</v>
      </c>
      <c r="I28" s="349">
        <v>3</v>
      </c>
      <c r="J28" s="349">
        <v>1</v>
      </c>
      <c r="K28" s="349"/>
      <c r="L28" s="349">
        <v>5</v>
      </c>
      <c r="M28" s="349">
        <v>4</v>
      </c>
      <c r="N28" s="350">
        <v>5</v>
      </c>
      <c r="O28" s="349">
        <v>4</v>
      </c>
      <c r="P28" s="349"/>
      <c r="Q28" s="351"/>
      <c r="R28" s="349">
        <v>1</v>
      </c>
      <c r="S28" s="349">
        <v>1</v>
      </c>
      <c r="T28" s="349">
        <v>1</v>
      </c>
      <c r="U28" s="349"/>
      <c r="V28" s="351">
        <v>3</v>
      </c>
      <c r="W28" s="351">
        <v>3</v>
      </c>
      <c r="X28" s="371"/>
      <c r="Y28" s="352" t="s">
        <v>50</v>
      </c>
      <c r="Z28" s="343" t="s">
        <v>99</v>
      </c>
      <c r="AA28" s="343" t="s">
        <v>259</v>
      </c>
      <c r="AB28" s="353">
        <f t="shared" si="0"/>
        <v>3.75</v>
      </c>
      <c r="AC28" s="179">
        <f t="shared" si="1"/>
        <v>3.7647058823529411</v>
      </c>
      <c r="AD28" s="179">
        <f t="shared" si="2"/>
        <v>2.5625</v>
      </c>
      <c r="AE28" s="179">
        <f t="shared" si="3"/>
        <v>2.5</v>
      </c>
      <c r="AF28" s="179">
        <f t="shared" si="4"/>
        <v>3.4615384615384617</v>
      </c>
      <c r="AG28" s="179">
        <f t="shared" si="5"/>
        <v>3.1875</v>
      </c>
      <c r="AH28" s="354">
        <f t="shared" si="6"/>
        <v>3.625</v>
      </c>
      <c r="AI28" s="179">
        <f t="shared" si="7"/>
        <v>3.375</v>
      </c>
      <c r="AJ28" s="179">
        <f t="shared" si="8"/>
        <v>3.4285714285714284</v>
      </c>
      <c r="AK28" s="355">
        <f t="shared" si="9"/>
        <v>3.5294117647058822</v>
      </c>
      <c r="AL28" s="179">
        <f t="shared" si="10"/>
        <v>4.1428571428571432</v>
      </c>
      <c r="AM28" s="179">
        <f t="shared" si="11"/>
        <v>3.7647058823529411</v>
      </c>
      <c r="AN28" s="179">
        <f t="shared" si="12"/>
        <v>3.2941176470588234</v>
      </c>
      <c r="AO28" s="179">
        <f t="shared" si="13"/>
        <v>3.4</v>
      </c>
      <c r="AP28" s="355">
        <f t="shared" si="14"/>
        <v>4</v>
      </c>
      <c r="AQ28" s="356">
        <f t="shared" si="15"/>
        <v>3.4375</v>
      </c>
      <c r="AR28" s="176">
        <f t="shared" si="21"/>
        <v>3.2644634776987718</v>
      </c>
      <c r="AS28" s="176">
        <f t="shared" si="22"/>
        <v>3.4017857142857144</v>
      </c>
      <c r="AT28" s="176">
        <f t="shared" si="23"/>
        <v>3.5294117647058822</v>
      </c>
      <c r="AU28" s="176">
        <f t="shared" si="24"/>
        <v>3.6504201680672268</v>
      </c>
      <c r="AV28" s="176">
        <f t="shared" si="25"/>
        <v>4</v>
      </c>
      <c r="AW28" s="176">
        <f t="shared" si="26"/>
        <v>3.4375</v>
      </c>
      <c r="AX28" s="278">
        <f t="shared" si="27"/>
        <v>3.5472635207929328</v>
      </c>
      <c r="AY28" s="196">
        <f t="shared" si="16"/>
        <v>17</v>
      </c>
      <c r="AZ28" s="181"/>
      <c r="BA28" s="181"/>
      <c r="BB28" s="353">
        <f t="shared" si="98"/>
        <v>3.875</v>
      </c>
      <c r="BC28" s="179">
        <f t="shared" si="98"/>
        <v>4.2222222222222223</v>
      </c>
      <c r="BD28" s="179">
        <f t="shared" si="98"/>
        <v>2.5555555555555554</v>
      </c>
      <c r="BE28" s="179">
        <f t="shared" si="98"/>
        <v>2.2857142857142856</v>
      </c>
      <c r="BF28" s="179">
        <f t="shared" si="98"/>
        <v>2.8571428571428572</v>
      </c>
      <c r="BG28" s="179">
        <f t="shared" si="98"/>
        <v>3.3333333333333335</v>
      </c>
      <c r="BH28" s="354">
        <f t="shared" si="98"/>
        <v>3.7777777777777777</v>
      </c>
      <c r="BI28" s="179">
        <f t="shared" si="98"/>
        <v>3.375</v>
      </c>
      <c r="BJ28" s="179">
        <f t="shared" si="98"/>
        <v>3.5</v>
      </c>
      <c r="BK28" s="355">
        <f t="shared" si="98"/>
        <v>3.7777777777777777</v>
      </c>
      <c r="BL28" s="179">
        <f t="shared" si="98"/>
        <v>4.5</v>
      </c>
      <c r="BM28" s="179">
        <f t="shared" si="98"/>
        <v>4</v>
      </c>
      <c r="BN28" s="179">
        <f t="shared" si="98"/>
        <v>3.4444444444444446</v>
      </c>
      <c r="BO28" s="179">
        <f t="shared" si="98"/>
        <v>3.2857142857142856</v>
      </c>
      <c r="BP28" s="355">
        <f t="shared" si="98"/>
        <v>4.1111111111111107</v>
      </c>
      <c r="BQ28" s="356">
        <f t="shared" si="98"/>
        <v>3.5</v>
      </c>
      <c r="BR28" s="176">
        <f t="shared" si="28"/>
        <v>3.2723922902494329</v>
      </c>
      <c r="BS28" s="176">
        <f t="shared" si="29"/>
        <v>3.4375</v>
      </c>
      <c r="BT28" s="176">
        <f t="shared" si="30"/>
        <v>3.7777777777777777</v>
      </c>
      <c r="BU28" s="176">
        <f t="shared" si="31"/>
        <v>3.8075396825396828</v>
      </c>
      <c r="BV28" s="176">
        <f t="shared" si="32"/>
        <v>4.1111111111111107</v>
      </c>
      <c r="BW28" s="176">
        <f t="shared" si="33"/>
        <v>3.5</v>
      </c>
      <c r="BX28" s="193">
        <f t="shared" si="34"/>
        <v>3.6510534769463341</v>
      </c>
      <c r="BY28" s="194">
        <f t="shared" si="18"/>
        <v>9</v>
      </c>
      <c r="BZ28" s="182"/>
      <c r="CA28" s="353">
        <f t="shared" si="76"/>
        <v>3.4285714285714284</v>
      </c>
      <c r="CB28" s="179">
        <f t="shared" si="77"/>
        <v>3</v>
      </c>
      <c r="CC28" s="179">
        <f t="shared" si="78"/>
        <v>2.8333333333333335</v>
      </c>
      <c r="CD28" s="179">
        <f t="shared" si="79"/>
        <v>2.8333333333333335</v>
      </c>
      <c r="CE28" s="179">
        <f t="shared" si="80"/>
        <v>4.2</v>
      </c>
      <c r="CF28" s="179">
        <f t="shared" si="81"/>
        <v>3</v>
      </c>
      <c r="CG28" s="354">
        <f t="shared" si="82"/>
        <v>3.3333333333333335</v>
      </c>
      <c r="CH28" s="179">
        <f t="shared" si="83"/>
        <v>3.2857142857142856</v>
      </c>
      <c r="CI28" s="179">
        <f t="shared" si="84"/>
        <v>3.3333333333333335</v>
      </c>
      <c r="CJ28" s="355">
        <f t="shared" si="85"/>
        <v>3.1428571428571428</v>
      </c>
      <c r="CK28" s="179">
        <f t="shared" si="86"/>
        <v>3.6</v>
      </c>
      <c r="CL28" s="179">
        <f t="shared" si="87"/>
        <v>3.4285714285714284</v>
      </c>
      <c r="CM28" s="179">
        <f t="shared" si="88"/>
        <v>3.1428571428571428</v>
      </c>
      <c r="CN28" s="179">
        <f t="shared" si="89"/>
        <v>3.4285714285714284</v>
      </c>
      <c r="CO28" s="355">
        <f t="shared" si="90"/>
        <v>3.6666666666666665</v>
      </c>
      <c r="CP28" s="356">
        <f t="shared" si="91"/>
        <v>3.1428571428571428</v>
      </c>
      <c r="CQ28" s="176">
        <f t="shared" si="99"/>
        <v>3.2326530612244899</v>
      </c>
      <c r="CR28" s="176">
        <f t="shared" si="100"/>
        <v>3.3095238095238093</v>
      </c>
      <c r="CS28" s="176">
        <f t="shared" si="101"/>
        <v>3.1428571428571428</v>
      </c>
      <c r="CT28" s="176">
        <f t="shared" si="102"/>
        <v>3.4</v>
      </c>
      <c r="CU28" s="176">
        <f t="shared" si="103"/>
        <v>3.6666666666666665</v>
      </c>
      <c r="CV28" s="176">
        <f t="shared" si="104"/>
        <v>3.1428571428571428</v>
      </c>
      <c r="CW28" s="193">
        <f t="shared" si="105"/>
        <v>3.3157596371882083</v>
      </c>
      <c r="CX28" s="194">
        <f t="shared" si="20"/>
        <v>7</v>
      </c>
      <c r="CY28" s="181"/>
    </row>
    <row r="29" spans="2:103" s="1" customFormat="1" ht="30" customHeight="1">
      <c r="B29" s="183">
        <v>24</v>
      </c>
      <c r="C29" s="370">
        <v>43262</v>
      </c>
      <c r="D29" s="183" t="s">
        <v>165</v>
      </c>
      <c r="E29" s="184" t="s">
        <v>132</v>
      </c>
      <c r="F29" s="184" t="s">
        <v>134</v>
      </c>
      <c r="G29" s="343" t="s">
        <v>110</v>
      </c>
      <c r="H29" s="348">
        <v>3</v>
      </c>
      <c r="I29" s="349">
        <v>3</v>
      </c>
      <c r="J29" s="349">
        <v>2</v>
      </c>
      <c r="K29" s="349">
        <v>4</v>
      </c>
      <c r="L29" s="349">
        <v>2</v>
      </c>
      <c r="M29" s="349">
        <v>2</v>
      </c>
      <c r="N29" s="350">
        <v>3</v>
      </c>
      <c r="O29" s="349"/>
      <c r="P29" s="349">
        <v>3</v>
      </c>
      <c r="Q29" s="351">
        <v>3</v>
      </c>
      <c r="R29" s="349">
        <v>4</v>
      </c>
      <c r="S29" s="349">
        <v>3</v>
      </c>
      <c r="T29" s="349">
        <v>3</v>
      </c>
      <c r="U29" s="349"/>
      <c r="V29" s="351">
        <v>2</v>
      </c>
      <c r="W29" s="351">
        <v>3</v>
      </c>
      <c r="X29" s="371"/>
      <c r="Y29" s="352" t="s">
        <v>28</v>
      </c>
      <c r="Z29" s="343" t="s">
        <v>122</v>
      </c>
      <c r="AA29" s="343" t="s">
        <v>257</v>
      </c>
      <c r="AB29" s="353">
        <f t="shared" si="0"/>
        <v>3.8888888888888888</v>
      </c>
      <c r="AC29" s="179">
        <f t="shared" si="1"/>
        <v>4.333333333333333</v>
      </c>
      <c r="AD29" s="179">
        <f t="shared" si="2"/>
        <v>2.375</v>
      </c>
      <c r="AE29" s="179">
        <f t="shared" si="3"/>
        <v>2.875</v>
      </c>
      <c r="AF29" s="179">
        <f t="shared" si="4"/>
        <v>4.125</v>
      </c>
      <c r="AG29" s="179">
        <f t="shared" si="5"/>
        <v>3.5</v>
      </c>
      <c r="AH29" s="354">
        <f t="shared" si="6"/>
        <v>3.8888888888888888</v>
      </c>
      <c r="AI29" s="179">
        <f t="shared" si="7"/>
        <v>3.875</v>
      </c>
      <c r="AJ29" s="179">
        <f t="shared" si="8"/>
        <v>4</v>
      </c>
      <c r="AK29" s="355">
        <f t="shared" si="9"/>
        <v>4.333333333333333</v>
      </c>
      <c r="AL29" s="179">
        <f t="shared" si="10"/>
        <v>4.1111111111111107</v>
      </c>
      <c r="AM29" s="179">
        <f t="shared" si="11"/>
        <v>4</v>
      </c>
      <c r="AN29" s="179">
        <f t="shared" si="12"/>
        <v>3.75</v>
      </c>
      <c r="AO29" s="179">
        <f t="shared" si="13"/>
        <v>4.125</v>
      </c>
      <c r="AP29" s="355">
        <f t="shared" si="14"/>
        <v>4.5714285714285712</v>
      </c>
      <c r="AQ29" s="356">
        <f t="shared" si="15"/>
        <v>4</v>
      </c>
      <c r="AR29" s="176">
        <f t="shared" si="21"/>
        <v>3.5694444444444442</v>
      </c>
      <c r="AS29" s="176">
        <f t="shared" si="22"/>
        <v>3.9375</v>
      </c>
      <c r="AT29" s="176">
        <f t="shared" si="23"/>
        <v>4.333333333333333</v>
      </c>
      <c r="AU29" s="176">
        <f t="shared" si="24"/>
        <v>3.9965277777777777</v>
      </c>
      <c r="AV29" s="176">
        <f t="shared" si="25"/>
        <v>4.5714285714285712</v>
      </c>
      <c r="AW29" s="176">
        <f t="shared" si="26"/>
        <v>4</v>
      </c>
      <c r="AX29" s="278">
        <f t="shared" si="27"/>
        <v>4.0680390211640214</v>
      </c>
      <c r="AY29" s="196">
        <f t="shared" si="16"/>
        <v>9</v>
      </c>
      <c r="AZ29" s="181"/>
      <c r="BA29" s="181"/>
      <c r="BB29" s="353">
        <f t="shared" si="98"/>
        <v>3</v>
      </c>
      <c r="BC29" s="179">
        <f t="shared" si="98"/>
        <v>4.333333333333333</v>
      </c>
      <c r="BD29" s="179">
        <f t="shared" si="98"/>
        <v>2</v>
      </c>
      <c r="BE29" s="179">
        <f t="shared" si="98"/>
        <v>2</v>
      </c>
      <c r="BF29" s="179">
        <f t="shared" si="98"/>
        <v>3.5</v>
      </c>
      <c r="BG29" s="179">
        <f t="shared" si="98"/>
        <v>2</v>
      </c>
      <c r="BH29" s="354">
        <f t="shared" si="98"/>
        <v>3.6666666666666665</v>
      </c>
      <c r="BI29" s="179">
        <f t="shared" si="98"/>
        <v>3</v>
      </c>
      <c r="BJ29" s="179">
        <f t="shared" si="98"/>
        <v>3.3333333333333335</v>
      </c>
      <c r="BK29" s="355">
        <f t="shared" si="98"/>
        <v>4.333333333333333</v>
      </c>
      <c r="BL29" s="179">
        <f t="shared" si="98"/>
        <v>3.6666666666666665</v>
      </c>
      <c r="BM29" s="179">
        <f t="shared" si="98"/>
        <v>4.333333333333333</v>
      </c>
      <c r="BN29" s="179">
        <f t="shared" si="98"/>
        <v>3.6666666666666665</v>
      </c>
      <c r="BO29" s="179">
        <f t="shared" si="98"/>
        <v>3.6666666666666665</v>
      </c>
      <c r="BP29" s="355">
        <f t="shared" si="98"/>
        <v>5</v>
      </c>
      <c r="BQ29" s="356">
        <f t="shared" si="98"/>
        <v>3.3333333333333335</v>
      </c>
      <c r="BR29" s="176">
        <f t="shared" si="28"/>
        <v>2.9285714285714284</v>
      </c>
      <c r="BS29" s="176">
        <f t="shared" si="29"/>
        <v>3.166666666666667</v>
      </c>
      <c r="BT29" s="176">
        <f t="shared" si="30"/>
        <v>4.333333333333333</v>
      </c>
      <c r="BU29" s="176">
        <f t="shared" si="31"/>
        <v>3.833333333333333</v>
      </c>
      <c r="BV29" s="176">
        <f t="shared" si="32"/>
        <v>5</v>
      </c>
      <c r="BW29" s="176">
        <f t="shared" si="33"/>
        <v>3.3333333333333335</v>
      </c>
      <c r="BX29" s="193">
        <f t="shared" si="34"/>
        <v>3.7658730158730154</v>
      </c>
      <c r="BY29" s="194">
        <f t="shared" si="18"/>
        <v>3</v>
      </c>
      <c r="BZ29" s="182"/>
      <c r="CA29" s="353">
        <f t="shared" si="76"/>
        <v>4.333333333333333</v>
      </c>
      <c r="CB29" s="179">
        <f t="shared" si="77"/>
        <v>4.333333333333333</v>
      </c>
      <c r="CC29" s="179">
        <f t="shared" si="78"/>
        <v>2.5</v>
      </c>
      <c r="CD29" s="179">
        <f t="shared" si="79"/>
        <v>3.1666666666666665</v>
      </c>
      <c r="CE29" s="179">
        <f t="shared" si="80"/>
        <v>4.333333333333333</v>
      </c>
      <c r="CF29" s="179">
        <f t="shared" si="81"/>
        <v>4</v>
      </c>
      <c r="CG29" s="354">
        <f t="shared" si="82"/>
        <v>4</v>
      </c>
      <c r="CH29" s="179">
        <f t="shared" si="83"/>
        <v>4.166666666666667</v>
      </c>
      <c r="CI29" s="179">
        <f t="shared" si="84"/>
        <v>4.4000000000000004</v>
      </c>
      <c r="CJ29" s="355">
        <f t="shared" si="85"/>
        <v>4.333333333333333</v>
      </c>
      <c r="CK29" s="179">
        <f t="shared" si="86"/>
        <v>4.333333333333333</v>
      </c>
      <c r="CL29" s="179">
        <f t="shared" si="87"/>
        <v>3.8333333333333335</v>
      </c>
      <c r="CM29" s="179">
        <f t="shared" si="88"/>
        <v>3.8</v>
      </c>
      <c r="CN29" s="179">
        <f t="shared" si="89"/>
        <v>4.4000000000000004</v>
      </c>
      <c r="CO29" s="355">
        <f t="shared" si="90"/>
        <v>4.5</v>
      </c>
      <c r="CP29" s="356">
        <f t="shared" si="91"/>
        <v>4.333333333333333</v>
      </c>
      <c r="CQ29" s="176">
        <f t="shared" si="99"/>
        <v>3.8095238095238093</v>
      </c>
      <c r="CR29" s="176">
        <f t="shared" si="100"/>
        <v>4.2833333333333332</v>
      </c>
      <c r="CS29" s="176">
        <f t="shared" si="101"/>
        <v>4.333333333333333</v>
      </c>
      <c r="CT29" s="176">
        <f t="shared" si="102"/>
        <v>4.0916666666666668</v>
      </c>
      <c r="CU29" s="176">
        <f t="shared" si="103"/>
        <v>4.5</v>
      </c>
      <c r="CV29" s="176">
        <f t="shared" si="104"/>
        <v>4.333333333333333</v>
      </c>
      <c r="CW29" s="193">
        <f t="shared" si="105"/>
        <v>4.2251984126984121</v>
      </c>
      <c r="CX29" s="194">
        <f t="shared" si="20"/>
        <v>6</v>
      </c>
      <c r="CY29" s="181"/>
    </row>
    <row r="30" spans="2:103" s="1" customFormat="1" ht="30" customHeight="1">
      <c r="B30" s="367">
        <v>25</v>
      </c>
      <c r="C30" s="370">
        <v>43262</v>
      </c>
      <c r="D30" s="183" t="s">
        <v>165</v>
      </c>
      <c r="E30" s="184" t="s">
        <v>133</v>
      </c>
      <c r="F30" s="184" t="s">
        <v>135</v>
      </c>
      <c r="G30" s="343" t="s">
        <v>101</v>
      </c>
      <c r="H30" s="348"/>
      <c r="I30" s="349">
        <v>4</v>
      </c>
      <c r="J30" s="349"/>
      <c r="K30" s="349">
        <v>5</v>
      </c>
      <c r="L30" s="349">
        <v>1</v>
      </c>
      <c r="M30" s="349">
        <v>3</v>
      </c>
      <c r="N30" s="350">
        <v>5</v>
      </c>
      <c r="O30" s="349">
        <v>5</v>
      </c>
      <c r="P30" s="349">
        <v>1</v>
      </c>
      <c r="Q30" s="351">
        <v>5</v>
      </c>
      <c r="R30" s="349">
        <v>5</v>
      </c>
      <c r="S30" s="349">
        <v>1</v>
      </c>
      <c r="T30" s="349"/>
      <c r="U30" s="349">
        <v>3</v>
      </c>
      <c r="V30" s="351">
        <v>5</v>
      </c>
      <c r="W30" s="351">
        <v>4</v>
      </c>
      <c r="X30" s="371"/>
      <c r="Y30" s="352" t="s">
        <v>54</v>
      </c>
      <c r="Z30" s="343" t="s">
        <v>103</v>
      </c>
      <c r="AA30" s="343" t="s">
        <v>257</v>
      </c>
      <c r="AB30" s="353">
        <f t="shared" si="0"/>
        <v>4.8</v>
      </c>
      <c r="AC30" s="179">
        <f t="shared" si="1"/>
        <v>4.75</v>
      </c>
      <c r="AD30" s="179">
        <f t="shared" si="2"/>
        <v>3.2</v>
      </c>
      <c r="AE30" s="179">
        <f t="shared" si="3"/>
        <v>4.2</v>
      </c>
      <c r="AF30" s="179">
        <f t="shared" si="4"/>
        <v>5</v>
      </c>
      <c r="AG30" s="179">
        <f t="shared" si="5"/>
        <v>4</v>
      </c>
      <c r="AH30" s="354">
        <f t="shared" si="6"/>
        <v>4.5999999999999996</v>
      </c>
      <c r="AI30" s="179">
        <f t="shared" si="7"/>
        <v>5</v>
      </c>
      <c r="AJ30" s="179">
        <f t="shared" si="8"/>
        <v>4.5</v>
      </c>
      <c r="AK30" s="355">
        <f t="shared" si="9"/>
        <v>4.8</v>
      </c>
      <c r="AL30" s="179">
        <f t="shared" si="10"/>
        <v>4.4000000000000004</v>
      </c>
      <c r="AM30" s="179">
        <f t="shared" si="11"/>
        <v>4.5</v>
      </c>
      <c r="AN30" s="179">
        <f t="shared" si="12"/>
        <v>4.4000000000000004</v>
      </c>
      <c r="AO30" s="179">
        <f t="shared" si="13"/>
        <v>4.75</v>
      </c>
      <c r="AP30" s="355">
        <f t="shared" si="14"/>
        <v>4.5999999999999996</v>
      </c>
      <c r="AQ30" s="356">
        <f t="shared" si="15"/>
        <v>4.5999999999999996</v>
      </c>
      <c r="AR30" s="176">
        <f t="shared" si="21"/>
        <v>4.3642857142857139</v>
      </c>
      <c r="AS30" s="176">
        <f t="shared" si="22"/>
        <v>4.75</v>
      </c>
      <c r="AT30" s="176">
        <f t="shared" si="23"/>
        <v>4.8</v>
      </c>
      <c r="AU30" s="176">
        <f t="shared" si="24"/>
        <v>4.5125000000000002</v>
      </c>
      <c r="AV30" s="176">
        <f t="shared" si="25"/>
        <v>4.5999999999999996</v>
      </c>
      <c r="AW30" s="176">
        <f t="shared" si="26"/>
        <v>4.5999999999999996</v>
      </c>
      <c r="AX30" s="278">
        <f t="shared" si="27"/>
        <v>4.6044642857142861</v>
      </c>
      <c r="AY30" s="196">
        <f t="shared" si="16"/>
        <v>5</v>
      </c>
      <c r="AZ30" s="181"/>
      <c r="BA30" s="181"/>
      <c r="BB30" s="353"/>
      <c r="BC30" s="179"/>
      <c r="BD30" s="179"/>
      <c r="BE30" s="179"/>
      <c r="BF30" s="179"/>
      <c r="BG30" s="179"/>
      <c r="BH30" s="354"/>
      <c r="BI30" s="179"/>
      <c r="BJ30" s="179"/>
      <c r="BK30" s="355"/>
      <c r="BL30" s="179"/>
      <c r="BM30" s="179"/>
      <c r="BN30" s="179"/>
      <c r="BO30" s="179"/>
      <c r="BP30" s="355"/>
      <c r="BQ30" s="356"/>
      <c r="BR30" s="176"/>
      <c r="BS30" s="176"/>
      <c r="BT30" s="176"/>
      <c r="BU30" s="176"/>
      <c r="BV30" s="176"/>
      <c r="BW30" s="176"/>
      <c r="BX30" s="193"/>
      <c r="BY30" s="194">
        <f t="shared" si="18"/>
        <v>0</v>
      </c>
      <c r="BZ30" s="182"/>
      <c r="CA30" s="353">
        <f t="shared" si="76"/>
        <v>4.8</v>
      </c>
      <c r="CB30" s="179">
        <f t="shared" si="77"/>
        <v>4.75</v>
      </c>
      <c r="CC30" s="179">
        <f t="shared" si="78"/>
        <v>3.2</v>
      </c>
      <c r="CD30" s="179">
        <f t="shared" si="79"/>
        <v>4.2</v>
      </c>
      <c r="CE30" s="179">
        <f t="shared" si="80"/>
        <v>5</v>
      </c>
      <c r="CF30" s="179">
        <f t="shared" si="81"/>
        <v>4</v>
      </c>
      <c r="CG30" s="354">
        <f t="shared" si="82"/>
        <v>4.5999999999999996</v>
      </c>
      <c r="CH30" s="179">
        <f t="shared" si="83"/>
        <v>5</v>
      </c>
      <c r="CI30" s="179">
        <f t="shared" si="84"/>
        <v>4.5</v>
      </c>
      <c r="CJ30" s="355">
        <f t="shared" si="85"/>
        <v>4.8</v>
      </c>
      <c r="CK30" s="179">
        <f t="shared" si="86"/>
        <v>4.4000000000000004</v>
      </c>
      <c r="CL30" s="179">
        <f t="shared" si="87"/>
        <v>4.5</v>
      </c>
      <c r="CM30" s="179">
        <f t="shared" si="88"/>
        <v>4.4000000000000004</v>
      </c>
      <c r="CN30" s="179">
        <f t="shared" si="89"/>
        <v>4.75</v>
      </c>
      <c r="CO30" s="355">
        <f t="shared" si="90"/>
        <v>4.5999999999999996</v>
      </c>
      <c r="CP30" s="356">
        <f t="shared" si="91"/>
        <v>4.5999999999999996</v>
      </c>
      <c r="CQ30" s="176">
        <f t="shared" ref="CQ30" si="106">AVERAGE(CA30:CG30)</f>
        <v>4.3642857142857139</v>
      </c>
      <c r="CR30" s="176">
        <f t="shared" ref="CR30" si="107">AVERAGE(CH30:CI30)</f>
        <v>4.75</v>
      </c>
      <c r="CS30" s="176">
        <f t="shared" ref="CS30" si="108">AVERAGE(CJ30)</f>
        <v>4.8</v>
      </c>
      <c r="CT30" s="176">
        <f t="shared" ref="CT30" si="109">AVERAGE(CK30:CN30)</f>
        <v>4.5125000000000002</v>
      </c>
      <c r="CU30" s="176">
        <f t="shared" ref="CU30" si="110">AVERAGE(CO30)</f>
        <v>4.5999999999999996</v>
      </c>
      <c r="CV30" s="176">
        <f t="shared" ref="CV30" si="111">AVERAGE(CP30)</f>
        <v>4.5999999999999996</v>
      </c>
      <c r="CW30" s="193">
        <f t="shared" ref="CW30" si="112">AVERAGE(CQ30:CV30)</f>
        <v>4.6044642857142861</v>
      </c>
      <c r="CX30" s="194">
        <f t="shared" si="20"/>
        <v>5</v>
      </c>
      <c r="CY30" s="181"/>
    </row>
    <row r="31" spans="2:103" s="1" customFormat="1" ht="30" customHeight="1">
      <c r="B31" s="183">
        <v>26</v>
      </c>
      <c r="C31" s="370">
        <v>43262</v>
      </c>
      <c r="D31" s="183" t="s">
        <v>165</v>
      </c>
      <c r="E31" s="184" t="s">
        <v>132</v>
      </c>
      <c r="F31" s="184" t="s">
        <v>134</v>
      </c>
      <c r="G31" s="343" t="s">
        <v>111</v>
      </c>
      <c r="H31" s="348">
        <v>4</v>
      </c>
      <c r="I31" s="349">
        <v>4</v>
      </c>
      <c r="J31" s="349">
        <v>1</v>
      </c>
      <c r="K31" s="349">
        <v>2</v>
      </c>
      <c r="L31" s="349">
        <v>3</v>
      </c>
      <c r="M31" s="349">
        <v>3</v>
      </c>
      <c r="N31" s="350">
        <v>2</v>
      </c>
      <c r="O31" s="349">
        <v>2</v>
      </c>
      <c r="P31" s="349">
        <v>2</v>
      </c>
      <c r="Q31" s="351">
        <v>2</v>
      </c>
      <c r="R31" s="349">
        <v>4</v>
      </c>
      <c r="S31" s="349">
        <v>1</v>
      </c>
      <c r="T31" s="349">
        <v>1</v>
      </c>
      <c r="U31" s="349">
        <v>3</v>
      </c>
      <c r="V31" s="351">
        <v>3</v>
      </c>
      <c r="W31" s="351">
        <v>3</v>
      </c>
      <c r="X31" s="371"/>
      <c r="Y31" s="352" t="s">
        <v>44</v>
      </c>
      <c r="Z31" s="343" t="s">
        <v>111</v>
      </c>
      <c r="AA31" s="343" t="s">
        <v>259</v>
      </c>
      <c r="AB31" s="353">
        <f t="shared" si="0"/>
        <v>4.333333333333333</v>
      </c>
      <c r="AC31" s="179">
        <f t="shared" si="1"/>
        <v>4.117647058823529</v>
      </c>
      <c r="AD31" s="179">
        <f t="shared" si="2"/>
        <v>2.8</v>
      </c>
      <c r="AE31" s="179">
        <f t="shared" si="3"/>
        <v>2.7333333333333334</v>
      </c>
      <c r="AF31" s="179">
        <f t="shared" si="4"/>
        <v>4.2222222222222223</v>
      </c>
      <c r="AG31" s="179">
        <f t="shared" si="5"/>
        <v>3.8235294117647061</v>
      </c>
      <c r="AH31" s="354">
        <f t="shared" si="6"/>
        <v>4</v>
      </c>
      <c r="AI31" s="179">
        <f t="shared" si="7"/>
        <v>4.117647058823529</v>
      </c>
      <c r="AJ31" s="179">
        <f t="shared" si="8"/>
        <v>3.6470588235294117</v>
      </c>
      <c r="AK31" s="355">
        <f t="shared" si="9"/>
        <v>4.117647058823529</v>
      </c>
      <c r="AL31" s="179">
        <f t="shared" si="10"/>
        <v>4.25</v>
      </c>
      <c r="AM31" s="179">
        <f t="shared" si="11"/>
        <v>3.8235294117647061</v>
      </c>
      <c r="AN31" s="179">
        <f t="shared" si="12"/>
        <v>3.3333333333333335</v>
      </c>
      <c r="AO31" s="179">
        <f t="shared" si="13"/>
        <v>3.375</v>
      </c>
      <c r="AP31" s="355">
        <f t="shared" si="14"/>
        <v>4.2941176470588234</v>
      </c>
      <c r="AQ31" s="356">
        <f t="shared" si="15"/>
        <v>4.166666666666667</v>
      </c>
      <c r="AR31" s="176">
        <f t="shared" si="21"/>
        <v>3.7185807656395893</v>
      </c>
      <c r="AS31" s="176">
        <f t="shared" si="22"/>
        <v>3.8823529411764701</v>
      </c>
      <c r="AT31" s="176">
        <f t="shared" si="23"/>
        <v>4.117647058823529</v>
      </c>
      <c r="AU31" s="176">
        <f t="shared" si="24"/>
        <v>3.6954656862745101</v>
      </c>
      <c r="AV31" s="176">
        <f t="shared" si="25"/>
        <v>4.2941176470588234</v>
      </c>
      <c r="AW31" s="176">
        <f t="shared" si="26"/>
        <v>4.166666666666667</v>
      </c>
      <c r="AX31" s="278">
        <f t="shared" si="27"/>
        <v>3.9791384609399318</v>
      </c>
      <c r="AY31" s="196">
        <f t="shared" si="16"/>
        <v>18</v>
      </c>
      <c r="AZ31" s="181"/>
      <c r="BA31" s="181"/>
      <c r="BB31" s="353">
        <f t="shared" ref="BB31:BQ33" si="113">+AVERAGEIFS(H$6:H$440,$G$6:$G$440,$Z31,$E$6:$E$440,"Muller")</f>
        <v>4.666666666666667</v>
      </c>
      <c r="BC31" s="179">
        <f t="shared" si="113"/>
        <v>4.5</v>
      </c>
      <c r="BD31" s="179">
        <f t="shared" si="113"/>
        <v>2.4</v>
      </c>
      <c r="BE31" s="179">
        <f t="shared" si="113"/>
        <v>2.6</v>
      </c>
      <c r="BF31" s="179">
        <f t="shared" si="113"/>
        <v>4.666666666666667</v>
      </c>
      <c r="BG31" s="179">
        <f t="shared" si="113"/>
        <v>4.333333333333333</v>
      </c>
      <c r="BH31" s="354">
        <f t="shared" si="113"/>
        <v>4.666666666666667</v>
      </c>
      <c r="BI31" s="179">
        <f t="shared" si="113"/>
        <v>4.333333333333333</v>
      </c>
      <c r="BJ31" s="179">
        <f t="shared" si="113"/>
        <v>3.5</v>
      </c>
      <c r="BK31" s="355">
        <f t="shared" si="113"/>
        <v>4.333333333333333</v>
      </c>
      <c r="BL31" s="179">
        <f t="shared" si="113"/>
        <v>4</v>
      </c>
      <c r="BM31" s="179">
        <f t="shared" si="113"/>
        <v>4</v>
      </c>
      <c r="BN31" s="179">
        <f t="shared" si="113"/>
        <v>3.3333333333333335</v>
      </c>
      <c r="BO31" s="179">
        <f t="shared" si="113"/>
        <v>3.8333333333333335</v>
      </c>
      <c r="BP31" s="355">
        <f t="shared" si="113"/>
        <v>4.5</v>
      </c>
      <c r="BQ31" s="356">
        <f t="shared" si="113"/>
        <v>4.333333333333333</v>
      </c>
      <c r="BR31" s="176">
        <f t="shared" si="28"/>
        <v>3.9761904761904767</v>
      </c>
      <c r="BS31" s="176">
        <f t="shared" si="29"/>
        <v>3.9166666666666665</v>
      </c>
      <c r="BT31" s="176">
        <f t="shared" si="30"/>
        <v>4.333333333333333</v>
      </c>
      <c r="BU31" s="176">
        <f t="shared" si="31"/>
        <v>3.791666666666667</v>
      </c>
      <c r="BV31" s="176">
        <f t="shared" si="32"/>
        <v>4.5</v>
      </c>
      <c r="BW31" s="176">
        <f t="shared" si="33"/>
        <v>4.333333333333333</v>
      </c>
      <c r="BX31" s="193">
        <f t="shared" si="34"/>
        <v>4.1418650793650791</v>
      </c>
      <c r="BY31" s="194">
        <f t="shared" si="18"/>
        <v>6</v>
      </c>
      <c r="BZ31" s="182"/>
      <c r="CA31" s="353">
        <f t="shared" si="76"/>
        <v>4.0909090909090908</v>
      </c>
      <c r="CB31" s="179">
        <f t="shared" si="77"/>
        <v>4</v>
      </c>
      <c r="CC31" s="179">
        <f t="shared" si="78"/>
        <v>2.8888888888888888</v>
      </c>
      <c r="CD31" s="179">
        <f t="shared" si="79"/>
        <v>2.7777777777777777</v>
      </c>
      <c r="CE31" s="179">
        <f t="shared" si="80"/>
        <v>3.9090909090909092</v>
      </c>
      <c r="CF31" s="179">
        <f t="shared" si="81"/>
        <v>3.4</v>
      </c>
      <c r="CG31" s="354">
        <f t="shared" si="82"/>
        <v>3.5</v>
      </c>
      <c r="CH31" s="179">
        <f t="shared" si="83"/>
        <v>4</v>
      </c>
      <c r="CI31" s="179">
        <f t="shared" si="84"/>
        <v>3.8</v>
      </c>
      <c r="CJ31" s="355">
        <f t="shared" si="85"/>
        <v>3.9</v>
      </c>
      <c r="CK31" s="179">
        <f t="shared" si="86"/>
        <v>4.3</v>
      </c>
      <c r="CL31" s="179">
        <f t="shared" si="87"/>
        <v>3.8</v>
      </c>
      <c r="CM31" s="179">
        <f t="shared" si="88"/>
        <v>3.4545454545454546</v>
      </c>
      <c r="CN31" s="179">
        <f t="shared" si="89"/>
        <v>3.2222222222222223</v>
      </c>
      <c r="CO31" s="355">
        <f t="shared" si="90"/>
        <v>4.0999999999999996</v>
      </c>
      <c r="CP31" s="356">
        <f t="shared" si="91"/>
        <v>4.0909090909090908</v>
      </c>
      <c r="CQ31" s="176">
        <f t="shared" ref="CQ31:CQ43" si="114">AVERAGE(CA31:CG31)</f>
        <v>3.5095238095238095</v>
      </c>
      <c r="CR31" s="176">
        <f t="shared" ref="CR31:CR43" si="115">AVERAGE(CH31:CI31)</f>
        <v>3.9</v>
      </c>
      <c r="CS31" s="176">
        <f t="shared" ref="CS31:CS43" si="116">AVERAGE(CJ31)</f>
        <v>3.9</v>
      </c>
      <c r="CT31" s="176">
        <f t="shared" ref="CT31:CT43" si="117">AVERAGE(CK31:CN31)</f>
        <v>3.694191919191919</v>
      </c>
      <c r="CU31" s="176">
        <f t="shared" ref="CU31:CU43" si="118">AVERAGE(CO31)</f>
        <v>4.0999999999999996</v>
      </c>
      <c r="CV31" s="176">
        <f t="shared" ref="CV31:CV43" si="119">AVERAGE(CP31)</f>
        <v>4.0909090909090908</v>
      </c>
      <c r="CW31" s="193">
        <f t="shared" ref="CW31:CW43" si="120">AVERAGE(CQ31:CV31)</f>
        <v>3.8657708032708027</v>
      </c>
      <c r="CX31" s="194">
        <f t="shared" si="20"/>
        <v>11</v>
      </c>
      <c r="CY31" s="181"/>
    </row>
    <row r="32" spans="2:103" s="1" customFormat="1" ht="30" customHeight="1">
      <c r="B32" s="183">
        <v>27</v>
      </c>
      <c r="C32" s="370">
        <v>43262</v>
      </c>
      <c r="D32" s="183" t="s">
        <v>166</v>
      </c>
      <c r="E32" s="184" t="s">
        <v>133</v>
      </c>
      <c r="F32" s="184" t="s">
        <v>134</v>
      </c>
      <c r="G32" s="343" t="s">
        <v>97</v>
      </c>
      <c r="H32" s="348">
        <v>1</v>
      </c>
      <c r="I32" s="349">
        <v>3</v>
      </c>
      <c r="J32" s="349">
        <v>5</v>
      </c>
      <c r="K32" s="349">
        <v>3</v>
      </c>
      <c r="L32" s="349">
        <v>1</v>
      </c>
      <c r="M32" s="349">
        <v>2</v>
      </c>
      <c r="N32" s="350">
        <v>1</v>
      </c>
      <c r="O32" s="349">
        <v>1</v>
      </c>
      <c r="P32" s="349">
        <v>3</v>
      </c>
      <c r="Q32" s="351">
        <v>3</v>
      </c>
      <c r="R32" s="349">
        <v>1</v>
      </c>
      <c r="S32" s="349">
        <v>3</v>
      </c>
      <c r="T32" s="349">
        <v>2</v>
      </c>
      <c r="U32" s="349"/>
      <c r="V32" s="351">
        <v>1</v>
      </c>
      <c r="W32" s="351">
        <v>1</v>
      </c>
      <c r="X32" s="371"/>
      <c r="Y32" s="352" t="s">
        <v>52</v>
      </c>
      <c r="Z32" s="343" t="s">
        <v>114</v>
      </c>
      <c r="AA32" s="343" t="s">
        <v>257</v>
      </c>
      <c r="AB32" s="353">
        <f t="shared" si="0"/>
        <v>4.7142857142857144</v>
      </c>
      <c r="AC32" s="179">
        <f t="shared" si="1"/>
        <v>4.1428571428571432</v>
      </c>
      <c r="AD32" s="179">
        <f t="shared" si="2"/>
        <v>2.5714285714285716</v>
      </c>
      <c r="AE32" s="179">
        <f t="shared" si="3"/>
        <v>3.2857142857142856</v>
      </c>
      <c r="AF32" s="179">
        <f t="shared" si="4"/>
        <v>4.666666666666667</v>
      </c>
      <c r="AG32" s="179">
        <f t="shared" si="5"/>
        <v>4.166666666666667</v>
      </c>
      <c r="AH32" s="354">
        <f t="shared" si="6"/>
        <v>4.2857142857142856</v>
      </c>
      <c r="AI32" s="179">
        <f t="shared" si="7"/>
        <v>4.333333333333333</v>
      </c>
      <c r="AJ32" s="179">
        <f t="shared" si="8"/>
        <v>3.4285714285714284</v>
      </c>
      <c r="AK32" s="355">
        <f t="shared" si="9"/>
        <v>4.4285714285714288</v>
      </c>
      <c r="AL32" s="179">
        <f t="shared" si="10"/>
        <v>4</v>
      </c>
      <c r="AM32" s="179">
        <f t="shared" si="11"/>
        <v>3.4285714285714284</v>
      </c>
      <c r="AN32" s="179">
        <f t="shared" si="12"/>
        <v>3.8571428571428572</v>
      </c>
      <c r="AO32" s="179">
        <f t="shared" si="13"/>
        <v>3.8333333333333335</v>
      </c>
      <c r="AP32" s="355">
        <f t="shared" si="14"/>
        <v>4.5714285714285712</v>
      </c>
      <c r="AQ32" s="356">
        <f t="shared" si="15"/>
        <v>4.2857142857142856</v>
      </c>
      <c r="AR32" s="176">
        <f t="shared" si="21"/>
        <v>3.9761904761904767</v>
      </c>
      <c r="AS32" s="176">
        <f t="shared" si="22"/>
        <v>3.8809523809523805</v>
      </c>
      <c r="AT32" s="176">
        <f t="shared" si="23"/>
        <v>4.4285714285714288</v>
      </c>
      <c r="AU32" s="176">
        <f t="shared" si="24"/>
        <v>3.7797619047619051</v>
      </c>
      <c r="AV32" s="176">
        <f t="shared" si="25"/>
        <v>4.5714285714285712</v>
      </c>
      <c r="AW32" s="176">
        <f t="shared" si="26"/>
        <v>4.2857142857142856</v>
      </c>
      <c r="AX32" s="278">
        <f t="shared" si="27"/>
        <v>4.1537698412698409</v>
      </c>
      <c r="AY32" s="196">
        <f t="shared" si="16"/>
        <v>7</v>
      </c>
      <c r="AZ32" s="181"/>
      <c r="BA32" s="181"/>
      <c r="BB32" s="353">
        <f t="shared" si="113"/>
        <v>4.5</v>
      </c>
      <c r="BC32" s="179">
        <f t="shared" si="113"/>
        <v>3</v>
      </c>
      <c r="BD32" s="179">
        <f t="shared" si="113"/>
        <v>3.5</v>
      </c>
      <c r="BE32" s="179">
        <f t="shared" si="113"/>
        <v>4</v>
      </c>
      <c r="BF32" s="179">
        <f t="shared" si="113"/>
        <v>4</v>
      </c>
      <c r="BG32" s="179">
        <f t="shared" si="113"/>
        <v>4</v>
      </c>
      <c r="BH32" s="354">
        <f t="shared" si="113"/>
        <v>3.5</v>
      </c>
      <c r="BI32" s="179">
        <f t="shared" si="113"/>
        <v>4</v>
      </c>
      <c r="BJ32" s="179">
        <f t="shared" si="113"/>
        <v>5</v>
      </c>
      <c r="BK32" s="355">
        <f t="shared" si="113"/>
        <v>4.5</v>
      </c>
      <c r="BL32" s="179">
        <f t="shared" si="113"/>
        <v>4.5</v>
      </c>
      <c r="BM32" s="179">
        <f t="shared" si="113"/>
        <v>5</v>
      </c>
      <c r="BN32" s="179">
        <f t="shared" si="113"/>
        <v>5</v>
      </c>
      <c r="BO32" s="179">
        <f t="shared" si="113"/>
        <v>4.5</v>
      </c>
      <c r="BP32" s="355">
        <f t="shared" si="113"/>
        <v>4</v>
      </c>
      <c r="BQ32" s="356">
        <f t="shared" si="113"/>
        <v>3.5</v>
      </c>
      <c r="BR32" s="176">
        <f t="shared" si="28"/>
        <v>3.7857142857142856</v>
      </c>
      <c r="BS32" s="176">
        <f t="shared" si="29"/>
        <v>4.5</v>
      </c>
      <c r="BT32" s="176">
        <f t="shared" si="30"/>
        <v>4.5</v>
      </c>
      <c r="BU32" s="176">
        <f t="shared" si="31"/>
        <v>4.75</v>
      </c>
      <c r="BV32" s="176">
        <f t="shared" si="32"/>
        <v>4</v>
      </c>
      <c r="BW32" s="176">
        <f t="shared" si="33"/>
        <v>3.5</v>
      </c>
      <c r="BX32" s="193">
        <f t="shared" si="34"/>
        <v>4.1726190476190474</v>
      </c>
      <c r="BY32" s="194">
        <f t="shared" si="18"/>
        <v>2</v>
      </c>
      <c r="BZ32" s="182"/>
      <c r="CA32" s="353">
        <f t="shared" si="76"/>
        <v>4.8</v>
      </c>
      <c r="CB32" s="179">
        <f t="shared" si="77"/>
        <v>4.5999999999999996</v>
      </c>
      <c r="CC32" s="179">
        <f t="shared" si="78"/>
        <v>2.2000000000000002</v>
      </c>
      <c r="CD32" s="179">
        <f t="shared" si="79"/>
        <v>3</v>
      </c>
      <c r="CE32" s="179">
        <f t="shared" si="80"/>
        <v>4.8</v>
      </c>
      <c r="CF32" s="179">
        <f t="shared" si="81"/>
        <v>4.2</v>
      </c>
      <c r="CG32" s="354">
        <f t="shared" si="82"/>
        <v>4.5999999999999996</v>
      </c>
      <c r="CH32" s="179">
        <f t="shared" si="83"/>
        <v>4.5</v>
      </c>
      <c r="CI32" s="179">
        <f t="shared" si="84"/>
        <v>2.8</v>
      </c>
      <c r="CJ32" s="355">
        <f t="shared" si="85"/>
        <v>4.4000000000000004</v>
      </c>
      <c r="CK32" s="179">
        <f t="shared" si="86"/>
        <v>3.8</v>
      </c>
      <c r="CL32" s="179">
        <f t="shared" si="87"/>
        <v>2.8</v>
      </c>
      <c r="CM32" s="179">
        <f t="shared" si="88"/>
        <v>3.4</v>
      </c>
      <c r="CN32" s="179">
        <f t="shared" si="89"/>
        <v>3.5</v>
      </c>
      <c r="CO32" s="355">
        <f t="shared" si="90"/>
        <v>4.8</v>
      </c>
      <c r="CP32" s="356">
        <f t="shared" si="91"/>
        <v>4.5999999999999996</v>
      </c>
      <c r="CQ32" s="176">
        <f t="shared" si="114"/>
        <v>4.0285714285714276</v>
      </c>
      <c r="CR32" s="176">
        <f t="shared" si="115"/>
        <v>3.65</v>
      </c>
      <c r="CS32" s="176">
        <f t="shared" si="116"/>
        <v>4.4000000000000004</v>
      </c>
      <c r="CT32" s="176">
        <f t="shared" si="117"/>
        <v>3.375</v>
      </c>
      <c r="CU32" s="176">
        <f t="shared" si="118"/>
        <v>4.8</v>
      </c>
      <c r="CV32" s="176">
        <f t="shared" si="119"/>
        <v>4.5999999999999996</v>
      </c>
      <c r="CW32" s="193">
        <f t="shared" si="120"/>
        <v>4.1422619047619049</v>
      </c>
      <c r="CX32" s="194">
        <f t="shared" si="20"/>
        <v>5</v>
      </c>
      <c r="CY32" s="181"/>
    </row>
    <row r="33" spans="2:103" s="1" customFormat="1" ht="30" customHeight="1">
      <c r="B33" s="183">
        <v>28</v>
      </c>
      <c r="C33" s="370">
        <v>43262</v>
      </c>
      <c r="D33" s="183" t="s">
        <v>165</v>
      </c>
      <c r="E33" s="184" t="s">
        <v>133</v>
      </c>
      <c r="F33" s="184" t="s">
        <v>135</v>
      </c>
      <c r="G33" s="343" t="s">
        <v>106</v>
      </c>
      <c r="H33" s="348">
        <v>4</v>
      </c>
      <c r="I33" s="349">
        <v>4</v>
      </c>
      <c r="J33" s="349">
        <v>5</v>
      </c>
      <c r="K33" s="349">
        <v>5</v>
      </c>
      <c r="L33" s="349">
        <v>4</v>
      </c>
      <c r="M33" s="349">
        <v>4</v>
      </c>
      <c r="N33" s="350">
        <v>4</v>
      </c>
      <c r="O33" s="349">
        <v>5</v>
      </c>
      <c r="P33" s="349">
        <v>5</v>
      </c>
      <c r="Q33" s="351">
        <v>5</v>
      </c>
      <c r="R33" s="349">
        <v>4</v>
      </c>
      <c r="S33" s="349">
        <v>4</v>
      </c>
      <c r="T33" s="349">
        <v>4</v>
      </c>
      <c r="U33" s="349">
        <v>5</v>
      </c>
      <c r="V33" s="351">
        <v>4</v>
      </c>
      <c r="W33" s="351">
        <v>4</v>
      </c>
      <c r="X33" s="371"/>
      <c r="Y33" s="352" t="s">
        <v>56</v>
      </c>
      <c r="Z33" s="343" t="s">
        <v>117</v>
      </c>
      <c r="AA33" s="343" t="s">
        <v>260</v>
      </c>
      <c r="AB33" s="353">
        <f t="shared" si="0"/>
        <v>3</v>
      </c>
      <c r="AC33" s="179">
        <f t="shared" si="1"/>
        <v>3.3333333333333335</v>
      </c>
      <c r="AD33" s="179">
        <f t="shared" si="2"/>
        <v>3.75</v>
      </c>
      <c r="AE33" s="179">
        <f t="shared" si="3"/>
        <v>3</v>
      </c>
      <c r="AF33" s="179">
        <f t="shared" si="4"/>
        <v>3.3333333333333335</v>
      </c>
      <c r="AG33" s="179">
        <f t="shared" si="5"/>
        <v>3.5</v>
      </c>
      <c r="AH33" s="354">
        <f t="shared" si="6"/>
        <v>3.75</v>
      </c>
      <c r="AI33" s="179">
        <f t="shared" si="7"/>
        <v>3.5</v>
      </c>
      <c r="AJ33" s="179">
        <f t="shared" si="8"/>
        <v>3.6666666666666665</v>
      </c>
      <c r="AK33" s="355">
        <f t="shared" si="9"/>
        <v>4</v>
      </c>
      <c r="AL33" s="179">
        <f t="shared" si="10"/>
        <v>4.75</v>
      </c>
      <c r="AM33" s="179">
        <f t="shared" si="11"/>
        <v>3</v>
      </c>
      <c r="AN33" s="179">
        <f t="shared" si="12"/>
        <v>2.75</v>
      </c>
      <c r="AO33" s="179">
        <f t="shared" si="13"/>
        <v>2.6666666666666665</v>
      </c>
      <c r="AP33" s="355">
        <f t="shared" si="14"/>
        <v>3.75</v>
      </c>
      <c r="AQ33" s="356">
        <f t="shared" si="15"/>
        <v>3.75</v>
      </c>
      <c r="AR33" s="176">
        <f t="shared" si="21"/>
        <v>3.3809523809523809</v>
      </c>
      <c r="AS33" s="176">
        <f t="shared" si="22"/>
        <v>3.583333333333333</v>
      </c>
      <c r="AT33" s="176">
        <f t="shared" si="23"/>
        <v>4</v>
      </c>
      <c r="AU33" s="176">
        <f t="shared" si="24"/>
        <v>3.2916666666666665</v>
      </c>
      <c r="AV33" s="176">
        <f t="shared" si="25"/>
        <v>3.75</v>
      </c>
      <c r="AW33" s="176">
        <f t="shared" si="26"/>
        <v>3.75</v>
      </c>
      <c r="AX33" s="278">
        <f t="shared" si="27"/>
        <v>3.6259920634920633</v>
      </c>
      <c r="AY33" s="196">
        <f t="shared" si="16"/>
        <v>4</v>
      </c>
      <c r="AZ33" s="181"/>
      <c r="BA33" s="181"/>
      <c r="BB33" s="353">
        <f t="shared" si="113"/>
        <v>3.5</v>
      </c>
      <c r="BC33" s="179">
        <f t="shared" si="113"/>
        <v>3.5</v>
      </c>
      <c r="BD33" s="179">
        <f t="shared" si="113"/>
        <v>4</v>
      </c>
      <c r="BE33" s="179">
        <f t="shared" si="113"/>
        <v>4</v>
      </c>
      <c r="BF33" s="179">
        <f t="shared" si="113"/>
        <v>3.5</v>
      </c>
      <c r="BG33" s="179">
        <f t="shared" si="113"/>
        <v>3</v>
      </c>
      <c r="BH33" s="354">
        <f t="shared" si="113"/>
        <v>3</v>
      </c>
      <c r="BI33" s="179">
        <f t="shared" si="113"/>
        <v>3</v>
      </c>
      <c r="BJ33" s="179">
        <f t="shared" si="113"/>
        <v>3.5</v>
      </c>
      <c r="BK33" s="355">
        <f t="shared" si="113"/>
        <v>3.5</v>
      </c>
      <c r="BL33" s="179">
        <f t="shared" si="113"/>
        <v>4.5</v>
      </c>
      <c r="BM33" s="179">
        <f t="shared" si="113"/>
        <v>2.5</v>
      </c>
      <c r="BN33" s="179">
        <f t="shared" si="113"/>
        <v>2</v>
      </c>
      <c r="BO33" s="179">
        <f t="shared" si="113"/>
        <v>2</v>
      </c>
      <c r="BP33" s="355">
        <f t="shared" si="113"/>
        <v>4</v>
      </c>
      <c r="BQ33" s="356">
        <f t="shared" si="113"/>
        <v>3.5</v>
      </c>
      <c r="BR33" s="176">
        <f t="shared" si="28"/>
        <v>3.5</v>
      </c>
      <c r="BS33" s="176">
        <f t="shared" si="29"/>
        <v>3.25</v>
      </c>
      <c r="BT33" s="176">
        <f t="shared" si="30"/>
        <v>3.5</v>
      </c>
      <c r="BU33" s="176">
        <f t="shared" si="31"/>
        <v>2.75</v>
      </c>
      <c r="BV33" s="176">
        <f t="shared" si="32"/>
        <v>4</v>
      </c>
      <c r="BW33" s="176">
        <f t="shared" si="33"/>
        <v>3.5</v>
      </c>
      <c r="BX33" s="193">
        <f t="shared" si="34"/>
        <v>3.4166666666666665</v>
      </c>
      <c r="BY33" s="194">
        <f t="shared" si="18"/>
        <v>2</v>
      </c>
      <c r="BZ33" s="182"/>
      <c r="CA33" s="353">
        <f t="shared" si="76"/>
        <v>2</v>
      </c>
      <c r="CB33" s="179">
        <f t="shared" si="77"/>
        <v>3</v>
      </c>
      <c r="CC33" s="179">
        <f t="shared" si="78"/>
        <v>3.5</v>
      </c>
      <c r="CD33" s="179">
        <f t="shared" si="79"/>
        <v>2.5</v>
      </c>
      <c r="CE33" s="179">
        <f t="shared" si="80"/>
        <v>3</v>
      </c>
      <c r="CF33" s="179">
        <f t="shared" si="81"/>
        <v>4</v>
      </c>
      <c r="CG33" s="354">
        <f t="shared" si="82"/>
        <v>4.5</v>
      </c>
      <c r="CH33" s="179">
        <f t="shared" si="83"/>
        <v>4</v>
      </c>
      <c r="CI33" s="179">
        <f t="shared" si="84"/>
        <v>4</v>
      </c>
      <c r="CJ33" s="355">
        <f t="shared" si="85"/>
        <v>4.5</v>
      </c>
      <c r="CK33" s="179">
        <f t="shared" si="86"/>
        <v>5</v>
      </c>
      <c r="CL33" s="179">
        <f t="shared" si="87"/>
        <v>3.5</v>
      </c>
      <c r="CM33" s="179">
        <f t="shared" si="88"/>
        <v>3.5</v>
      </c>
      <c r="CN33" s="179">
        <f t="shared" si="89"/>
        <v>4</v>
      </c>
      <c r="CO33" s="355">
        <f t="shared" si="90"/>
        <v>3.5</v>
      </c>
      <c r="CP33" s="356">
        <f t="shared" si="91"/>
        <v>4</v>
      </c>
      <c r="CQ33" s="176">
        <f t="shared" si="114"/>
        <v>3.2142857142857144</v>
      </c>
      <c r="CR33" s="176">
        <f t="shared" si="115"/>
        <v>4</v>
      </c>
      <c r="CS33" s="176">
        <f t="shared" si="116"/>
        <v>4.5</v>
      </c>
      <c r="CT33" s="176">
        <f t="shared" si="117"/>
        <v>4</v>
      </c>
      <c r="CU33" s="176">
        <f t="shared" si="118"/>
        <v>3.5</v>
      </c>
      <c r="CV33" s="176">
        <f t="shared" si="119"/>
        <v>4</v>
      </c>
      <c r="CW33" s="193">
        <f t="shared" si="120"/>
        <v>3.8690476190476191</v>
      </c>
      <c r="CX33" s="194">
        <f t="shared" si="20"/>
        <v>2</v>
      </c>
      <c r="CY33" s="181"/>
    </row>
    <row r="34" spans="2:103" s="1" customFormat="1" ht="30" customHeight="1">
      <c r="B34" s="183">
        <v>29</v>
      </c>
      <c r="C34" s="370">
        <v>43262</v>
      </c>
      <c r="D34" s="183" t="s">
        <v>165</v>
      </c>
      <c r="E34" s="184" t="s">
        <v>132</v>
      </c>
      <c r="F34" s="184" t="s">
        <v>135</v>
      </c>
      <c r="G34" s="343" t="s">
        <v>99</v>
      </c>
      <c r="H34" s="348">
        <v>5</v>
      </c>
      <c r="I34" s="349">
        <v>5</v>
      </c>
      <c r="J34" s="349">
        <v>4</v>
      </c>
      <c r="K34" s="349">
        <v>4</v>
      </c>
      <c r="L34" s="349">
        <v>5</v>
      </c>
      <c r="M34" s="349">
        <v>4</v>
      </c>
      <c r="N34" s="350">
        <v>5</v>
      </c>
      <c r="O34" s="349">
        <v>2</v>
      </c>
      <c r="P34" s="349">
        <v>3</v>
      </c>
      <c r="Q34" s="351">
        <v>4</v>
      </c>
      <c r="R34" s="349"/>
      <c r="S34" s="349">
        <v>4</v>
      </c>
      <c r="T34" s="349">
        <v>3</v>
      </c>
      <c r="U34" s="349">
        <v>4</v>
      </c>
      <c r="V34" s="351">
        <v>5</v>
      </c>
      <c r="W34" s="351">
        <v>4</v>
      </c>
      <c r="X34" s="371"/>
      <c r="Y34" s="352" t="s">
        <v>43</v>
      </c>
      <c r="Z34" s="343" t="s">
        <v>125</v>
      </c>
      <c r="AA34" s="343" t="s">
        <v>260</v>
      </c>
      <c r="AB34" s="353">
        <f t="shared" si="0"/>
        <v>4.666666666666667</v>
      </c>
      <c r="AC34" s="179">
        <f t="shared" si="1"/>
        <v>4</v>
      </c>
      <c r="AD34" s="179">
        <f t="shared" si="2"/>
        <v>1</v>
      </c>
      <c r="AE34" s="179">
        <f t="shared" si="3"/>
        <v>1.3333333333333333</v>
      </c>
      <c r="AF34" s="179">
        <f t="shared" si="4"/>
        <v>4.333333333333333</v>
      </c>
      <c r="AG34" s="179">
        <f t="shared" si="5"/>
        <v>3.3333333333333335</v>
      </c>
      <c r="AH34" s="354">
        <f t="shared" si="6"/>
        <v>3.6666666666666665</v>
      </c>
      <c r="AI34" s="179">
        <f t="shared" si="7"/>
        <v>4.666666666666667</v>
      </c>
      <c r="AJ34" s="179">
        <f t="shared" si="8"/>
        <v>2</v>
      </c>
      <c r="AK34" s="355">
        <f t="shared" si="9"/>
        <v>4.666666666666667</v>
      </c>
      <c r="AL34" s="179">
        <f t="shared" si="10"/>
        <v>3.6666666666666665</v>
      </c>
      <c r="AM34" s="179">
        <f t="shared" si="11"/>
        <v>2</v>
      </c>
      <c r="AN34" s="179">
        <f t="shared" si="12"/>
        <v>2</v>
      </c>
      <c r="AO34" s="179">
        <f t="shared" si="13"/>
        <v>2</v>
      </c>
      <c r="AP34" s="355">
        <f t="shared" si="14"/>
        <v>5</v>
      </c>
      <c r="AQ34" s="356">
        <f t="shared" si="15"/>
        <v>4</v>
      </c>
      <c r="AR34" s="176">
        <f t="shared" si="21"/>
        <v>3.1904761904761907</v>
      </c>
      <c r="AS34" s="176">
        <f t="shared" si="22"/>
        <v>3.3333333333333335</v>
      </c>
      <c r="AT34" s="176">
        <f t="shared" si="23"/>
        <v>4.666666666666667</v>
      </c>
      <c r="AU34" s="176">
        <f t="shared" si="24"/>
        <v>2.4166666666666665</v>
      </c>
      <c r="AV34" s="176">
        <f t="shared" si="25"/>
        <v>5</v>
      </c>
      <c r="AW34" s="176">
        <f t="shared" si="26"/>
        <v>4</v>
      </c>
      <c r="AX34" s="278">
        <f t="shared" si="27"/>
        <v>3.7678571428571423</v>
      </c>
      <c r="AY34" s="196">
        <f t="shared" si="16"/>
        <v>3</v>
      </c>
      <c r="AZ34" s="181"/>
      <c r="BA34" s="181"/>
      <c r="BB34" s="353">
        <f t="shared" ref="BB34:BI38" si="121">+AVERAGEIFS(H$6:H$440,$G$6:$G$440,$Z34,$E$6:$E$440,"Muller")</f>
        <v>4</v>
      </c>
      <c r="BC34" s="179">
        <f t="shared" si="121"/>
        <v>4</v>
      </c>
      <c r="BD34" s="179">
        <f t="shared" si="121"/>
        <v>1</v>
      </c>
      <c r="BE34" s="179">
        <f t="shared" si="121"/>
        <v>1</v>
      </c>
      <c r="BF34" s="179">
        <f t="shared" si="121"/>
        <v>4</v>
      </c>
      <c r="BG34" s="179">
        <f t="shared" si="121"/>
        <v>2</v>
      </c>
      <c r="BH34" s="354">
        <f t="shared" si="121"/>
        <v>3</v>
      </c>
      <c r="BI34" s="179">
        <f t="shared" si="121"/>
        <v>4</v>
      </c>
      <c r="BJ34" s="179"/>
      <c r="BK34" s="355">
        <f t="shared" ref="BK34:BQ38" si="122">+AVERAGEIFS(Q$6:Q$440,$G$6:$G$440,$Z34,$E$6:$E$440,"Muller")</f>
        <v>4</v>
      </c>
      <c r="BL34" s="179">
        <f t="shared" si="122"/>
        <v>3</v>
      </c>
      <c r="BM34" s="179">
        <f t="shared" si="122"/>
        <v>4</v>
      </c>
      <c r="BN34" s="179">
        <f t="shared" si="122"/>
        <v>4</v>
      </c>
      <c r="BO34" s="179">
        <f t="shared" si="122"/>
        <v>3</v>
      </c>
      <c r="BP34" s="355">
        <f t="shared" si="122"/>
        <v>5</v>
      </c>
      <c r="BQ34" s="356">
        <f t="shared" si="122"/>
        <v>4</v>
      </c>
      <c r="BR34" s="176">
        <f t="shared" si="28"/>
        <v>2.7142857142857144</v>
      </c>
      <c r="BS34" s="176">
        <f t="shared" si="29"/>
        <v>4</v>
      </c>
      <c r="BT34" s="176">
        <f t="shared" si="30"/>
        <v>4</v>
      </c>
      <c r="BU34" s="176">
        <f t="shared" si="31"/>
        <v>3.5</v>
      </c>
      <c r="BV34" s="176">
        <f t="shared" si="32"/>
        <v>5</v>
      </c>
      <c r="BW34" s="176">
        <f t="shared" si="33"/>
        <v>4</v>
      </c>
      <c r="BX34" s="193">
        <f t="shared" si="34"/>
        <v>3.8690476190476191</v>
      </c>
      <c r="BY34" s="194">
        <f t="shared" si="18"/>
        <v>1</v>
      </c>
      <c r="BZ34" s="182"/>
      <c r="CA34" s="353">
        <f t="shared" si="76"/>
        <v>5</v>
      </c>
      <c r="CB34" s="179">
        <f t="shared" si="77"/>
        <v>3</v>
      </c>
      <c r="CC34" s="179">
        <f t="shared" si="78"/>
        <v>1</v>
      </c>
      <c r="CD34" s="179">
        <f t="shared" si="79"/>
        <v>1</v>
      </c>
      <c r="CE34" s="179">
        <f t="shared" si="80"/>
        <v>4</v>
      </c>
      <c r="CF34" s="179">
        <f t="shared" si="81"/>
        <v>4</v>
      </c>
      <c r="CG34" s="354">
        <f t="shared" si="82"/>
        <v>4</v>
      </c>
      <c r="CH34" s="179">
        <f t="shared" si="83"/>
        <v>5</v>
      </c>
      <c r="CI34" s="179">
        <f t="shared" si="84"/>
        <v>1</v>
      </c>
      <c r="CJ34" s="355">
        <f t="shared" si="85"/>
        <v>5</v>
      </c>
      <c r="CK34" s="179">
        <f t="shared" si="86"/>
        <v>4</v>
      </c>
      <c r="CL34" s="179">
        <f t="shared" si="87"/>
        <v>1</v>
      </c>
      <c r="CM34" s="179">
        <f t="shared" si="88"/>
        <v>1</v>
      </c>
      <c r="CN34" s="179">
        <f t="shared" si="89"/>
        <v>1</v>
      </c>
      <c r="CO34" s="355">
        <f t="shared" si="90"/>
        <v>5</v>
      </c>
      <c r="CP34" s="356">
        <f t="shared" si="91"/>
        <v>4</v>
      </c>
      <c r="CQ34" s="176">
        <f t="shared" si="114"/>
        <v>3.1428571428571428</v>
      </c>
      <c r="CR34" s="176">
        <f t="shared" si="115"/>
        <v>3</v>
      </c>
      <c r="CS34" s="176">
        <f t="shared" si="116"/>
        <v>5</v>
      </c>
      <c r="CT34" s="176">
        <f t="shared" si="117"/>
        <v>1.75</v>
      </c>
      <c r="CU34" s="176">
        <f t="shared" si="118"/>
        <v>5</v>
      </c>
      <c r="CV34" s="176">
        <f t="shared" si="119"/>
        <v>4</v>
      </c>
      <c r="CW34" s="193">
        <f t="shared" si="120"/>
        <v>3.6488095238095237</v>
      </c>
      <c r="CX34" s="194">
        <f t="shared" si="20"/>
        <v>1</v>
      </c>
      <c r="CY34" s="181"/>
    </row>
    <row r="35" spans="2:103" s="1" customFormat="1" ht="30" customHeight="1">
      <c r="B35" s="183">
        <v>30</v>
      </c>
      <c r="C35" s="370">
        <v>43262</v>
      </c>
      <c r="D35" s="183" t="s">
        <v>166</v>
      </c>
      <c r="E35" s="184" t="s">
        <v>132</v>
      </c>
      <c r="F35" s="184" t="s">
        <v>135</v>
      </c>
      <c r="G35" s="343" t="s">
        <v>102</v>
      </c>
      <c r="H35" s="348">
        <v>4</v>
      </c>
      <c r="I35" s="349">
        <v>3</v>
      </c>
      <c r="J35" s="349">
        <v>2</v>
      </c>
      <c r="K35" s="349">
        <v>3</v>
      </c>
      <c r="L35" s="349">
        <v>4</v>
      </c>
      <c r="M35" s="349">
        <v>4</v>
      </c>
      <c r="N35" s="350">
        <v>4</v>
      </c>
      <c r="O35" s="349">
        <v>3</v>
      </c>
      <c r="P35" s="349">
        <v>2</v>
      </c>
      <c r="Q35" s="351">
        <v>3</v>
      </c>
      <c r="R35" s="349">
        <v>3</v>
      </c>
      <c r="S35" s="349">
        <v>2</v>
      </c>
      <c r="T35" s="349">
        <v>2</v>
      </c>
      <c r="U35" s="349">
        <v>2</v>
      </c>
      <c r="V35" s="351">
        <v>4</v>
      </c>
      <c r="W35" s="351">
        <v>3</v>
      </c>
      <c r="X35" s="371"/>
      <c r="Y35" s="352" t="s">
        <v>82</v>
      </c>
      <c r="Z35" s="343" t="s">
        <v>102</v>
      </c>
      <c r="AA35" s="343" t="s">
        <v>256</v>
      </c>
      <c r="AB35" s="353">
        <f t="shared" si="0"/>
        <v>4.1333333333333337</v>
      </c>
      <c r="AC35" s="179">
        <f t="shared" si="1"/>
        <v>4.5</v>
      </c>
      <c r="AD35" s="179">
        <f t="shared" si="2"/>
        <v>3.5384615384615383</v>
      </c>
      <c r="AE35" s="179">
        <f t="shared" si="3"/>
        <v>3.6666666666666665</v>
      </c>
      <c r="AF35" s="179">
        <f t="shared" si="4"/>
        <v>4.0714285714285712</v>
      </c>
      <c r="AG35" s="179">
        <f t="shared" si="5"/>
        <v>3.8666666666666667</v>
      </c>
      <c r="AH35" s="354">
        <f t="shared" si="6"/>
        <v>4.333333333333333</v>
      </c>
      <c r="AI35" s="179">
        <f t="shared" si="7"/>
        <v>3.8571428571428572</v>
      </c>
      <c r="AJ35" s="179">
        <f t="shared" si="8"/>
        <v>3.8571428571428572</v>
      </c>
      <c r="AK35" s="355">
        <f t="shared" si="9"/>
        <v>4.2666666666666666</v>
      </c>
      <c r="AL35" s="179">
        <f t="shared" si="10"/>
        <v>4.333333333333333</v>
      </c>
      <c r="AM35" s="179">
        <f t="shared" si="11"/>
        <v>4</v>
      </c>
      <c r="AN35" s="179">
        <f t="shared" si="12"/>
        <v>4.0666666666666664</v>
      </c>
      <c r="AO35" s="179">
        <f t="shared" si="13"/>
        <v>4</v>
      </c>
      <c r="AP35" s="355">
        <f t="shared" si="14"/>
        <v>4.3571428571428568</v>
      </c>
      <c r="AQ35" s="356">
        <f t="shared" si="15"/>
        <v>4.2666666666666666</v>
      </c>
      <c r="AR35" s="176">
        <f t="shared" si="21"/>
        <v>4.015698587127158</v>
      </c>
      <c r="AS35" s="176">
        <f t="shared" si="22"/>
        <v>3.8571428571428572</v>
      </c>
      <c r="AT35" s="176">
        <f t="shared" si="23"/>
        <v>4.2666666666666666</v>
      </c>
      <c r="AU35" s="176">
        <f t="shared" si="24"/>
        <v>4.0999999999999996</v>
      </c>
      <c r="AV35" s="176">
        <f t="shared" si="25"/>
        <v>4.3571428571428568</v>
      </c>
      <c r="AW35" s="176">
        <f t="shared" si="26"/>
        <v>4.2666666666666666</v>
      </c>
      <c r="AX35" s="278">
        <f t="shared" si="27"/>
        <v>4.143886272457701</v>
      </c>
      <c r="AY35" s="196">
        <f t="shared" si="16"/>
        <v>15</v>
      </c>
      <c r="AZ35" s="181"/>
      <c r="BA35" s="181"/>
      <c r="BB35" s="353">
        <f t="shared" si="121"/>
        <v>4.25</v>
      </c>
      <c r="BC35" s="179">
        <f t="shared" si="121"/>
        <v>4.875</v>
      </c>
      <c r="BD35" s="179">
        <f t="shared" si="121"/>
        <v>4.5714285714285712</v>
      </c>
      <c r="BE35" s="179">
        <f t="shared" si="121"/>
        <v>4.2857142857142856</v>
      </c>
      <c r="BF35" s="179">
        <f t="shared" si="121"/>
        <v>4.125</v>
      </c>
      <c r="BG35" s="179">
        <f t="shared" si="121"/>
        <v>4.125</v>
      </c>
      <c r="BH35" s="354">
        <f t="shared" si="121"/>
        <v>4.625</v>
      </c>
      <c r="BI35" s="179">
        <f t="shared" si="121"/>
        <v>3.8571428571428572</v>
      </c>
      <c r="BJ35" s="179">
        <f t="shared" ref="BJ35:BJ43" si="123">+AVERAGEIFS(P$6:P$440,$G$6:$G$440,$Z35,$E$6:$E$440,"Muller")</f>
        <v>3.7142857142857144</v>
      </c>
      <c r="BK35" s="355">
        <f t="shared" si="122"/>
        <v>4.5</v>
      </c>
      <c r="BL35" s="179">
        <f t="shared" si="122"/>
        <v>4.75</v>
      </c>
      <c r="BM35" s="179">
        <f t="shared" si="122"/>
        <v>4.5</v>
      </c>
      <c r="BN35" s="179">
        <f t="shared" si="122"/>
        <v>4.5</v>
      </c>
      <c r="BO35" s="179">
        <f t="shared" si="122"/>
        <v>4.5714285714285712</v>
      </c>
      <c r="BP35" s="355">
        <f t="shared" si="122"/>
        <v>4.5714285714285712</v>
      </c>
      <c r="BQ35" s="356">
        <f t="shared" si="122"/>
        <v>4.625</v>
      </c>
      <c r="BR35" s="176">
        <f t="shared" si="28"/>
        <v>4.4081632653061229</v>
      </c>
      <c r="BS35" s="176">
        <f t="shared" si="29"/>
        <v>3.7857142857142856</v>
      </c>
      <c r="BT35" s="176">
        <f t="shared" si="30"/>
        <v>4.5</v>
      </c>
      <c r="BU35" s="176">
        <f t="shared" si="31"/>
        <v>4.5803571428571423</v>
      </c>
      <c r="BV35" s="176">
        <f t="shared" si="32"/>
        <v>4.5714285714285712</v>
      </c>
      <c r="BW35" s="176">
        <f t="shared" si="33"/>
        <v>4.625</v>
      </c>
      <c r="BX35" s="193">
        <f t="shared" si="34"/>
        <v>4.4117772108843534</v>
      </c>
      <c r="BY35" s="194">
        <f t="shared" si="18"/>
        <v>8</v>
      </c>
      <c r="BZ35" s="181"/>
      <c r="CA35" s="353">
        <f t="shared" si="76"/>
        <v>4</v>
      </c>
      <c r="CB35" s="179">
        <f t="shared" si="77"/>
        <v>4</v>
      </c>
      <c r="CC35" s="179">
        <f t="shared" si="78"/>
        <v>2.3333333333333335</v>
      </c>
      <c r="CD35" s="179">
        <f t="shared" si="79"/>
        <v>2.8</v>
      </c>
      <c r="CE35" s="179">
        <f t="shared" si="80"/>
        <v>4</v>
      </c>
      <c r="CF35" s="179">
        <f t="shared" si="81"/>
        <v>3.5714285714285716</v>
      </c>
      <c r="CG35" s="354">
        <f t="shared" si="82"/>
        <v>4</v>
      </c>
      <c r="CH35" s="179">
        <f t="shared" si="83"/>
        <v>3.8571428571428572</v>
      </c>
      <c r="CI35" s="179">
        <f t="shared" si="84"/>
        <v>4</v>
      </c>
      <c r="CJ35" s="355">
        <f t="shared" si="85"/>
        <v>4</v>
      </c>
      <c r="CK35" s="179">
        <f t="shared" si="86"/>
        <v>3.8571428571428572</v>
      </c>
      <c r="CL35" s="179">
        <f t="shared" si="87"/>
        <v>3.4285714285714284</v>
      </c>
      <c r="CM35" s="179">
        <f t="shared" si="88"/>
        <v>3.5714285714285716</v>
      </c>
      <c r="CN35" s="179">
        <f t="shared" si="89"/>
        <v>3.4285714285714284</v>
      </c>
      <c r="CO35" s="355">
        <f t="shared" si="90"/>
        <v>4.1428571428571432</v>
      </c>
      <c r="CP35" s="356">
        <f t="shared" si="91"/>
        <v>3.8571428571428572</v>
      </c>
      <c r="CQ35" s="176">
        <f t="shared" si="114"/>
        <v>3.5292517006802724</v>
      </c>
      <c r="CR35" s="176">
        <f t="shared" si="115"/>
        <v>3.9285714285714288</v>
      </c>
      <c r="CS35" s="176">
        <f t="shared" si="116"/>
        <v>4</v>
      </c>
      <c r="CT35" s="176">
        <f t="shared" si="117"/>
        <v>3.5714285714285716</v>
      </c>
      <c r="CU35" s="176">
        <f t="shared" si="118"/>
        <v>4.1428571428571432</v>
      </c>
      <c r="CV35" s="176">
        <f t="shared" si="119"/>
        <v>3.8571428571428572</v>
      </c>
      <c r="CW35" s="193">
        <f t="shared" si="120"/>
        <v>3.8382086167800455</v>
      </c>
      <c r="CX35" s="194">
        <f t="shared" si="20"/>
        <v>7</v>
      </c>
      <c r="CY35" s="181"/>
    </row>
    <row r="36" spans="2:103" s="1" customFormat="1" ht="30" customHeight="1">
      <c r="B36" s="183">
        <v>31</v>
      </c>
      <c r="C36" s="370">
        <v>43262</v>
      </c>
      <c r="D36" s="183" t="s">
        <v>165</v>
      </c>
      <c r="E36" s="184" t="s">
        <v>132</v>
      </c>
      <c r="F36" s="184" t="s">
        <v>134</v>
      </c>
      <c r="G36" s="343" t="s">
        <v>98</v>
      </c>
      <c r="H36" s="348">
        <v>5</v>
      </c>
      <c r="I36" s="349">
        <v>5</v>
      </c>
      <c r="J36" s="349">
        <v>4</v>
      </c>
      <c r="K36" s="349">
        <v>4</v>
      </c>
      <c r="L36" s="349">
        <v>5</v>
      </c>
      <c r="M36" s="349">
        <v>5</v>
      </c>
      <c r="N36" s="350">
        <v>5</v>
      </c>
      <c r="O36" s="349">
        <v>5</v>
      </c>
      <c r="P36" s="349">
        <v>4</v>
      </c>
      <c r="Q36" s="351">
        <v>4</v>
      </c>
      <c r="R36" s="349">
        <v>4</v>
      </c>
      <c r="S36" s="349">
        <v>4</v>
      </c>
      <c r="T36" s="349">
        <v>3</v>
      </c>
      <c r="U36" s="349">
        <v>4</v>
      </c>
      <c r="V36" s="351">
        <v>5</v>
      </c>
      <c r="W36" s="351">
        <v>5</v>
      </c>
      <c r="X36" s="371"/>
      <c r="Y36" s="352" t="s">
        <v>29</v>
      </c>
      <c r="Z36" s="343" t="s">
        <v>105</v>
      </c>
      <c r="AA36" s="409"/>
      <c r="AB36" s="353">
        <f t="shared" si="0"/>
        <v>4.4375</v>
      </c>
      <c r="AC36" s="179">
        <f t="shared" si="1"/>
        <v>3.75</v>
      </c>
      <c r="AD36" s="179">
        <f t="shared" si="2"/>
        <v>2.9285714285714284</v>
      </c>
      <c r="AE36" s="179">
        <f t="shared" si="3"/>
        <v>3.4375</v>
      </c>
      <c r="AF36" s="179">
        <f t="shared" si="4"/>
        <v>4.3076923076923075</v>
      </c>
      <c r="AG36" s="179">
        <f t="shared" si="5"/>
        <v>3.7857142857142856</v>
      </c>
      <c r="AH36" s="354">
        <f t="shared" si="6"/>
        <v>4</v>
      </c>
      <c r="AI36" s="179">
        <f t="shared" si="7"/>
        <v>4.333333333333333</v>
      </c>
      <c r="AJ36" s="179">
        <f t="shared" si="8"/>
        <v>3.7692307692307692</v>
      </c>
      <c r="AK36" s="355">
        <f t="shared" si="9"/>
        <v>3.7142857142857144</v>
      </c>
      <c r="AL36" s="179">
        <f t="shared" si="10"/>
        <v>3.6153846153846154</v>
      </c>
      <c r="AM36" s="179">
        <f t="shared" si="11"/>
        <v>4.2</v>
      </c>
      <c r="AN36" s="179">
        <f t="shared" si="12"/>
        <v>4.1333333333333337</v>
      </c>
      <c r="AO36" s="179">
        <f t="shared" si="13"/>
        <v>4.125</v>
      </c>
      <c r="AP36" s="355">
        <f t="shared" si="14"/>
        <v>3.9375</v>
      </c>
      <c r="AQ36" s="356">
        <f t="shared" si="15"/>
        <v>4.1333333333333337</v>
      </c>
      <c r="AR36" s="176">
        <f t="shared" si="21"/>
        <v>3.8067111459968603</v>
      </c>
      <c r="AS36" s="176">
        <f t="shared" si="22"/>
        <v>4.0512820512820511</v>
      </c>
      <c r="AT36" s="176">
        <f t="shared" si="23"/>
        <v>3.7142857142857144</v>
      </c>
      <c r="AU36" s="176">
        <f t="shared" si="24"/>
        <v>4.0184294871794872</v>
      </c>
      <c r="AV36" s="176">
        <f t="shared" si="25"/>
        <v>3.9375</v>
      </c>
      <c r="AW36" s="176">
        <f t="shared" si="26"/>
        <v>4.1333333333333337</v>
      </c>
      <c r="AX36" s="278">
        <f t="shared" si="27"/>
        <v>3.9435902886795744</v>
      </c>
      <c r="AY36" s="196">
        <f t="shared" si="16"/>
        <v>16</v>
      </c>
      <c r="AZ36" s="181"/>
      <c r="BA36" s="181"/>
      <c r="BB36" s="353">
        <f t="shared" si="121"/>
        <v>4.5999999999999996</v>
      </c>
      <c r="BC36" s="179">
        <f t="shared" si="121"/>
        <v>3.7</v>
      </c>
      <c r="BD36" s="179">
        <f t="shared" si="121"/>
        <v>3.5</v>
      </c>
      <c r="BE36" s="179">
        <f t="shared" si="121"/>
        <v>3.7</v>
      </c>
      <c r="BF36" s="179">
        <f t="shared" si="121"/>
        <v>4.4444444444444446</v>
      </c>
      <c r="BG36" s="179">
        <f t="shared" si="121"/>
        <v>4</v>
      </c>
      <c r="BH36" s="354">
        <f t="shared" si="121"/>
        <v>4.2</v>
      </c>
      <c r="BI36" s="179">
        <f t="shared" si="121"/>
        <v>4.4000000000000004</v>
      </c>
      <c r="BJ36" s="179">
        <f t="shared" si="123"/>
        <v>3.7777777777777777</v>
      </c>
      <c r="BK36" s="355">
        <f t="shared" si="122"/>
        <v>3.75</v>
      </c>
      <c r="BL36" s="179">
        <f t="shared" si="122"/>
        <v>3.875</v>
      </c>
      <c r="BM36" s="179">
        <f t="shared" si="122"/>
        <v>4</v>
      </c>
      <c r="BN36" s="179">
        <f t="shared" si="122"/>
        <v>4.1111111111111107</v>
      </c>
      <c r="BO36" s="179">
        <f t="shared" si="122"/>
        <v>4</v>
      </c>
      <c r="BP36" s="355">
        <f t="shared" si="122"/>
        <v>4.2</v>
      </c>
      <c r="BQ36" s="356">
        <f t="shared" si="122"/>
        <v>4.2222222222222223</v>
      </c>
      <c r="BR36" s="176">
        <f t="shared" si="28"/>
        <v>4.0206349206349206</v>
      </c>
      <c r="BS36" s="176">
        <f t="shared" si="29"/>
        <v>4.0888888888888886</v>
      </c>
      <c r="BT36" s="176">
        <f t="shared" si="30"/>
        <v>3.75</v>
      </c>
      <c r="BU36" s="176">
        <f t="shared" si="31"/>
        <v>3.9965277777777777</v>
      </c>
      <c r="BV36" s="176">
        <f t="shared" si="32"/>
        <v>4.2</v>
      </c>
      <c r="BW36" s="176">
        <f t="shared" si="33"/>
        <v>4.2222222222222223</v>
      </c>
      <c r="BX36" s="193">
        <f t="shared" si="34"/>
        <v>4.0463789682539675</v>
      </c>
      <c r="BY36" s="194">
        <f t="shared" si="18"/>
        <v>10</v>
      </c>
      <c r="BZ36" s="182"/>
      <c r="CA36" s="353">
        <f t="shared" si="76"/>
        <v>4.166666666666667</v>
      </c>
      <c r="CB36" s="179">
        <f t="shared" si="77"/>
        <v>3.8333333333333335</v>
      </c>
      <c r="CC36" s="179">
        <f t="shared" si="78"/>
        <v>2.1666666666666665</v>
      </c>
      <c r="CD36" s="179">
        <f t="shared" si="79"/>
        <v>3</v>
      </c>
      <c r="CE36" s="179">
        <f t="shared" si="80"/>
        <v>4</v>
      </c>
      <c r="CF36" s="179">
        <f t="shared" si="81"/>
        <v>3.5</v>
      </c>
      <c r="CG36" s="354">
        <f t="shared" si="82"/>
        <v>3.6666666666666665</v>
      </c>
      <c r="CH36" s="179">
        <f t="shared" si="83"/>
        <v>4.2</v>
      </c>
      <c r="CI36" s="179">
        <f t="shared" si="84"/>
        <v>3.75</v>
      </c>
      <c r="CJ36" s="355">
        <f t="shared" si="85"/>
        <v>3.6666666666666665</v>
      </c>
      <c r="CK36" s="179">
        <f t="shared" si="86"/>
        <v>3.2</v>
      </c>
      <c r="CL36" s="179">
        <f t="shared" si="87"/>
        <v>4.5</v>
      </c>
      <c r="CM36" s="179">
        <f t="shared" si="88"/>
        <v>4.166666666666667</v>
      </c>
      <c r="CN36" s="179">
        <f t="shared" si="89"/>
        <v>4.333333333333333</v>
      </c>
      <c r="CO36" s="355">
        <f t="shared" si="90"/>
        <v>3.5</v>
      </c>
      <c r="CP36" s="356">
        <f t="shared" si="91"/>
        <v>4</v>
      </c>
      <c r="CQ36" s="176">
        <f t="shared" si="114"/>
        <v>3.4761904761904758</v>
      </c>
      <c r="CR36" s="176">
        <f t="shared" si="115"/>
        <v>3.9750000000000001</v>
      </c>
      <c r="CS36" s="176">
        <f t="shared" si="116"/>
        <v>3.6666666666666665</v>
      </c>
      <c r="CT36" s="176">
        <f t="shared" si="117"/>
        <v>4.05</v>
      </c>
      <c r="CU36" s="176">
        <f t="shared" si="118"/>
        <v>3.5</v>
      </c>
      <c r="CV36" s="176">
        <f t="shared" si="119"/>
        <v>4</v>
      </c>
      <c r="CW36" s="193">
        <f t="shared" si="120"/>
        <v>3.7779761904761902</v>
      </c>
      <c r="CX36" s="194">
        <f t="shared" si="20"/>
        <v>6</v>
      </c>
      <c r="CY36" s="181"/>
    </row>
    <row r="37" spans="2:103" s="1" customFormat="1" ht="30" customHeight="1">
      <c r="B37" s="183">
        <v>32</v>
      </c>
      <c r="C37" s="370">
        <v>43262</v>
      </c>
      <c r="D37" s="183" t="s">
        <v>165</v>
      </c>
      <c r="E37" s="184" t="s">
        <v>133</v>
      </c>
      <c r="F37" s="184" t="s">
        <v>134</v>
      </c>
      <c r="G37" s="343" t="s">
        <v>111</v>
      </c>
      <c r="H37" s="348">
        <v>5</v>
      </c>
      <c r="I37" s="349">
        <v>5</v>
      </c>
      <c r="J37" s="349">
        <v>1</v>
      </c>
      <c r="K37" s="349">
        <v>2</v>
      </c>
      <c r="L37" s="349">
        <v>5</v>
      </c>
      <c r="M37" s="349">
        <v>5</v>
      </c>
      <c r="N37" s="350">
        <v>5</v>
      </c>
      <c r="O37" s="349">
        <v>5</v>
      </c>
      <c r="P37" s="349">
        <v>4</v>
      </c>
      <c r="Q37" s="351">
        <v>4</v>
      </c>
      <c r="R37" s="349">
        <v>4</v>
      </c>
      <c r="S37" s="349">
        <v>4</v>
      </c>
      <c r="T37" s="349">
        <v>5</v>
      </c>
      <c r="U37" s="349">
        <v>5</v>
      </c>
      <c r="V37" s="351">
        <v>4</v>
      </c>
      <c r="W37" s="351">
        <v>4</v>
      </c>
      <c r="X37" s="371"/>
      <c r="Y37" s="352" t="s">
        <v>33</v>
      </c>
      <c r="Z37" s="343" t="s">
        <v>124</v>
      </c>
      <c r="AA37" s="343" t="s">
        <v>259</v>
      </c>
      <c r="AB37" s="353">
        <f t="shared" si="0"/>
        <v>4.666666666666667</v>
      </c>
      <c r="AC37" s="179">
        <f t="shared" si="1"/>
        <v>4.333333333333333</v>
      </c>
      <c r="AD37" s="179">
        <f t="shared" si="2"/>
        <v>2.6666666666666665</v>
      </c>
      <c r="AE37" s="179">
        <f t="shared" si="3"/>
        <v>3</v>
      </c>
      <c r="AF37" s="179">
        <f t="shared" si="4"/>
        <v>5</v>
      </c>
      <c r="AG37" s="179">
        <f t="shared" si="5"/>
        <v>4.666666666666667</v>
      </c>
      <c r="AH37" s="354">
        <f t="shared" si="6"/>
        <v>4.333333333333333</v>
      </c>
      <c r="AI37" s="179">
        <f t="shared" si="7"/>
        <v>3</v>
      </c>
      <c r="AJ37" s="179">
        <f t="shared" si="8"/>
        <v>3</v>
      </c>
      <c r="AK37" s="355">
        <f t="shared" si="9"/>
        <v>4.333333333333333</v>
      </c>
      <c r="AL37" s="179">
        <f t="shared" si="10"/>
        <v>4</v>
      </c>
      <c r="AM37" s="179">
        <f t="shared" si="11"/>
        <v>2.6666666666666665</v>
      </c>
      <c r="AN37" s="179">
        <f t="shared" si="12"/>
        <v>2</v>
      </c>
      <c r="AO37" s="179">
        <f t="shared" si="13"/>
        <v>2.5</v>
      </c>
      <c r="AP37" s="355">
        <f t="shared" si="14"/>
        <v>4.333333333333333</v>
      </c>
      <c r="AQ37" s="356">
        <f t="shared" si="15"/>
        <v>4</v>
      </c>
      <c r="AR37" s="176">
        <f t="shared" si="21"/>
        <v>4.0952380952380949</v>
      </c>
      <c r="AS37" s="176">
        <f t="shared" si="22"/>
        <v>3</v>
      </c>
      <c r="AT37" s="176">
        <f t="shared" si="23"/>
        <v>4.333333333333333</v>
      </c>
      <c r="AU37" s="176">
        <f t="shared" si="24"/>
        <v>2.7916666666666665</v>
      </c>
      <c r="AV37" s="176">
        <f t="shared" si="25"/>
        <v>4.333333333333333</v>
      </c>
      <c r="AW37" s="176">
        <f t="shared" si="26"/>
        <v>4</v>
      </c>
      <c r="AX37" s="278">
        <f t="shared" si="27"/>
        <v>3.7589285714285712</v>
      </c>
      <c r="AY37" s="196">
        <f t="shared" si="16"/>
        <v>3</v>
      </c>
      <c r="AZ37" s="181"/>
      <c r="BA37" s="181"/>
      <c r="BB37" s="353">
        <f t="shared" si="121"/>
        <v>4</v>
      </c>
      <c r="BC37" s="179">
        <f t="shared" si="121"/>
        <v>4</v>
      </c>
      <c r="BD37" s="179">
        <f t="shared" si="121"/>
        <v>2</v>
      </c>
      <c r="BE37" s="179">
        <f t="shared" si="121"/>
        <v>2</v>
      </c>
      <c r="BF37" s="179">
        <f t="shared" si="121"/>
        <v>5</v>
      </c>
      <c r="BG37" s="179">
        <f t="shared" si="121"/>
        <v>5</v>
      </c>
      <c r="BH37" s="354">
        <f t="shared" si="121"/>
        <v>5</v>
      </c>
      <c r="BI37" s="179">
        <f t="shared" si="121"/>
        <v>2</v>
      </c>
      <c r="BJ37" s="179">
        <f t="shared" si="123"/>
        <v>2</v>
      </c>
      <c r="BK37" s="355">
        <f t="shared" si="122"/>
        <v>4</v>
      </c>
      <c r="BL37" s="179">
        <f t="shared" si="122"/>
        <v>4</v>
      </c>
      <c r="BM37" s="179">
        <f t="shared" si="122"/>
        <v>2</v>
      </c>
      <c r="BN37" s="179">
        <f t="shared" si="122"/>
        <v>2</v>
      </c>
      <c r="BO37" s="179">
        <f t="shared" si="122"/>
        <v>3</v>
      </c>
      <c r="BP37" s="355">
        <f t="shared" si="122"/>
        <v>4</v>
      </c>
      <c r="BQ37" s="356">
        <f t="shared" si="122"/>
        <v>4</v>
      </c>
      <c r="BR37" s="176">
        <f t="shared" si="28"/>
        <v>3.8571428571428572</v>
      </c>
      <c r="BS37" s="176">
        <f t="shared" si="29"/>
        <v>2</v>
      </c>
      <c r="BT37" s="176">
        <f t="shared" si="30"/>
        <v>4</v>
      </c>
      <c r="BU37" s="176">
        <f t="shared" si="31"/>
        <v>2.75</v>
      </c>
      <c r="BV37" s="176">
        <f t="shared" si="32"/>
        <v>4</v>
      </c>
      <c r="BW37" s="176">
        <f t="shared" si="33"/>
        <v>4</v>
      </c>
      <c r="BX37" s="193">
        <f t="shared" si="34"/>
        <v>3.4345238095238098</v>
      </c>
      <c r="BY37" s="194">
        <f t="shared" si="18"/>
        <v>1</v>
      </c>
      <c r="BZ37" s="182"/>
      <c r="CA37" s="353">
        <f t="shared" si="76"/>
        <v>5</v>
      </c>
      <c r="CB37" s="179">
        <f t="shared" si="77"/>
        <v>4.5</v>
      </c>
      <c r="CC37" s="179">
        <f t="shared" si="78"/>
        <v>3</v>
      </c>
      <c r="CD37" s="179">
        <f t="shared" si="79"/>
        <v>3.5</v>
      </c>
      <c r="CE37" s="179">
        <f t="shared" si="80"/>
        <v>5</v>
      </c>
      <c r="CF37" s="179">
        <f t="shared" si="81"/>
        <v>4.5</v>
      </c>
      <c r="CG37" s="354">
        <f t="shared" si="82"/>
        <v>4</v>
      </c>
      <c r="CH37" s="179">
        <f t="shared" si="83"/>
        <v>4</v>
      </c>
      <c r="CI37" s="179">
        <f t="shared" si="84"/>
        <v>4</v>
      </c>
      <c r="CJ37" s="355">
        <f t="shared" si="85"/>
        <v>4.5</v>
      </c>
      <c r="CK37" s="179">
        <f t="shared" si="86"/>
        <v>4</v>
      </c>
      <c r="CL37" s="179">
        <f t="shared" si="87"/>
        <v>3</v>
      </c>
      <c r="CM37" s="179">
        <f t="shared" si="88"/>
        <v>2</v>
      </c>
      <c r="CN37" s="179">
        <f t="shared" si="89"/>
        <v>2</v>
      </c>
      <c r="CO37" s="355">
        <f t="shared" si="90"/>
        <v>4.5</v>
      </c>
      <c r="CP37" s="356">
        <f t="shared" si="91"/>
        <v>4</v>
      </c>
      <c r="CQ37" s="176">
        <f t="shared" si="114"/>
        <v>4.2142857142857144</v>
      </c>
      <c r="CR37" s="176">
        <f t="shared" si="115"/>
        <v>4</v>
      </c>
      <c r="CS37" s="176">
        <f t="shared" si="116"/>
        <v>4.5</v>
      </c>
      <c r="CT37" s="176">
        <f t="shared" si="117"/>
        <v>2.75</v>
      </c>
      <c r="CU37" s="176">
        <f t="shared" si="118"/>
        <v>4.5</v>
      </c>
      <c r="CV37" s="176">
        <f t="shared" si="119"/>
        <v>4</v>
      </c>
      <c r="CW37" s="193">
        <f t="shared" si="120"/>
        <v>3.9940476190476191</v>
      </c>
      <c r="CX37" s="194">
        <f t="shared" si="20"/>
        <v>2</v>
      </c>
      <c r="CY37" s="181"/>
    </row>
    <row r="38" spans="2:103" s="1" customFormat="1" ht="30" customHeight="1">
      <c r="B38" s="367">
        <v>33</v>
      </c>
      <c r="C38" s="370">
        <v>43262</v>
      </c>
      <c r="D38" s="183" t="s">
        <v>165</v>
      </c>
      <c r="E38" s="184" t="s">
        <v>133</v>
      </c>
      <c r="F38" s="184" t="s">
        <v>135</v>
      </c>
      <c r="G38" s="343" t="s">
        <v>97</v>
      </c>
      <c r="H38" s="348">
        <v>5</v>
      </c>
      <c r="I38" s="349">
        <v>3</v>
      </c>
      <c r="J38" s="349">
        <v>3</v>
      </c>
      <c r="K38" s="349">
        <v>3</v>
      </c>
      <c r="L38" s="349">
        <v>5</v>
      </c>
      <c r="M38" s="349">
        <v>4</v>
      </c>
      <c r="N38" s="350">
        <v>4</v>
      </c>
      <c r="O38" s="349"/>
      <c r="P38" s="349">
        <v>4</v>
      </c>
      <c r="Q38" s="351"/>
      <c r="R38" s="349"/>
      <c r="S38" s="349">
        <v>4</v>
      </c>
      <c r="T38" s="349">
        <v>3</v>
      </c>
      <c r="U38" s="349"/>
      <c r="V38" s="351">
        <v>5</v>
      </c>
      <c r="W38" s="351">
        <v>4</v>
      </c>
      <c r="X38" s="371"/>
      <c r="Y38" s="352" t="s">
        <v>51</v>
      </c>
      <c r="Z38" s="343" t="s">
        <v>110</v>
      </c>
      <c r="AA38" s="343" t="s">
        <v>257</v>
      </c>
      <c r="AB38" s="353">
        <f t="shared" si="0"/>
        <v>4.1818181818181817</v>
      </c>
      <c r="AC38" s="179">
        <f t="shared" si="1"/>
        <v>4.5454545454545459</v>
      </c>
      <c r="AD38" s="179">
        <f t="shared" si="2"/>
        <v>2.0909090909090908</v>
      </c>
      <c r="AE38" s="179">
        <f t="shared" si="3"/>
        <v>2.1</v>
      </c>
      <c r="AF38" s="179">
        <f t="shared" si="4"/>
        <v>4.0909090909090908</v>
      </c>
      <c r="AG38" s="179">
        <f t="shared" si="5"/>
        <v>3.5454545454545454</v>
      </c>
      <c r="AH38" s="354">
        <f t="shared" si="6"/>
        <v>3.6363636363636362</v>
      </c>
      <c r="AI38" s="179">
        <f t="shared" si="7"/>
        <v>3.5</v>
      </c>
      <c r="AJ38" s="179">
        <f t="shared" si="8"/>
        <v>2.8181818181818183</v>
      </c>
      <c r="AK38" s="355">
        <f t="shared" si="9"/>
        <v>3.7</v>
      </c>
      <c r="AL38" s="179">
        <f t="shared" si="10"/>
        <v>4.8</v>
      </c>
      <c r="AM38" s="179">
        <f t="shared" si="11"/>
        <v>3.1</v>
      </c>
      <c r="AN38" s="179">
        <f t="shared" si="12"/>
        <v>3</v>
      </c>
      <c r="AO38" s="179">
        <f t="shared" si="13"/>
        <v>3</v>
      </c>
      <c r="AP38" s="355">
        <f t="shared" si="14"/>
        <v>4.4000000000000004</v>
      </c>
      <c r="AQ38" s="356">
        <f t="shared" si="15"/>
        <v>4.1818181818181817</v>
      </c>
      <c r="AR38" s="176">
        <f t="shared" si="21"/>
        <v>3.4558441558441557</v>
      </c>
      <c r="AS38" s="176">
        <f t="shared" si="22"/>
        <v>3.1590909090909092</v>
      </c>
      <c r="AT38" s="176">
        <f t="shared" si="23"/>
        <v>3.7</v>
      </c>
      <c r="AU38" s="176">
        <f t="shared" si="24"/>
        <v>3.4750000000000001</v>
      </c>
      <c r="AV38" s="176">
        <f t="shared" si="25"/>
        <v>4.4000000000000004</v>
      </c>
      <c r="AW38" s="176">
        <f t="shared" si="26"/>
        <v>4.1818181818181817</v>
      </c>
      <c r="AX38" s="278">
        <f t="shared" si="27"/>
        <v>3.7286255411255405</v>
      </c>
      <c r="AY38" s="196">
        <f t="shared" si="16"/>
        <v>11</v>
      </c>
      <c r="AZ38" s="181"/>
      <c r="BA38" s="181"/>
      <c r="BB38" s="353">
        <f t="shared" si="121"/>
        <v>4.333333333333333</v>
      </c>
      <c r="BC38" s="179">
        <f t="shared" si="121"/>
        <v>4.333333333333333</v>
      </c>
      <c r="BD38" s="179">
        <f t="shared" si="121"/>
        <v>2.3333333333333335</v>
      </c>
      <c r="BE38" s="179">
        <f t="shared" si="121"/>
        <v>2</v>
      </c>
      <c r="BF38" s="179">
        <f t="shared" si="121"/>
        <v>4</v>
      </c>
      <c r="BG38" s="179">
        <f t="shared" si="121"/>
        <v>3.6666666666666665</v>
      </c>
      <c r="BH38" s="354">
        <f t="shared" si="121"/>
        <v>3.3333333333333335</v>
      </c>
      <c r="BI38" s="179">
        <f t="shared" si="121"/>
        <v>3.6666666666666665</v>
      </c>
      <c r="BJ38" s="179">
        <f t="shared" si="123"/>
        <v>3</v>
      </c>
      <c r="BK38" s="355">
        <f t="shared" si="122"/>
        <v>4</v>
      </c>
      <c r="BL38" s="179">
        <f t="shared" si="122"/>
        <v>5</v>
      </c>
      <c r="BM38" s="179">
        <f t="shared" si="122"/>
        <v>3.5</v>
      </c>
      <c r="BN38" s="179">
        <f t="shared" si="122"/>
        <v>3.5</v>
      </c>
      <c r="BO38" s="179">
        <f t="shared" si="122"/>
        <v>3</v>
      </c>
      <c r="BP38" s="355">
        <f t="shared" si="122"/>
        <v>5</v>
      </c>
      <c r="BQ38" s="356">
        <f t="shared" si="122"/>
        <v>4</v>
      </c>
      <c r="BR38" s="176">
        <f t="shared" si="28"/>
        <v>3.4285714285714284</v>
      </c>
      <c r="BS38" s="176">
        <f t="shared" si="29"/>
        <v>3.333333333333333</v>
      </c>
      <c r="BT38" s="176">
        <f t="shared" si="30"/>
        <v>4</v>
      </c>
      <c r="BU38" s="176">
        <f t="shared" si="31"/>
        <v>3.75</v>
      </c>
      <c r="BV38" s="176">
        <f t="shared" si="32"/>
        <v>5</v>
      </c>
      <c r="BW38" s="176">
        <f t="shared" si="33"/>
        <v>4</v>
      </c>
      <c r="BX38" s="193">
        <f t="shared" si="34"/>
        <v>3.9186507936507931</v>
      </c>
      <c r="BY38" s="194">
        <f t="shared" si="18"/>
        <v>3</v>
      </c>
      <c r="BZ38" s="182"/>
      <c r="CA38" s="353">
        <f t="shared" si="76"/>
        <v>4.125</v>
      </c>
      <c r="CB38" s="179">
        <f t="shared" si="77"/>
        <v>4.625</v>
      </c>
      <c r="CC38" s="179">
        <f t="shared" si="78"/>
        <v>2</v>
      </c>
      <c r="CD38" s="179">
        <f t="shared" si="79"/>
        <v>2.1428571428571428</v>
      </c>
      <c r="CE38" s="179">
        <f t="shared" si="80"/>
        <v>4.125</v>
      </c>
      <c r="CF38" s="179">
        <f t="shared" si="81"/>
        <v>3.5</v>
      </c>
      <c r="CG38" s="354">
        <f t="shared" si="82"/>
        <v>3.75</v>
      </c>
      <c r="CH38" s="179">
        <f t="shared" si="83"/>
        <v>3.4285714285714284</v>
      </c>
      <c r="CI38" s="179">
        <f t="shared" si="84"/>
        <v>2.75</v>
      </c>
      <c r="CJ38" s="355">
        <f t="shared" si="85"/>
        <v>3.5714285714285716</v>
      </c>
      <c r="CK38" s="179">
        <f t="shared" si="86"/>
        <v>4.75</v>
      </c>
      <c r="CL38" s="179">
        <f t="shared" si="87"/>
        <v>3</v>
      </c>
      <c r="CM38" s="179">
        <f t="shared" si="88"/>
        <v>2.8571428571428572</v>
      </c>
      <c r="CN38" s="179">
        <f t="shared" si="89"/>
        <v>3</v>
      </c>
      <c r="CO38" s="355">
        <f t="shared" si="90"/>
        <v>4.25</v>
      </c>
      <c r="CP38" s="356">
        <f t="shared" si="91"/>
        <v>4.25</v>
      </c>
      <c r="CQ38" s="176">
        <f t="shared" si="114"/>
        <v>3.4668367346938775</v>
      </c>
      <c r="CR38" s="176">
        <f t="shared" si="115"/>
        <v>3.0892857142857144</v>
      </c>
      <c r="CS38" s="176">
        <f t="shared" si="116"/>
        <v>3.5714285714285716</v>
      </c>
      <c r="CT38" s="176">
        <f t="shared" si="117"/>
        <v>3.4017857142857144</v>
      </c>
      <c r="CU38" s="176">
        <f t="shared" si="118"/>
        <v>4.25</v>
      </c>
      <c r="CV38" s="176">
        <f t="shared" si="119"/>
        <v>4.25</v>
      </c>
      <c r="CW38" s="193">
        <f t="shared" si="120"/>
        <v>3.6715561224489797</v>
      </c>
      <c r="CX38" s="194">
        <f t="shared" si="20"/>
        <v>8</v>
      </c>
      <c r="CY38" s="181"/>
    </row>
    <row r="39" spans="2:103" s="1" customFormat="1" ht="30" customHeight="1">
      <c r="B39" s="183">
        <v>34</v>
      </c>
      <c r="C39" s="370">
        <v>43262</v>
      </c>
      <c r="D39" s="183" t="s">
        <v>165</v>
      </c>
      <c r="E39" s="184" t="s">
        <v>132</v>
      </c>
      <c r="F39" s="184" t="s">
        <v>134</v>
      </c>
      <c r="G39" s="343" t="s">
        <v>112</v>
      </c>
      <c r="H39" s="348">
        <v>5</v>
      </c>
      <c r="I39" s="349">
        <v>3</v>
      </c>
      <c r="J39" s="349">
        <v>2</v>
      </c>
      <c r="K39" s="349">
        <v>3</v>
      </c>
      <c r="L39" s="349">
        <v>5</v>
      </c>
      <c r="M39" s="349">
        <v>4</v>
      </c>
      <c r="N39" s="350">
        <v>3</v>
      </c>
      <c r="O39" s="349">
        <v>5</v>
      </c>
      <c r="P39" s="349">
        <v>4</v>
      </c>
      <c r="Q39" s="351">
        <v>4</v>
      </c>
      <c r="R39" s="349">
        <v>4</v>
      </c>
      <c r="S39" s="349">
        <v>2</v>
      </c>
      <c r="T39" s="349">
        <v>2</v>
      </c>
      <c r="U39" s="349">
        <v>2</v>
      </c>
      <c r="V39" s="351">
        <v>4</v>
      </c>
      <c r="W39" s="351">
        <v>4</v>
      </c>
      <c r="X39" s="371"/>
      <c r="Y39" s="352" t="s">
        <v>83</v>
      </c>
      <c r="Z39" s="343" t="s">
        <v>116</v>
      </c>
      <c r="AA39" s="343" t="s">
        <v>257</v>
      </c>
      <c r="AB39" s="353">
        <f t="shared" si="0"/>
        <v>3.8</v>
      </c>
      <c r="AC39" s="179">
        <f t="shared" si="1"/>
        <v>3.8333333333333335</v>
      </c>
      <c r="AD39" s="179">
        <f t="shared" si="2"/>
        <v>2.6</v>
      </c>
      <c r="AE39" s="179">
        <f t="shared" si="3"/>
        <v>2.75</v>
      </c>
      <c r="AF39" s="179">
        <f t="shared" si="4"/>
        <v>4.25</v>
      </c>
      <c r="AG39" s="179">
        <f t="shared" si="5"/>
        <v>3.6666666666666665</v>
      </c>
      <c r="AH39" s="354">
        <f t="shared" si="6"/>
        <v>3.5</v>
      </c>
      <c r="AI39" s="179">
        <f t="shared" si="7"/>
        <v>2.75</v>
      </c>
      <c r="AJ39" s="179">
        <f t="shared" si="8"/>
        <v>3.3333333333333335</v>
      </c>
      <c r="AK39" s="355">
        <f t="shared" si="9"/>
        <v>4.2</v>
      </c>
      <c r="AL39" s="179">
        <f t="shared" si="10"/>
        <v>4.25</v>
      </c>
      <c r="AM39" s="179">
        <f t="shared" si="11"/>
        <v>3.8</v>
      </c>
      <c r="AN39" s="179">
        <f t="shared" si="12"/>
        <v>4.5</v>
      </c>
      <c r="AO39" s="179">
        <f t="shared" si="13"/>
        <v>3.5</v>
      </c>
      <c r="AP39" s="355">
        <f t="shared" si="14"/>
        <v>3.8333333333333335</v>
      </c>
      <c r="AQ39" s="356">
        <f t="shared" si="15"/>
        <v>4</v>
      </c>
      <c r="AR39" s="176">
        <f t="shared" si="21"/>
        <v>3.4857142857142862</v>
      </c>
      <c r="AS39" s="176">
        <f t="shared" si="22"/>
        <v>3.041666666666667</v>
      </c>
      <c r="AT39" s="176">
        <f t="shared" si="23"/>
        <v>4.2</v>
      </c>
      <c r="AU39" s="176">
        <f t="shared" si="24"/>
        <v>4.0125000000000002</v>
      </c>
      <c r="AV39" s="176">
        <f t="shared" si="25"/>
        <v>3.8333333333333335</v>
      </c>
      <c r="AW39" s="176">
        <f t="shared" si="26"/>
        <v>4</v>
      </c>
      <c r="AX39" s="278">
        <f t="shared" si="27"/>
        <v>3.762202380952381</v>
      </c>
      <c r="AY39" s="196">
        <f t="shared" si="16"/>
        <v>6</v>
      </c>
      <c r="AZ39" s="181"/>
      <c r="BA39" s="181"/>
      <c r="BB39" s="353"/>
      <c r="BC39" s="179">
        <f t="shared" ref="BC39:BD43" si="124">+AVERAGEIFS(I$6:I$440,$G$6:$G$440,$Z39,$E$6:$E$440,"Muller")</f>
        <v>3</v>
      </c>
      <c r="BD39" s="179">
        <f t="shared" si="124"/>
        <v>2</v>
      </c>
      <c r="BE39" s="179"/>
      <c r="BF39" s="179"/>
      <c r="BG39" s="179">
        <f t="shared" ref="BG39:BH43" si="125">+AVERAGEIFS(M$6:M$440,$G$6:$G$440,$Z39,$E$6:$E$440,"Muller")</f>
        <v>4</v>
      </c>
      <c r="BH39" s="354">
        <f t="shared" si="125"/>
        <v>4</v>
      </c>
      <c r="BI39" s="179"/>
      <c r="BJ39" s="179">
        <f t="shared" si="123"/>
        <v>4</v>
      </c>
      <c r="BK39" s="355">
        <f>+AVERAGEIFS(Q$6:Q$440,$G$6:$G$440,$Z39,$E$6:$E$440,"Muller")</f>
        <v>5</v>
      </c>
      <c r="BL39" s="179"/>
      <c r="BM39" s="179"/>
      <c r="BN39" s="179">
        <f>+AVERAGEIFS(T$6:T$440,$G$6:$G$440,$Z39,$E$6:$E$440,"Muller")</f>
        <v>5</v>
      </c>
      <c r="BO39" s="179"/>
      <c r="BP39" s="355">
        <f t="shared" ref="BP39:BQ43" si="126">+AVERAGEIFS(V$6:V$440,$G$6:$G$440,$Z39,$E$6:$E$440,"Muller")</f>
        <v>4</v>
      </c>
      <c r="BQ39" s="356">
        <f t="shared" si="126"/>
        <v>4</v>
      </c>
      <c r="BR39" s="176">
        <f t="shared" si="28"/>
        <v>3.25</v>
      </c>
      <c r="BS39" s="176">
        <f t="shared" si="29"/>
        <v>4</v>
      </c>
      <c r="BT39" s="176">
        <f t="shared" si="30"/>
        <v>5</v>
      </c>
      <c r="BU39" s="176">
        <f t="shared" si="31"/>
        <v>5</v>
      </c>
      <c r="BV39" s="176">
        <f t="shared" si="32"/>
        <v>4</v>
      </c>
      <c r="BW39" s="176">
        <f t="shared" si="33"/>
        <v>4</v>
      </c>
      <c r="BX39" s="193">
        <f t="shared" si="34"/>
        <v>4.208333333333333</v>
      </c>
      <c r="BY39" s="194">
        <f t="shared" si="18"/>
        <v>1</v>
      </c>
      <c r="BZ39" s="181"/>
      <c r="CA39" s="353">
        <f t="shared" si="76"/>
        <v>4.25</v>
      </c>
      <c r="CB39" s="179">
        <f t="shared" si="77"/>
        <v>4.25</v>
      </c>
      <c r="CC39" s="179">
        <f t="shared" si="78"/>
        <v>3</v>
      </c>
      <c r="CD39" s="179">
        <f t="shared" si="79"/>
        <v>2.75</v>
      </c>
      <c r="CE39" s="179">
        <f t="shared" si="80"/>
        <v>4.25</v>
      </c>
      <c r="CF39" s="179">
        <f t="shared" si="81"/>
        <v>4</v>
      </c>
      <c r="CG39" s="354">
        <f t="shared" si="82"/>
        <v>3.75</v>
      </c>
      <c r="CH39" s="179">
        <f t="shared" si="83"/>
        <v>3</v>
      </c>
      <c r="CI39" s="179">
        <f t="shared" si="84"/>
        <v>3.5</v>
      </c>
      <c r="CJ39" s="355">
        <f t="shared" si="85"/>
        <v>4</v>
      </c>
      <c r="CK39" s="179">
        <f t="shared" si="86"/>
        <v>4.666666666666667</v>
      </c>
      <c r="CL39" s="179">
        <f t="shared" si="87"/>
        <v>4</v>
      </c>
      <c r="CM39" s="179">
        <f t="shared" si="88"/>
        <v>4.75</v>
      </c>
      <c r="CN39" s="179">
        <f t="shared" si="89"/>
        <v>3.5</v>
      </c>
      <c r="CO39" s="355">
        <f t="shared" si="90"/>
        <v>4.25</v>
      </c>
      <c r="CP39" s="356">
        <f t="shared" si="91"/>
        <v>4.5</v>
      </c>
      <c r="CQ39" s="176">
        <f t="shared" si="114"/>
        <v>3.75</v>
      </c>
      <c r="CR39" s="176">
        <f t="shared" si="115"/>
        <v>3.25</v>
      </c>
      <c r="CS39" s="176">
        <f t="shared" si="116"/>
        <v>4</v>
      </c>
      <c r="CT39" s="176">
        <f t="shared" si="117"/>
        <v>4.229166666666667</v>
      </c>
      <c r="CU39" s="176">
        <f t="shared" si="118"/>
        <v>4.25</v>
      </c>
      <c r="CV39" s="176">
        <f t="shared" si="119"/>
        <v>4.5</v>
      </c>
      <c r="CW39" s="193">
        <f t="shared" si="120"/>
        <v>3.9965277777777781</v>
      </c>
      <c r="CX39" s="194">
        <f t="shared" si="20"/>
        <v>4</v>
      </c>
      <c r="CY39" s="181"/>
    </row>
    <row r="40" spans="2:103" s="1" customFormat="1" ht="30" customHeight="1">
      <c r="B40" s="183">
        <v>35</v>
      </c>
      <c r="C40" s="370">
        <v>43262</v>
      </c>
      <c r="D40" s="183" t="s">
        <v>166</v>
      </c>
      <c r="E40" s="184" t="s">
        <v>133</v>
      </c>
      <c r="F40" s="184" t="s">
        <v>135</v>
      </c>
      <c r="G40" s="343"/>
      <c r="H40" s="348">
        <v>5</v>
      </c>
      <c r="I40" s="349">
        <v>5</v>
      </c>
      <c r="J40" s="349"/>
      <c r="K40" s="349"/>
      <c r="L40" s="349">
        <v>5</v>
      </c>
      <c r="M40" s="349">
        <v>5</v>
      </c>
      <c r="N40" s="350">
        <v>5</v>
      </c>
      <c r="O40" s="349">
        <v>5</v>
      </c>
      <c r="P40" s="349"/>
      <c r="Q40" s="351">
        <v>5</v>
      </c>
      <c r="R40" s="349">
        <v>5</v>
      </c>
      <c r="S40" s="349">
        <v>4</v>
      </c>
      <c r="T40" s="349">
        <v>4</v>
      </c>
      <c r="U40" s="349">
        <v>4</v>
      </c>
      <c r="V40" s="351">
        <v>5</v>
      </c>
      <c r="W40" s="351">
        <v>5</v>
      </c>
      <c r="X40" s="371"/>
      <c r="Y40" s="352" t="s">
        <v>81</v>
      </c>
      <c r="Z40" s="343" t="s">
        <v>97</v>
      </c>
      <c r="AA40" s="343" t="s">
        <v>257</v>
      </c>
      <c r="AB40" s="353">
        <f t="shared" si="0"/>
        <v>4.25</v>
      </c>
      <c r="AC40" s="179">
        <f t="shared" si="1"/>
        <v>3.8214285714285716</v>
      </c>
      <c r="AD40" s="179">
        <f t="shared" si="2"/>
        <v>2.7692307692307692</v>
      </c>
      <c r="AE40" s="179">
        <f t="shared" si="3"/>
        <v>2.625</v>
      </c>
      <c r="AF40" s="179">
        <f t="shared" si="4"/>
        <v>4.1923076923076925</v>
      </c>
      <c r="AG40" s="179">
        <f t="shared" si="5"/>
        <v>3.3928571428571428</v>
      </c>
      <c r="AH40" s="354">
        <f t="shared" si="6"/>
        <v>3.7142857142857144</v>
      </c>
      <c r="AI40" s="179">
        <f t="shared" si="7"/>
        <v>3.8461538461538463</v>
      </c>
      <c r="AJ40" s="179">
        <f t="shared" si="8"/>
        <v>3.2962962962962963</v>
      </c>
      <c r="AK40" s="355">
        <f t="shared" si="9"/>
        <v>3.7916666666666665</v>
      </c>
      <c r="AL40" s="179">
        <f t="shared" si="10"/>
        <v>3.8461538461538463</v>
      </c>
      <c r="AM40" s="179">
        <f t="shared" si="11"/>
        <v>3.2222222222222223</v>
      </c>
      <c r="AN40" s="179">
        <f t="shared" si="12"/>
        <v>2.8148148148148149</v>
      </c>
      <c r="AO40" s="179">
        <f t="shared" si="13"/>
        <v>3.0526315789473686</v>
      </c>
      <c r="AP40" s="355">
        <f t="shared" si="14"/>
        <v>4.0370370370370372</v>
      </c>
      <c r="AQ40" s="356">
        <f t="shared" si="15"/>
        <v>3.6785714285714284</v>
      </c>
      <c r="AR40" s="176">
        <f t="shared" si="21"/>
        <v>3.5378728414442699</v>
      </c>
      <c r="AS40" s="176">
        <f t="shared" si="22"/>
        <v>3.5712250712250713</v>
      </c>
      <c r="AT40" s="176">
        <f t="shared" si="23"/>
        <v>3.7916666666666665</v>
      </c>
      <c r="AU40" s="176">
        <f t="shared" si="24"/>
        <v>3.2339556155345628</v>
      </c>
      <c r="AV40" s="176">
        <f t="shared" si="25"/>
        <v>4.0370370370370372</v>
      </c>
      <c r="AW40" s="176">
        <f t="shared" si="26"/>
        <v>3.6785714285714284</v>
      </c>
      <c r="AX40" s="278">
        <f t="shared" si="27"/>
        <v>3.6417214434131728</v>
      </c>
      <c r="AY40" s="196">
        <f t="shared" si="16"/>
        <v>28</v>
      </c>
      <c r="AZ40" s="181"/>
      <c r="BA40" s="181"/>
      <c r="BB40" s="353">
        <f>+AVERAGEIFS(H$6:H$440,$G$6:$G$440,$Z40,$E$6:$E$440,"Muller")</f>
        <v>4</v>
      </c>
      <c r="BC40" s="179">
        <f t="shared" si="124"/>
        <v>3.5</v>
      </c>
      <c r="BD40" s="179">
        <f t="shared" si="124"/>
        <v>2.25</v>
      </c>
      <c r="BE40" s="179">
        <f t="shared" ref="BE40:BF43" si="127">+AVERAGEIFS(K$6:K$440,$G$6:$G$440,$Z40,$E$6:$E$440,"Muller")</f>
        <v>2.2857142857142856</v>
      </c>
      <c r="BF40" s="179">
        <f t="shared" si="127"/>
        <v>4.2857142857142856</v>
      </c>
      <c r="BG40" s="179">
        <f t="shared" si="125"/>
        <v>2.875</v>
      </c>
      <c r="BH40" s="354">
        <f t="shared" si="125"/>
        <v>3.5</v>
      </c>
      <c r="BI40" s="179">
        <f>+AVERAGEIFS(O$6:O$440,$G$6:$G$440,$Z40,$E$6:$E$440,"Muller")</f>
        <v>3.7142857142857144</v>
      </c>
      <c r="BJ40" s="179">
        <f t="shared" si="123"/>
        <v>3.5714285714285716</v>
      </c>
      <c r="BK40" s="355">
        <f>+AVERAGEIFS(Q$6:Q$440,$G$6:$G$440,$Z40,$E$6:$E$440,"Muller")</f>
        <v>4.2</v>
      </c>
      <c r="BL40" s="179">
        <f t="shared" ref="BL40:BM43" si="128">+AVERAGEIFS(R$6:R$440,$G$6:$G$440,$Z40,$E$6:$E$440,"Muller")</f>
        <v>2.7142857142857144</v>
      </c>
      <c r="BM40" s="179">
        <f t="shared" si="128"/>
        <v>2.875</v>
      </c>
      <c r="BN40" s="179">
        <f>+AVERAGEIFS(T$6:T$440,$G$6:$G$440,$Z40,$E$6:$E$440,"Muller")</f>
        <v>2.375</v>
      </c>
      <c r="BO40" s="179">
        <f>+AVERAGEIFS(U$6:U$440,$G$6:$G$440,$Z40,$E$6:$E$440,"Muller")</f>
        <v>3.2</v>
      </c>
      <c r="BP40" s="355">
        <f t="shared" si="126"/>
        <v>3.875</v>
      </c>
      <c r="BQ40" s="356">
        <f t="shared" si="126"/>
        <v>3.125</v>
      </c>
      <c r="BR40" s="176">
        <f t="shared" si="28"/>
        <v>3.2423469387755097</v>
      </c>
      <c r="BS40" s="176">
        <f t="shared" si="29"/>
        <v>3.6428571428571432</v>
      </c>
      <c r="BT40" s="176">
        <f t="shared" si="30"/>
        <v>4.2</v>
      </c>
      <c r="BU40" s="176">
        <f t="shared" si="31"/>
        <v>2.7910714285714286</v>
      </c>
      <c r="BV40" s="176">
        <f t="shared" si="32"/>
        <v>3.875</v>
      </c>
      <c r="BW40" s="176">
        <f t="shared" si="33"/>
        <v>3.125</v>
      </c>
      <c r="BX40" s="193">
        <f t="shared" si="34"/>
        <v>3.4793792517006801</v>
      </c>
      <c r="BY40" s="194">
        <f t="shared" si="18"/>
        <v>8</v>
      </c>
      <c r="BZ40" s="182"/>
      <c r="CA40" s="353">
        <f t="shared" si="76"/>
        <v>4.3157894736842106</v>
      </c>
      <c r="CB40" s="179">
        <f t="shared" si="77"/>
        <v>4</v>
      </c>
      <c r="CC40" s="179">
        <f t="shared" si="78"/>
        <v>3</v>
      </c>
      <c r="CD40" s="179">
        <f t="shared" si="79"/>
        <v>2.75</v>
      </c>
      <c r="CE40" s="179">
        <f t="shared" si="80"/>
        <v>4.1111111111111107</v>
      </c>
      <c r="CF40" s="179">
        <f t="shared" si="81"/>
        <v>3.6315789473684212</v>
      </c>
      <c r="CG40" s="354">
        <f t="shared" si="82"/>
        <v>3.7894736842105261</v>
      </c>
      <c r="CH40" s="179">
        <f t="shared" si="83"/>
        <v>3.8888888888888888</v>
      </c>
      <c r="CI40" s="179">
        <f t="shared" si="84"/>
        <v>3.2105263157894739</v>
      </c>
      <c r="CJ40" s="355">
        <f t="shared" si="85"/>
        <v>3.6666666666666665</v>
      </c>
      <c r="CK40" s="179">
        <f t="shared" si="86"/>
        <v>4.333333333333333</v>
      </c>
      <c r="CL40" s="179">
        <f t="shared" si="87"/>
        <v>3.3333333333333335</v>
      </c>
      <c r="CM40" s="179">
        <f t="shared" si="88"/>
        <v>3</v>
      </c>
      <c r="CN40" s="179">
        <f t="shared" si="89"/>
        <v>3</v>
      </c>
      <c r="CO40" s="355">
        <f t="shared" si="90"/>
        <v>4.166666666666667</v>
      </c>
      <c r="CP40" s="356">
        <f t="shared" si="91"/>
        <v>3.9473684210526314</v>
      </c>
      <c r="CQ40" s="176">
        <f t="shared" si="114"/>
        <v>3.6568504594820381</v>
      </c>
      <c r="CR40" s="176">
        <f t="shared" si="115"/>
        <v>3.5497076023391814</v>
      </c>
      <c r="CS40" s="176">
        <f t="shared" si="116"/>
        <v>3.6666666666666665</v>
      </c>
      <c r="CT40" s="176">
        <f t="shared" si="117"/>
        <v>3.4166666666666665</v>
      </c>
      <c r="CU40" s="176">
        <f t="shared" si="118"/>
        <v>4.166666666666667</v>
      </c>
      <c r="CV40" s="176">
        <f t="shared" si="119"/>
        <v>3.9473684210526314</v>
      </c>
      <c r="CW40" s="193">
        <f t="shared" si="120"/>
        <v>3.7339877471456417</v>
      </c>
      <c r="CX40" s="194">
        <f t="shared" si="20"/>
        <v>19</v>
      </c>
      <c r="CY40" s="181"/>
    </row>
    <row r="41" spans="2:103" s="1" customFormat="1" ht="30" customHeight="1">
      <c r="B41" s="183">
        <v>36</v>
      </c>
      <c r="C41" s="370">
        <v>43262</v>
      </c>
      <c r="D41" s="183" t="s">
        <v>165</v>
      </c>
      <c r="E41" s="184" t="s">
        <v>133</v>
      </c>
      <c r="F41" s="184" t="s">
        <v>134</v>
      </c>
      <c r="G41" s="343" t="s">
        <v>113</v>
      </c>
      <c r="H41" s="348">
        <v>5</v>
      </c>
      <c r="I41" s="349">
        <v>4</v>
      </c>
      <c r="J41" s="349">
        <v>2</v>
      </c>
      <c r="K41" s="349">
        <v>2</v>
      </c>
      <c r="L41" s="349">
        <v>4</v>
      </c>
      <c r="M41" s="349">
        <v>4</v>
      </c>
      <c r="N41" s="350">
        <v>4</v>
      </c>
      <c r="O41" s="349">
        <v>4</v>
      </c>
      <c r="P41" s="349">
        <v>2</v>
      </c>
      <c r="Q41" s="351">
        <v>3</v>
      </c>
      <c r="R41" s="349">
        <v>3</v>
      </c>
      <c r="S41" s="349">
        <v>3</v>
      </c>
      <c r="T41" s="349">
        <v>4</v>
      </c>
      <c r="U41" s="349"/>
      <c r="V41" s="351">
        <v>5</v>
      </c>
      <c r="W41" s="351">
        <v>4</v>
      </c>
      <c r="X41" s="371"/>
      <c r="Y41" s="352" t="s">
        <v>41</v>
      </c>
      <c r="Z41" s="343" t="s">
        <v>100</v>
      </c>
      <c r="AA41" s="343" t="s">
        <v>258</v>
      </c>
      <c r="AB41" s="353">
        <f t="shared" si="0"/>
        <v>4.3076923076923075</v>
      </c>
      <c r="AC41" s="179">
        <f t="shared" si="1"/>
        <v>4</v>
      </c>
      <c r="AD41" s="179">
        <f t="shared" si="2"/>
        <v>3.5454545454545454</v>
      </c>
      <c r="AE41" s="179">
        <f t="shared" si="3"/>
        <v>3.6363636363636362</v>
      </c>
      <c r="AF41" s="179">
        <f t="shared" si="4"/>
        <v>4.4545454545454541</v>
      </c>
      <c r="AG41" s="179">
        <f t="shared" si="5"/>
        <v>4.3076923076923075</v>
      </c>
      <c r="AH41" s="354">
        <f t="shared" si="6"/>
        <v>3.9230769230769229</v>
      </c>
      <c r="AI41" s="179">
        <f t="shared" si="7"/>
        <v>4</v>
      </c>
      <c r="AJ41" s="179">
        <f t="shared" si="8"/>
        <v>2.75</v>
      </c>
      <c r="AK41" s="355">
        <f t="shared" si="9"/>
        <v>3.1538461538461537</v>
      </c>
      <c r="AL41" s="179">
        <f t="shared" si="10"/>
        <v>3.9230769230769229</v>
      </c>
      <c r="AM41" s="179">
        <f t="shared" si="11"/>
        <v>2.9230769230769229</v>
      </c>
      <c r="AN41" s="179">
        <f t="shared" si="12"/>
        <v>2.7692307692307692</v>
      </c>
      <c r="AO41" s="179">
        <f t="shared" si="13"/>
        <v>3.3333333333333335</v>
      </c>
      <c r="AP41" s="355">
        <f t="shared" si="14"/>
        <v>4</v>
      </c>
      <c r="AQ41" s="356">
        <f t="shared" si="15"/>
        <v>4.0769230769230766</v>
      </c>
      <c r="AR41" s="176">
        <f t="shared" si="21"/>
        <v>4.0249750249750251</v>
      </c>
      <c r="AS41" s="176">
        <f t="shared" si="22"/>
        <v>3.375</v>
      </c>
      <c r="AT41" s="176">
        <f t="shared" si="23"/>
        <v>3.1538461538461537</v>
      </c>
      <c r="AU41" s="176">
        <f t="shared" si="24"/>
        <v>3.2371794871794872</v>
      </c>
      <c r="AV41" s="176">
        <f t="shared" si="25"/>
        <v>4</v>
      </c>
      <c r="AW41" s="176">
        <f t="shared" si="26"/>
        <v>4.0769230769230766</v>
      </c>
      <c r="AX41" s="278">
        <f t="shared" si="27"/>
        <v>3.6446539571539573</v>
      </c>
      <c r="AY41" s="196">
        <f t="shared" si="16"/>
        <v>13</v>
      </c>
      <c r="AZ41" s="181"/>
      <c r="BA41" s="181"/>
      <c r="BB41" s="353">
        <f>+AVERAGEIFS(H$6:H$440,$G$6:$G$440,$Z41,$E$6:$E$440,"Muller")</f>
        <v>4</v>
      </c>
      <c r="BC41" s="179">
        <f t="shared" si="124"/>
        <v>3.6666666666666665</v>
      </c>
      <c r="BD41" s="179">
        <f t="shared" si="124"/>
        <v>2.75</v>
      </c>
      <c r="BE41" s="179">
        <f t="shared" si="127"/>
        <v>3</v>
      </c>
      <c r="BF41" s="179">
        <f t="shared" si="127"/>
        <v>4</v>
      </c>
      <c r="BG41" s="179">
        <f t="shared" si="125"/>
        <v>4.166666666666667</v>
      </c>
      <c r="BH41" s="354">
        <f t="shared" si="125"/>
        <v>3.6666666666666665</v>
      </c>
      <c r="BI41" s="179">
        <f>+AVERAGEIFS(O$6:O$440,$G$6:$G$440,$Z41,$E$6:$E$440,"Muller")</f>
        <v>3.4</v>
      </c>
      <c r="BJ41" s="179">
        <f t="shared" si="123"/>
        <v>3</v>
      </c>
      <c r="BK41" s="355">
        <f>+AVERAGEIFS(Q$6:Q$440,$G$6:$G$440,$Z41,$E$6:$E$440,"Muller")</f>
        <v>3.1666666666666665</v>
      </c>
      <c r="BL41" s="179">
        <f t="shared" si="128"/>
        <v>3.5</v>
      </c>
      <c r="BM41" s="179">
        <f t="shared" si="128"/>
        <v>2.6666666666666665</v>
      </c>
      <c r="BN41" s="179">
        <f>+AVERAGEIFS(T$6:T$440,$G$6:$G$440,$Z41,$E$6:$E$440,"Muller")</f>
        <v>2.1666666666666665</v>
      </c>
      <c r="BO41" s="179">
        <f>+AVERAGEIFS(U$6:U$440,$G$6:$G$440,$Z41,$E$6:$E$440,"Muller")</f>
        <v>2.4</v>
      </c>
      <c r="BP41" s="355">
        <f t="shared" si="126"/>
        <v>3.6666666666666665</v>
      </c>
      <c r="BQ41" s="356">
        <f t="shared" si="126"/>
        <v>3.3333333333333335</v>
      </c>
      <c r="BR41" s="176">
        <f t="shared" si="28"/>
        <v>3.6071428571428572</v>
      </c>
      <c r="BS41" s="176">
        <f t="shared" si="29"/>
        <v>3.2</v>
      </c>
      <c r="BT41" s="176">
        <f t="shared" si="30"/>
        <v>3.1666666666666665</v>
      </c>
      <c r="BU41" s="176">
        <f t="shared" si="31"/>
        <v>2.6833333333333331</v>
      </c>
      <c r="BV41" s="176">
        <f t="shared" si="32"/>
        <v>3.6666666666666665</v>
      </c>
      <c r="BW41" s="176">
        <f t="shared" si="33"/>
        <v>3.3333333333333335</v>
      </c>
      <c r="BX41" s="193">
        <f t="shared" si="34"/>
        <v>3.2761904761904757</v>
      </c>
      <c r="BY41" s="194">
        <f t="shared" si="18"/>
        <v>6</v>
      </c>
      <c r="BZ41" s="182"/>
      <c r="CA41" s="353">
        <f t="shared" si="76"/>
        <v>4.666666666666667</v>
      </c>
      <c r="CB41" s="179">
        <f t="shared" si="77"/>
        <v>4.166666666666667</v>
      </c>
      <c r="CC41" s="179">
        <f t="shared" si="78"/>
        <v>3.8333333333333335</v>
      </c>
      <c r="CD41" s="179">
        <f t="shared" si="79"/>
        <v>4.166666666666667</v>
      </c>
      <c r="CE41" s="179">
        <f t="shared" si="80"/>
        <v>4.666666666666667</v>
      </c>
      <c r="CF41" s="179">
        <f t="shared" si="81"/>
        <v>4.333333333333333</v>
      </c>
      <c r="CG41" s="354">
        <f t="shared" si="82"/>
        <v>4</v>
      </c>
      <c r="CH41" s="179">
        <f t="shared" si="83"/>
        <v>4.5</v>
      </c>
      <c r="CI41" s="179">
        <f t="shared" si="84"/>
        <v>2.5</v>
      </c>
      <c r="CJ41" s="355">
        <f t="shared" si="85"/>
        <v>3</v>
      </c>
      <c r="CK41" s="179">
        <f t="shared" si="86"/>
        <v>4.166666666666667</v>
      </c>
      <c r="CL41" s="179">
        <f t="shared" si="87"/>
        <v>2.8333333333333335</v>
      </c>
      <c r="CM41" s="179">
        <f t="shared" si="88"/>
        <v>3</v>
      </c>
      <c r="CN41" s="179">
        <f t="shared" si="89"/>
        <v>3.8333333333333335</v>
      </c>
      <c r="CO41" s="355">
        <f t="shared" si="90"/>
        <v>4.166666666666667</v>
      </c>
      <c r="CP41" s="356">
        <f t="shared" si="91"/>
        <v>4.666666666666667</v>
      </c>
      <c r="CQ41" s="176">
        <f t="shared" si="114"/>
        <v>4.2619047619047619</v>
      </c>
      <c r="CR41" s="176">
        <f t="shared" si="115"/>
        <v>3.5</v>
      </c>
      <c r="CS41" s="176">
        <f t="shared" si="116"/>
        <v>3</v>
      </c>
      <c r="CT41" s="176">
        <f t="shared" si="117"/>
        <v>3.4583333333333335</v>
      </c>
      <c r="CU41" s="176">
        <f t="shared" si="118"/>
        <v>4.166666666666667</v>
      </c>
      <c r="CV41" s="176">
        <f t="shared" si="119"/>
        <v>4.666666666666667</v>
      </c>
      <c r="CW41" s="193">
        <f t="shared" si="120"/>
        <v>3.8422619047619051</v>
      </c>
      <c r="CX41" s="194">
        <f t="shared" si="20"/>
        <v>6</v>
      </c>
      <c r="CY41" s="181"/>
    </row>
    <row r="42" spans="2:103" s="1" customFormat="1" ht="30" customHeight="1">
      <c r="B42" s="183">
        <v>37</v>
      </c>
      <c r="C42" s="370">
        <v>43262</v>
      </c>
      <c r="D42" s="183" t="s">
        <v>165</v>
      </c>
      <c r="E42" s="184" t="s">
        <v>132</v>
      </c>
      <c r="F42" s="184" t="s">
        <v>135</v>
      </c>
      <c r="G42" s="343" t="s">
        <v>112</v>
      </c>
      <c r="H42" s="348">
        <v>2</v>
      </c>
      <c r="I42" s="349"/>
      <c r="J42" s="349">
        <v>1</v>
      </c>
      <c r="K42" s="349">
        <v>3</v>
      </c>
      <c r="L42" s="349"/>
      <c r="M42" s="349">
        <v>3</v>
      </c>
      <c r="N42" s="350">
        <v>1</v>
      </c>
      <c r="O42" s="349">
        <v>2</v>
      </c>
      <c r="P42" s="349">
        <v>1</v>
      </c>
      <c r="Q42" s="351"/>
      <c r="R42" s="349">
        <v>3</v>
      </c>
      <c r="S42" s="349">
        <v>3</v>
      </c>
      <c r="T42" s="349">
        <v>3</v>
      </c>
      <c r="U42" s="349"/>
      <c r="V42" s="351"/>
      <c r="W42" s="351">
        <v>3</v>
      </c>
      <c r="X42" s="371"/>
      <c r="Y42" s="352" t="s">
        <v>49</v>
      </c>
      <c r="Z42" s="343" t="s">
        <v>106</v>
      </c>
      <c r="AA42" s="343" t="s">
        <v>257</v>
      </c>
      <c r="AB42" s="353">
        <f t="shared" si="0"/>
        <v>4.4000000000000004</v>
      </c>
      <c r="AC42" s="179">
        <f t="shared" si="1"/>
        <v>4</v>
      </c>
      <c r="AD42" s="179">
        <f t="shared" si="2"/>
        <v>3.8</v>
      </c>
      <c r="AE42" s="179">
        <f t="shared" si="3"/>
        <v>3.6</v>
      </c>
      <c r="AF42" s="179">
        <f t="shared" si="4"/>
        <v>4.5999999999999996</v>
      </c>
      <c r="AG42" s="179">
        <f t="shared" si="5"/>
        <v>4</v>
      </c>
      <c r="AH42" s="354">
        <f t="shared" si="6"/>
        <v>3.4</v>
      </c>
      <c r="AI42" s="179">
        <f t="shared" si="7"/>
        <v>4</v>
      </c>
      <c r="AJ42" s="179">
        <f t="shared" si="8"/>
        <v>3.6666666666666665</v>
      </c>
      <c r="AK42" s="355">
        <f t="shared" si="9"/>
        <v>4.333333333333333</v>
      </c>
      <c r="AL42" s="179">
        <f t="shared" si="10"/>
        <v>4</v>
      </c>
      <c r="AM42" s="179">
        <f t="shared" si="11"/>
        <v>3.2</v>
      </c>
      <c r="AN42" s="179">
        <f t="shared" si="12"/>
        <v>2.8333333333333335</v>
      </c>
      <c r="AO42" s="179">
        <f t="shared" si="13"/>
        <v>3.75</v>
      </c>
      <c r="AP42" s="355">
        <f t="shared" si="14"/>
        <v>4.4000000000000004</v>
      </c>
      <c r="AQ42" s="356">
        <f t="shared" si="15"/>
        <v>4.4000000000000004</v>
      </c>
      <c r="AR42" s="176">
        <f t="shared" si="21"/>
        <v>3.9714285714285711</v>
      </c>
      <c r="AS42" s="176">
        <f t="shared" si="22"/>
        <v>3.833333333333333</v>
      </c>
      <c r="AT42" s="176">
        <f t="shared" si="23"/>
        <v>4.333333333333333</v>
      </c>
      <c r="AU42" s="176">
        <f t="shared" si="24"/>
        <v>3.4458333333333333</v>
      </c>
      <c r="AV42" s="176">
        <f t="shared" si="25"/>
        <v>4.4000000000000004</v>
      </c>
      <c r="AW42" s="176">
        <f t="shared" si="26"/>
        <v>4.4000000000000004</v>
      </c>
      <c r="AX42" s="278">
        <f t="shared" si="27"/>
        <v>4.0639880952380949</v>
      </c>
      <c r="AY42" s="196">
        <f t="shared" si="16"/>
        <v>6</v>
      </c>
      <c r="AZ42" s="181"/>
      <c r="BA42" s="181"/>
      <c r="BB42" s="353">
        <f>+AVERAGEIFS(H$6:H$440,$G$6:$G$440,$Z42,$E$6:$E$440,"Muller")</f>
        <v>4</v>
      </c>
      <c r="BC42" s="179">
        <f t="shared" si="124"/>
        <v>4</v>
      </c>
      <c r="BD42" s="179">
        <f t="shared" si="124"/>
        <v>4.333333333333333</v>
      </c>
      <c r="BE42" s="179">
        <f t="shared" si="127"/>
        <v>4</v>
      </c>
      <c r="BF42" s="179">
        <f t="shared" si="127"/>
        <v>4.666666666666667</v>
      </c>
      <c r="BG42" s="179">
        <f t="shared" si="125"/>
        <v>4</v>
      </c>
      <c r="BH42" s="354">
        <f t="shared" si="125"/>
        <v>3</v>
      </c>
      <c r="BI42" s="179">
        <f>+AVERAGEIFS(O$6:O$440,$G$6:$G$440,$Z42,$E$6:$E$440,"Muller")</f>
        <v>4</v>
      </c>
      <c r="BJ42" s="179">
        <f t="shared" si="123"/>
        <v>4</v>
      </c>
      <c r="BK42" s="355">
        <f>+AVERAGEIFS(Q$6:Q$440,$G$6:$G$440,$Z42,$E$6:$E$440,"Muller")</f>
        <v>4.666666666666667</v>
      </c>
      <c r="BL42" s="179">
        <f t="shared" si="128"/>
        <v>4</v>
      </c>
      <c r="BM42" s="179">
        <f t="shared" si="128"/>
        <v>3</v>
      </c>
      <c r="BN42" s="179">
        <f>+AVERAGEIFS(T$6:T$440,$G$6:$G$440,$Z42,$E$6:$E$440,"Muller")</f>
        <v>2.6666666666666665</v>
      </c>
      <c r="BO42" s="179">
        <f>+AVERAGEIFS(U$6:U$440,$G$6:$G$440,$Z42,$E$6:$E$440,"Muller")</f>
        <v>3.6666666666666665</v>
      </c>
      <c r="BP42" s="355">
        <f t="shared" si="126"/>
        <v>4.333333333333333</v>
      </c>
      <c r="BQ42" s="356">
        <f t="shared" si="126"/>
        <v>4.333333333333333</v>
      </c>
      <c r="BR42" s="176">
        <f t="shared" si="28"/>
        <v>4</v>
      </c>
      <c r="BS42" s="176">
        <f t="shared" si="29"/>
        <v>4</v>
      </c>
      <c r="BT42" s="176">
        <f t="shared" si="30"/>
        <v>4.666666666666667</v>
      </c>
      <c r="BU42" s="176">
        <f t="shared" si="31"/>
        <v>3.333333333333333</v>
      </c>
      <c r="BV42" s="176">
        <f t="shared" si="32"/>
        <v>4.333333333333333</v>
      </c>
      <c r="BW42" s="176">
        <f t="shared" si="33"/>
        <v>4.333333333333333</v>
      </c>
      <c r="BX42" s="193">
        <f t="shared" si="34"/>
        <v>4.1111111111111107</v>
      </c>
      <c r="BY42" s="194">
        <f t="shared" si="18"/>
        <v>3</v>
      </c>
      <c r="BZ42" s="182"/>
      <c r="CA42" s="353">
        <f t="shared" si="76"/>
        <v>5</v>
      </c>
      <c r="CB42" s="179">
        <f t="shared" si="77"/>
        <v>4</v>
      </c>
      <c r="CC42" s="179">
        <f t="shared" si="78"/>
        <v>3</v>
      </c>
      <c r="CD42" s="179">
        <f t="shared" si="79"/>
        <v>3</v>
      </c>
      <c r="CE42" s="179">
        <f t="shared" si="80"/>
        <v>5</v>
      </c>
      <c r="CF42" s="179">
        <f t="shared" si="81"/>
        <v>4.5</v>
      </c>
      <c r="CG42" s="354">
        <f t="shared" si="82"/>
        <v>5</v>
      </c>
      <c r="CH42" s="179">
        <f t="shared" si="83"/>
        <v>4</v>
      </c>
      <c r="CI42" s="179">
        <f t="shared" si="84"/>
        <v>3.5</v>
      </c>
      <c r="CJ42" s="355">
        <f t="shared" si="85"/>
        <v>3.5</v>
      </c>
      <c r="CK42" s="179">
        <f t="shared" si="86"/>
        <v>5</v>
      </c>
      <c r="CL42" s="179">
        <f t="shared" si="87"/>
        <v>4</v>
      </c>
      <c r="CM42" s="179">
        <f t="shared" si="88"/>
        <v>2.5</v>
      </c>
      <c r="CN42" s="179">
        <f t="shared" si="89"/>
        <v>4</v>
      </c>
      <c r="CO42" s="355">
        <f t="shared" si="90"/>
        <v>5</v>
      </c>
      <c r="CP42" s="356">
        <f t="shared" si="91"/>
        <v>5</v>
      </c>
      <c r="CQ42" s="176">
        <f t="shared" si="114"/>
        <v>4.2142857142857144</v>
      </c>
      <c r="CR42" s="176">
        <f t="shared" si="115"/>
        <v>3.75</v>
      </c>
      <c r="CS42" s="176">
        <f t="shared" si="116"/>
        <v>3.5</v>
      </c>
      <c r="CT42" s="176">
        <f t="shared" si="117"/>
        <v>3.875</v>
      </c>
      <c r="CU42" s="176">
        <f t="shared" si="118"/>
        <v>5</v>
      </c>
      <c r="CV42" s="176">
        <f t="shared" si="119"/>
        <v>5</v>
      </c>
      <c r="CW42" s="193">
        <f t="shared" si="120"/>
        <v>4.2232142857142856</v>
      </c>
      <c r="CX42" s="194">
        <f t="shared" si="20"/>
        <v>2</v>
      </c>
      <c r="CY42" s="181"/>
    </row>
    <row r="43" spans="2:103" s="1" customFormat="1" ht="30" customHeight="1">
      <c r="B43" s="183">
        <v>38</v>
      </c>
      <c r="C43" s="370">
        <v>43262</v>
      </c>
      <c r="D43" s="183" t="s">
        <v>165</v>
      </c>
      <c r="E43" s="184" t="s">
        <v>132</v>
      </c>
      <c r="F43" s="184" t="s">
        <v>134</v>
      </c>
      <c r="G43" s="343" t="s">
        <v>103</v>
      </c>
      <c r="H43" s="348">
        <v>5</v>
      </c>
      <c r="I43" s="349">
        <v>4</v>
      </c>
      <c r="J43" s="349">
        <v>2</v>
      </c>
      <c r="K43" s="349">
        <v>4</v>
      </c>
      <c r="L43" s="349">
        <v>5</v>
      </c>
      <c r="M43" s="349">
        <v>3</v>
      </c>
      <c r="N43" s="350">
        <v>4</v>
      </c>
      <c r="O43" s="349"/>
      <c r="P43" s="349"/>
      <c r="Q43" s="351">
        <v>4</v>
      </c>
      <c r="R43" s="349">
        <v>4</v>
      </c>
      <c r="S43" s="349"/>
      <c r="T43" s="349">
        <v>4</v>
      </c>
      <c r="U43" s="349"/>
      <c r="V43" s="351">
        <v>4</v>
      </c>
      <c r="W43" s="351">
        <v>5</v>
      </c>
      <c r="X43" s="371"/>
      <c r="Y43" s="190"/>
      <c r="Z43" s="343" t="s">
        <v>93</v>
      </c>
      <c r="AA43" s="343" t="s">
        <v>256</v>
      </c>
      <c r="AB43" s="353">
        <f t="shared" si="0"/>
        <v>4.7</v>
      </c>
      <c r="AC43" s="179">
        <f t="shared" si="1"/>
        <v>4.5</v>
      </c>
      <c r="AD43" s="179">
        <f t="shared" si="2"/>
        <v>2.625</v>
      </c>
      <c r="AE43" s="179">
        <f t="shared" si="3"/>
        <v>3</v>
      </c>
      <c r="AF43" s="179">
        <f t="shared" si="4"/>
        <v>4.7</v>
      </c>
      <c r="AG43" s="179">
        <f t="shared" si="5"/>
        <v>4.4000000000000004</v>
      </c>
      <c r="AH43" s="354">
        <f t="shared" si="6"/>
        <v>4.5</v>
      </c>
      <c r="AI43" s="179">
        <f t="shared" si="7"/>
        <v>4.5999999999999996</v>
      </c>
      <c r="AJ43" s="179">
        <f t="shared" si="8"/>
        <v>3.7</v>
      </c>
      <c r="AK43" s="355">
        <f t="shared" si="9"/>
        <v>4.2</v>
      </c>
      <c r="AL43" s="179">
        <f t="shared" si="10"/>
        <v>4.3</v>
      </c>
      <c r="AM43" s="179">
        <f t="shared" si="11"/>
        <v>3.9</v>
      </c>
      <c r="AN43" s="179">
        <f t="shared" si="12"/>
        <v>4</v>
      </c>
      <c r="AO43" s="179">
        <f t="shared" si="13"/>
        <v>4.1111111111111107</v>
      </c>
      <c r="AP43" s="355">
        <f t="shared" si="14"/>
        <v>4.5</v>
      </c>
      <c r="AQ43" s="356">
        <f t="shared" si="15"/>
        <v>4.7</v>
      </c>
      <c r="AR43" s="176">
        <f t="shared" si="21"/>
        <v>4.0607142857142851</v>
      </c>
      <c r="AS43" s="176">
        <f t="shared" si="22"/>
        <v>4.1500000000000004</v>
      </c>
      <c r="AT43" s="176">
        <f t="shared" si="23"/>
        <v>4.2</v>
      </c>
      <c r="AU43" s="176">
        <f t="shared" si="24"/>
        <v>4.0777777777777775</v>
      </c>
      <c r="AV43" s="176">
        <f t="shared" si="25"/>
        <v>4.5</v>
      </c>
      <c r="AW43" s="176">
        <f t="shared" si="26"/>
        <v>4.7</v>
      </c>
      <c r="AX43" s="278">
        <f t="shared" si="27"/>
        <v>4.2814153439153433</v>
      </c>
      <c r="AY43" s="197">
        <f t="shared" si="16"/>
        <v>10</v>
      </c>
      <c r="AZ43" s="181"/>
      <c r="BA43" s="181"/>
      <c r="BB43" s="353">
        <f>+AVERAGEIFS(H$6:H$440,$G$6:$G$440,$Z43,$E$6:$E$440,"Muller")</f>
        <v>4.75</v>
      </c>
      <c r="BC43" s="179">
        <f t="shared" si="124"/>
        <v>4.625</v>
      </c>
      <c r="BD43" s="179">
        <f t="shared" si="124"/>
        <v>2.8333333333333335</v>
      </c>
      <c r="BE43" s="179">
        <f t="shared" si="127"/>
        <v>3.4</v>
      </c>
      <c r="BF43" s="179">
        <f t="shared" si="127"/>
        <v>4.625</v>
      </c>
      <c r="BG43" s="179">
        <f t="shared" si="125"/>
        <v>4.625</v>
      </c>
      <c r="BH43" s="354">
        <f t="shared" si="125"/>
        <v>4.75</v>
      </c>
      <c r="BI43" s="179">
        <f>+AVERAGEIFS(O$6:O$440,$G$6:$G$440,$Z43,$E$6:$E$440,"Muller")</f>
        <v>4.75</v>
      </c>
      <c r="BJ43" s="179">
        <f t="shared" si="123"/>
        <v>4</v>
      </c>
      <c r="BK43" s="355">
        <f>+AVERAGEIFS(Q$6:Q$440,$G$6:$G$440,$Z43,$E$6:$E$440,"Muller")</f>
        <v>4.25</v>
      </c>
      <c r="BL43" s="179">
        <f t="shared" si="128"/>
        <v>4.625</v>
      </c>
      <c r="BM43" s="179">
        <f t="shared" si="128"/>
        <v>4.125</v>
      </c>
      <c r="BN43" s="179">
        <f>+AVERAGEIFS(T$6:T$440,$G$6:$G$440,$Z43,$E$6:$E$440,"Muller")</f>
        <v>4.25</v>
      </c>
      <c r="BO43" s="179">
        <f>+AVERAGEIFS(U$6:U$440,$G$6:$G$440,$Z43,$E$6:$E$440,"Muller")</f>
        <v>4.4285714285714288</v>
      </c>
      <c r="BP43" s="355">
        <f t="shared" si="126"/>
        <v>4.5</v>
      </c>
      <c r="BQ43" s="356">
        <f t="shared" si="126"/>
        <v>4.875</v>
      </c>
      <c r="BR43" s="176">
        <f t="shared" si="28"/>
        <v>4.2297619047619053</v>
      </c>
      <c r="BS43" s="176">
        <f t="shared" si="29"/>
        <v>4.375</v>
      </c>
      <c r="BT43" s="176">
        <f t="shared" si="30"/>
        <v>4.25</v>
      </c>
      <c r="BU43" s="176">
        <f t="shared" si="31"/>
        <v>4.3571428571428577</v>
      </c>
      <c r="BV43" s="176">
        <f t="shared" si="32"/>
        <v>4.5</v>
      </c>
      <c r="BW43" s="176">
        <f t="shared" si="33"/>
        <v>4.875</v>
      </c>
      <c r="BX43" s="193">
        <f t="shared" si="34"/>
        <v>4.4311507936507937</v>
      </c>
      <c r="BY43" s="194">
        <f t="shared" si="18"/>
        <v>8</v>
      </c>
      <c r="BZ43" s="181"/>
      <c r="CA43" s="353">
        <f t="shared" si="76"/>
        <v>5</v>
      </c>
      <c r="CB43" s="179">
        <f t="shared" si="77"/>
        <v>4</v>
      </c>
      <c r="CC43" s="179">
        <f t="shared" si="78"/>
        <v>3</v>
      </c>
      <c r="CD43" s="179">
        <f t="shared" si="79"/>
        <v>3</v>
      </c>
      <c r="CE43" s="179">
        <f t="shared" si="80"/>
        <v>5</v>
      </c>
      <c r="CF43" s="179">
        <f t="shared" si="81"/>
        <v>4</v>
      </c>
      <c r="CG43" s="354">
        <f t="shared" si="82"/>
        <v>4</v>
      </c>
      <c r="CH43" s="179">
        <f t="shared" si="83"/>
        <v>4</v>
      </c>
      <c r="CI43" s="179">
        <f t="shared" si="84"/>
        <v>4</v>
      </c>
      <c r="CJ43" s="355">
        <f t="shared" si="85"/>
        <v>4</v>
      </c>
      <c r="CK43" s="179">
        <f t="shared" si="86"/>
        <v>4</v>
      </c>
      <c r="CL43" s="179">
        <f t="shared" si="87"/>
        <v>5</v>
      </c>
      <c r="CM43" s="179">
        <f t="shared" si="88"/>
        <v>5</v>
      </c>
      <c r="CN43" s="179">
        <f t="shared" si="89"/>
        <v>4</v>
      </c>
      <c r="CO43" s="355">
        <f t="shared" si="90"/>
        <v>4</v>
      </c>
      <c r="CP43" s="356">
        <f t="shared" si="91"/>
        <v>4</v>
      </c>
      <c r="CQ43" s="176">
        <f t="shared" si="114"/>
        <v>4</v>
      </c>
      <c r="CR43" s="176">
        <f t="shared" si="115"/>
        <v>4</v>
      </c>
      <c r="CS43" s="176">
        <f t="shared" si="116"/>
        <v>4</v>
      </c>
      <c r="CT43" s="176">
        <f t="shared" si="117"/>
        <v>4.5</v>
      </c>
      <c r="CU43" s="176">
        <f t="shared" si="118"/>
        <v>4</v>
      </c>
      <c r="CV43" s="176">
        <f t="shared" si="119"/>
        <v>4</v>
      </c>
      <c r="CW43" s="193">
        <f t="shared" si="120"/>
        <v>4.083333333333333</v>
      </c>
      <c r="CX43" s="194">
        <f t="shared" si="20"/>
        <v>1</v>
      </c>
      <c r="CY43" s="181"/>
    </row>
    <row r="44" spans="2:103" s="1" customFormat="1" ht="30" customHeight="1">
      <c r="B44" s="183">
        <v>39</v>
      </c>
      <c r="C44" s="370">
        <v>43262</v>
      </c>
      <c r="D44" s="183" t="s">
        <v>165</v>
      </c>
      <c r="E44" s="184" t="s">
        <v>131</v>
      </c>
      <c r="F44" s="184" t="s">
        <v>135</v>
      </c>
      <c r="G44" s="343" t="s">
        <v>104</v>
      </c>
      <c r="H44" s="348">
        <v>5</v>
      </c>
      <c r="I44" s="349">
        <v>5</v>
      </c>
      <c r="J44" s="349">
        <v>3</v>
      </c>
      <c r="K44" s="349">
        <v>3</v>
      </c>
      <c r="L44" s="349">
        <v>4</v>
      </c>
      <c r="M44" s="349">
        <v>5</v>
      </c>
      <c r="N44" s="350">
        <v>5</v>
      </c>
      <c r="O44" s="349">
        <v>5</v>
      </c>
      <c r="P44" s="349">
        <v>5</v>
      </c>
      <c r="Q44" s="351">
        <v>5</v>
      </c>
      <c r="R44" s="349">
        <v>5</v>
      </c>
      <c r="S44" s="349">
        <v>5</v>
      </c>
      <c r="T44" s="349">
        <v>5</v>
      </c>
      <c r="U44" s="349">
        <v>4</v>
      </c>
      <c r="V44" s="351">
        <v>5</v>
      </c>
      <c r="W44" s="351">
        <v>5</v>
      </c>
      <c r="X44" s="371"/>
      <c r="Y44" s="184"/>
      <c r="AB44" s="353"/>
      <c r="AC44" s="179"/>
      <c r="AD44" s="179"/>
      <c r="AE44" s="179"/>
      <c r="AF44" s="179"/>
      <c r="AG44" s="179"/>
      <c r="AH44" s="354"/>
      <c r="AI44" s="179"/>
      <c r="AJ44" s="179"/>
      <c r="AK44" s="355"/>
      <c r="AL44" s="179"/>
      <c r="AM44" s="179"/>
      <c r="AN44" s="179"/>
      <c r="AO44" s="179"/>
      <c r="AP44" s="355"/>
      <c r="AQ44" s="355"/>
      <c r="AR44" s="180"/>
      <c r="AS44" s="180"/>
      <c r="AT44" s="180"/>
      <c r="AU44" s="180"/>
      <c r="AV44" s="180"/>
      <c r="AW44" s="180"/>
      <c r="AX44" s="180"/>
      <c r="AY44" s="180"/>
      <c r="AZ44" s="181"/>
      <c r="BA44" s="181"/>
      <c r="BB44" s="353"/>
      <c r="BC44" s="179"/>
      <c r="BD44" s="179"/>
      <c r="BE44" s="179"/>
      <c r="BF44" s="179"/>
      <c r="BG44" s="179"/>
      <c r="BH44" s="354"/>
      <c r="BI44" s="179"/>
      <c r="BJ44" s="179"/>
      <c r="BK44" s="355"/>
      <c r="BL44" s="179"/>
      <c r="BM44" s="179"/>
      <c r="BN44" s="179"/>
      <c r="BO44" s="179"/>
      <c r="BP44" s="355"/>
      <c r="BQ44" s="355"/>
      <c r="BR44" s="179"/>
      <c r="BS44" s="179"/>
      <c r="BT44" s="179"/>
      <c r="BU44" s="179"/>
      <c r="BV44" s="179"/>
      <c r="BW44" s="179"/>
      <c r="BX44" s="179"/>
      <c r="BY44" s="180"/>
      <c r="BZ44" s="182"/>
      <c r="CA44" s="353"/>
      <c r="CB44" s="179"/>
      <c r="CC44" s="179"/>
      <c r="CD44" s="179"/>
      <c r="CE44" s="179"/>
      <c r="CF44" s="179"/>
      <c r="CG44" s="354"/>
      <c r="CH44" s="179"/>
      <c r="CI44" s="179"/>
      <c r="CJ44" s="355"/>
      <c r="CK44" s="179"/>
      <c r="CL44" s="179"/>
      <c r="CM44" s="179"/>
      <c r="CN44" s="179"/>
      <c r="CO44" s="355"/>
      <c r="CP44" s="355"/>
      <c r="CQ44" s="179"/>
      <c r="CR44" s="179"/>
      <c r="CS44" s="179"/>
      <c r="CT44" s="179"/>
      <c r="CU44" s="179"/>
      <c r="CV44" s="179"/>
      <c r="CW44" s="179"/>
      <c r="CX44" s="180"/>
      <c r="CY44" s="181"/>
    </row>
    <row r="45" spans="2:103" s="1" customFormat="1" ht="30" customHeight="1">
      <c r="B45" s="183">
        <v>40</v>
      </c>
      <c r="C45" s="370">
        <v>43262</v>
      </c>
      <c r="D45" s="183" t="s">
        <v>165</v>
      </c>
      <c r="E45" s="184" t="s">
        <v>133</v>
      </c>
      <c r="F45" s="184" t="s">
        <v>135</v>
      </c>
      <c r="G45" s="343" t="s">
        <v>93</v>
      </c>
      <c r="H45" s="348">
        <v>5</v>
      </c>
      <c r="I45" s="349">
        <v>4</v>
      </c>
      <c r="J45" s="349">
        <v>3</v>
      </c>
      <c r="K45" s="349">
        <v>5</v>
      </c>
      <c r="L45" s="349">
        <v>5</v>
      </c>
      <c r="M45" s="349">
        <v>5</v>
      </c>
      <c r="N45" s="350">
        <v>5</v>
      </c>
      <c r="O45" s="349">
        <v>5</v>
      </c>
      <c r="P45" s="349">
        <v>3</v>
      </c>
      <c r="Q45" s="351">
        <v>5</v>
      </c>
      <c r="R45" s="349">
        <v>5</v>
      </c>
      <c r="S45" s="349">
        <v>5</v>
      </c>
      <c r="T45" s="349">
        <v>5</v>
      </c>
      <c r="U45" s="349">
        <v>5</v>
      </c>
      <c r="V45" s="351">
        <v>5</v>
      </c>
      <c r="W45" s="351">
        <v>5</v>
      </c>
      <c r="X45" s="371"/>
      <c r="Y45" s="184"/>
      <c r="Z45" s="343"/>
      <c r="AA45" s="343"/>
      <c r="AB45" s="353"/>
      <c r="AC45" s="179"/>
      <c r="AD45" s="179"/>
      <c r="AE45" s="179"/>
      <c r="AF45" s="179"/>
      <c r="AG45" s="179"/>
      <c r="AH45" s="354"/>
      <c r="AI45" s="179"/>
      <c r="AJ45" s="179"/>
      <c r="AK45" s="355"/>
      <c r="AL45" s="179"/>
      <c r="AM45" s="179"/>
      <c r="AN45" s="179"/>
      <c r="AO45" s="179"/>
      <c r="AP45" s="355"/>
      <c r="AQ45" s="355"/>
      <c r="AR45" s="180"/>
      <c r="AS45" s="180"/>
      <c r="AT45" s="180"/>
      <c r="AU45" s="180"/>
      <c r="AV45" s="180"/>
      <c r="AW45" s="180"/>
      <c r="AX45" s="180"/>
      <c r="AY45" s="180"/>
      <c r="AZ45" s="181"/>
      <c r="BA45" s="181"/>
      <c r="BB45" s="353"/>
      <c r="BC45" s="179"/>
      <c r="BD45" s="179"/>
      <c r="BE45" s="179"/>
      <c r="BF45" s="179"/>
      <c r="BG45" s="179"/>
      <c r="BH45" s="354"/>
      <c r="BI45" s="179"/>
      <c r="BJ45" s="179"/>
      <c r="BK45" s="355"/>
      <c r="BL45" s="179"/>
      <c r="BM45" s="179"/>
      <c r="BN45" s="179"/>
      <c r="BO45" s="179"/>
      <c r="BP45" s="355"/>
      <c r="BQ45" s="355"/>
      <c r="BR45" s="179"/>
      <c r="BS45" s="179"/>
      <c r="BT45" s="179"/>
      <c r="BU45" s="179"/>
      <c r="BV45" s="179"/>
      <c r="BW45" s="179"/>
      <c r="BX45" s="179"/>
      <c r="BY45" s="180"/>
      <c r="BZ45" s="182"/>
      <c r="CA45" s="353"/>
      <c r="CB45" s="179"/>
      <c r="CC45" s="179"/>
      <c r="CD45" s="179"/>
      <c r="CE45" s="179"/>
      <c r="CF45" s="179"/>
      <c r="CG45" s="354"/>
      <c r="CH45" s="179"/>
      <c r="CI45" s="179"/>
      <c r="CJ45" s="355"/>
      <c r="CK45" s="179"/>
      <c r="CL45" s="179"/>
      <c r="CM45" s="179"/>
      <c r="CN45" s="179"/>
      <c r="CO45" s="355"/>
      <c r="CP45" s="355"/>
      <c r="CQ45" s="179"/>
      <c r="CR45" s="179"/>
      <c r="CS45" s="179"/>
      <c r="CT45" s="179"/>
      <c r="CU45" s="179"/>
      <c r="CV45" s="179"/>
      <c r="CW45" s="179"/>
      <c r="CX45" s="180"/>
      <c r="CY45" s="181"/>
    </row>
    <row r="46" spans="2:103" s="1" customFormat="1" ht="30" customHeight="1">
      <c r="B46" s="367">
        <v>41</v>
      </c>
      <c r="C46" s="370">
        <v>43262</v>
      </c>
      <c r="D46" s="183" t="s">
        <v>165</v>
      </c>
      <c r="E46" s="184" t="s">
        <v>131</v>
      </c>
      <c r="F46" s="184" t="s">
        <v>134</v>
      </c>
      <c r="G46" s="343" t="s">
        <v>97</v>
      </c>
      <c r="H46" s="348">
        <v>5</v>
      </c>
      <c r="I46" s="349">
        <v>3</v>
      </c>
      <c r="J46" s="349">
        <v>3</v>
      </c>
      <c r="K46" s="349">
        <v>3</v>
      </c>
      <c r="L46" s="349">
        <v>5</v>
      </c>
      <c r="M46" s="349">
        <v>3</v>
      </c>
      <c r="N46" s="350">
        <v>4</v>
      </c>
      <c r="O46" s="349">
        <v>4</v>
      </c>
      <c r="P46" s="349">
        <v>3</v>
      </c>
      <c r="Q46" s="351">
        <v>4</v>
      </c>
      <c r="R46" s="349">
        <v>3</v>
      </c>
      <c r="S46" s="349">
        <v>4</v>
      </c>
      <c r="T46" s="349">
        <v>3</v>
      </c>
      <c r="U46" s="349">
        <v>3</v>
      </c>
      <c r="V46" s="351">
        <v>3</v>
      </c>
      <c r="W46" s="351">
        <v>3</v>
      </c>
      <c r="X46" s="371"/>
      <c r="Y46" s="184"/>
      <c r="AB46" s="179"/>
      <c r="AC46" s="179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0"/>
      <c r="AS46" s="180"/>
      <c r="AT46" s="180"/>
      <c r="AU46" s="180"/>
      <c r="AV46" s="180"/>
      <c r="AW46" s="180"/>
      <c r="AX46" s="180"/>
      <c r="AY46" s="180"/>
      <c r="AZ46" s="181"/>
      <c r="BA46" s="181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  <c r="BS46" s="180"/>
      <c r="BT46" s="180"/>
      <c r="BU46" s="180"/>
      <c r="BV46" s="180"/>
      <c r="BW46" s="180"/>
      <c r="BX46" s="180"/>
      <c r="BY46" s="180"/>
      <c r="BZ46" s="181"/>
      <c r="CA46" s="180"/>
      <c r="CB46" s="180"/>
      <c r="CC46" s="180"/>
      <c r="CD46" s="180"/>
      <c r="CE46" s="180"/>
      <c r="CF46" s="180"/>
      <c r="CG46" s="180"/>
      <c r="CH46" s="180"/>
      <c r="CI46" s="180"/>
      <c r="CJ46" s="180"/>
      <c r="CK46" s="180"/>
      <c r="CL46" s="180"/>
      <c r="CM46" s="180"/>
      <c r="CN46" s="180"/>
      <c r="CO46" s="180"/>
      <c r="CP46" s="180"/>
      <c r="CQ46" s="180"/>
      <c r="CR46" s="180"/>
      <c r="CS46" s="180"/>
      <c r="CT46" s="180"/>
      <c r="CU46" s="180"/>
      <c r="CV46" s="180"/>
      <c r="CW46" s="180"/>
      <c r="CX46" s="180"/>
      <c r="CY46" s="181"/>
    </row>
    <row r="47" spans="2:103" s="1" customFormat="1" ht="30" customHeight="1">
      <c r="B47" s="183">
        <v>42</v>
      </c>
      <c r="C47" s="370">
        <v>43262</v>
      </c>
      <c r="D47" s="183" t="s">
        <v>165</v>
      </c>
      <c r="E47" s="184" t="s">
        <v>133</v>
      </c>
      <c r="F47" s="184" t="s">
        <v>135</v>
      </c>
      <c r="G47" s="343" t="s">
        <v>114</v>
      </c>
      <c r="H47" s="348">
        <v>4</v>
      </c>
      <c r="I47" s="349">
        <v>3</v>
      </c>
      <c r="J47" s="349">
        <v>3</v>
      </c>
      <c r="K47" s="349">
        <v>4</v>
      </c>
      <c r="L47" s="349">
        <v>4</v>
      </c>
      <c r="M47" s="349"/>
      <c r="N47" s="350">
        <v>3</v>
      </c>
      <c r="O47" s="349">
        <v>3</v>
      </c>
      <c r="P47" s="349">
        <v>5</v>
      </c>
      <c r="Q47" s="351">
        <v>5</v>
      </c>
      <c r="R47" s="349">
        <v>5</v>
      </c>
      <c r="S47" s="349">
        <v>5</v>
      </c>
      <c r="T47" s="349">
        <v>5</v>
      </c>
      <c r="U47" s="349">
        <v>5</v>
      </c>
      <c r="V47" s="351">
        <v>3</v>
      </c>
      <c r="W47" s="351">
        <v>3</v>
      </c>
      <c r="X47" s="371"/>
      <c r="Y47" s="184"/>
      <c r="AB47" s="179"/>
      <c r="AC47" s="179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0"/>
      <c r="AS47" s="180"/>
      <c r="AT47" s="180"/>
      <c r="AU47" s="180"/>
      <c r="AV47" s="180"/>
      <c r="AW47" s="180"/>
      <c r="AX47" s="180"/>
      <c r="AY47" s="180"/>
      <c r="AZ47" s="181"/>
      <c r="BA47" s="181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180"/>
      <c r="BS47" s="180"/>
      <c r="BT47" s="180"/>
      <c r="BU47" s="180"/>
      <c r="BV47" s="180"/>
      <c r="BW47" s="180"/>
      <c r="BX47" s="180"/>
      <c r="BY47" s="180"/>
      <c r="BZ47" s="182"/>
      <c r="CA47" s="180"/>
      <c r="CB47" s="180"/>
      <c r="CC47" s="180"/>
      <c r="CD47" s="180"/>
      <c r="CE47" s="180"/>
      <c r="CF47" s="180"/>
      <c r="CG47" s="180"/>
      <c r="CH47" s="180"/>
      <c r="CI47" s="180"/>
      <c r="CJ47" s="180"/>
      <c r="CK47" s="180"/>
      <c r="CL47" s="180"/>
      <c r="CM47" s="180"/>
      <c r="CN47" s="180"/>
      <c r="CO47" s="180"/>
      <c r="CP47" s="180"/>
      <c r="CQ47" s="180"/>
      <c r="CR47" s="180"/>
      <c r="CS47" s="180"/>
      <c r="CT47" s="180"/>
      <c r="CU47" s="180"/>
      <c r="CV47" s="180"/>
      <c r="CW47" s="180"/>
      <c r="CX47" s="180"/>
      <c r="CY47" s="181"/>
    </row>
    <row r="48" spans="2:103" s="1" customFormat="1" ht="30" customHeight="1">
      <c r="B48" s="183">
        <v>43</v>
      </c>
      <c r="C48" s="370">
        <v>43262</v>
      </c>
      <c r="D48" s="183" t="s">
        <v>165</v>
      </c>
      <c r="E48" s="184" t="s">
        <v>133</v>
      </c>
      <c r="F48" s="184" t="s">
        <v>135</v>
      </c>
      <c r="G48" s="343" t="s">
        <v>115</v>
      </c>
      <c r="H48" s="348">
        <v>5</v>
      </c>
      <c r="I48" s="349">
        <v>5</v>
      </c>
      <c r="J48" s="349">
        <v>2</v>
      </c>
      <c r="K48" s="349">
        <v>3</v>
      </c>
      <c r="L48" s="349">
        <v>5</v>
      </c>
      <c r="M48" s="349">
        <v>5</v>
      </c>
      <c r="N48" s="350">
        <v>4</v>
      </c>
      <c r="O48" s="349">
        <v>5</v>
      </c>
      <c r="P48" s="349">
        <v>3</v>
      </c>
      <c r="Q48" s="351">
        <v>4</v>
      </c>
      <c r="R48" s="349">
        <v>4</v>
      </c>
      <c r="S48" s="349">
        <v>2</v>
      </c>
      <c r="T48" s="349">
        <v>1</v>
      </c>
      <c r="U48" s="349">
        <v>2</v>
      </c>
      <c r="V48" s="351">
        <v>4</v>
      </c>
      <c r="W48" s="351">
        <v>4</v>
      </c>
      <c r="X48" s="371"/>
      <c r="Y48" s="184"/>
      <c r="AB48" s="179"/>
      <c r="AC48" s="179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0"/>
      <c r="AS48" s="180"/>
      <c r="AT48" s="180"/>
      <c r="AU48" s="180"/>
      <c r="AV48" s="180"/>
      <c r="AW48" s="180"/>
      <c r="AX48" s="180"/>
      <c r="AY48" s="180"/>
      <c r="AZ48" s="181"/>
      <c r="BA48" s="181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  <c r="BS48" s="180"/>
      <c r="BT48" s="180"/>
      <c r="BU48" s="180"/>
      <c r="BV48" s="180"/>
      <c r="BW48" s="180"/>
      <c r="BX48" s="180"/>
      <c r="BY48" s="180"/>
      <c r="BZ48" s="182"/>
      <c r="CA48" s="180"/>
      <c r="CB48" s="180"/>
      <c r="CC48" s="180"/>
      <c r="CD48" s="180"/>
      <c r="CE48" s="180"/>
      <c r="CF48" s="180"/>
      <c r="CG48" s="180"/>
      <c r="CH48" s="180"/>
      <c r="CI48" s="180"/>
      <c r="CJ48" s="180"/>
      <c r="CK48" s="180"/>
      <c r="CL48" s="180"/>
      <c r="CM48" s="180"/>
      <c r="CN48" s="180"/>
      <c r="CO48" s="180"/>
      <c r="CP48" s="180"/>
      <c r="CQ48" s="180"/>
      <c r="CR48" s="180"/>
      <c r="CS48" s="180"/>
      <c r="CT48" s="180"/>
      <c r="CU48" s="180"/>
      <c r="CV48" s="180"/>
      <c r="CW48" s="180"/>
      <c r="CX48" s="180"/>
      <c r="CY48" s="181"/>
    </row>
    <row r="49" spans="2:103" s="1" customFormat="1" ht="30" customHeight="1">
      <c r="B49" s="183">
        <v>44</v>
      </c>
      <c r="C49" s="370">
        <v>43262</v>
      </c>
      <c r="D49" s="183" t="s">
        <v>165</v>
      </c>
      <c r="E49" s="184" t="s">
        <v>133</v>
      </c>
      <c r="F49" s="184" t="s">
        <v>135</v>
      </c>
      <c r="G49" s="343" t="s">
        <v>105</v>
      </c>
      <c r="H49" s="348">
        <v>5</v>
      </c>
      <c r="I49" s="349">
        <v>4</v>
      </c>
      <c r="J49" s="349">
        <v>5</v>
      </c>
      <c r="K49" s="349">
        <v>5</v>
      </c>
      <c r="L49" s="349">
        <v>4</v>
      </c>
      <c r="M49" s="349">
        <v>4</v>
      </c>
      <c r="N49" s="350">
        <v>4</v>
      </c>
      <c r="O49" s="349">
        <v>5</v>
      </c>
      <c r="P49" s="349">
        <v>5</v>
      </c>
      <c r="Q49" s="351">
        <v>5</v>
      </c>
      <c r="R49" s="349">
        <v>4</v>
      </c>
      <c r="S49" s="349">
        <v>3</v>
      </c>
      <c r="T49" s="349">
        <v>4</v>
      </c>
      <c r="U49" s="349">
        <v>5</v>
      </c>
      <c r="V49" s="351">
        <v>4</v>
      </c>
      <c r="W49" s="351">
        <v>5</v>
      </c>
      <c r="X49" s="371"/>
      <c r="Y49" s="184"/>
      <c r="AB49" s="179"/>
      <c r="AC49" s="179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0"/>
      <c r="AS49" s="180"/>
      <c r="AT49" s="180"/>
      <c r="AU49" s="180"/>
      <c r="AV49" s="180"/>
      <c r="AW49" s="180"/>
      <c r="AX49" s="180"/>
      <c r="AY49" s="180"/>
      <c r="AZ49" s="181"/>
      <c r="BA49" s="181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2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1"/>
    </row>
    <row r="50" spans="2:103" s="1" customFormat="1" ht="30" customHeight="1">
      <c r="B50" s="183">
        <v>45</v>
      </c>
      <c r="C50" s="370">
        <v>43262</v>
      </c>
      <c r="D50" s="183" t="s">
        <v>165</v>
      </c>
      <c r="E50" s="184" t="s">
        <v>133</v>
      </c>
      <c r="F50" s="184" t="s">
        <v>135</v>
      </c>
      <c r="G50" s="343" t="s">
        <v>101</v>
      </c>
      <c r="H50" s="348"/>
      <c r="I50" s="349"/>
      <c r="J50" s="349">
        <v>1</v>
      </c>
      <c r="K50" s="349">
        <v>1</v>
      </c>
      <c r="L50" s="349"/>
      <c r="M50" s="349">
        <v>3</v>
      </c>
      <c r="N50" s="350">
        <v>4</v>
      </c>
      <c r="O50" s="349">
        <v>4</v>
      </c>
      <c r="P50" s="349">
        <v>4</v>
      </c>
      <c r="Q50" s="351">
        <v>5</v>
      </c>
      <c r="R50" s="349"/>
      <c r="S50" s="349">
        <v>2</v>
      </c>
      <c r="T50" s="349">
        <v>2</v>
      </c>
      <c r="U50" s="349">
        <v>2</v>
      </c>
      <c r="V50" s="351">
        <v>3</v>
      </c>
      <c r="W50" s="351">
        <v>3</v>
      </c>
      <c r="X50" s="371"/>
      <c r="Y50" s="184"/>
      <c r="AB50" s="179"/>
      <c r="AC50" s="179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0"/>
      <c r="AS50" s="180"/>
      <c r="AT50" s="180"/>
      <c r="AU50" s="180"/>
      <c r="AV50" s="180"/>
      <c r="AW50" s="180"/>
      <c r="AX50" s="180"/>
      <c r="AY50" s="180"/>
      <c r="AZ50" s="181"/>
      <c r="BA50" s="181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80"/>
      <c r="BU50" s="180"/>
      <c r="BV50" s="180"/>
      <c r="BW50" s="180"/>
      <c r="BX50" s="180"/>
      <c r="BY50" s="180"/>
      <c r="BZ50" s="182"/>
      <c r="CA50" s="180"/>
      <c r="CB50" s="180"/>
      <c r="CC50" s="180"/>
      <c r="CD50" s="180"/>
      <c r="CE50" s="180"/>
      <c r="CF50" s="180"/>
      <c r="CG50" s="180"/>
      <c r="CH50" s="180"/>
      <c r="CI50" s="180"/>
      <c r="CJ50" s="180"/>
      <c r="CK50" s="180"/>
      <c r="CL50" s="180"/>
      <c r="CM50" s="180"/>
      <c r="CN50" s="180"/>
      <c r="CO50" s="180"/>
      <c r="CP50" s="180"/>
      <c r="CQ50" s="180"/>
      <c r="CR50" s="180"/>
      <c r="CS50" s="180"/>
      <c r="CT50" s="180"/>
      <c r="CU50" s="180"/>
      <c r="CV50" s="180"/>
      <c r="CW50" s="180"/>
      <c r="CX50" s="180"/>
      <c r="CY50" s="181"/>
    </row>
    <row r="51" spans="2:103" s="1" customFormat="1" ht="30" customHeight="1">
      <c r="B51" s="183">
        <v>46</v>
      </c>
      <c r="C51" s="370">
        <v>43262</v>
      </c>
      <c r="D51" s="183" t="s">
        <v>165</v>
      </c>
      <c r="E51" s="184" t="s">
        <v>133</v>
      </c>
      <c r="F51" s="184" t="s">
        <v>135</v>
      </c>
      <c r="G51" s="343" t="s">
        <v>94</v>
      </c>
      <c r="H51" s="348">
        <v>4</v>
      </c>
      <c r="I51" s="349">
        <v>4</v>
      </c>
      <c r="J51" s="349">
        <v>4</v>
      </c>
      <c r="K51" s="349">
        <v>4</v>
      </c>
      <c r="L51" s="349">
        <v>5</v>
      </c>
      <c r="M51" s="349">
        <v>3</v>
      </c>
      <c r="N51" s="350">
        <v>3</v>
      </c>
      <c r="O51" s="349">
        <v>3</v>
      </c>
      <c r="P51" s="349">
        <v>3</v>
      </c>
      <c r="Q51" s="351">
        <v>4</v>
      </c>
      <c r="R51" s="349">
        <v>4</v>
      </c>
      <c r="S51" s="349">
        <v>4</v>
      </c>
      <c r="T51" s="349">
        <v>5</v>
      </c>
      <c r="U51" s="349">
        <v>5</v>
      </c>
      <c r="V51" s="351">
        <v>3</v>
      </c>
      <c r="W51" s="351">
        <v>4</v>
      </c>
      <c r="X51" s="371"/>
      <c r="Y51" s="184"/>
      <c r="AB51" s="179"/>
      <c r="AC51" s="179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0"/>
      <c r="AS51" s="180"/>
      <c r="AT51" s="180"/>
      <c r="AU51" s="180"/>
      <c r="AV51" s="180"/>
      <c r="AW51" s="180"/>
      <c r="AX51" s="180"/>
      <c r="AY51" s="180"/>
      <c r="AZ51" s="181"/>
      <c r="BA51" s="181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80"/>
      <c r="BU51" s="180"/>
      <c r="BV51" s="180"/>
      <c r="BW51" s="180"/>
      <c r="BX51" s="180"/>
      <c r="BY51" s="180"/>
      <c r="BZ51" s="182"/>
      <c r="CA51" s="180"/>
      <c r="CB51" s="180"/>
      <c r="CC51" s="180"/>
      <c r="CD51" s="180"/>
      <c r="CE51" s="180"/>
      <c r="CF51" s="180"/>
      <c r="CG51" s="180"/>
      <c r="CH51" s="180"/>
      <c r="CI51" s="180"/>
      <c r="CJ51" s="180"/>
      <c r="CK51" s="180"/>
      <c r="CL51" s="180"/>
      <c r="CM51" s="180"/>
      <c r="CN51" s="180"/>
      <c r="CO51" s="180"/>
      <c r="CP51" s="180"/>
      <c r="CQ51" s="180"/>
      <c r="CR51" s="180"/>
      <c r="CS51" s="180"/>
      <c r="CT51" s="180"/>
      <c r="CU51" s="180"/>
      <c r="CV51" s="180"/>
      <c r="CW51" s="180"/>
      <c r="CX51" s="180"/>
      <c r="CY51" s="181"/>
    </row>
    <row r="52" spans="2:103" s="1" customFormat="1" ht="30" customHeight="1">
      <c r="B52" s="183">
        <v>47</v>
      </c>
      <c r="C52" s="370">
        <v>43262</v>
      </c>
      <c r="D52" s="183" t="s">
        <v>165</v>
      </c>
      <c r="E52" s="184" t="s">
        <v>132</v>
      </c>
      <c r="F52" s="184" t="s">
        <v>134</v>
      </c>
      <c r="G52" s="343" t="s">
        <v>107</v>
      </c>
      <c r="H52" s="348">
        <v>5</v>
      </c>
      <c r="I52" s="349">
        <v>4</v>
      </c>
      <c r="J52" s="349">
        <v>3</v>
      </c>
      <c r="K52" s="349">
        <v>4</v>
      </c>
      <c r="L52" s="349">
        <v>5</v>
      </c>
      <c r="M52" s="349">
        <v>4</v>
      </c>
      <c r="N52" s="350">
        <v>4</v>
      </c>
      <c r="O52" s="349">
        <v>4</v>
      </c>
      <c r="P52" s="349"/>
      <c r="Q52" s="351">
        <v>4</v>
      </c>
      <c r="R52" s="349">
        <v>4</v>
      </c>
      <c r="S52" s="349">
        <v>2</v>
      </c>
      <c r="T52" s="349">
        <v>3</v>
      </c>
      <c r="U52" s="349"/>
      <c r="V52" s="351">
        <v>4</v>
      </c>
      <c r="W52" s="351">
        <v>4</v>
      </c>
      <c r="X52" s="371"/>
      <c r="Y52" s="184"/>
      <c r="AB52" s="179"/>
      <c r="AC52" s="179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0"/>
      <c r="AS52" s="180"/>
      <c r="AT52" s="180"/>
      <c r="AU52" s="180"/>
      <c r="AV52" s="180"/>
      <c r="AW52" s="180"/>
      <c r="AX52" s="180"/>
      <c r="AY52" s="180"/>
      <c r="AZ52" s="181"/>
      <c r="BA52" s="181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2"/>
      <c r="CA52" s="180"/>
      <c r="CB52" s="180"/>
      <c r="CC52" s="180"/>
      <c r="CD52" s="180"/>
      <c r="CE52" s="180"/>
      <c r="CF52" s="180"/>
      <c r="CG52" s="180"/>
      <c r="CH52" s="180"/>
      <c r="CI52" s="180"/>
      <c r="CJ52" s="180"/>
      <c r="CK52" s="180"/>
      <c r="CL52" s="180"/>
      <c r="CM52" s="180"/>
      <c r="CN52" s="180"/>
      <c r="CO52" s="180"/>
      <c r="CP52" s="180"/>
      <c r="CQ52" s="180"/>
      <c r="CR52" s="180"/>
      <c r="CS52" s="180"/>
      <c r="CT52" s="180"/>
      <c r="CU52" s="180"/>
      <c r="CV52" s="180"/>
      <c r="CW52" s="180"/>
      <c r="CX52" s="180"/>
      <c r="CY52" s="181"/>
    </row>
    <row r="53" spans="2:103" s="1" customFormat="1" ht="30" customHeight="1">
      <c r="B53" s="183">
        <v>48</v>
      </c>
      <c r="C53" s="370">
        <v>43262</v>
      </c>
      <c r="D53" s="183" t="s">
        <v>165</v>
      </c>
      <c r="E53" s="184" t="s">
        <v>131</v>
      </c>
      <c r="F53" s="184" t="s">
        <v>135</v>
      </c>
      <c r="G53" s="343" t="s">
        <v>113</v>
      </c>
      <c r="H53" s="348">
        <v>4</v>
      </c>
      <c r="I53" s="349">
        <v>4</v>
      </c>
      <c r="J53" s="349">
        <v>3</v>
      </c>
      <c r="K53" s="349">
        <v>3</v>
      </c>
      <c r="L53" s="349">
        <v>4</v>
      </c>
      <c r="M53" s="349">
        <v>4</v>
      </c>
      <c r="N53" s="350">
        <v>4</v>
      </c>
      <c r="O53" s="349">
        <v>3</v>
      </c>
      <c r="P53" s="349">
        <v>2</v>
      </c>
      <c r="Q53" s="351"/>
      <c r="R53" s="349">
        <v>4</v>
      </c>
      <c r="S53" s="349">
        <v>1</v>
      </c>
      <c r="T53" s="349">
        <v>1</v>
      </c>
      <c r="U53" s="349">
        <v>1</v>
      </c>
      <c r="V53" s="351">
        <v>4</v>
      </c>
      <c r="W53" s="351">
        <v>4</v>
      </c>
      <c r="X53" s="371"/>
      <c r="Y53" s="184"/>
      <c r="AB53" s="179"/>
      <c r="AC53" s="179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0"/>
      <c r="AS53" s="180"/>
      <c r="AT53" s="180"/>
      <c r="AU53" s="180"/>
      <c r="AV53" s="180"/>
      <c r="AW53" s="180"/>
      <c r="AX53" s="180"/>
      <c r="AY53" s="180"/>
      <c r="AZ53" s="181"/>
      <c r="BA53" s="181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0"/>
      <c r="BR53" s="180"/>
      <c r="BS53" s="180"/>
      <c r="BT53" s="180"/>
      <c r="BU53" s="180"/>
      <c r="BV53" s="180"/>
      <c r="BW53" s="180"/>
      <c r="BX53" s="180"/>
      <c r="BY53" s="180"/>
      <c r="BZ53" s="182"/>
      <c r="CA53" s="180"/>
      <c r="CB53" s="180"/>
      <c r="CC53" s="180"/>
      <c r="CD53" s="180"/>
      <c r="CE53" s="180"/>
      <c r="CF53" s="180"/>
      <c r="CG53" s="180"/>
      <c r="CH53" s="180"/>
      <c r="CI53" s="180"/>
      <c r="CJ53" s="180"/>
      <c r="CK53" s="180"/>
      <c r="CL53" s="180"/>
      <c r="CM53" s="180"/>
      <c r="CN53" s="180"/>
      <c r="CO53" s="180"/>
      <c r="CP53" s="180"/>
      <c r="CQ53" s="180"/>
      <c r="CR53" s="180"/>
      <c r="CS53" s="180"/>
      <c r="CT53" s="180"/>
      <c r="CU53" s="180"/>
      <c r="CV53" s="180"/>
      <c r="CW53" s="180"/>
      <c r="CX53" s="180"/>
      <c r="CY53" s="181"/>
    </row>
    <row r="54" spans="2:103" s="1" customFormat="1" ht="30" customHeight="1">
      <c r="B54" s="367">
        <v>49</v>
      </c>
      <c r="C54" s="370">
        <v>43262</v>
      </c>
      <c r="D54" s="183" t="s">
        <v>165</v>
      </c>
      <c r="E54" s="184" t="s">
        <v>132</v>
      </c>
      <c r="F54" s="184" t="s">
        <v>135</v>
      </c>
      <c r="G54" s="343" t="s">
        <v>99</v>
      </c>
      <c r="H54" s="348">
        <v>3</v>
      </c>
      <c r="I54" s="349">
        <v>3</v>
      </c>
      <c r="J54" s="349"/>
      <c r="K54" s="349"/>
      <c r="L54" s="349">
        <v>4</v>
      </c>
      <c r="M54" s="349"/>
      <c r="N54" s="350"/>
      <c r="O54" s="349">
        <v>3</v>
      </c>
      <c r="P54" s="349">
        <v>3</v>
      </c>
      <c r="Q54" s="351">
        <v>3</v>
      </c>
      <c r="R54" s="349"/>
      <c r="S54" s="349">
        <v>2</v>
      </c>
      <c r="T54" s="349">
        <v>2</v>
      </c>
      <c r="U54" s="349">
        <v>2</v>
      </c>
      <c r="V54" s="351"/>
      <c r="W54" s="351">
        <v>2</v>
      </c>
      <c r="X54" s="371"/>
      <c r="Y54" s="184"/>
      <c r="AB54" s="179"/>
      <c r="AC54" s="179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0"/>
      <c r="AS54" s="180"/>
      <c r="AT54" s="180"/>
      <c r="AU54" s="180"/>
      <c r="AV54" s="180"/>
      <c r="AW54" s="180"/>
      <c r="AX54" s="180"/>
      <c r="AY54" s="180"/>
      <c r="AZ54" s="181"/>
      <c r="BA54" s="181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2"/>
      <c r="CA54" s="180"/>
      <c r="CB54" s="180"/>
      <c r="CC54" s="180"/>
      <c r="CD54" s="180"/>
      <c r="CE54" s="180"/>
      <c r="CF54" s="180"/>
      <c r="CG54" s="180"/>
      <c r="CH54" s="180"/>
      <c r="CI54" s="180"/>
      <c r="CJ54" s="180"/>
      <c r="CK54" s="180"/>
      <c r="CL54" s="180"/>
      <c r="CM54" s="180"/>
      <c r="CN54" s="180"/>
      <c r="CO54" s="180"/>
      <c r="CP54" s="180"/>
      <c r="CQ54" s="180"/>
      <c r="CR54" s="180"/>
      <c r="CS54" s="180"/>
      <c r="CT54" s="180"/>
      <c r="CU54" s="180"/>
      <c r="CV54" s="180"/>
      <c r="CW54" s="180"/>
      <c r="CX54" s="180"/>
      <c r="CY54" s="181"/>
    </row>
    <row r="55" spans="2:103" s="1" customFormat="1" ht="30" customHeight="1">
      <c r="B55" s="183">
        <v>50</v>
      </c>
      <c r="C55" s="370">
        <v>43262</v>
      </c>
      <c r="D55" s="183" t="s">
        <v>165</v>
      </c>
      <c r="E55" s="184" t="s">
        <v>132</v>
      </c>
      <c r="F55" s="184" t="s">
        <v>135</v>
      </c>
      <c r="G55" s="343" t="s">
        <v>101</v>
      </c>
      <c r="H55" s="348">
        <v>3</v>
      </c>
      <c r="I55" s="349">
        <v>4</v>
      </c>
      <c r="J55" s="349"/>
      <c r="K55" s="349"/>
      <c r="L55" s="349">
        <v>4</v>
      </c>
      <c r="M55" s="349">
        <v>3</v>
      </c>
      <c r="N55" s="350">
        <v>4</v>
      </c>
      <c r="O55" s="349">
        <v>2</v>
      </c>
      <c r="P55" s="349">
        <v>3</v>
      </c>
      <c r="Q55" s="351">
        <v>3</v>
      </c>
      <c r="R55" s="349"/>
      <c r="S55" s="349">
        <v>3</v>
      </c>
      <c r="T55" s="349">
        <v>2</v>
      </c>
      <c r="U55" s="349">
        <v>4</v>
      </c>
      <c r="V55" s="351">
        <v>3</v>
      </c>
      <c r="W55" s="351">
        <v>3</v>
      </c>
      <c r="X55" s="371"/>
      <c r="Y55" s="184"/>
      <c r="AB55" s="179"/>
      <c r="AC55" s="179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0"/>
      <c r="AS55" s="180"/>
      <c r="AT55" s="180"/>
      <c r="AU55" s="180"/>
      <c r="AV55" s="180"/>
      <c r="AW55" s="180"/>
      <c r="AX55" s="180"/>
      <c r="AY55" s="180"/>
      <c r="AZ55" s="181"/>
      <c r="BA55" s="181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180"/>
      <c r="BS55" s="180"/>
      <c r="BT55" s="180"/>
      <c r="BU55" s="180"/>
      <c r="BV55" s="180"/>
      <c r="BW55" s="180"/>
      <c r="BX55" s="180"/>
      <c r="BY55" s="180"/>
      <c r="BZ55" s="182"/>
      <c r="CA55" s="180"/>
      <c r="CB55" s="180"/>
      <c r="CC55" s="180"/>
      <c r="CD55" s="180"/>
      <c r="CE55" s="180"/>
      <c r="CF55" s="180"/>
      <c r="CG55" s="180"/>
      <c r="CH55" s="180"/>
      <c r="CI55" s="180"/>
      <c r="CJ55" s="180"/>
      <c r="CK55" s="180"/>
      <c r="CL55" s="180"/>
      <c r="CM55" s="180"/>
      <c r="CN55" s="180"/>
      <c r="CO55" s="180"/>
      <c r="CP55" s="180"/>
      <c r="CQ55" s="180"/>
      <c r="CR55" s="180"/>
      <c r="CS55" s="180"/>
      <c r="CT55" s="180"/>
      <c r="CU55" s="180"/>
      <c r="CV55" s="180"/>
      <c r="CW55" s="180"/>
      <c r="CX55" s="180"/>
      <c r="CY55" s="181"/>
    </row>
    <row r="56" spans="2:103" s="1" customFormat="1" ht="30" customHeight="1">
      <c r="B56" s="183">
        <v>51</v>
      </c>
      <c r="C56" s="370">
        <v>43262</v>
      </c>
      <c r="D56" s="183" t="s">
        <v>165</v>
      </c>
      <c r="E56" s="184" t="s">
        <v>133</v>
      </c>
      <c r="F56" s="184" t="s">
        <v>135</v>
      </c>
      <c r="G56" s="343" t="s">
        <v>97</v>
      </c>
      <c r="H56" s="348">
        <v>2</v>
      </c>
      <c r="I56" s="349">
        <v>2</v>
      </c>
      <c r="J56" s="349">
        <v>1</v>
      </c>
      <c r="K56" s="349">
        <v>1</v>
      </c>
      <c r="L56" s="349"/>
      <c r="M56" s="349">
        <v>1</v>
      </c>
      <c r="N56" s="350">
        <v>1</v>
      </c>
      <c r="O56" s="349">
        <v>2</v>
      </c>
      <c r="P56" s="349">
        <v>1</v>
      </c>
      <c r="Q56" s="351">
        <v>4</v>
      </c>
      <c r="R56" s="349">
        <v>1</v>
      </c>
      <c r="S56" s="349">
        <v>1</v>
      </c>
      <c r="T56" s="349">
        <v>1</v>
      </c>
      <c r="U56" s="349">
        <v>1</v>
      </c>
      <c r="V56" s="351">
        <v>3</v>
      </c>
      <c r="W56" s="351">
        <v>1</v>
      </c>
      <c r="X56" s="371"/>
      <c r="Y56" s="184"/>
      <c r="AB56" s="179"/>
      <c r="AC56" s="179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0"/>
      <c r="AS56" s="180"/>
      <c r="AT56" s="180"/>
      <c r="AU56" s="180"/>
      <c r="AV56" s="180"/>
      <c r="AW56" s="180"/>
      <c r="AX56" s="180"/>
      <c r="AY56" s="180"/>
      <c r="AZ56" s="181"/>
      <c r="BA56" s="181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2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0"/>
      <c r="CS56" s="180"/>
      <c r="CT56" s="180"/>
      <c r="CU56" s="180"/>
      <c r="CV56" s="180"/>
      <c r="CW56" s="180"/>
      <c r="CX56" s="180"/>
      <c r="CY56" s="181"/>
    </row>
    <row r="57" spans="2:103" s="1" customFormat="1" ht="30" customHeight="1">
      <c r="B57" s="183">
        <v>52</v>
      </c>
      <c r="C57" s="370">
        <v>43262</v>
      </c>
      <c r="D57" s="183" t="s">
        <v>165</v>
      </c>
      <c r="E57" s="184" t="s">
        <v>132</v>
      </c>
      <c r="F57" s="184" t="s">
        <v>135</v>
      </c>
      <c r="G57" s="343" t="s">
        <v>113</v>
      </c>
      <c r="H57" s="348">
        <v>5</v>
      </c>
      <c r="I57" s="349">
        <v>3</v>
      </c>
      <c r="J57" s="349"/>
      <c r="K57" s="349"/>
      <c r="L57" s="349">
        <v>4</v>
      </c>
      <c r="M57" s="349">
        <v>3</v>
      </c>
      <c r="N57" s="350">
        <v>5</v>
      </c>
      <c r="O57" s="349">
        <v>3</v>
      </c>
      <c r="P57" s="349">
        <v>1</v>
      </c>
      <c r="Q57" s="351">
        <v>1</v>
      </c>
      <c r="R57" s="349">
        <v>4</v>
      </c>
      <c r="S57" s="349">
        <v>1</v>
      </c>
      <c r="T57" s="349">
        <v>1</v>
      </c>
      <c r="U57" s="349">
        <v>1</v>
      </c>
      <c r="V57" s="351">
        <v>4</v>
      </c>
      <c r="W57" s="351">
        <v>3</v>
      </c>
      <c r="X57" s="371"/>
      <c r="Y57" s="184"/>
      <c r="AB57" s="179"/>
      <c r="AC57" s="179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0"/>
      <c r="AS57" s="180"/>
      <c r="AT57" s="180"/>
      <c r="AU57" s="180"/>
      <c r="AV57" s="180"/>
      <c r="AW57" s="180"/>
      <c r="AX57" s="180"/>
      <c r="AY57" s="180"/>
      <c r="AZ57" s="181"/>
      <c r="BA57" s="181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180"/>
      <c r="BT57" s="180"/>
      <c r="BU57" s="180"/>
      <c r="BV57" s="180"/>
      <c r="BW57" s="180"/>
      <c r="BX57" s="180"/>
      <c r="BY57" s="180"/>
      <c r="BZ57" s="182"/>
      <c r="CA57" s="180"/>
      <c r="CB57" s="180"/>
      <c r="CC57" s="180"/>
      <c r="CD57" s="180"/>
      <c r="CE57" s="180"/>
      <c r="CF57" s="180"/>
      <c r="CG57" s="180"/>
      <c r="CH57" s="180"/>
      <c r="CI57" s="180"/>
      <c r="CJ57" s="180"/>
      <c r="CK57" s="180"/>
      <c r="CL57" s="180"/>
      <c r="CM57" s="180"/>
      <c r="CN57" s="180"/>
      <c r="CO57" s="180"/>
      <c r="CP57" s="180"/>
      <c r="CQ57" s="180"/>
      <c r="CR57" s="180"/>
      <c r="CS57" s="180"/>
      <c r="CT57" s="180"/>
      <c r="CU57" s="180"/>
      <c r="CV57" s="180"/>
      <c r="CW57" s="180"/>
      <c r="CX57" s="180"/>
      <c r="CY57" s="181"/>
    </row>
    <row r="58" spans="2:103" s="1" customFormat="1" ht="30" customHeight="1">
      <c r="B58" s="183">
        <v>53</v>
      </c>
      <c r="C58" s="370">
        <v>43262</v>
      </c>
      <c r="D58" s="183" t="s">
        <v>165</v>
      </c>
      <c r="E58" s="184" t="s">
        <v>132</v>
      </c>
      <c r="F58" s="184" t="s">
        <v>135</v>
      </c>
      <c r="G58" s="343" t="s">
        <v>116</v>
      </c>
      <c r="H58" s="348">
        <v>4</v>
      </c>
      <c r="I58" s="349">
        <v>4</v>
      </c>
      <c r="J58" s="349">
        <v>3</v>
      </c>
      <c r="K58" s="349">
        <v>1</v>
      </c>
      <c r="L58" s="349">
        <v>4</v>
      </c>
      <c r="M58" s="349">
        <v>4</v>
      </c>
      <c r="N58" s="350">
        <v>4</v>
      </c>
      <c r="O58" s="349">
        <v>2</v>
      </c>
      <c r="P58" s="349">
        <v>1</v>
      </c>
      <c r="Q58" s="351">
        <v>5</v>
      </c>
      <c r="R58" s="349">
        <v>5</v>
      </c>
      <c r="S58" s="349">
        <v>4</v>
      </c>
      <c r="T58" s="349">
        <v>5</v>
      </c>
      <c r="U58" s="349">
        <v>1</v>
      </c>
      <c r="V58" s="351">
        <v>5</v>
      </c>
      <c r="W58" s="351">
        <v>4</v>
      </c>
      <c r="X58" s="371"/>
      <c r="Y58" s="184"/>
      <c r="AB58" s="179"/>
      <c r="AC58" s="179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0"/>
      <c r="AS58" s="180"/>
      <c r="AT58" s="180"/>
      <c r="AU58" s="180"/>
      <c r="AV58" s="180"/>
      <c r="AW58" s="180"/>
      <c r="AX58" s="180"/>
      <c r="AY58" s="180"/>
      <c r="AZ58" s="181"/>
      <c r="BA58" s="181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2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1"/>
    </row>
    <row r="59" spans="2:103" s="1" customFormat="1" ht="30" customHeight="1">
      <c r="B59" s="183">
        <v>54</v>
      </c>
      <c r="C59" s="370">
        <v>43262</v>
      </c>
      <c r="D59" s="183" t="s">
        <v>165</v>
      </c>
      <c r="E59" s="184" t="s">
        <v>132</v>
      </c>
      <c r="F59" s="184" t="s">
        <v>134</v>
      </c>
      <c r="G59" s="343" t="s">
        <v>111</v>
      </c>
      <c r="H59" s="348">
        <v>3</v>
      </c>
      <c r="I59" s="349">
        <v>3</v>
      </c>
      <c r="J59" s="349">
        <v>3</v>
      </c>
      <c r="K59" s="349">
        <v>3</v>
      </c>
      <c r="L59" s="349">
        <v>3</v>
      </c>
      <c r="M59" s="349">
        <v>1</v>
      </c>
      <c r="N59" s="350">
        <v>3</v>
      </c>
      <c r="O59" s="349">
        <v>4</v>
      </c>
      <c r="P59" s="349">
        <v>3</v>
      </c>
      <c r="Q59" s="351">
        <v>4</v>
      </c>
      <c r="R59" s="349">
        <v>4</v>
      </c>
      <c r="S59" s="349"/>
      <c r="T59" s="349">
        <v>1</v>
      </c>
      <c r="U59" s="349">
        <v>2</v>
      </c>
      <c r="V59" s="351">
        <v>4</v>
      </c>
      <c r="W59" s="351">
        <v>3</v>
      </c>
      <c r="X59" s="371"/>
      <c r="Y59" s="184"/>
      <c r="AB59" s="179"/>
      <c r="AC59" s="179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0"/>
      <c r="AS59" s="180"/>
      <c r="AT59" s="180"/>
      <c r="AU59" s="180"/>
      <c r="AV59" s="180"/>
      <c r="AW59" s="180"/>
      <c r="AX59" s="180"/>
      <c r="AY59" s="180"/>
      <c r="AZ59" s="181"/>
      <c r="BA59" s="181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  <c r="BS59" s="180"/>
      <c r="BT59" s="180"/>
      <c r="BU59" s="180"/>
      <c r="BV59" s="180"/>
      <c r="BW59" s="180"/>
      <c r="BX59" s="180"/>
      <c r="BY59" s="180"/>
      <c r="BZ59" s="182"/>
      <c r="CA59" s="180"/>
      <c r="CB59" s="180"/>
      <c r="CC59" s="180"/>
      <c r="CD59" s="180"/>
      <c r="CE59" s="180"/>
      <c r="CF59" s="180"/>
      <c r="CG59" s="180"/>
      <c r="CH59" s="180"/>
      <c r="CI59" s="180"/>
      <c r="CJ59" s="180"/>
      <c r="CK59" s="180"/>
      <c r="CL59" s="180"/>
      <c r="CM59" s="180"/>
      <c r="CN59" s="180"/>
      <c r="CO59" s="180"/>
      <c r="CP59" s="180"/>
      <c r="CQ59" s="180"/>
      <c r="CR59" s="180"/>
      <c r="CS59" s="180"/>
      <c r="CT59" s="180"/>
      <c r="CU59" s="180"/>
      <c r="CV59" s="180"/>
      <c r="CW59" s="180"/>
      <c r="CX59" s="180"/>
      <c r="CY59" s="181"/>
    </row>
    <row r="60" spans="2:103" s="1" customFormat="1" ht="30" customHeight="1">
      <c r="B60" s="183">
        <v>55</v>
      </c>
      <c r="C60" s="370">
        <v>43262</v>
      </c>
      <c r="D60" s="183" t="s">
        <v>165</v>
      </c>
      <c r="E60" s="184" t="s">
        <v>132</v>
      </c>
      <c r="F60" s="184" t="s">
        <v>135</v>
      </c>
      <c r="G60" s="343" t="s">
        <v>101</v>
      </c>
      <c r="H60" s="348">
        <v>3</v>
      </c>
      <c r="I60" s="349">
        <v>3</v>
      </c>
      <c r="J60" s="349"/>
      <c r="K60" s="349"/>
      <c r="L60" s="349">
        <v>3</v>
      </c>
      <c r="M60" s="349">
        <v>2</v>
      </c>
      <c r="N60" s="350">
        <v>4</v>
      </c>
      <c r="O60" s="349">
        <v>3</v>
      </c>
      <c r="P60" s="349">
        <v>3</v>
      </c>
      <c r="Q60" s="351">
        <v>4</v>
      </c>
      <c r="R60" s="349"/>
      <c r="S60" s="349"/>
      <c r="T60" s="349"/>
      <c r="U60" s="349"/>
      <c r="V60" s="351"/>
      <c r="W60" s="351"/>
      <c r="X60" s="371"/>
      <c r="Y60" s="184"/>
      <c r="AB60" s="179"/>
      <c r="AC60" s="179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0"/>
      <c r="AS60" s="180"/>
      <c r="AT60" s="180"/>
      <c r="AU60" s="180"/>
      <c r="AV60" s="180"/>
      <c r="AW60" s="180"/>
      <c r="AX60" s="180"/>
      <c r="AY60" s="180"/>
      <c r="AZ60" s="181"/>
      <c r="BA60" s="181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  <c r="BN60" s="180"/>
      <c r="BO60" s="180"/>
      <c r="BP60" s="180"/>
      <c r="BQ60" s="180"/>
      <c r="BR60" s="180"/>
      <c r="BS60" s="180"/>
      <c r="BT60" s="180"/>
      <c r="BU60" s="180"/>
      <c r="BV60" s="180"/>
      <c r="BW60" s="180"/>
      <c r="BX60" s="180"/>
      <c r="BY60" s="180"/>
      <c r="BZ60" s="182"/>
      <c r="CA60" s="180"/>
      <c r="CB60" s="180"/>
      <c r="CC60" s="180"/>
      <c r="CD60" s="180"/>
      <c r="CE60" s="180"/>
      <c r="CF60" s="180"/>
      <c r="CG60" s="180"/>
      <c r="CH60" s="180"/>
      <c r="CI60" s="180"/>
      <c r="CJ60" s="180"/>
      <c r="CK60" s="180"/>
      <c r="CL60" s="180"/>
      <c r="CM60" s="180"/>
      <c r="CN60" s="180"/>
      <c r="CO60" s="180"/>
      <c r="CP60" s="180"/>
      <c r="CQ60" s="180"/>
      <c r="CR60" s="180"/>
      <c r="CS60" s="180"/>
      <c r="CT60" s="180"/>
      <c r="CU60" s="180"/>
      <c r="CV60" s="180"/>
      <c r="CW60" s="180"/>
      <c r="CX60" s="180"/>
      <c r="CY60" s="181"/>
    </row>
    <row r="61" spans="2:103" s="1" customFormat="1" ht="30" customHeight="1">
      <c r="B61" s="183">
        <v>56</v>
      </c>
      <c r="C61" s="370">
        <v>43262</v>
      </c>
      <c r="D61" s="183" t="s">
        <v>165</v>
      </c>
      <c r="E61" s="184" t="s">
        <v>133</v>
      </c>
      <c r="F61" s="184" t="s">
        <v>135</v>
      </c>
      <c r="G61" s="343" t="s">
        <v>93</v>
      </c>
      <c r="H61" s="348">
        <v>5</v>
      </c>
      <c r="I61" s="349">
        <v>5</v>
      </c>
      <c r="J61" s="349"/>
      <c r="K61" s="349"/>
      <c r="L61" s="349">
        <v>5</v>
      </c>
      <c r="M61" s="349">
        <v>5</v>
      </c>
      <c r="N61" s="350">
        <v>5</v>
      </c>
      <c r="O61" s="349">
        <v>5</v>
      </c>
      <c r="P61" s="349">
        <v>5</v>
      </c>
      <c r="Q61" s="351">
        <v>5</v>
      </c>
      <c r="R61" s="349">
        <v>5</v>
      </c>
      <c r="S61" s="349">
        <v>5</v>
      </c>
      <c r="T61" s="349">
        <v>5</v>
      </c>
      <c r="U61" s="349">
        <v>5</v>
      </c>
      <c r="V61" s="351">
        <v>5</v>
      </c>
      <c r="W61" s="351">
        <v>5</v>
      </c>
      <c r="X61" s="371"/>
      <c r="Y61" s="184"/>
      <c r="AB61" s="179"/>
      <c r="AC61" s="179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0"/>
      <c r="AS61" s="180"/>
      <c r="AT61" s="180"/>
      <c r="AU61" s="180"/>
      <c r="AV61" s="180"/>
      <c r="AW61" s="180"/>
      <c r="AX61" s="180"/>
      <c r="AY61" s="180"/>
      <c r="AZ61" s="181"/>
      <c r="BA61" s="181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80"/>
      <c r="BR61" s="180"/>
      <c r="BS61" s="180"/>
      <c r="BT61" s="180"/>
      <c r="BU61" s="180"/>
      <c r="BV61" s="180"/>
      <c r="BW61" s="180"/>
      <c r="BX61" s="180"/>
      <c r="BY61" s="180"/>
      <c r="BZ61" s="182"/>
      <c r="CA61" s="180"/>
      <c r="CB61" s="180"/>
      <c r="CC61" s="180"/>
      <c r="CD61" s="180"/>
      <c r="CE61" s="180"/>
      <c r="CF61" s="180"/>
      <c r="CG61" s="180"/>
      <c r="CH61" s="180"/>
      <c r="CI61" s="180"/>
      <c r="CJ61" s="180"/>
      <c r="CK61" s="180"/>
      <c r="CL61" s="180"/>
      <c r="CM61" s="180"/>
      <c r="CN61" s="180"/>
      <c r="CO61" s="180"/>
      <c r="CP61" s="180"/>
      <c r="CQ61" s="180"/>
      <c r="CR61" s="180"/>
      <c r="CS61" s="180"/>
      <c r="CT61" s="180"/>
      <c r="CU61" s="180"/>
      <c r="CV61" s="180"/>
      <c r="CW61" s="180"/>
      <c r="CX61" s="180"/>
      <c r="CY61" s="181"/>
    </row>
    <row r="62" spans="2:103" s="1" customFormat="1" ht="30" customHeight="1">
      <c r="B62" s="367">
        <v>57</v>
      </c>
      <c r="C62" s="370">
        <v>43262</v>
      </c>
      <c r="D62" s="183" t="s">
        <v>165</v>
      </c>
      <c r="E62" s="184" t="s">
        <v>132</v>
      </c>
      <c r="F62" s="184" t="s">
        <v>135</v>
      </c>
      <c r="G62" s="343" t="s">
        <v>108</v>
      </c>
      <c r="H62" s="348">
        <v>5</v>
      </c>
      <c r="I62" s="349">
        <v>5</v>
      </c>
      <c r="J62" s="349">
        <v>4</v>
      </c>
      <c r="K62" s="349">
        <v>4</v>
      </c>
      <c r="L62" s="349">
        <v>5</v>
      </c>
      <c r="M62" s="349">
        <v>5</v>
      </c>
      <c r="N62" s="350">
        <v>5</v>
      </c>
      <c r="O62" s="349">
        <v>5</v>
      </c>
      <c r="P62" s="349">
        <v>5</v>
      </c>
      <c r="Q62" s="351">
        <v>5</v>
      </c>
      <c r="R62" s="349">
        <v>5</v>
      </c>
      <c r="S62" s="349">
        <v>5</v>
      </c>
      <c r="T62" s="349">
        <v>4</v>
      </c>
      <c r="U62" s="349">
        <v>5</v>
      </c>
      <c r="V62" s="351">
        <v>5</v>
      </c>
      <c r="W62" s="351">
        <v>5</v>
      </c>
      <c r="X62" s="371"/>
      <c r="Y62" s="184"/>
      <c r="AB62" s="179"/>
      <c r="AC62" s="179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0"/>
      <c r="AS62" s="180"/>
      <c r="AT62" s="180"/>
      <c r="AU62" s="180"/>
      <c r="AV62" s="180"/>
      <c r="AW62" s="180"/>
      <c r="AX62" s="180"/>
      <c r="AY62" s="180"/>
      <c r="AZ62" s="181"/>
      <c r="BA62" s="181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80"/>
      <c r="BR62" s="180"/>
      <c r="BS62" s="180"/>
      <c r="BT62" s="180"/>
      <c r="BU62" s="180"/>
      <c r="BV62" s="180"/>
      <c r="BW62" s="180"/>
      <c r="BX62" s="180"/>
      <c r="BY62" s="180"/>
      <c r="BZ62" s="182"/>
      <c r="CA62" s="180"/>
      <c r="CB62" s="180"/>
      <c r="CC62" s="180"/>
      <c r="CD62" s="180"/>
      <c r="CE62" s="180"/>
      <c r="CF62" s="180"/>
      <c r="CG62" s="180"/>
      <c r="CH62" s="180"/>
      <c r="CI62" s="180"/>
      <c r="CJ62" s="180"/>
      <c r="CK62" s="180"/>
      <c r="CL62" s="180"/>
      <c r="CM62" s="180"/>
      <c r="CN62" s="180"/>
      <c r="CO62" s="180"/>
      <c r="CP62" s="180"/>
      <c r="CQ62" s="180"/>
      <c r="CR62" s="180"/>
      <c r="CS62" s="180"/>
      <c r="CT62" s="180"/>
      <c r="CU62" s="180"/>
      <c r="CV62" s="180"/>
      <c r="CW62" s="180"/>
      <c r="CX62" s="180"/>
      <c r="CY62" s="181"/>
    </row>
    <row r="63" spans="2:103" s="1" customFormat="1" ht="30" customHeight="1">
      <c r="B63" s="183">
        <v>58</v>
      </c>
      <c r="C63" s="370">
        <v>43262</v>
      </c>
      <c r="D63" s="183" t="s">
        <v>165</v>
      </c>
      <c r="E63" s="184" t="s">
        <v>132</v>
      </c>
      <c r="F63" s="184" t="s">
        <v>134</v>
      </c>
      <c r="G63" s="343" t="s">
        <v>97</v>
      </c>
      <c r="H63" s="348">
        <v>5</v>
      </c>
      <c r="I63" s="349">
        <v>4</v>
      </c>
      <c r="J63" s="349">
        <v>2</v>
      </c>
      <c r="K63" s="349">
        <v>2</v>
      </c>
      <c r="L63" s="349">
        <v>4</v>
      </c>
      <c r="M63" s="349">
        <v>5</v>
      </c>
      <c r="N63" s="350">
        <v>5</v>
      </c>
      <c r="O63" s="349">
        <v>4</v>
      </c>
      <c r="P63" s="349">
        <v>4</v>
      </c>
      <c r="Q63" s="351">
        <v>4</v>
      </c>
      <c r="R63" s="349">
        <v>4</v>
      </c>
      <c r="S63" s="349">
        <v>4</v>
      </c>
      <c r="T63" s="349">
        <v>4</v>
      </c>
      <c r="U63" s="349">
        <v>3</v>
      </c>
      <c r="V63" s="351">
        <v>4</v>
      </c>
      <c r="W63" s="351">
        <v>4</v>
      </c>
      <c r="X63" s="371"/>
      <c r="Y63" s="184"/>
      <c r="AB63" s="179"/>
      <c r="AC63" s="179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0"/>
      <c r="AS63" s="180"/>
      <c r="AT63" s="180"/>
      <c r="AU63" s="180"/>
      <c r="AV63" s="180"/>
      <c r="AW63" s="180"/>
      <c r="AX63" s="180"/>
      <c r="AY63" s="180"/>
      <c r="AZ63" s="181"/>
      <c r="BA63" s="181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2"/>
      <c r="CA63" s="180"/>
      <c r="CB63" s="180"/>
      <c r="CC63" s="180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1"/>
    </row>
    <row r="64" spans="2:103" s="1" customFormat="1" ht="30" customHeight="1">
      <c r="B64" s="183">
        <v>59</v>
      </c>
      <c r="C64" s="370">
        <v>43262</v>
      </c>
      <c r="D64" s="183" t="s">
        <v>165</v>
      </c>
      <c r="E64" s="184" t="s">
        <v>133</v>
      </c>
      <c r="F64" s="184" t="s">
        <v>135</v>
      </c>
      <c r="G64" s="343" t="s">
        <v>102</v>
      </c>
      <c r="H64" s="348">
        <v>5</v>
      </c>
      <c r="I64" s="349">
        <v>5</v>
      </c>
      <c r="J64" s="349">
        <v>5</v>
      </c>
      <c r="K64" s="349">
        <v>5</v>
      </c>
      <c r="L64" s="349">
        <v>5</v>
      </c>
      <c r="M64" s="349">
        <v>5</v>
      </c>
      <c r="N64" s="350">
        <v>5</v>
      </c>
      <c r="O64" s="349">
        <v>5</v>
      </c>
      <c r="P64" s="349">
        <v>1</v>
      </c>
      <c r="Q64" s="351">
        <v>5</v>
      </c>
      <c r="R64" s="349">
        <v>5</v>
      </c>
      <c r="S64" s="349">
        <v>5</v>
      </c>
      <c r="T64" s="349">
        <v>5</v>
      </c>
      <c r="U64" s="349">
        <v>5</v>
      </c>
      <c r="V64" s="351">
        <v>5</v>
      </c>
      <c r="W64" s="351">
        <v>5</v>
      </c>
      <c r="X64" s="371"/>
      <c r="Y64" s="184"/>
      <c r="AB64" s="179"/>
      <c r="AC64" s="179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0"/>
      <c r="AS64" s="180"/>
      <c r="AT64" s="180"/>
      <c r="AU64" s="180"/>
      <c r="AV64" s="180"/>
      <c r="AW64" s="180"/>
      <c r="AX64" s="180"/>
      <c r="AY64" s="180"/>
      <c r="AZ64" s="181"/>
      <c r="BA64" s="181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80"/>
      <c r="BR64" s="180"/>
      <c r="BS64" s="180"/>
      <c r="BT64" s="180"/>
      <c r="BU64" s="180"/>
      <c r="BV64" s="180"/>
      <c r="BW64" s="180"/>
      <c r="BX64" s="180"/>
      <c r="BY64" s="180"/>
      <c r="BZ64" s="182"/>
      <c r="CA64" s="180"/>
      <c r="CB64" s="180"/>
      <c r="CC64" s="180"/>
      <c r="CD64" s="180"/>
      <c r="CE64" s="180"/>
      <c r="CF64" s="180"/>
      <c r="CG64" s="180"/>
      <c r="CH64" s="180"/>
      <c r="CI64" s="180"/>
      <c r="CJ64" s="180"/>
      <c r="CK64" s="180"/>
      <c r="CL64" s="180"/>
      <c r="CM64" s="180"/>
      <c r="CN64" s="180"/>
      <c r="CO64" s="180"/>
      <c r="CP64" s="180"/>
      <c r="CQ64" s="180"/>
      <c r="CR64" s="180"/>
      <c r="CS64" s="180"/>
      <c r="CT64" s="180"/>
      <c r="CU64" s="180"/>
      <c r="CV64" s="180"/>
      <c r="CW64" s="180"/>
      <c r="CX64" s="180"/>
      <c r="CY64" s="181"/>
    </row>
    <row r="65" spans="2:103" s="1" customFormat="1" ht="30" customHeight="1">
      <c r="B65" s="183">
        <v>60</v>
      </c>
      <c r="C65" s="370">
        <v>43262</v>
      </c>
      <c r="D65" s="183" t="s">
        <v>165</v>
      </c>
      <c r="E65" s="184" t="s">
        <v>132</v>
      </c>
      <c r="F65" s="184" t="s">
        <v>135</v>
      </c>
      <c r="G65" s="343" t="s">
        <v>117</v>
      </c>
      <c r="H65" s="348"/>
      <c r="I65" s="349"/>
      <c r="J65" s="349">
        <v>3</v>
      </c>
      <c r="K65" s="349">
        <v>4</v>
      </c>
      <c r="L65" s="349"/>
      <c r="M65" s="349">
        <v>5</v>
      </c>
      <c r="N65" s="350">
        <v>5</v>
      </c>
      <c r="O65" s="349">
        <v>4</v>
      </c>
      <c r="P65" s="349">
        <v>4</v>
      </c>
      <c r="Q65" s="351">
        <v>5</v>
      </c>
      <c r="R65" s="349">
        <v>5</v>
      </c>
      <c r="S65" s="349">
        <v>3</v>
      </c>
      <c r="T65" s="349">
        <v>3</v>
      </c>
      <c r="U65" s="349"/>
      <c r="V65" s="351">
        <v>4</v>
      </c>
      <c r="W65" s="351">
        <v>4</v>
      </c>
      <c r="X65" s="371"/>
      <c r="Y65" s="184"/>
      <c r="AB65" s="179"/>
      <c r="AC65" s="179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0"/>
      <c r="AS65" s="180"/>
      <c r="AT65" s="180"/>
      <c r="AU65" s="180"/>
      <c r="AV65" s="180"/>
      <c r="AW65" s="180"/>
      <c r="AX65" s="180"/>
      <c r="AY65" s="180"/>
      <c r="AZ65" s="181"/>
      <c r="BA65" s="181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80"/>
      <c r="BN65" s="180"/>
      <c r="BO65" s="180"/>
      <c r="BP65" s="180"/>
      <c r="BQ65" s="180"/>
      <c r="BR65" s="180"/>
      <c r="BS65" s="180"/>
      <c r="BT65" s="180"/>
      <c r="BU65" s="180"/>
      <c r="BV65" s="180"/>
      <c r="BW65" s="180"/>
      <c r="BX65" s="180"/>
      <c r="BY65" s="180"/>
      <c r="BZ65" s="182"/>
      <c r="CA65" s="180"/>
      <c r="CB65" s="180"/>
      <c r="CC65" s="180"/>
      <c r="CD65" s="180"/>
      <c r="CE65" s="180"/>
      <c r="CF65" s="180"/>
      <c r="CG65" s="180"/>
      <c r="CH65" s="180"/>
      <c r="CI65" s="180"/>
      <c r="CJ65" s="180"/>
      <c r="CK65" s="180"/>
      <c r="CL65" s="180"/>
      <c r="CM65" s="180"/>
      <c r="CN65" s="180"/>
      <c r="CO65" s="180"/>
      <c r="CP65" s="180"/>
      <c r="CQ65" s="180"/>
      <c r="CR65" s="180"/>
      <c r="CS65" s="180"/>
      <c r="CT65" s="180"/>
      <c r="CU65" s="180"/>
      <c r="CV65" s="180"/>
      <c r="CW65" s="180"/>
      <c r="CX65" s="180"/>
      <c r="CY65" s="181"/>
    </row>
    <row r="66" spans="2:103" s="1" customFormat="1" ht="30" customHeight="1">
      <c r="B66" s="183">
        <v>61</v>
      </c>
      <c r="C66" s="370">
        <v>43262</v>
      </c>
      <c r="D66" s="183" t="s">
        <v>165</v>
      </c>
      <c r="E66" s="184" t="s">
        <v>133</v>
      </c>
      <c r="F66" s="184" t="s">
        <v>135</v>
      </c>
      <c r="G66" s="343" t="s">
        <v>111</v>
      </c>
      <c r="H66" s="348">
        <v>5</v>
      </c>
      <c r="I66" s="349">
        <v>5</v>
      </c>
      <c r="J66" s="349"/>
      <c r="K66" s="349"/>
      <c r="L66" s="349">
        <v>5</v>
      </c>
      <c r="M66" s="349">
        <v>4</v>
      </c>
      <c r="N66" s="350">
        <v>5</v>
      </c>
      <c r="O66" s="349">
        <v>4</v>
      </c>
      <c r="P66" s="349">
        <v>4</v>
      </c>
      <c r="Q66" s="351">
        <v>4</v>
      </c>
      <c r="R66" s="349">
        <v>5</v>
      </c>
      <c r="S66" s="349">
        <v>4</v>
      </c>
      <c r="T66" s="349">
        <v>4</v>
      </c>
      <c r="U66" s="349">
        <v>5</v>
      </c>
      <c r="V66" s="351">
        <v>5</v>
      </c>
      <c r="W66" s="351">
        <v>5</v>
      </c>
      <c r="X66" s="371"/>
      <c r="Y66" s="184"/>
      <c r="AB66" s="179"/>
      <c r="AC66" s="179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0"/>
      <c r="AS66" s="180"/>
      <c r="AT66" s="180"/>
      <c r="AU66" s="180"/>
      <c r="AV66" s="180"/>
      <c r="AW66" s="180"/>
      <c r="AX66" s="180"/>
      <c r="AY66" s="180"/>
      <c r="AZ66" s="181"/>
      <c r="BA66" s="181"/>
      <c r="BB66" s="180"/>
      <c r="BC66" s="180"/>
      <c r="BD66" s="180"/>
      <c r="BE66" s="180"/>
      <c r="BF66" s="180"/>
      <c r="BG66" s="180"/>
      <c r="BH66" s="180"/>
      <c r="BI66" s="180"/>
      <c r="BJ66" s="180"/>
      <c r="BK66" s="180"/>
      <c r="BL66" s="180"/>
      <c r="BM66" s="180"/>
      <c r="BN66" s="180"/>
      <c r="BO66" s="180"/>
      <c r="BP66" s="180"/>
      <c r="BQ66" s="180"/>
      <c r="BR66" s="180"/>
      <c r="BS66" s="180"/>
      <c r="BT66" s="180"/>
      <c r="BU66" s="180"/>
      <c r="BV66" s="180"/>
      <c r="BW66" s="180"/>
      <c r="BX66" s="180"/>
      <c r="BY66" s="180"/>
      <c r="BZ66" s="182"/>
      <c r="CA66" s="180"/>
      <c r="CB66" s="180"/>
      <c r="CC66" s="180"/>
      <c r="CD66" s="180"/>
      <c r="CE66" s="180"/>
      <c r="CF66" s="180"/>
      <c r="CG66" s="180"/>
      <c r="CH66" s="180"/>
      <c r="CI66" s="180"/>
      <c r="CJ66" s="180"/>
      <c r="CK66" s="180"/>
      <c r="CL66" s="180"/>
      <c r="CM66" s="180"/>
      <c r="CN66" s="180"/>
      <c r="CO66" s="180"/>
      <c r="CP66" s="180"/>
      <c r="CQ66" s="180"/>
      <c r="CR66" s="180"/>
      <c r="CS66" s="180"/>
      <c r="CT66" s="180"/>
      <c r="CU66" s="180"/>
      <c r="CV66" s="180"/>
      <c r="CW66" s="180"/>
      <c r="CX66" s="180"/>
      <c r="CY66" s="181"/>
    </row>
    <row r="67" spans="2:103" s="1" customFormat="1" ht="30" customHeight="1">
      <c r="B67" s="183">
        <v>62</v>
      </c>
      <c r="C67" s="370">
        <v>43262</v>
      </c>
      <c r="D67" s="183" t="s">
        <v>165</v>
      </c>
      <c r="E67" s="184" t="s">
        <v>132</v>
      </c>
      <c r="F67" s="184" t="s">
        <v>134</v>
      </c>
      <c r="G67" s="343" t="s">
        <v>113</v>
      </c>
      <c r="H67" s="348">
        <v>5</v>
      </c>
      <c r="I67" s="349">
        <v>4</v>
      </c>
      <c r="J67" s="349">
        <v>2</v>
      </c>
      <c r="K67" s="349">
        <v>4</v>
      </c>
      <c r="L67" s="349">
        <v>5</v>
      </c>
      <c r="M67" s="349">
        <v>5</v>
      </c>
      <c r="N67" s="350">
        <v>4</v>
      </c>
      <c r="O67" s="349">
        <v>5</v>
      </c>
      <c r="P67" s="349">
        <v>4</v>
      </c>
      <c r="Q67" s="351">
        <v>4</v>
      </c>
      <c r="R67" s="349">
        <v>5</v>
      </c>
      <c r="S67" s="349">
        <v>4</v>
      </c>
      <c r="T67" s="349">
        <v>4</v>
      </c>
      <c r="U67" s="349">
        <v>4</v>
      </c>
      <c r="V67" s="351">
        <v>5</v>
      </c>
      <c r="W67" s="351">
        <v>5</v>
      </c>
      <c r="X67" s="371"/>
      <c r="Y67" s="184"/>
      <c r="AB67" s="179"/>
      <c r="AC67" s="179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0"/>
      <c r="AS67" s="180"/>
      <c r="AT67" s="180"/>
      <c r="AU67" s="180"/>
      <c r="AV67" s="180"/>
      <c r="AW67" s="180"/>
      <c r="AX67" s="180"/>
      <c r="AY67" s="180"/>
      <c r="AZ67" s="181"/>
      <c r="BA67" s="181"/>
      <c r="BB67" s="180"/>
      <c r="BC67" s="180"/>
      <c r="BD67" s="180"/>
      <c r="BE67" s="180"/>
      <c r="BF67" s="180"/>
      <c r="BG67" s="180"/>
      <c r="BH67" s="180"/>
      <c r="BI67" s="180"/>
      <c r="BJ67" s="180"/>
      <c r="BK67" s="180"/>
      <c r="BL67" s="180"/>
      <c r="BM67" s="180"/>
      <c r="BN67" s="180"/>
      <c r="BO67" s="180"/>
      <c r="BP67" s="180"/>
      <c r="BQ67" s="180"/>
      <c r="BR67" s="180"/>
      <c r="BS67" s="180"/>
      <c r="BT67" s="180"/>
      <c r="BU67" s="180"/>
      <c r="BV67" s="180"/>
      <c r="BW67" s="180"/>
      <c r="BX67" s="180"/>
      <c r="BY67" s="180"/>
      <c r="BZ67" s="182"/>
      <c r="CA67" s="180"/>
      <c r="CB67" s="180"/>
      <c r="CC67" s="180"/>
      <c r="CD67" s="180"/>
      <c r="CE67" s="180"/>
      <c r="CF67" s="180"/>
      <c r="CG67" s="180"/>
      <c r="CH67" s="180"/>
      <c r="CI67" s="180"/>
      <c r="CJ67" s="180"/>
      <c r="CK67" s="180"/>
      <c r="CL67" s="180"/>
      <c r="CM67" s="180"/>
      <c r="CN67" s="180"/>
      <c r="CO67" s="180"/>
      <c r="CP67" s="180"/>
      <c r="CQ67" s="180"/>
      <c r="CR67" s="180"/>
      <c r="CS67" s="180"/>
      <c r="CT67" s="180"/>
      <c r="CU67" s="180"/>
      <c r="CV67" s="180"/>
      <c r="CW67" s="180"/>
      <c r="CX67" s="180"/>
      <c r="CY67" s="181"/>
    </row>
    <row r="68" spans="2:103" s="1" customFormat="1" ht="30" customHeight="1">
      <c r="B68" s="183">
        <v>63</v>
      </c>
      <c r="C68" s="370">
        <v>43262</v>
      </c>
      <c r="D68" s="183" t="s">
        <v>166</v>
      </c>
      <c r="E68" s="184" t="s">
        <v>132</v>
      </c>
      <c r="F68" s="184" t="s">
        <v>134</v>
      </c>
      <c r="G68" s="343" t="s">
        <v>112</v>
      </c>
      <c r="H68" s="348">
        <v>5</v>
      </c>
      <c r="I68" s="349">
        <v>5</v>
      </c>
      <c r="J68" s="349">
        <v>2</v>
      </c>
      <c r="K68" s="349">
        <v>3</v>
      </c>
      <c r="L68" s="349">
        <v>5</v>
      </c>
      <c r="M68" s="349">
        <v>5</v>
      </c>
      <c r="N68" s="350">
        <v>5</v>
      </c>
      <c r="O68" s="349">
        <v>5</v>
      </c>
      <c r="P68" s="349">
        <v>5</v>
      </c>
      <c r="Q68" s="351">
        <v>4</v>
      </c>
      <c r="R68" s="349">
        <v>4</v>
      </c>
      <c r="S68" s="349">
        <v>4</v>
      </c>
      <c r="T68" s="349">
        <v>3</v>
      </c>
      <c r="U68" s="349">
        <v>3</v>
      </c>
      <c r="V68" s="351">
        <v>5</v>
      </c>
      <c r="W68" s="351">
        <v>5</v>
      </c>
      <c r="X68" s="371"/>
      <c r="Y68" s="184"/>
      <c r="AB68" s="179"/>
      <c r="AC68" s="179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0"/>
      <c r="AS68" s="180"/>
      <c r="AT68" s="180"/>
      <c r="AU68" s="180"/>
      <c r="AV68" s="180"/>
      <c r="AW68" s="180"/>
      <c r="AX68" s="180"/>
      <c r="AY68" s="180"/>
      <c r="AZ68" s="181"/>
      <c r="BA68" s="181"/>
      <c r="BB68" s="180"/>
      <c r="BC68" s="180"/>
      <c r="BD68" s="180"/>
      <c r="BE68" s="180"/>
      <c r="BF68" s="180"/>
      <c r="BG68" s="180"/>
      <c r="BH68" s="180"/>
      <c r="BI68" s="180"/>
      <c r="BJ68" s="180"/>
      <c r="BK68" s="180"/>
      <c r="BL68" s="180"/>
      <c r="BM68" s="180"/>
      <c r="BN68" s="180"/>
      <c r="BO68" s="180"/>
      <c r="BP68" s="180"/>
      <c r="BQ68" s="180"/>
      <c r="BR68" s="180"/>
      <c r="BS68" s="180"/>
      <c r="BT68" s="180"/>
      <c r="BU68" s="180"/>
      <c r="BV68" s="180"/>
      <c r="BW68" s="180"/>
      <c r="BX68" s="180"/>
      <c r="BY68" s="180"/>
      <c r="BZ68" s="182"/>
      <c r="CA68" s="180"/>
      <c r="CB68" s="180"/>
      <c r="CC68" s="180"/>
      <c r="CD68" s="180"/>
      <c r="CE68" s="180"/>
      <c r="CF68" s="180"/>
      <c r="CG68" s="180"/>
      <c r="CH68" s="180"/>
      <c r="CI68" s="180"/>
      <c r="CJ68" s="180"/>
      <c r="CK68" s="180"/>
      <c r="CL68" s="180"/>
      <c r="CM68" s="180"/>
      <c r="CN68" s="180"/>
      <c r="CO68" s="180"/>
      <c r="CP68" s="180"/>
      <c r="CQ68" s="180"/>
      <c r="CR68" s="180"/>
      <c r="CS68" s="180"/>
      <c r="CT68" s="180"/>
      <c r="CU68" s="180"/>
      <c r="CV68" s="180"/>
      <c r="CW68" s="180"/>
      <c r="CX68" s="180"/>
      <c r="CY68" s="181"/>
    </row>
    <row r="69" spans="2:103" s="1" customFormat="1" ht="30" customHeight="1">
      <c r="B69" s="183">
        <v>64</v>
      </c>
      <c r="C69" s="370">
        <v>43262</v>
      </c>
      <c r="D69" s="183" t="s">
        <v>165</v>
      </c>
      <c r="E69" s="184" t="s">
        <v>132</v>
      </c>
      <c r="F69" s="184" t="s">
        <v>134</v>
      </c>
      <c r="G69" s="343" t="s">
        <v>96</v>
      </c>
      <c r="H69" s="348">
        <v>2</v>
      </c>
      <c r="I69" s="349">
        <v>4</v>
      </c>
      <c r="J69" s="349">
        <v>4</v>
      </c>
      <c r="K69" s="349">
        <v>4</v>
      </c>
      <c r="L69" s="349">
        <v>2</v>
      </c>
      <c r="M69" s="349">
        <v>4</v>
      </c>
      <c r="N69" s="350">
        <v>4</v>
      </c>
      <c r="O69" s="349"/>
      <c r="P69" s="349"/>
      <c r="Q69" s="351"/>
      <c r="R69" s="349">
        <v>4</v>
      </c>
      <c r="S69" s="349">
        <v>2</v>
      </c>
      <c r="T69" s="349">
        <v>2</v>
      </c>
      <c r="U69" s="349">
        <v>2</v>
      </c>
      <c r="V69" s="351">
        <v>5</v>
      </c>
      <c r="W69" s="351">
        <v>5</v>
      </c>
      <c r="X69" s="371"/>
      <c r="Y69" s="184"/>
      <c r="AB69" s="179"/>
      <c r="AC69" s="179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0"/>
      <c r="AS69" s="180"/>
      <c r="AT69" s="180"/>
      <c r="AU69" s="180"/>
      <c r="AV69" s="180"/>
      <c r="AW69" s="180"/>
      <c r="AX69" s="180"/>
      <c r="AY69" s="180"/>
      <c r="AZ69" s="181"/>
      <c r="BA69" s="181"/>
      <c r="BB69" s="180"/>
      <c r="BC69" s="180"/>
      <c r="BD69" s="180"/>
      <c r="BE69" s="180"/>
      <c r="BF69" s="180"/>
      <c r="BG69" s="180"/>
      <c r="BH69" s="180"/>
      <c r="BI69" s="180"/>
      <c r="BJ69" s="180"/>
      <c r="BK69" s="180"/>
      <c r="BL69" s="180"/>
      <c r="BM69" s="180"/>
      <c r="BN69" s="180"/>
      <c r="BO69" s="180"/>
      <c r="BP69" s="180"/>
      <c r="BQ69" s="180"/>
      <c r="BR69" s="180"/>
      <c r="BS69" s="180"/>
      <c r="BT69" s="180"/>
      <c r="BU69" s="180"/>
      <c r="BV69" s="180"/>
      <c r="BW69" s="180"/>
      <c r="BX69" s="180"/>
      <c r="BY69" s="180"/>
      <c r="BZ69" s="182"/>
      <c r="CA69" s="180"/>
      <c r="CB69" s="180"/>
      <c r="CC69" s="180"/>
      <c r="CD69" s="180"/>
      <c r="CE69" s="180"/>
      <c r="CF69" s="180"/>
      <c r="CG69" s="180"/>
      <c r="CH69" s="180"/>
      <c r="CI69" s="180"/>
      <c r="CJ69" s="180"/>
      <c r="CK69" s="180"/>
      <c r="CL69" s="180"/>
      <c r="CM69" s="180"/>
      <c r="CN69" s="180"/>
      <c r="CO69" s="180"/>
      <c r="CP69" s="180"/>
      <c r="CQ69" s="180"/>
      <c r="CR69" s="180"/>
      <c r="CS69" s="180"/>
      <c r="CT69" s="180"/>
      <c r="CU69" s="180"/>
      <c r="CV69" s="180"/>
      <c r="CW69" s="180"/>
      <c r="CX69" s="180"/>
      <c r="CY69" s="181"/>
    </row>
    <row r="70" spans="2:103" s="1" customFormat="1" ht="30" customHeight="1">
      <c r="B70" s="367">
        <v>65</v>
      </c>
      <c r="C70" s="370">
        <v>43262</v>
      </c>
      <c r="D70" s="183" t="s">
        <v>165</v>
      </c>
      <c r="E70" s="184" t="s">
        <v>133</v>
      </c>
      <c r="F70" s="184" t="s">
        <v>136</v>
      </c>
      <c r="G70" s="343" t="s">
        <v>104</v>
      </c>
      <c r="H70" s="348"/>
      <c r="I70" s="349">
        <v>1</v>
      </c>
      <c r="J70" s="349">
        <v>3</v>
      </c>
      <c r="K70" s="349">
        <v>3</v>
      </c>
      <c r="L70" s="349">
        <v>3</v>
      </c>
      <c r="M70" s="349">
        <v>1</v>
      </c>
      <c r="N70" s="350">
        <v>3</v>
      </c>
      <c r="O70" s="349"/>
      <c r="P70" s="349">
        <v>4</v>
      </c>
      <c r="Q70" s="351">
        <v>4</v>
      </c>
      <c r="R70" s="349">
        <v>2</v>
      </c>
      <c r="S70" s="349">
        <v>1</v>
      </c>
      <c r="T70" s="349">
        <v>2</v>
      </c>
      <c r="U70" s="349">
        <v>2</v>
      </c>
      <c r="V70" s="351">
        <v>2</v>
      </c>
      <c r="W70" s="351"/>
      <c r="X70" s="371"/>
      <c r="Y70" s="184"/>
      <c r="AB70" s="179"/>
      <c r="AC70" s="179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0"/>
      <c r="AS70" s="180"/>
      <c r="AT70" s="180"/>
      <c r="AU70" s="180"/>
      <c r="AV70" s="180"/>
      <c r="AW70" s="180"/>
      <c r="AX70" s="180"/>
      <c r="AY70" s="180"/>
      <c r="AZ70" s="181"/>
      <c r="BA70" s="181"/>
      <c r="BB70" s="180"/>
      <c r="BC70" s="180"/>
      <c r="BD70" s="180"/>
      <c r="BE70" s="180"/>
      <c r="BF70" s="180"/>
      <c r="BG70" s="180"/>
      <c r="BH70" s="180"/>
      <c r="BI70" s="180"/>
      <c r="BJ70" s="180"/>
      <c r="BK70" s="180"/>
      <c r="BL70" s="180"/>
      <c r="BM70" s="180"/>
      <c r="BN70" s="180"/>
      <c r="BO70" s="180"/>
      <c r="BP70" s="180"/>
      <c r="BQ70" s="180"/>
      <c r="BR70" s="180"/>
      <c r="BS70" s="180"/>
      <c r="BT70" s="180"/>
      <c r="BU70" s="180"/>
      <c r="BV70" s="180"/>
      <c r="BW70" s="180"/>
      <c r="BX70" s="180"/>
      <c r="BY70" s="180"/>
      <c r="BZ70" s="182"/>
      <c r="CA70" s="180"/>
      <c r="CB70" s="180"/>
      <c r="CC70" s="180"/>
      <c r="CD70" s="180"/>
      <c r="CE70" s="180"/>
      <c r="CF70" s="180"/>
      <c r="CG70" s="180"/>
      <c r="CH70" s="180"/>
      <c r="CI70" s="180"/>
      <c r="CJ70" s="180"/>
      <c r="CK70" s="180"/>
      <c r="CL70" s="180"/>
      <c r="CM70" s="180"/>
      <c r="CN70" s="180"/>
      <c r="CO70" s="180"/>
      <c r="CP70" s="180"/>
      <c r="CQ70" s="180"/>
      <c r="CR70" s="180"/>
      <c r="CS70" s="180"/>
      <c r="CT70" s="180"/>
      <c r="CU70" s="180"/>
      <c r="CV70" s="180"/>
      <c r="CW70" s="180"/>
      <c r="CX70" s="180"/>
      <c r="CY70" s="181"/>
    </row>
    <row r="71" spans="2:103" s="1" customFormat="1" ht="30" customHeight="1">
      <c r="B71" s="183">
        <v>66</v>
      </c>
      <c r="C71" s="370">
        <v>43262</v>
      </c>
      <c r="D71" s="183" t="s">
        <v>165</v>
      </c>
      <c r="E71" s="184" t="s">
        <v>133</v>
      </c>
      <c r="F71" s="184" t="s">
        <v>134</v>
      </c>
      <c r="G71" s="343" t="s">
        <v>95</v>
      </c>
      <c r="H71" s="348">
        <v>5</v>
      </c>
      <c r="I71" s="349">
        <v>3</v>
      </c>
      <c r="J71" s="349">
        <v>2</v>
      </c>
      <c r="K71" s="349">
        <v>3</v>
      </c>
      <c r="L71" s="349">
        <v>4</v>
      </c>
      <c r="M71" s="349">
        <v>3</v>
      </c>
      <c r="N71" s="350">
        <v>4</v>
      </c>
      <c r="O71" s="349">
        <v>4</v>
      </c>
      <c r="P71" s="349">
        <v>3</v>
      </c>
      <c r="Q71" s="351">
        <v>3</v>
      </c>
      <c r="R71" s="349">
        <v>5</v>
      </c>
      <c r="S71" s="349">
        <v>1</v>
      </c>
      <c r="T71" s="349">
        <v>2</v>
      </c>
      <c r="U71" s="349">
        <v>2</v>
      </c>
      <c r="V71" s="351">
        <v>4</v>
      </c>
      <c r="W71" s="351">
        <v>3</v>
      </c>
      <c r="X71" s="371"/>
      <c r="Y71" s="184"/>
      <c r="AB71" s="179"/>
      <c r="AC71" s="179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0"/>
      <c r="AS71" s="180"/>
      <c r="AT71" s="180"/>
      <c r="AU71" s="180"/>
      <c r="AV71" s="180"/>
      <c r="AW71" s="180"/>
      <c r="AX71" s="180"/>
      <c r="AY71" s="180"/>
      <c r="AZ71" s="181"/>
      <c r="BA71" s="181"/>
      <c r="BB71" s="180"/>
      <c r="BC71" s="180"/>
      <c r="BD71" s="180"/>
      <c r="BE71" s="180"/>
      <c r="BF71" s="180"/>
      <c r="BG71" s="180"/>
      <c r="BH71" s="180"/>
      <c r="BI71" s="180"/>
      <c r="BJ71" s="180"/>
      <c r="BK71" s="180"/>
      <c r="BL71" s="180"/>
      <c r="BM71" s="180"/>
      <c r="BN71" s="180"/>
      <c r="BO71" s="180"/>
      <c r="BP71" s="180"/>
      <c r="BQ71" s="180"/>
      <c r="BR71" s="180"/>
      <c r="BS71" s="180"/>
      <c r="BT71" s="180"/>
      <c r="BU71" s="180"/>
      <c r="BV71" s="180"/>
      <c r="BW71" s="180"/>
      <c r="BX71" s="180"/>
      <c r="BY71" s="180"/>
      <c r="BZ71" s="182"/>
      <c r="CA71" s="180"/>
      <c r="CB71" s="180"/>
      <c r="CC71" s="180"/>
      <c r="CD71" s="180"/>
      <c r="CE71" s="180"/>
      <c r="CF71" s="180"/>
      <c r="CG71" s="180"/>
      <c r="CH71" s="180"/>
      <c r="CI71" s="180"/>
      <c r="CJ71" s="180"/>
      <c r="CK71" s="180"/>
      <c r="CL71" s="180"/>
      <c r="CM71" s="180"/>
      <c r="CN71" s="180"/>
      <c r="CO71" s="180"/>
      <c r="CP71" s="180"/>
      <c r="CQ71" s="180"/>
      <c r="CR71" s="180"/>
      <c r="CS71" s="180"/>
      <c r="CT71" s="180"/>
      <c r="CU71" s="180"/>
      <c r="CV71" s="180"/>
      <c r="CW71" s="180"/>
      <c r="CX71" s="180"/>
      <c r="CY71" s="181"/>
    </row>
    <row r="72" spans="2:103" s="1" customFormat="1" ht="30" customHeight="1">
      <c r="B72" s="183">
        <v>67</v>
      </c>
      <c r="C72" s="370">
        <v>43262</v>
      </c>
      <c r="D72" s="183" t="s">
        <v>165</v>
      </c>
      <c r="E72" s="184" t="s">
        <v>133</v>
      </c>
      <c r="F72" s="184" t="s">
        <v>135</v>
      </c>
      <c r="G72" s="343" t="s">
        <v>118</v>
      </c>
      <c r="H72" s="348">
        <v>4</v>
      </c>
      <c r="I72" s="349">
        <v>3</v>
      </c>
      <c r="J72" s="349">
        <v>2</v>
      </c>
      <c r="K72" s="349">
        <v>2</v>
      </c>
      <c r="L72" s="349">
        <v>4</v>
      </c>
      <c r="M72" s="349">
        <v>3</v>
      </c>
      <c r="N72" s="350">
        <v>3</v>
      </c>
      <c r="O72" s="349">
        <v>4</v>
      </c>
      <c r="P72" s="349">
        <v>4</v>
      </c>
      <c r="Q72" s="351"/>
      <c r="R72" s="349">
        <v>4</v>
      </c>
      <c r="S72" s="349">
        <v>5</v>
      </c>
      <c r="T72" s="349">
        <v>3</v>
      </c>
      <c r="U72" s="349">
        <v>3</v>
      </c>
      <c r="V72" s="351">
        <v>4</v>
      </c>
      <c r="W72" s="351">
        <v>4</v>
      </c>
      <c r="X72" s="371"/>
      <c r="Y72" s="184"/>
      <c r="AB72" s="179"/>
      <c r="AC72" s="179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0"/>
      <c r="AS72" s="180"/>
      <c r="AT72" s="180"/>
      <c r="AU72" s="180"/>
      <c r="AV72" s="180"/>
      <c r="AW72" s="180"/>
      <c r="AX72" s="180"/>
      <c r="AY72" s="180"/>
      <c r="AZ72" s="181"/>
      <c r="BA72" s="181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2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1"/>
    </row>
    <row r="73" spans="2:103" s="1" customFormat="1" ht="30" customHeight="1">
      <c r="B73" s="183">
        <v>68</v>
      </c>
      <c r="C73" s="370">
        <v>43262</v>
      </c>
      <c r="D73" s="183" t="s">
        <v>165</v>
      </c>
      <c r="E73" s="184" t="s">
        <v>132</v>
      </c>
      <c r="F73" s="184" t="s">
        <v>135</v>
      </c>
      <c r="G73" s="343" t="s">
        <v>97</v>
      </c>
      <c r="H73" s="348">
        <v>5</v>
      </c>
      <c r="I73" s="349">
        <v>4</v>
      </c>
      <c r="J73" s="349">
        <v>2</v>
      </c>
      <c r="K73" s="349">
        <v>1</v>
      </c>
      <c r="L73" s="349">
        <v>5</v>
      </c>
      <c r="M73" s="349">
        <v>3</v>
      </c>
      <c r="N73" s="350">
        <v>4</v>
      </c>
      <c r="O73" s="349">
        <v>4</v>
      </c>
      <c r="P73" s="349">
        <v>4</v>
      </c>
      <c r="Q73" s="351">
        <v>3</v>
      </c>
      <c r="R73" s="349">
        <v>5</v>
      </c>
      <c r="S73" s="349">
        <v>5</v>
      </c>
      <c r="T73" s="349">
        <v>4</v>
      </c>
      <c r="U73" s="349">
        <v>3</v>
      </c>
      <c r="V73" s="351">
        <v>4</v>
      </c>
      <c r="W73" s="351">
        <v>4</v>
      </c>
      <c r="X73" s="371"/>
      <c r="Y73" s="184"/>
      <c r="AB73" s="179"/>
      <c r="AC73" s="179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0"/>
      <c r="AS73" s="180"/>
      <c r="AT73" s="180"/>
      <c r="AU73" s="180"/>
      <c r="AV73" s="180"/>
      <c r="AW73" s="180"/>
      <c r="AX73" s="180"/>
      <c r="AY73" s="180"/>
      <c r="AZ73" s="181"/>
      <c r="BA73" s="181"/>
      <c r="BB73" s="180"/>
      <c r="BC73" s="180"/>
      <c r="BD73" s="180"/>
      <c r="BE73" s="180"/>
      <c r="BF73" s="180"/>
      <c r="BG73" s="180"/>
      <c r="BH73" s="180"/>
      <c r="BI73" s="180"/>
      <c r="BJ73" s="180"/>
      <c r="BK73" s="180"/>
      <c r="BL73" s="180"/>
      <c r="BM73" s="180"/>
      <c r="BN73" s="180"/>
      <c r="BO73" s="180"/>
      <c r="BP73" s="180"/>
      <c r="BQ73" s="180"/>
      <c r="BR73" s="180"/>
      <c r="BS73" s="180"/>
      <c r="BT73" s="180"/>
      <c r="BU73" s="180"/>
      <c r="BV73" s="180"/>
      <c r="BW73" s="180"/>
      <c r="BX73" s="180"/>
      <c r="BY73" s="180"/>
      <c r="BZ73" s="182"/>
      <c r="CA73" s="180"/>
      <c r="CB73" s="180"/>
      <c r="CC73" s="180"/>
      <c r="CD73" s="180"/>
      <c r="CE73" s="180"/>
      <c r="CF73" s="180"/>
      <c r="CG73" s="180"/>
      <c r="CH73" s="180"/>
      <c r="CI73" s="180"/>
      <c r="CJ73" s="180"/>
      <c r="CK73" s="180"/>
      <c r="CL73" s="180"/>
      <c r="CM73" s="180"/>
      <c r="CN73" s="180"/>
      <c r="CO73" s="180"/>
      <c r="CP73" s="180"/>
      <c r="CQ73" s="180"/>
      <c r="CR73" s="180"/>
      <c r="CS73" s="180"/>
      <c r="CT73" s="180"/>
      <c r="CU73" s="180"/>
      <c r="CV73" s="180"/>
      <c r="CW73" s="180"/>
      <c r="CX73" s="180"/>
      <c r="CY73" s="181"/>
    </row>
    <row r="74" spans="2:103" s="1" customFormat="1" ht="30" customHeight="1">
      <c r="B74" s="183">
        <v>69</v>
      </c>
      <c r="C74" s="370">
        <v>43262</v>
      </c>
      <c r="D74" s="183" t="s">
        <v>166</v>
      </c>
      <c r="E74" s="184" t="s">
        <v>133</v>
      </c>
      <c r="F74" s="184" t="s">
        <v>134</v>
      </c>
      <c r="G74" s="343" t="s">
        <v>100</v>
      </c>
      <c r="H74" s="348">
        <v>3</v>
      </c>
      <c r="I74" s="349">
        <v>3</v>
      </c>
      <c r="J74" s="349">
        <v>3</v>
      </c>
      <c r="K74" s="349">
        <v>3</v>
      </c>
      <c r="L74" s="349">
        <v>3</v>
      </c>
      <c r="M74" s="349">
        <v>3</v>
      </c>
      <c r="N74" s="350">
        <v>3</v>
      </c>
      <c r="O74" s="349">
        <v>3</v>
      </c>
      <c r="P74" s="349">
        <v>2</v>
      </c>
      <c r="Q74" s="351">
        <v>2</v>
      </c>
      <c r="R74" s="349">
        <v>2</v>
      </c>
      <c r="S74" s="349">
        <v>3</v>
      </c>
      <c r="T74" s="349">
        <v>1</v>
      </c>
      <c r="U74" s="349">
        <v>2</v>
      </c>
      <c r="V74" s="351">
        <v>3</v>
      </c>
      <c r="W74" s="351">
        <v>3</v>
      </c>
      <c r="X74" s="371"/>
      <c r="Y74" s="184"/>
      <c r="AB74" s="179"/>
      <c r="AC74" s="179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0"/>
      <c r="AS74" s="180"/>
      <c r="AT74" s="180"/>
      <c r="AU74" s="180"/>
      <c r="AV74" s="180"/>
      <c r="AW74" s="180"/>
      <c r="AX74" s="180"/>
      <c r="AY74" s="180"/>
      <c r="AZ74" s="181"/>
      <c r="BA74" s="181"/>
      <c r="BB74" s="180"/>
      <c r="BC74" s="180"/>
      <c r="BD74" s="180"/>
      <c r="BE74" s="180"/>
      <c r="BF74" s="180"/>
      <c r="BG74" s="180"/>
      <c r="BH74" s="180"/>
      <c r="BI74" s="180"/>
      <c r="BJ74" s="180"/>
      <c r="BK74" s="180"/>
      <c r="BL74" s="180"/>
      <c r="BM74" s="180"/>
      <c r="BN74" s="180"/>
      <c r="BO74" s="180"/>
      <c r="BP74" s="180"/>
      <c r="BQ74" s="180"/>
      <c r="BR74" s="180"/>
      <c r="BS74" s="180"/>
      <c r="BT74" s="180"/>
      <c r="BU74" s="180"/>
      <c r="BV74" s="180"/>
      <c r="BW74" s="180"/>
      <c r="BX74" s="180"/>
      <c r="BY74" s="180"/>
      <c r="BZ74" s="182"/>
      <c r="CA74" s="180"/>
      <c r="CB74" s="180"/>
      <c r="CC74" s="180"/>
      <c r="CD74" s="180"/>
      <c r="CE74" s="180"/>
      <c r="CF74" s="180"/>
      <c r="CG74" s="180"/>
      <c r="CH74" s="180"/>
      <c r="CI74" s="180"/>
      <c r="CJ74" s="180"/>
      <c r="CK74" s="180"/>
      <c r="CL74" s="180"/>
      <c r="CM74" s="180"/>
      <c r="CN74" s="180"/>
      <c r="CO74" s="180"/>
      <c r="CP74" s="180"/>
      <c r="CQ74" s="180"/>
      <c r="CR74" s="180"/>
      <c r="CS74" s="180"/>
      <c r="CT74" s="180"/>
      <c r="CU74" s="180"/>
      <c r="CV74" s="180"/>
      <c r="CW74" s="180"/>
      <c r="CX74" s="180"/>
      <c r="CY74" s="181"/>
    </row>
    <row r="75" spans="2:103" s="1" customFormat="1" ht="30" customHeight="1">
      <c r="B75" s="183">
        <v>70</v>
      </c>
      <c r="C75" s="370">
        <v>43262</v>
      </c>
      <c r="D75" s="183" t="s">
        <v>165</v>
      </c>
      <c r="E75" s="184" t="s">
        <v>132</v>
      </c>
      <c r="F75" s="184" t="s">
        <v>134</v>
      </c>
      <c r="G75" s="343" t="s">
        <v>112</v>
      </c>
      <c r="H75" s="348">
        <v>4</v>
      </c>
      <c r="I75" s="349">
        <v>3</v>
      </c>
      <c r="J75" s="349">
        <v>5</v>
      </c>
      <c r="K75" s="349">
        <v>4</v>
      </c>
      <c r="L75" s="349">
        <v>4</v>
      </c>
      <c r="M75" s="349">
        <v>5</v>
      </c>
      <c r="N75" s="350">
        <v>4</v>
      </c>
      <c r="O75" s="349">
        <v>4</v>
      </c>
      <c r="P75" s="349">
        <v>4</v>
      </c>
      <c r="Q75" s="351">
        <v>3</v>
      </c>
      <c r="R75" s="349">
        <v>5</v>
      </c>
      <c r="S75" s="349">
        <v>3</v>
      </c>
      <c r="T75" s="349">
        <v>4</v>
      </c>
      <c r="U75" s="349">
        <v>4</v>
      </c>
      <c r="V75" s="351">
        <v>5</v>
      </c>
      <c r="W75" s="351">
        <v>4</v>
      </c>
      <c r="X75" s="371"/>
      <c r="Y75" s="184"/>
      <c r="AB75" s="179"/>
      <c r="AC75" s="179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0"/>
      <c r="AS75" s="180"/>
      <c r="AT75" s="180"/>
      <c r="AU75" s="180"/>
      <c r="AV75" s="180"/>
      <c r="AW75" s="180"/>
      <c r="AX75" s="180"/>
      <c r="AY75" s="180"/>
      <c r="AZ75" s="181"/>
      <c r="BA75" s="181"/>
      <c r="BB75" s="180"/>
      <c r="BC75" s="180"/>
      <c r="BD75" s="180"/>
      <c r="BE75" s="180"/>
      <c r="BF75" s="180"/>
      <c r="BG75" s="180"/>
      <c r="BH75" s="180"/>
      <c r="BI75" s="180"/>
      <c r="BJ75" s="180"/>
      <c r="BK75" s="180"/>
      <c r="BL75" s="180"/>
      <c r="BM75" s="180"/>
      <c r="BN75" s="180"/>
      <c r="BO75" s="180"/>
      <c r="BP75" s="180"/>
      <c r="BQ75" s="180"/>
      <c r="BR75" s="180"/>
      <c r="BS75" s="180"/>
      <c r="BT75" s="180"/>
      <c r="BU75" s="180"/>
      <c r="BV75" s="180"/>
      <c r="BW75" s="180"/>
      <c r="BX75" s="180"/>
      <c r="BY75" s="180"/>
      <c r="BZ75" s="182"/>
      <c r="CA75" s="180"/>
      <c r="CB75" s="180"/>
      <c r="CC75" s="180"/>
      <c r="CD75" s="180"/>
      <c r="CE75" s="180"/>
      <c r="CF75" s="180"/>
      <c r="CG75" s="180"/>
      <c r="CH75" s="180"/>
      <c r="CI75" s="180"/>
      <c r="CJ75" s="180"/>
      <c r="CK75" s="180"/>
      <c r="CL75" s="180"/>
      <c r="CM75" s="180"/>
      <c r="CN75" s="180"/>
      <c r="CO75" s="180"/>
      <c r="CP75" s="180"/>
      <c r="CQ75" s="180"/>
      <c r="CR75" s="180"/>
      <c r="CS75" s="180"/>
      <c r="CT75" s="180"/>
      <c r="CU75" s="180"/>
      <c r="CV75" s="180"/>
      <c r="CW75" s="180"/>
      <c r="CX75" s="180"/>
      <c r="CY75" s="181"/>
    </row>
    <row r="76" spans="2:103" s="1" customFormat="1" ht="30" customHeight="1">
      <c r="B76" s="183">
        <v>71</v>
      </c>
      <c r="C76" s="370">
        <v>43262</v>
      </c>
      <c r="D76" s="183" t="s">
        <v>165</v>
      </c>
      <c r="E76" s="184" t="s">
        <v>133</v>
      </c>
      <c r="F76" s="184" t="s">
        <v>134</v>
      </c>
      <c r="G76" s="343" t="s">
        <v>101</v>
      </c>
      <c r="H76" s="348">
        <v>4</v>
      </c>
      <c r="I76" s="349">
        <v>5</v>
      </c>
      <c r="J76" s="349">
        <v>3</v>
      </c>
      <c r="K76" s="349">
        <v>3</v>
      </c>
      <c r="L76" s="349">
        <v>4</v>
      </c>
      <c r="M76" s="349">
        <v>5</v>
      </c>
      <c r="N76" s="350">
        <v>5</v>
      </c>
      <c r="O76" s="349">
        <v>4</v>
      </c>
      <c r="P76" s="349">
        <v>4</v>
      </c>
      <c r="Q76" s="351"/>
      <c r="R76" s="349">
        <v>4</v>
      </c>
      <c r="S76" s="349">
        <v>3</v>
      </c>
      <c r="T76" s="349">
        <v>3</v>
      </c>
      <c r="U76" s="349">
        <v>3</v>
      </c>
      <c r="V76" s="351">
        <v>5</v>
      </c>
      <c r="W76" s="351">
        <v>4</v>
      </c>
      <c r="X76" s="371"/>
      <c r="Y76" s="184"/>
      <c r="AB76" s="179"/>
      <c r="AC76" s="179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0"/>
      <c r="AS76" s="180"/>
      <c r="AT76" s="180"/>
      <c r="AU76" s="180"/>
      <c r="AV76" s="180"/>
      <c r="AW76" s="180"/>
      <c r="AX76" s="180"/>
      <c r="AY76" s="180"/>
      <c r="AZ76" s="181"/>
      <c r="BA76" s="181"/>
      <c r="BB76" s="180"/>
      <c r="BC76" s="180"/>
      <c r="BD76" s="180"/>
      <c r="BE76" s="180"/>
      <c r="BF76" s="180"/>
      <c r="BG76" s="180"/>
      <c r="BH76" s="180"/>
      <c r="BI76" s="180"/>
      <c r="BJ76" s="180"/>
      <c r="BK76" s="180"/>
      <c r="BL76" s="180"/>
      <c r="BM76" s="180"/>
      <c r="BN76" s="180"/>
      <c r="BO76" s="180"/>
      <c r="BP76" s="180"/>
      <c r="BQ76" s="180"/>
      <c r="BR76" s="180"/>
      <c r="BS76" s="180"/>
      <c r="BT76" s="180"/>
      <c r="BU76" s="180"/>
      <c r="BV76" s="180"/>
      <c r="BW76" s="180"/>
      <c r="BX76" s="180"/>
      <c r="BY76" s="180"/>
      <c r="BZ76" s="182"/>
      <c r="CA76" s="180"/>
      <c r="CB76" s="180"/>
      <c r="CC76" s="180"/>
      <c r="CD76" s="180"/>
      <c r="CE76" s="180"/>
      <c r="CF76" s="180"/>
      <c r="CG76" s="180"/>
      <c r="CH76" s="180"/>
      <c r="CI76" s="180"/>
      <c r="CJ76" s="180"/>
      <c r="CK76" s="180"/>
      <c r="CL76" s="180"/>
      <c r="CM76" s="180"/>
      <c r="CN76" s="180"/>
      <c r="CO76" s="180"/>
      <c r="CP76" s="180"/>
      <c r="CQ76" s="180"/>
      <c r="CR76" s="180"/>
      <c r="CS76" s="180"/>
      <c r="CT76" s="180"/>
      <c r="CU76" s="180"/>
      <c r="CV76" s="180"/>
      <c r="CW76" s="180"/>
      <c r="CX76" s="180"/>
      <c r="CY76" s="181"/>
    </row>
    <row r="77" spans="2:103" s="1" customFormat="1" ht="30" customHeight="1">
      <c r="B77" s="183">
        <v>72</v>
      </c>
      <c r="C77" s="370">
        <v>43262</v>
      </c>
      <c r="D77" s="183" t="s">
        <v>166</v>
      </c>
      <c r="E77" s="184" t="s">
        <v>133</v>
      </c>
      <c r="F77" s="184" t="s">
        <v>135</v>
      </c>
      <c r="G77" s="343" t="s">
        <v>98</v>
      </c>
      <c r="H77" s="348">
        <v>5</v>
      </c>
      <c r="I77" s="349">
        <v>3</v>
      </c>
      <c r="J77" s="349">
        <v>2</v>
      </c>
      <c r="K77" s="349">
        <v>2</v>
      </c>
      <c r="L77" s="349">
        <v>4</v>
      </c>
      <c r="M77" s="349">
        <v>1</v>
      </c>
      <c r="N77" s="350">
        <v>2</v>
      </c>
      <c r="O77" s="349">
        <v>4</v>
      </c>
      <c r="P77" s="349">
        <v>4</v>
      </c>
      <c r="Q77" s="351">
        <v>4</v>
      </c>
      <c r="R77" s="349">
        <v>3</v>
      </c>
      <c r="S77" s="349">
        <v>3</v>
      </c>
      <c r="T77" s="349">
        <v>3</v>
      </c>
      <c r="U77" s="349">
        <v>3</v>
      </c>
      <c r="V77" s="351">
        <v>4</v>
      </c>
      <c r="W77" s="351">
        <v>3</v>
      </c>
      <c r="X77" s="371"/>
      <c r="Y77" s="184"/>
      <c r="AB77" s="179"/>
      <c r="AC77" s="179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0"/>
      <c r="AS77" s="180"/>
      <c r="AT77" s="180"/>
      <c r="AU77" s="180"/>
      <c r="AV77" s="180"/>
      <c r="AW77" s="180"/>
      <c r="AX77" s="180"/>
      <c r="AY77" s="180"/>
      <c r="AZ77" s="181"/>
      <c r="BA77" s="181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0"/>
      <c r="BN77" s="180"/>
      <c r="BO77" s="180"/>
      <c r="BP77" s="180"/>
      <c r="BQ77" s="180"/>
      <c r="BR77" s="180"/>
      <c r="BS77" s="180"/>
      <c r="BT77" s="180"/>
      <c r="BU77" s="180"/>
      <c r="BV77" s="180"/>
      <c r="BW77" s="180"/>
      <c r="BX77" s="180"/>
      <c r="BY77" s="180"/>
      <c r="BZ77" s="182"/>
      <c r="CA77" s="180"/>
      <c r="CB77" s="180"/>
      <c r="CC77" s="180"/>
      <c r="CD77" s="180"/>
      <c r="CE77" s="180"/>
      <c r="CF77" s="180"/>
      <c r="CG77" s="180"/>
      <c r="CH77" s="180"/>
      <c r="CI77" s="180"/>
      <c r="CJ77" s="180"/>
      <c r="CK77" s="180"/>
      <c r="CL77" s="180"/>
      <c r="CM77" s="180"/>
      <c r="CN77" s="180"/>
      <c r="CO77" s="180"/>
      <c r="CP77" s="180"/>
      <c r="CQ77" s="180"/>
      <c r="CR77" s="180"/>
      <c r="CS77" s="180"/>
      <c r="CT77" s="180"/>
      <c r="CU77" s="180"/>
      <c r="CV77" s="180"/>
      <c r="CW77" s="180"/>
      <c r="CX77" s="180"/>
      <c r="CY77" s="181"/>
    </row>
    <row r="78" spans="2:103" s="1" customFormat="1" ht="30" customHeight="1">
      <c r="B78" s="367">
        <v>73</v>
      </c>
      <c r="C78" s="370">
        <v>43262</v>
      </c>
      <c r="D78" s="183" t="s">
        <v>165</v>
      </c>
      <c r="E78" s="184" t="s">
        <v>132</v>
      </c>
      <c r="F78" s="184" t="s">
        <v>134</v>
      </c>
      <c r="G78" s="343" t="s">
        <v>118</v>
      </c>
      <c r="H78" s="348">
        <v>5</v>
      </c>
      <c r="I78" s="349">
        <v>4</v>
      </c>
      <c r="J78" s="349">
        <v>2</v>
      </c>
      <c r="K78" s="349">
        <v>1</v>
      </c>
      <c r="L78" s="349">
        <v>5</v>
      </c>
      <c r="M78" s="349">
        <v>5</v>
      </c>
      <c r="N78" s="350">
        <v>3</v>
      </c>
      <c r="O78" s="349">
        <v>5</v>
      </c>
      <c r="P78" s="349">
        <v>2</v>
      </c>
      <c r="Q78" s="351">
        <v>3</v>
      </c>
      <c r="R78" s="349">
        <v>4</v>
      </c>
      <c r="S78" s="349">
        <v>2</v>
      </c>
      <c r="T78" s="349">
        <v>2</v>
      </c>
      <c r="U78" s="349">
        <v>3</v>
      </c>
      <c r="V78" s="351">
        <v>4</v>
      </c>
      <c r="W78" s="351">
        <v>3</v>
      </c>
      <c r="X78" s="371"/>
      <c r="Y78" s="184"/>
      <c r="AB78" s="179"/>
      <c r="AC78" s="179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0"/>
      <c r="AS78" s="180"/>
      <c r="AT78" s="180"/>
      <c r="AU78" s="180"/>
      <c r="AV78" s="180"/>
      <c r="AW78" s="180"/>
      <c r="AX78" s="180"/>
      <c r="AY78" s="180"/>
      <c r="AZ78" s="181"/>
      <c r="BA78" s="181"/>
      <c r="BB78" s="180"/>
      <c r="BC78" s="180"/>
      <c r="BD78" s="180"/>
      <c r="BE78" s="180"/>
      <c r="BF78" s="180"/>
      <c r="BG78" s="180"/>
      <c r="BH78" s="180"/>
      <c r="BI78" s="180"/>
      <c r="BJ78" s="180"/>
      <c r="BK78" s="180"/>
      <c r="BL78" s="180"/>
      <c r="BM78" s="180"/>
      <c r="BN78" s="180"/>
      <c r="BO78" s="180"/>
      <c r="BP78" s="180"/>
      <c r="BQ78" s="180"/>
      <c r="BR78" s="180"/>
      <c r="BS78" s="180"/>
      <c r="BT78" s="180"/>
      <c r="BU78" s="180"/>
      <c r="BV78" s="180"/>
      <c r="BW78" s="180"/>
      <c r="BX78" s="180"/>
      <c r="BY78" s="180"/>
      <c r="BZ78" s="182"/>
      <c r="CA78" s="180"/>
      <c r="CB78" s="180"/>
      <c r="CC78" s="180"/>
      <c r="CD78" s="180"/>
      <c r="CE78" s="180"/>
      <c r="CF78" s="180"/>
      <c r="CG78" s="180"/>
      <c r="CH78" s="180"/>
      <c r="CI78" s="180"/>
      <c r="CJ78" s="180"/>
      <c r="CK78" s="180"/>
      <c r="CL78" s="180"/>
      <c r="CM78" s="180"/>
      <c r="CN78" s="180"/>
      <c r="CO78" s="180"/>
      <c r="CP78" s="180"/>
      <c r="CQ78" s="180"/>
      <c r="CR78" s="180"/>
      <c r="CS78" s="180"/>
      <c r="CT78" s="180"/>
      <c r="CU78" s="180"/>
      <c r="CV78" s="180"/>
      <c r="CW78" s="180"/>
      <c r="CX78" s="180"/>
      <c r="CY78" s="181"/>
    </row>
    <row r="79" spans="2:103" s="1" customFormat="1" ht="30" customHeight="1">
      <c r="B79" s="183">
        <v>74</v>
      </c>
      <c r="C79" s="370">
        <v>43262</v>
      </c>
      <c r="D79" s="183" t="s">
        <v>165</v>
      </c>
      <c r="E79" s="184" t="s">
        <v>132</v>
      </c>
      <c r="F79" s="184" t="s">
        <v>135</v>
      </c>
      <c r="G79" s="343" t="s">
        <v>111</v>
      </c>
      <c r="H79" s="348">
        <v>4</v>
      </c>
      <c r="I79" s="349">
        <v>2</v>
      </c>
      <c r="J79" s="349">
        <v>4</v>
      </c>
      <c r="K79" s="349">
        <v>2</v>
      </c>
      <c r="L79" s="349">
        <v>4</v>
      </c>
      <c r="M79" s="349">
        <v>3</v>
      </c>
      <c r="N79" s="350">
        <v>3</v>
      </c>
      <c r="O79" s="349">
        <v>4</v>
      </c>
      <c r="P79" s="349">
        <v>3</v>
      </c>
      <c r="Q79" s="351">
        <v>2</v>
      </c>
      <c r="R79" s="349">
        <v>4</v>
      </c>
      <c r="S79" s="349">
        <v>3</v>
      </c>
      <c r="T79" s="349">
        <v>2</v>
      </c>
      <c r="U79" s="349">
        <v>3</v>
      </c>
      <c r="V79" s="351">
        <v>2</v>
      </c>
      <c r="W79" s="351">
        <v>3</v>
      </c>
      <c r="X79" s="371"/>
      <c r="Y79" s="184"/>
      <c r="AB79" s="179"/>
      <c r="AC79" s="179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0"/>
      <c r="AS79" s="180"/>
      <c r="AT79" s="180"/>
      <c r="AU79" s="180"/>
      <c r="AV79" s="180"/>
      <c r="AW79" s="180"/>
      <c r="AX79" s="180"/>
      <c r="AY79" s="180"/>
      <c r="AZ79" s="181"/>
      <c r="BA79" s="181"/>
      <c r="BB79" s="180"/>
      <c r="BC79" s="180"/>
      <c r="BD79" s="180"/>
      <c r="BE79" s="180"/>
      <c r="BF79" s="180"/>
      <c r="BG79" s="180"/>
      <c r="BH79" s="180"/>
      <c r="BI79" s="180"/>
      <c r="BJ79" s="180"/>
      <c r="BK79" s="180"/>
      <c r="BL79" s="180"/>
      <c r="BM79" s="180"/>
      <c r="BN79" s="180"/>
      <c r="BO79" s="180"/>
      <c r="BP79" s="180"/>
      <c r="BQ79" s="180"/>
      <c r="BR79" s="180"/>
      <c r="BS79" s="180"/>
      <c r="BT79" s="180"/>
      <c r="BU79" s="180"/>
      <c r="BV79" s="180"/>
      <c r="BW79" s="180"/>
      <c r="BX79" s="180"/>
      <c r="BY79" s="180"/>
      <c r="BZ79" s="182"/>
      <c r="CA79" s="180"/>
      <c r="CB79" s="180"/>
      <c r="CC79" s="180"/>
      <c r="CD79" s="180"/>
      <c r="CE79" s="180"/>
      <c r="CF79" s="180"/>
      <c r="CG79" s="180"/>
      <c r="CH79" s="180"/>
      <c r="CI79" s="180"/>
      <c r="CJ79" s="180"/>
      <c r="CK79" s="180"/>
      <c r="CL79" s="180"/>
      <c r="CM79" s="180"/>
      <c r="CN79" s="180"/>
      <c r="CO79" s="180"/>
      <c r="CP79" s="180"/>
      <c r="CQ79" s="180"/>
      <c r="CR79" s="180"/>
      <c r="CS79" s="180"/>
      <c r="CT79" s="180"/>
      <c r="CU79" s="180"/>
      <c r="CV79" s="180"/>
      <c r="CW79" s="180"/>
      <c r="CX79" s="180"/>
      <c r="CY79" s="181"/>
    </row>
    <row r="80" spans="2:103" s="1" customFormat="1" ht="30" customHeight="1">
      <c r="B80" s="183">
        <v>75</v>
      </c>
      <c r="C80" s="370">
        <v>43262</v>
      </c>
      <c r="D80" s="183" t="s">
        <v>165</v>
      </c>
      <c r="E80" s="184" t="s">
        <v>133</v>
      </c>
      <c r="F80" s="184" t="s">
        <v>134</v>
      </c>
      <c r="G80" s="343" t="s">
        <v>98</v>
      </c>
      <c r="H80" s="348">
        <v>2</v>
      </c>
      <c r="I80" s="349">
        <v>3</v>
      </c>
      <c r="J80" s="349">
        <v>4</v>
      </c>
      <c r="K80" s="349">
        <v>2</v>
      </c>
      <c r="L80" s="349">
        <v>2</v>
      </c>
      <c r="M80" s="349">
        <v>5</v>
      </c>
      <c r="N80" s="350">
        <v>3</v>
      </c>
      <c r="O80" s="349">
        <v>2</v>
      </c>
      <c r="P80" s="349">
        <v>2</v>
      </c>
      <c r="Q80" s="351"/>
      <c r="R80" s="349">
        <v>5</v>
      </c>
      <c r="S80" s="349">
        <v>3</v>
      </c>
      <c r="T80" s="349">
        <v>3</v>
      </c>
      <c r="U80" s="349">
        <v>3</v>
      </c>
      <c r="V80" s="351">
        <v>3</v>
      </c>
      <c r="W80" s="351">
        <v>3</v>
      </c>
      <c r="X80" s="371"/>
      <c r="Y80" s="184"/>
      <c r="AB80" s="179"/>
      <c r="AC80" s="179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0"/>
      <c r="AS80" s="180"/>
      <c r="AT80" s="180"/>
      <c r="AU80" s="180"/>
      <c r="AV80" s="180"/>
      <c r="AW80" s="180"/>
      <c r="AX80" s="180"/>
      <c r="AY80" s="180"/>
      <c r="AZ80" s="181"/>
      <c r="BA80" s="181"/>
      <c r="BB80" s="180"/>
      <c r="BC80" s="180"/>
      <c r="BD80" s="180"/>
      <c r="BE80" s="180"/>
      <c r="BF80" s="180"/>
      <c r="BG80" s="180"/>
      <c r="BH80" s="180"/>
      <c r="BI80" s="180"/>
      <c r="BJ80" s="180"/>
      <c r="BK80" s="180"/>
      <c r="BL80" s="180"/>
      <c r="BM80" s="180"/>
      <c r="BN80" s="180"/>
      <c r="BO80" s="180"/>
      <c r="BP80" s="180"/>
      <c r="BQ80" s="180"/>
      <c r="BR80" s="180"/>
      <c r="BS80" s="180"/>
      <c r="BT80" s="180"/>
      <c r="BU80" s="180"/>
      <c r="BV80" s="180"/>
      <c r="BW80" s="180"/>
      <c r="BX80" s="180"/>
      <c r="BY80" s="180"/>
      <c r="BZ80" s="182"/>
      <c r="CA80" s="180"/>
      <c r="CB80" s="180"/>
      <c r="CC80" s="180"/>
      <c r="CD80" s="180"/>
      <c r="CE80" s="180"/>
      <c r="CF80" s="180"/>
      <c r="CG80" s="180"/>
      <c r="CH80" s="180"/>
      <c r="CI80" s="180"/>
      <c r="CJ80" s="180"/>
      <c r="CK80" s="180"/>
      <c r="CL80" s="180"/>
      <c r="CM80" s="180"/>
      <c r="CN80" s="180"/>
      <c r="CO80" s="180"/>
      <c r="CP80" s="180"/>
      <c r="CQ80" s="180"/>
      <c r="CR80" s="180"/>
      <c r="CS80" s="180"/>
      <c r="CT80" s="180"/>
      <c r="CU80" s="180"/>
      <c r="CV80" s="180"/>
      <c r="CW80" s="180"/>
      <c r="CX80" s="180"/>
      <c r="CY80" s="181"/>
    </row>
    <row r="81" spans="2:103" s="1" customFormat="1" ht="30" customHeight="1">
      <c r="B81" s="183">
        <v>76</v>
      </c>
      <c r="C81" s="370">
        <v>43262</v>
      </c>
      <c r="D81" s="183" t="s">
        <v>165</v>
      </c>
      <c r="E81" s="184" t="s">
        <v>132</v>
      </c>
      <c r="F81" s="184" t="s">
        <v>135</v>
      </c>
      <c r="G81" s="343" t="s">
        <v>101</v>
      </c>
      <c r="H81" s="348">
        <v>5</v>
      </c>
      <c r="I81" s="349">
        <v>4</v>
      </c>
      <c r="J81" s="349">
        <v>4</v>
      </c>
      <c r="K81" s="349">
        <v>3</v>
      </c>
      <c r="L81" s="349">
        <v>3</v>
      </c>
      <c r="M81" s="349">
        <v>4</v>
      </c>
      <c r="N81" s="350">
        <v>4</v>
      </c>
      <c r="O81" s="349">
        <v>4</v>
      </c>
      <c r="P81" s="349">
        <v>4</v>
      </c>
      <c r="Q81" s="351">
        <v>4</v>
      </c>
      <c r="R81" s="349">
        <v>4</v>
      </c>
      <c r="S81" s="349">
        <v>3</v>
      </c>
      <c r="T81" s="349">
        <v>3</v>
      </c>
      <c r="U81" s="349">
        <v>3</v>
      </c>
      <c r="V81" s="351">
        <v>4</v>
      </c>
      <c r="W81" s="351">
        <v>4</v>
      </c>
      <c r="X81" s="371"/>
      <c r="Y81" s="184"/>
      <c r="AB81" s="179"/>
      <c r="AC81" s="179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0"/>
      <c r="AS81" s="180"/>
      <c r="AT81" s="180"/>
      <c r="AU81" s="180"/>
      <c r="AV81" s="180"/>
      <c r="AW81" s="180"/>
      <c r="AX81" s="180"/>
      <c r="AY81" s="180"/>
      <c r="AZ81" s="181"/>
      <c r="BA81" s="181"/>
      <c r="BB81" s="180"/>
      <c r="BC81" s="180"/>
      <c r="BD81" s="180"/>
      <c r="BE81" s="180"/>
      <c r="BF81" s="180"/>
      <c r="BG81" s="180"/>
      <c r="BH81" s="180"/>
      <c r="BI81" s="180"/>
      <c r="BJ81" s="180"/>
      <c r="BK81" s="180"/>
      <c r="BL81" s="180"/>
      <c r="BM81" s="180"/>
      <c r="BN81" s="180"/>
      <c r="BO81" s="180"/>
      <c r="BP81" s="180"/>
      <c r="BQ81" s="180"/>
      <c r="BR81" s="180"/>
      <c r="BS81" s="180"/>
      <c r="BT81" s="180"/>
      <c r="BU81" s="180"/>
      <c r="BV81" s="180"/>
      <c r="BW81" s="180"/>
      <c r="BX81" s="180"/>
      <c r="BY81" s="180"/>
      <c r="BZ81" s="182"/>
      <c r="CA81" s="180"/>
      <c r="CB81" s="180"/>
      <c r="CC81" s="180"/>
      <c r="CD81" s="180"/>
      <c r="CE81" s="180"/>
      <c r="CF81" s="180"/>
      <c r="CG81" s="180"/>
      <c r="CH81" s="180"/>
      <c r="CI81" s="180"/>
      <c r="CJ81" s="180"/>
      <c r="CK81" s="180"/>
      <c r="CL81" s="180"/>
      <c r="CM81" s="180"/>
      <c r="CN81" s="180"/>
      <c r="CO81" s="180"/>
      <c r="CP81" s="180"/>
      <c r="CQ81" s="180"/>
      <c r="CR81" s="180"/>
      <c r="CS81" s="180"/>
      <c r="CT81" s="180"/>
      <c r="CU81" s="180"/>
      <c r="CV81" s="180"/>
      <c r="CW81" s="180"/>
      <c r="CX81" s="180"/>
      <c r="CY81" s="181"/>
    </row>
    <row r="82" spans="2:103" s="1" customFormat="1" ht="30" customHeight="1">
      <c r="B82" s="183">
        <v>77</v>
      </c>
      <c r="C82" s="370">
        <v>43262</v>
      </c>
      <c r="D82" s="183" t="s">
        <v>165</v>
      </c>
      <c r="E82" s="184" t="s">
        <v>133</v>
      </c>
      <c r="F82" s="184" t="s">
        <v>134</v>
      </c>
      <c r="G82" s="343" t="s">
        <v>97</v>
      </c>
      <c r="H82" s="348">
        <v>5</v>
      </c>
      <c r="I82" s="349">
        <v>5</v>
      </c>
      <c r="J82" s="349">
        <v>3</v>
      </c>
      <c r="K82" s="349">
        <v>4</v>
      </c>
      <c r="L82" s="349">
        <v>5</v>
      </c>
      <c r="M82" s="349">
        <v>4</v>
      </c>
      <c r="N82" s="350">
        <v>5</v>
      </c>
      <c r="O82" s="349">
        <v>5</v>
      </c>
      <c r="P82" s="349">
        <v>5</v>
      </c>
      <c r="Q82" s="351">
        <v>5</v>
      </c>
      <c r="R82" s="349">
        <v>5</v>
      </c>
      <c r="S82" s="349">
        <v>4</v>
      </c>
      <c r="T82" s="349">
        <v>4</v>
      </c>
      <c r="U82" s="349">
        <v>4</v>
      </c>
      <c r="V82" s="351">
        <v>5</v>
      </c>
      <c r="W82" s="351">
        <v>5</v>
      </c>
      <c r="X82" s="371"/>
      <c r="Y82" s="184"/>
      <c r="AB82" s="179"/>
      <c r="AC82" s="179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0"/>
      <c r="AS82" s="180"/>
      <c r="AT82" s="180"/>
      <c r="AU82" s="180"/>
      <c r="AV82" s="180"/>
      <c r="AW82" s="180"/>
      <c r="AX82" s="180"/>
      <c r="AY82" s="180"/>
      <c r="AZ82" s="181"/>
      <c r="BA82" s="181"/>
      <c r="BB82" s="180"/>
      <c r="BC82" s="180"/>
      <c r="BD82" s="180"/>
      <c r="BE82" s="180"/>
      <c r="BF82" s="180"/>
      <c r="BG82" s="180"/>
      <c r="BH82" s="180"/>
      <c r="BI82" s="180"/>
      <c r="BJ82" s="180"/>
      <c r="BK82" s="180"/>
      <c r="BL82" s="180"/>
      <c r="BM82" s="180"/>
      <c r="BN82" s="180"/>
      <c r="BO82" s="180"/>
      <c r="BP82" s="180"/>
      <c r="BQ82" s="180"/>
      <c r="BR82" s="180"/>
      <c r="BS82" s="180"/>
      <c r="BT82" s="180"/>
      <c r="BU82" s="180"/>
      <c r="BV82" s="180"/>
      <c r="BW82" s="180"/>
      <c r="BX82" s="180"/>
      <c r="BY82" s="180"/>
      <c r="BZ82" s="182"/>
      <c r="CA82" s="180"/>
      <c r="CB82" s="180"/>
      <c r="CC82" s="180"/>
      <c r="CD82" s="180"/>
      <c r="CE82" s="180"/>
      <c r="CF82" s="180"/>
      <c r="CG82" s="180"/>
      <c r="CH82" s="180"/>
      <c r="CI82" s="180"/>
      <c r="CJ82" s="180"/>
      <c r="CK82" s="180"/>
      <c r="CL82" s="180"/>
      <c r="CM82" s="180"/>
      <c r="CN82" s="180"/>
      <c r="CO82" s="180"/>
      <c r="CP82" s="180"/>
      <c r="CQ82" s="180"/>
      <c r="CR82" s="180"/>
      <c r="CS82" s="180"/>
      <c r="CT82" s="180"/>
      <c r="CU82" s="180"/>
      <c r="CV82" s="180"/>
      <c r="CW82" s="180"/>
      <c r="CX82" s="180"/>
      <c r="CY82" s="181"/>
    </row>
    <row r="83" spans="2:103" s="1" customFormat="1" ht="30" customHeight="1">
      <c r="B83" s="183">
        <v>78</v>
      </c>
      <c r="C83" s="370">
        <v>43262</v>
      </c>
      <c r="D83" s="183" t="s">
        <v>165</v>
      </c>
      <c r="E83" s="184" t="s">
        <v>132</v>
      </c>
      <c r="F83" s="184" t="s">
        <v>134</v>
      </c>
      <c r="G83" s="343" t="s">
        <v>101</v>
      </c>
      <c r="H83" s="348">
        <v>4</v>
      </c>
      <c r="I83" s="349">
        <v>5</v>
      </c>
      <c r="J83" s="349">
        <v>3</v>
      </c>
      <c r="K83" s="349">
        <v>3</v>
      </c>
      <c r="L83" s="349"/>
      <c r="M83" s="349">
        <v>3</v>
      </c>
      <c r="N83" s="350">
        <v>3</v>
      </c>
      <c r="O83" s="349">
        <v>3</v>
      </c>
      <c r="P83" s="349">
        <v>3</v>
      </c>
      <c r="Q83" s="351">
        <v>3</v>
      </c>
      <c r="R83" s="349"/>
      <c r="S83" s="349"/>
      <c r="T83" s="349"/>
      <c r="U83" s="349"/>
      <c r="V83" s="351"/>
      <c r="W83" s="351"/>
      <c r="X83" s="371"/>
      <c r="Y83" s="184"/>
      <c r="AB83" s="179"/>
      <c r="AC83" s="179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0"/>
      <c r="AS83" s="180"/>
      <c r="AT83" s="180"/>
      <c r="AU83" s="180"/>
      <c r="AV83" s="180"/>
      <c r="AW83" s="180"/>
      <c r="AX83" s="180"/>
      <c r="AY83" s="180"/>
      <c r="AZ83" s="181"/>
      <c r="BA83" s="181"/>
      <c r="BB83" s="180"/>
      <c r="BC83" s="180"/>
      <c r="BD83" s="180"/>
      <c r="BE83" s="180"/>
      <c r="BF83" s="180"/>
      <c r="BG83" s="180"/>
      <c r="BH83" s="180"/>
      <c r="BI83" s="180"/>
      <c r="BJ83" s="180"/>
      <c r="BK83" s="180"/>
      <c r="BL83" s="180"/>
      <c r="BM83" s="180"/>
      <c r="BN83" s="180"/>
      <c r="BO83" s="180"/>
      <c r="BP83" s="180"/>
      <c r="BQ83" s="180"/>
      <c r="BR83" s="180"/>
      <c r="BS83" s="180"/>
      <c r="BT83" s="180"/>
      <c r="BU83" s="180"/>
      <c r="BV83" s="180"/>
      <c r="BW83" s="180"/>
      <c r="BX83" s="180"/>
      <c r="BY83" s="180"/>
      <c r="BZ83" s="182"/>
      <c r="CA83" s="180"/>
      <c r="CB83" s="180"/>
      <c r="CC83" s="180"/>
      <c r="CD83" s="180"/>
      <c r="CE83" s="180"/>
      <c r="CF83" s="180"/>
      <c r="CG83" s="180"/>
      <c r="CH83" s="180"/>
      <c r="CI83" s="180"/>
      <c r="CJ83" s="180"/>
      <c r="CK83" s="180"/>
      <c r="CL83" s="180"/>
      <c r="CM83" s="180"/>
      <c r="CN83" s="180"/>
      <c r="CO83" s="180"/>
      <c r="CP83" s="180"/>
      <c r="CQ83" s="180"/>
      <c r="CR83" s="180"/>
      <c r="CS83" s="180"/>
      <c r="CT83" s="180"/>
      <c r="CU83" s="180"/>
      <c r="CV83" s="180"/>
      <c r="CW83" s="180"/>
      <c r="CX83" s="180"/>
      <c r="CY83" s="181"/>
    </row>
    <row r="84" spans="2:103" s="1" customFormat="1" ht="30" customHeight="1">
      <c r="B84" s="183">
        <v>79</v>
      </c>
      <c r="C84" s="370">
        <v>43262</v>
      </c>
      <c r="D84" s="183" t="s">
        <v>165</v>
      </c>
      <c r="E84" s="184" t="s">
        <v>133</v>
      </c>
      <c r="F84" s="184" t="s">
        <v>135</v>
      </c>
      <c r="G84" s="343" t="s">
        <v>113</v>
      </c>
      <c r="H84" s="348">
        <v>3</v>
      </c>
      <c r="I84" s="349">
        <v>4</v>
      </c>
      <c r="J84" s="349">
        <v>2</v>
      </c>
      <c r="K84" s="349">
        <v>3</v>
      </c>
      <c r="L84" s="349">
        <v>4</v>
      </c>
      <c r="M84" s="349">
        <v>4</v>
      </c>
      <c r="N84" s="350">
        <v>5</v>
      </c>
      <c r="O84" s="349">
        <v>4</v>
      </c>
      <c r="P84" s="349">
        <v>4</v>
      </c>
      <c r="Q84" s="351">
        <v>5</v>
      </c>
      <c r="R84" s="349">
        <v>4</v>
      </c>
      <c r="S84" s="349">
        <v>4</v>
      </c>
      <c r="T84" s="349">
        <v>4</v>
      </c>
      <c r="U84" s="349">
        <v>4</v>
      </c>
      <c r="V84" s="351">
        <v>5</v>
      </c>
      <c r="W84" s="351">
        <v>4</v>
      </c>
      <c r="X84" s="371"/>
      <c r="Y84" s="184"/>
      <c r="AB84" s="179"/>
      <c r="AC84" s="179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0"/>
      <c r="AS84" s="180"/>
      <c r="AT84" s="180"/>
      <c r="AU84" s="180"/>
      <c r="AV84" s="180"/>
      <c r="AW84" s="180"/>
      <c r="AX84" s="180"/>
      <c r="AY84" s="180"/>
      <c r="AZ84" s="181"/>
      <c r="BA84" s="181"/>
      <c r="BB84" s="180"/>
      <c r="BC84" s="180"/>
      <c r="BD84" s="180"/>
      <c r="BE84" s="180"/>
      <c r="BF84" s="180"/>
      <c r="BG84" s="180"/>
      <c r="BH84" s="180"/>
      <c r="BI84" s="180"/>
      <c r="BJ84" s="180"/>
      <c r="BK84" s="180"/>
      <c r="BL84" s="180"/>
      <c r="BM84" s="180"/>
      <c r="BN84" s="180"/>
      <c r="BO84" s="180"/>
      <c r="BP84" s="180"/>
      <c r="BQ84" s="180"/>
      <c r="BR84" s="180"/>
      <c r="BS84" s="180"/>
      <c r="BT84" s="180"/>
      <c r="BU84" s="180"/>
      <c r="BV84" s="180"/>
      <c r="BW84" s="180"/>
      <c r="BX84" s="180"/>
      <c r="BY84" s="180"/>
      <c r="BZ84" s="182"/>
      <c r="CA84" s="180"/>
      <c r="CB84" s="180"/>
      <c r="CC84" s="180"/>
      <c r="CD84" s="180"/>
      <c r="CE84" s="180"/>
      <c r="CF84" s="180"/>
      <c r="CG84" s="180"/>
      <c r="CH84" s="180"/>
      <c r="CI84" s="180"/>
      <c r="CJ84" s="180"/>
      <c r="CK84" s="180"/>
      <c r="CL84" s="180"/>
      <c r="CM84" s="180"/>
      <c r="CN84" s="180"/>
      <c r="CO84" s="180"/>
      <c r="CP84" s="180"/>
      <c r="CQ84" s="180"/>
      <c r="CR84" s="180"/>
      <c r="CS84" s="180"/>
      <c r="CT84" s="180"/>
      <c r="CU84" s="180"/>
      <c r="CV84" s="180"/>
      <c r="CW84" s="180"/>
      <c r="CX84" s="180"/>
      <c r="CY84" s="181"/>
    </row>
    <row r="85" spans="2:103" s="1" customFormat="1" ht="30" customHeight="1">
      <c r="B85" s="183">
        <v>80</v>
      </c>
      <c r="C85" s="370">
        <v>43262</v>
      </c>
      <c r="D85" s="183" t="s">
        <v>165</v>
      </c>
      <c r="E85" s="184" t="s">
        <v>132</v>
      </c>
      <c r="F85" s="184" t="s">
        <v>135</v>
      </c>
      <c r="G85" s="343" t="s">
        <v>100</v>
      </c>
      <c r="H85" s="348">
        <v>5</v>
      </c>
      <c r="I85" s="349">
        <v>5</v>
      </c>
      <c r="J85" s="349">
        <v>5</v>
      </c>
      <c r="K85" s="349">
        <v>5</v>
      </c>
      <c r="L85" s="349">
        <v>5</v>
      </c>
      <c r="M85" s="349">
        <v>5</v>
      </c>
      <c r="N85" s="350">
        <v>5</v>
      </c>
      <c r="O85" s="349">
        <v>5</v>
      </c>
      <c r="P85" s="349">
        <v>2</v>
      </c>
      <c r="Q85" s="351">
        <v>2</v>
      </c>
      <c r="R85" s="349">
        <v>5</v>
      </c>
      <c r="S85" s="349">
        <v>1</v>
      </c>
      <c r="T85" s="349">
        <v>3</v>
      </c>
      <c r="U85" s="349">
        <v>4</v>
      </c>
      <c r="V85" s="351">
        <v>5</v>
      </c>
      <c r="W85" s="351">
        <v>5</v>
      </c>
      <c r="X85" s="371"/>
      <c r="Y85" s="184"/>
      <c r="AB85" s="179"/>
      <c r="AC85" s="179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0"/>
      <c r="AS85" s="180"/>
      <c r="AT85" s="180"/>
      <c r="AU85" s="180"/>
      <c r="AV85" s="180"/>
      <c r="AW85" s="180"/>
      <c r="AX85" s="180"/>
      <c r="AY85" s="180"/>
      <c r="AZ85" s="181"/>
      <c r="BA85" s="181"/>
      <c r="BB85" s="180"/>
      <c r="BC85" s="180"/>
      <c r="BD85" s="180"/>
      <c r="BE85" s="180"/>
      <c r="BF85" s="180"/>
      <c r="BG85" s="180"/>
      <c r="BH85" s="180"/>
      <c r="BI85" s="180"/>
      <c r="BJ85" s="180"/>
      <c r="BK85" s="180"/>
      <c r="BL85" s="180"/>
      <c r="BM85" s="180"/>
      <c r="BN85" s="180"/>
      <c r="BO85" s="180"/>
      <c r="BP85" s="180"/>
      <c r="BQ85" s="180"/>
      <c r="BR85" s="180"/>
      <c r="BS85" s="180"/>
      <c r="BT85" s="180"/>
      <c r="BU85" s="180"/>
      <c r="BV85" s="180"/>
      <c r="BW85" s="180"/>
      <c r="BX85" s="180"/>
      <c r="BY85" s="180"/>
      <c r="BZ85" s="182"/>
      <c r="CA85" s="180"/>
      <c r="CB85" s="180"/>
      <c r="CC85" s="180"/>
      <c r="CD85" s="180"/>
      <c r="CE85" s="180"/>
      <c r="CF85" s="180"/>
      <c r="CG85" s="180"/>
      <c r="CH85" s="180"/>
      <c r="CI85" s="180"/>
      <c r="CJ85" s="180"/>
      <c r="CK85" s="180"/>
      <c r="CL85" s="180"/>
      <c r="CM85" s="180"/>
      <c r="CN85" s="180"/>
      <c r="CO85" s="180"/>
      <c r="CP85" s="180"/>
      <c r="CQ85" s="180"/>
      <c r="CR85" s="180"/>
      <c r="CS85" s="180"/>
      <c r="CT85" s="180"/>
      <c r="CU85" s="180"/>
      <c r="CV85" s="180"/>
      <c r="CW85" s="180"/>
      <c r="CX85" s="180"/>
      <c r="CY85" s="181"/>
    </row>
    <row r="86" spans="2:103" s="1" customFormat="1" ht="30" customHeight="1">
      <c r="B86" s="367">
        <v>81</v>
      </c>
      <c r="C86" s="370">
        <v>43262</v>
      </c>
      <c r="D86" s="183" t="s">
        <v>165</v>
      </c>
      <c r="E86" s="184" t="s">
        <v>132</v>
      </c>
      <c r="F86" s="184" t="s">
        <v>134</v>
      </c>
      <c r="G86" s="343" t="s">
        <v>97</v>
      </c>
      <c r="H86" s="348">
        <v>5</v>
      </c>
      <c r="I86" s="349">
        <v>4</v>
      </c>
      <c r="J86" s="349">
        <v>3</v>
      </c>
      <c r="K86" s="349">
        <v>2</v>
      </c>
      <c r="L86" s="349">
        <v>5</v>
      </c>
      <c r="M86" s="349">
        <v>5</v>
      </c>
      <c r="N86" s="350">
        <v>4</v>
      </c>
      <c r="O86" s="349">
        <v>3</v>
      </c>
      <c r="P86" s="349">
        <v>1</v>
      </c>
      <c r="Q86" s="351">
        <v>4</v>
      </c>
      <c r="R86" s="349">
        <v>5</v>
      </c>
      <c r="S86" s="349">
        <v>4</v>
      </c>
      <c r="T86" s="349">
        <v>3</v>
      </c>
      <c r="U86" s="349"/>
      <c r="V86" s="351">
        <v>4</v>
      </c>
      <c r="W86" s="351">
        <v>4</v>
      </c>
      <c r="X86" s="371"/>
      <c r="Y86" s="184"/>
      <c r="AB86" s="179"/>
      <c r="AC86" s="179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0"/>
      <c r="AS86" s="180"/>
      <c r="AT86" s="180"/>
      <c r="AU86" s="180"/>
      <c r="AV86" s="180"/>
      <c r="AW86" s="180"/>
      <c r="AX86" s="180"/>
      <c r="AY86" s="180"/>
      <c r="AZ86" s="181"/>
      <c r="BA86" s="181"/>
      <c r="BB86" s="180"/>
      <c r="BC86" s="180"/>
      <c r="BD86" s="180"/>
      <c r="BE86" s="180"/>
      <c r="BF86" s="180"/>
      <c r="BG86" s="180"/>
      <c r="BH86" s="180"/>
      <c r="BI86" s="180"/>
      <c r="BJ86" s="180"/>
      <c r="BK86" s="180"/>
      <c r="BL86" s="180"/>
      <c r="BM86" s="180"/>
      <c r="BN86" s="180"/>
      <c r="BO86" s="180"/>
      <c r="BP86" s="180"/>
      <c r="BQ86" s="180"/>
      <c r="BR86" s="180"/>
      <c r="BS86" s="180"/>
      <c r="BT86" s="180"/>
      <c r="BU86" s="180"/>
      <c r="BV86" s="180"/>
      <c r="BW86" s="180"/>
      <c r="BX86" s="180"/>
      <c r="BY86" s="180"/>
      <c r="BZ86" s="182"/>
      <c r="CA86" s="180"/>
      <c r="CB86" s="180"/>
      <c r="CC86" s="180"/>
      <c r="CD86" s="180"/>
      <c r="CE86" s="180"/>
      <c r="CF86" s="180"/>
      <c r="CG86" s="180"/>
      <c r="CH86" s="180"/>
      <c r="CI86" s="180"/>
      <c r="CJ86" s="180"/>
      <c r="CK86" s="180"/>
      <c r="CL86" s="180"/>
      <c r="CM86" s="180"/>
      <c r="CN86" s="180"/>
      <c r="CO86" s="180"/>
      <c r="CP86" s="180"/>
      <c r="CQ86" s="180"/>
      <c r="CR86" s="180"/>
      <c r="CS86" s="180"/>
      <c r="CT86" s="180"/>
      <c r="CU86" s="180"/>
      <c r="CV86" s="180"/>
      <c r="CW86" s="180"/>
      <c r="CX86" s="180"/>
      <c r="CY86" s="181"/>
    </row>
    <row r="87" spans="2:103" s="1" customFormat="1" ht="30" customHeight="1">
      <c r="B87" s="183">
        <v>82</v>
      </c>
      <c r="C87" s="370">
        <v>43262</v>
      </c>
      <c r="D87" s="183" t="s">
        <v>165</v>
      </c>
      <c r="E87" s="184" t="s">
        <v>133</v>
      </c>
      <c r="F87" s="184" t="s">
        <v>135</v>
      </c>
      <c r="G87" s="343" t="s">
        <v>100</v>
      </c>
      <c r="H87" s="348">
        <v>3</v>
      </c>
      <c r="I87" s="349">
        <v>3</v>
      </c>
      <c r="J87" s="349"/>
      <c r="K87" s="349"/>
      <c r="L87" s="349"/>
      <c r="M87" s="349">
        <v>5</v>
      </c>
      <c r="N87" s="350">
        <v>3</v>
      </c>
      <c r="O87" s="349"/>
      <c r="P87" s="349"/>
      <c r="Q87" s="351">
        <v>2</v>
      </c>
      <c r="R87" s="349">
        <v>4</v>
      </c>
      <c r="S87" s="349">
        <v>3</v>
      </c>
      <c r="T87" s="349">
        <v>2</v>
      </c>
      <c r="U87" s="349">
        <v>2</v>
      </c>
      <c r="V87" s="351">
        <v>4</v>
      </c>
      <c r="W87" s="351">
        <v>4</v>
      </c>
      <c r="X87" s="371"/>
      <c r="Y87" s="184"/>
      <c r="AB87" s="179"/>
      <c r="AC87" s="179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0"/>
      <c r="AS87" s="180"/>
      <c r="AT87" s="180"/>
      <c r="AU87" s="180"/>
      <c r="AV87" s="180"/>
      <c r="AW87" s="180"/>
      <c r="AX87" s="180"/>
      <c r="AY87" s="180"/>
      <c r="AZ87" s="181"/>
      <c r="BA87" s="181"/>
      <c r="BB87" s="180"/>
      <c r="BC87" s="180"/>
      <c r="BD87" s="180"/>
      <c r="BE87" s="180"/>
      <c r="BF87" s="180"/>
      <c r="BG87" s="180"/>
      <c r="BH87" s="180"/>
      <c r="BI87" s="180"/>
      <c r="BJ87" s="180"/>
      <c r="BK87" s="180"/>
      <c r="BL87" s="180"/>
      <c r="BM87" s="180"/>
      <c r="BN87" s="180"/>
      <c r="BO87" s="180"/>
      <c r="BP87" s="180"/>
      <c r="BQ87" s="180"/>
      <c r="BR87" s="180"/>
      <c r="BS87" s="180"/>
      <c r="BT87" s="180"/>
      <c r="BU87" s="180"/>
      <c r="BV87" s="180"/>
      <c r="BW87" s="180"/>
      <c r="BX87" s="180"/>
      <c r="BY87" s="180"/>
      <c r="BZ87" s="182"/>
      <c r="CA87" s="180"/>
      <c r="CB87" s="180"/>
      <c r="CC87" s="180"/>
      <c r="CD87" s="180"/>
      <c r="CE87" s="180"/>
      <c r="CF87" s="180"/>
      <c r="CG87" s="180"/>
      <c r="CH87" s="180"/>
      <c r="CI87" s="180"/>
      <c r="CJ87" s="180"/>
      <c r="CK87" s="180"/>
      <c r="CL87" s="180"/>
      <c r="CM87" s="180"/>
      <c r="CN87" s="180"/>
      <c r="CO87" s="180"/>
      <c r="CP87" s="180"/>
      <c r="CQ87" s="180"/>
      <c r="CR87" s="180"/>
      <c r="CS87" s="180"/>
      <c r="CT87" s="180"/>
      <c r="CU87" s="180"/>
      <c r="CV87" s="180"/>
      <c r="CW87" s="180"/>
      <c r="CX87" s="180"/>
      <c r="CY87" s="181"/>
    </row>
    <row r="88" spans="2:103" s="1" customFormat="1" ht="30" customHeight="1">
      <c r="B88" s="183">
        <v>83</v>
      </c>
      <c r="C88" s="370">
        <v>43262</v>
      </c>
      <c r="D88" s="183" t="s">
        <v>165</v>
      </c>
      <c r="E88" s="184" t="s">
        <v>132</v>
      </c>
      <c r="F88" s="184" t="s">
        <v>135</v>
      </c>
      <c r="G88" s="343" t="s">
        <v>101</v>
      </c>
      <c r="H88" s="348">
        <v>3</v>
      </c>
      <c r="I88" s="349">
        <v>4</v>
      </c>
      <c r="J88" s="349">
        <v>2</v>
      </c>
      <c r="K88" s="349">
        <v>1</v>
      </c>
      <c r="L88" s="349">
        <v>3</v>
      </c>
      <c r="M88" s="349">
        <v>2</v>
      </c>
      <c r="N88" s="350">
        <v>4</v>
      </c>
      <c r="O88" s="349">
        <v>4</v>
      </c>
      <c r="P88" s="349">
        <v>4</v>
      </c>
      <c r="Q88" s="351">
        <v>4</v>
      </c>
      <c r="R88" s="349">
        <v>4</v>
      </c>
      <c r="S88" s="349">
        <v>3</v>
      </c>
      <c r="T88" s="349">
        <v>3</v>
      </c>
      <c r="U88" s="349"/>
      <c r="V88" s="351">
        <v>5</v>
      </c>
      <c r="W88" s="351">
        <v>3</v>
      </c>
      <c r="X88" s="371"/>
      <c r="Y88" s="184"/>
      <c r="AB88" s="179"/>
      <c r="AC88" s="179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0"/>
      <c r="AS88" s="180"/>
      <c r="AT88" s="180"/>
      <c r="AU88" s="180"/>
      <c r="AV88" s="180"/>
      <c r="AW88" s="180"/>
      <c r="AX88" s="180"/>
      <c r="AY88" s="180"/>
      <c r="AZ88" s="181"/>
      <c r="BA88" s="181"/>
      <c r="BB88" s="180"/>
      <c r="BC88" s="180"/>
      <c r="BD88" s="180"/>
      <c r="BE88" s="180"/>
      <c r="BF88" s="180"/>
      <c r="BG88" s="180"/>
      <c r="BH88" s="180"/>
      <c r="BI88" s="180"/>
      <c r="BJ88" s="180"/>
      <c r="BK88" s="180"/>
      <c r="BL88" s="180"/>
      <c r="BM88" s="180"/>
      <c r="BN88" s="180"/>
      <c r="BO88" s="180"/>
      <c r="BP88" s="180"/>
      <c r="BQ88" s="180"/>
      <c r="BR88" s="180"/>
      <c r="BS88" s="180"/>
      <c r="BT88" s="180"/>
      <c r="BU88" s="180"/>
      <c r="BV88" s="180"/>
      <c r="BW88" s="180"/>
      <c r="BX88" s="180"/>
      <c r="BY88" s="180"/>
      <c r="BZ88" s="182"/>
      <c r="CA88" s="180"/>
      <c r="CB88" s="180"/>
      <c r="CC88" s="180"/>
      <c r="CD88" s="180"/>
      <c r="CE88" s="180"/>
      <c r="CF88" s="180"/>
      <c r="CG88" s="180"/>
      <c r="CH88" s="180"/>
      <c r="CI88" s="180"/>
      <c r="CJ88" s="180"/>
      <c r="CK88" s="180"/>
      <c r="CL88" s="180"/>
      <c r="CM88" s="180"/>
      <c r="CN88" s="180"/>
      <c r="CO88" s="180"/>
      <c r="CP88" s="180"/>
      <c r="CQ88" s="180"/>
      <c r="CR88" s="180"/>
      <c r="CS88" s="180"/>
      <c r="CT88" s="180"/>
      <c r="CU88" s="180"/>
      <c r="CV88" s="180"/>
      <c r="CW88" s="180"/>
      <c r="CX88" s="180"/>
      <c r="CY88" s="181"/>
    </row>
    <row r="89" spans="2:103" s="1" customFormat="1" ht="30" customHeight="1">
      <c r="B89" s="183">
        <v>84</v>
      </c>
      <c r="C89" s="370">
        <v>43262</v>
      </c>
      <c r="D89" s="183" t="s">
        <v>165</v>
      </c>
      <c r="E89" s="184" t="s">
        <v>132</v>
      </c>
      <c r="F89" s="184" t="s">
        <v>135</v>
      </c>
      <c r="G89" s="343" t="s">
        <v>96</v>
      </c>
      <c r="H89" s="348">
        <v>4</v>
      </c>
      <c r="I89" s="349">
        <v>3</v>
      </c>
      <c r="J89" s="349">
        <v>3</v>
      </c>
      <c r="K89" s="349">
        <v>2</v>
      </c>
      <c r="L89" s="349">
        <v>4</v>
      </c>
      <c r="M89" s="349">
        <v>4</v>
      </c>
      <c r="N89" s="350">
        <v>3</v>
      </c>
      <c r="O89" s="349">
        <v>3</v>
      </c>
      <c r="P89" s="349">
        <v>3</v>
      </c>
      <c r="Q89" s="351">
        <v>3</v>
      </c>
      <c r="R89" s="349">
        <v>4</v>
      </c>
      <c r="S89" s="349">
        <v>4</v>
      </c>
      <c r="T89" s="349">
        <v>4</v>
      </c>
      <c r="U89" s="349"/>
      <c r="V89" s="351">
        <v>4</v>
      </c>
      <c r="W89" s="351">
        <v>3</v>
      </c>
      <c r="X89" s="371"/>
      <c r="Y89" s="184"/>
      <c r="AB89" s="179"/>
      <c r="AC89" s="179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0"/>
      <c r="AS89" s="180"/>
      <c r="AT89" s="180"/>
      <c r="AU89" s="180"/>
      <c r="AV89" s="180"/>
      <c r="AW89" s="180"/>
      <c r="AX89" s="180"/>
      <c r="AY89" s="180"/>
      <c r="AZ89" s="181"/>
      <c r="BA89" s="181"/>
      <c r="BB89" s="180"/>
      <c r="BC89" s="180"/>
      <c r="BD89" s="180"/>
      <c r="BE89" s="180"/>
      <c r="BF89" s="180"/>
      <c r="BG89" s="180"/>
      <c r="BH89" s="180"/>
      <c r="BI89" s="180"/>
      <c r="BJ89" s="180"/>
      <c r="BK89" s="180"/>
      <c r="BL89" s="180"/>
      <c r="BM89" s="180"/>
      <c r="BN89" s="180"/>
      <c r="BO89" s="180"/>
      <c r="BP89" s="180"/>
      <c r="BQ89" s="180"/>
      <c r="BR89" s="180"/>
      <c r="BS89" s="180"/>
      <c r="BT89" s="180"/>
      <c r="BU89" s="180"/>
      <c r="BV89" s="180"/>
      <c r="BW89" s="180"/>
      <c r="BX89" s="180"/>
      <c r="BY89" s="180"/>
      <c r="BZ89" s="182"/>
      <c r="CA89" s="180"/>
      <c r="CB89" s="180"/>
      <c r="CC89" s="180"/>
      <c r="CD89" s="180"/>
      <c r="CE89" s="180"/>
      <c r="CF89" s="180"/>
      <c r="CG89" s="180"/>
      <c r="CH89" s="180"/>
      <c r="CI89" s="180"/>
      <c r="CJ89" s="180"/>
      <c r="CK89" s="180"/>
      <c r="CL89" s="180"/>
      <c r="CM89" s="180"/>
      <c r="CN89" s="180"/>
      <c r="CO89" s="180"/>
      <c r="CP89" s="180"/>
      <c r="CQ89" s="180"/>
      <c r="CR89" s="180"/>
      <c r="CS89" s="180"/>
      <c r="CT89" s="180"/>
      <c r="CU89" s="180"/>
      <c r="CV89" s="180"/>
      <c r="CW89" s="180"/>
      <c r="CX89" s="180"/>
      <c r="CY89" s="181"/>
    </row>
    <row r="90" spans="2:103" s="1" customFormat="1" ht="30" customHeight="1">
      <c r="B90" s="183">
        <v>85</v>
      </c>
      <c r="C90" s="370">
        <v>43262</v>
      </c>
      <c r="D90" s="183" t="s">
        <v>165</v>
      </c>
      <c r="E90" s="184" t="s">
        <v>132</v>
      </c>
      <c r="F90" s="184" t="s">
        <v>134</v>
      </c>
      <c r="G90" s="343" t="s">
        <v>102</v>
      </c>
      <c r="H90" s="348">
        <v>4</v>
      </c>
      <c r="I90" s="349">
        <v>5</v>
      </c>
      <c r="J90" s="349">
        <v>2</v>
      </c>
      <c r="K90" s="349">
        <v>2</v>
      </c>
      <c r="L90" s="349"/>
      <c r="M90" s="349">
        <v>1</v>
      </c>
      <c r="N90" s="350">
        <v>4</v>
      </c>
      <c r="O90" s="349">
        <v>5</v>
      </c>
      <c r="P90" s="349">
        <v>5</v>
      </c>
      <c r="Q90" s="351">
        <v>4</v>
      </c>
      <c r="R90" s="349">
        <v>2</v>
      </c>
      <c r="S90" s="349">
        <v>4</v>
      </c>
      <c r="T90" s="349">
        <v>4</v>
      </c>
      <c r="U90" s="349">
        <v>4</v>
      </c>
      <c r="V90" s="351">
        <v>3</v>
      </c>
      <c r="W90" s="351">
        <v>4</v>
      </c>
      <c r="X90" s="371"/>
      <c r="Y90" s="184"/>
      <c r="AB90" s="179"/>
      <c r="AC90" s="179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0"/>
      <c r="AS90" s="180"/>
      <c r="AT90" s="180"/>
      <c r="AU90" s="180"/>
      <c r="AV90" s="180"/>
      <c r="AW90" s="180"/>
      <c r="AX90" s="180"/>
      <c r="AY90" s="180"/>
      <c r="AZ90" s="181"/>
      <c r="BA90" s="181"/>
      <c r="BB90" s="180"/>
      <c r="BC90" s="180"/>
      <c r="BD90" s="180"/>
      <c r="BE90" s="180"/>
      <c r="BF90" s="180"/>
      <c r="BG90" s="180"/>
      <c r="BH90" s="180"/>
      <c r="BI90" s="180"/>
      <c r="BJ90" s="180"/>
      <c r="BK90" s="180"/>
      <c r="BL90" s="180"/>
      <c r="BM90" s="180"/>
      <c r="BN90" s="180"/>
      <c r="BO90" s="180"/>
      <c r="BP90" s="180"/>
      <c r="BQ90" s="180"/>
      <c r="BR90" s="180"/>
      <c r="BS90" s="180"/>
      <c r="BT90" s="180"/>
      <c r="BU90" s="180"/>
      <c r="BV90" s="180"/>
      <c r="BW90" s="180"/>
      <c r="BX90" s="180"/>
      <c r="BY90" s="180"/>
      <c r="BZ90" s="182"/>
      <c r="CA90" s="180"/>
      <c r="CB90" s="180"/>
      <c r="CC90" s="180"/>
      <c r="CD90" s="180"/>
      <c r="CE90" s="180"/>
      <c r="CF90" s="180"/>
      <c r="CG90" s="180"/>
      <c r="CH90" s="180"/>
      <c r="CI90" s="180"/>
      <c r="CJ90" s="180"/>
      <c r="CK90" s="180"/>
      <c r="CL90" s="180"/>
      <c r="CM90" s="180"/>
      <c r="CN90" s="180"/>
      <c r="CO90" s="180"/>
      <c r="CP90" s="180"/>
      <c r="CQ90" s="180"/>
      <c r="CR90" s="180"/>
      <c r="CS90" s="180"/>
      <c r="CT90" s="180"/>
      <c r="CU90" s="180"/>
      <c r="CV90" s="180"/>
      <c r="CW90" s="180"/>
      <c r="CX90" s="180"/>
      <c r="CY90" s="181"/>
    </row>
    <row r="91" spans="2:103" s="1" customFormat="1" ht="30" customHeight="1">
      <c r="B91" s="183">
        <v>86</v>
      </c>
      <c r="C91" s="370">
        <v>43262</v>
      </c>
      <c r="D91" s="183" t="s">
        <v>165</v>
      </c>
      <c r="E91" s="184" t="s">
        <v>132</v>
      </c>
      <c r="F91" s="184" t="s">
        <v>135</v>
      </c>
      <c r="G91" s="343" t="s">
        <v>119</v>
      </c>
      <c r="H91" s="348">
        <v>5</v>
      </c>
      <c r="I91" s="349">
        <v>5</v>
      </c>
      <c r="J91" s="349">
        <v>3</v>
      </c>
      <c r="K91" s="349">
        <v>4</v>
      </c>
      <c r="L91" s="349"/>
      <c r="M91" s="349"/>
      <c r="N91" s="350">
        <v>3</v>
      </c>
      <c r="O91" s="349"/>
      <c r="P91" s="349"/>
      <c r="Q91" s="351"/>
      <c r="R91" s="349">
        <v>5</v>
      </c>
      <c r="S91" s="349">
        <v>4</v>
      </c>
      <c r="T91" s="349">
        <v>4</v>
      </c>
      <c r="U91" s="349"/>
      <c r="V91" s="351">
        <v>5</v>
      </c>
      <c r="W91" s="351">
        <v>5</v>
      </c>
      <c r="X91" s="371"/>
      <c r="Y91" s="184"/>
      <c r="AB91" s="179"/>
      <c r="AC91" s="179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0"/>
      <c r="AS91" s="180"/>
      <c r="AT91" s="180"/>
      <c r="AU91" s="180"/>
      <c r="AV91" s="180"/>
      <c r="AW91" s="180"/>
      <c r="AX91" s="180"/>
      <c r="AY91" s="180"/>
      <c r="AZ91" s="181"/>
      <c r="BA91" s="181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0"/>
      <c r="BN91" s="180"/>
      <c r="BO91" s="180"/>
      <c r="BP91" s="180"/>
      <c r="BQ91" s="180"/>
      <c r="BR91" s="180"/>
      <c r="BS91" s="180"/>
      <c r="BT91" s="180"/>
      <c r="BU91" s="180"/>
      <c r="BV91" s="180"/>
      <c r="BW91" s="180"/>
      <c r="BX91" s="180"/>
      <c r="BY91" s="180"/>
      <c r="BZ91" s="182"/>
      <c r="CA91" s="180"/>
      <c r="CB91" s="180"/>
      <c r="CC91" s="180"/>
      <c r="CD91" s="180"/>
      <c r="CE91" s="180"/>
      <c r="CF91" s="180"/>
      <c r="CG91" s="180"/>
      <c r="CH91" s="180"/>
      <c r="CI91" s="180"/>
      <c r="CJ91" s="180"/>
      <c r="CK91" s="180"/>
      <c r="CL91" s="180"/>
      <c r="CM91" s="180"/>
      <c r="CN91" s="180"/>
      <c r="CO91" s="180"/>
      <c r="CP91" s="180"/>
      <c r="CQ91" s="180"/>
      <c r="CR91" s="180"/>
      <c r="CS91" s="180"/>
      <c r="CT91" s="180"/>
      <c r="CU91" s="180"/>
      <c r="CV91" s="180"/>
      <c r="CW91" s="180"/>
      <c r="CX91" s="180"/>
      <c r="CY91" s="181"/>
    </row>
    <row r="92" spans="2:103" s="1" customFormat="1" ht="30" customHeight="1">
      <c r="B92" s="183">
        <v>87</v>
      </c>
      <c r="C92" s="370">
        <v>43262</v>
      </c>
      <c r="D92" s="183" t="s">
        <v>165</v>
      </c>
      <c r="E92" s="184" t="s">
        <v>133</v>
      </c>
      <c r="F92" s="184" t="s">
        <v>135</v>
      </c>
      <c r="G92" s="343" t="s">
        <v>99</v>
      </c>
      <c r="H92" s="348">
        <v>4</v>
      </c>
      <c r="I92" s="349">
        <v>4</v>
      </c>
      <c r="J92" s="349">
        <v>2</v>
      </c>
      <c r="K92" s="349">
        <v>3</v>
      </c>
      <c r="L92" s="349">
        <v>3</v>
      </c>
      <c r="M92" s="349">
        <v>4</v>
      </c>
      <c r="N92" s="350">
        <v>4</v>
      </c>
      <c r="O92" s="349">
        <v>4</v>
      </c>
      <c r="P92" s="349">
        <v>4</v>
      </c>
      <c r="Q92" s="351">
        <v>2</v>
      </c>
      <c r="R92" s="349">
        <v>5</v>
      </c>
      <c r="S92" s="349">
        <v>5</v>
      </c>
      <c r="T92" s="349">
        <v>2</v>
      </c>
      <c r="U92" s="349">
        <v>3</v>
      </c>
      <c r="V92" s="351">
        <v>5</v>
      </c>
      <c r="W92" s="351"/>
      <c r="X92" s="371"/>
      <c r="Y92" s="184"/>
      <c r="AB92" s="179"/>
      <c r="AC92" s="179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0"/>
      <c r="AS92" s="180"/>
      <c r="AT92" s="180"/>
      <c r="AU92" s="180"/>
      <c r="AV92" s="180"/>
      <c r="AW92" s="180"/>
      <c r="AX92" s="180"/>
      <c r="AY92" s="180"/>
      <c r="AZ92" s="181"/>
      <c r="BA92" s="181"/>
      <c r="BB92" s="180"/>
      <c r="BC92" s="180"/>
      <c r="BD92" s="180"/>
      <c r="BE92" s="180"/>
      <c r="BF92" s="180"/>
      <c r="BG92" s="180"/>
      <c r="BH92" s="180"/>
      <c r="BI92" s="180"/>
      <c r="BJ92" s="180"/>
      <c r="BK92" s="180"/>
      <c r="BL92" s="180"/>
      <c r="BM92" s="180"/>
      <c r="BN92" s="180"/>
      <c r="BO92" s="180"/>
      <c r="BP92" s="180"/>
      <c r="BQ92" s="180"/>
      <c r="BR92" s="180"/>
      <c r="BS92" s="180"/>
      <c r="BT92" s="180"/>
      <c r="BU92" s="180"/>
      <c r="BV92" s="180"/>
      <c r="BW92" s="180"/>
      <c r="BX92" s="180"/>
      <c r="BY92" s="180"/>
      <c r="BZ92" s="182"/>
      <c r="CA92" s="180"/>
      <c r="CB92" s="180"/>
      <c r="CC92" s="180"/>
      <c r="CD92" s="180"/>
      <c r="CE92" s="180"/>
      <c r="CF92" s="180"/>
      <c r="CG92" s="180"/>
      <c r="CH92" s="180"/>
      <c r="CI92" s="180"/>
      <c r="CJ92" s="180"/>
      <c r="CK92" s="180"/>
      <c r="CL92" s="180"/>
      <c r="CM92" s="180"/>
      <c r="CN92" s="180"/>
      <c r="CO92" s="180"/>
      <c r="CP92" s="180"/>
      <c r="CQ92" s="180"/>
      <c r="CR92" s="180"/>
      <c r="CS92" s="180"/>
      <c r="CT92" s="180"/>
      <c r="CU92" s="180"/>
      <c r="CV92" s="180"/>
      <c r="CW92" s="180"/>
      <c r="CX92" s="180"/>
      <c r="CY92" s="181"/>
    </row>
    <row r="93" spans="2:103" s="1" customFormat="1" ht="30" customHeight="1">
      <c r="B93" s="183">
        <v>88</v>
      </c>
      <c r="C93" s="370">
        <v>43262</v>
      </c>
      <c r="D93" s="183" t="s">
        <v>165</v>
      </c>
      <c r="E93" s="184" t="s">
        <v>132</v>
      </c>
      <c r="F93" s="184" t="s">
        <v>135</v>
      </c>
      <c r="G93" s="343" t="s">
        <v>120</v>
      </c>
      <c r="H93" s="348">
        <v>2</v>
      </c>
      <c r="I93" s="349">
        <v>3</v>
      </c>
      <c r="J93" s="349">
        <v>1</v>
      </c>
      <c r="K93" s="349">
        <v>5</v>
      </c>
      <c r="L93" s="349">
        <v>2</v>
      </c>
      <c r="M93" s="349">
        <v>3</v>
      </c>
      <c r="N93" s="350">
        <v>3</v>
      </c>
      <c r="O93" s="349">
        <v>2</v>
      </c>
      <c r="P93" s="349">
        <v>2</v>
      </c>
      <c r="Q93" s="351">
        <v>2</v>
      </c>
      <c r="R93" s="349">
        <v>2</v>
      </c>
      <c r="S93" s="349">
        <v>1</v>
      </c>
      <c r="T93" s="349">
        <v>2</v>
      </c>
      <c r="U93" s="349">
        <v>3</v>
      </c>
      <c r="V93" s="351">
        <v>2</v>
      </c>
      <c r="W93" s="351">
        <v>2</v>
      </c>
      <c r="X93" s="371"/>
      <c r="Y93" s="184"/>
      <c r="AB93" s="179"/>
      <c r="AC93" s="179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0"/>
      <c r="AS93" s="180"/>
      <c r="AT93" s="180"/>
      <c r="AU93" s="180"/>
      <c r="AV93" s="180"/>
      <c r="AW93" s="180"/>
      <c r="AX93" s="180"/>
      <c r="AY93" s="180"/>
      <c r="AZ93" s="181"/>
      <c r="BA93" s="181"/>
      <c r="BB93" s="180"/>
      <c r="BC93" s="180"/>
      <c r="BD93" s="180"/>
      <c r="BE93" s="180"/>
      <c r="BF93" s="180"/>
      <c r="BG93" s="180"/>
      <c r="BH93" s="180"/>
      <c r="BI93" s="180"/>
      <c r="BJ93" s="180"/>
      <c r="BK93" s="180"/>
      <c r="BL93" s="180"/>
      <c r="BM93" s="180"/>
      <c r="BN93" s="180"/>
      <c r="BO93" s="180"/>
      <c r="BP93" s="180"/>
      <c r="BQ93" s="180"/>
      <c r="BR93" s="180"/>
      <c r="BS93" s="180"/>
      <c r="BT93" s="180"/>
      <c r="BU93" s="180"/>
      <c r="BV93" s="180"/>
      <c r="BW93" s="180"/>
      <c r="BX93" s="180"/>
      <c r="BY93" s="180"/>
      <c r="BZ93" s="182"/>
      <c r="CA93" s="180"/>
      <c r="CB93" s="180"/>
      <c r="CC93" s="180"/>
      <c r="CD93" s="180"/>
      <c r="CE93" s="180"/>
      <c r="CF93" s="180"/>
      <c r="CG93" s="180"/>
      <c r="CH93" s="180"/>
      <c r="CI93" s="180"/>
      <c r="CJ93" s="180"/>
      <c r="CK93" s="180"/>
      <c r="CL93" s="180"/>
      <c r="CM93" s="180"/>
      <c r="CN93" s="180"/>
      <c r="CO93" s="180"/>
      <c r="CP93" s="180"/>
      <c r="CQ93" s="180"/>
      <c r="CR93" s="180"/>
      <c r="CS93" s="180"/>
      <c r="CT93" s="180"/>
      <c r="CU93" s="180"/>
      <c r="CV93" s="180"/>
      <c r="CW93" s="180"/>
      <c r="CX93" s="180"/>
      <c r="CY93" s="181"/>
    </row>
    <row r="94" spans="2:103" s="1" customFormat="1" ht="30" customHeight="1">
      <c r="B94" s="367">
        <v>89</v>
      </c>
      <c r="C94" s="370">
        <v>43262</v>
      </c>
      <c r="D94" s="183" t="s">
        <v>165</v>
      </c>
      <c r="E94" s="184" t="s">
        <v>132</v>
      </c>
      <c r="F94" s="184" t="s">
        <v>134</v>
      </c>
      <c r="G94" s="343" t="s">
        <v>121</v>
      </c>
      <c r="H94" s="348"/>
      <c r="I94" s="349">
        <v>5</v>
      </c>
      <c r="J94" s="349"/>
      <c r="K94" s="349"/>
      <c r="L94" s="349">
        <v>5</v>
      </c>
      <c r="M94" s="349">
        <v>5</v>
      </c>
      <c r="N94" s="350">
        <v>5</v>
      </c>
      <c r="O94" s="349">
        <v>5</v>
      </c>
      <c r="P94" s="349">
        <v>5</v>
      </c>
      <c r="Q94" s="351">
        <v>5</v>
      </c>
      <c r="R94" s="349">
        <v>5</v>
      </c>
      <c r="S94" s="349">
        <v>5</v>
      </c>
      <c r="T94" s="349">
        <v>5</v>
      </c>
      <c r="U94" s="349">
        <v>5</v>
      </c>
      <c r="V94" s="351">
        <v>5</v>
      </c>
      <c r="W94" s="351">
        <v>5</v>
      </c>
      <c r="X94" s="371"/>
      <c r="Y94" s="184"/>
      <c r="AB94" s="179"/>
      <c r="AC94" s="179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0"/>
      <c r="AS94" s="180"/>
      <c r="AT94" s="180"/>
      <c r="AU94" s="180"/>
      <c r="AV94" s="180"/>
      <c r="AW94" s="180"/>
      <c r="AX94" s="180"/>
      <c r="AY94" s="180"/>
      <c r="AZ94" s="181"/>
      <c r="BA94" s="181"/>
      <c r="BB94" s="180"/>
      <c r="BC94" s="180"/>
      <c r="BD94" s="180"/>
      <c r="BE94" s="180"/>
      <c r="BF94" s="180"/>
      <c r="BG94" s="180"/>
      <c r="BH94" s="180"/>
      <c r="BI94" s="180"/>
      <c r="BJ94" s="180"/>
      <c r="BK94" s="180"/>
      <c r="BL94" s="180"/>
      <c r="BM94" s="180"/>
      <c r="BN94" s="180"/>
      <c r="BO94" s="180"/>
      <c r="BP94" s="180"/>
      <c r="BQ94" s="180"/>
      <c r="BR94" s="180"/>
      <c r="BS94" s="180"/>
      <c r="BT94" s="180"/>
      <c r="BU94" s="180"/>
      <c r="BV94" s="180"/>
      <c r="BW94" s="180"/>
      <c r="BX94" s="180"/>
      <c r="BY94" s="180"/>
      <c r="BZ94" s="182"/>
      <c r="CA94" s="180"/>
      <c r="CB94" s="180"/>
      <c r="CC94" s="180"/>
      <c r="CD94" s="180"/>
      <c r="CE94" s="180"/>
      <c r="CF94" s="180"/>
      <c r="CG94" s="180"/>
      <c r="CH94" s="180"/>
      <c r="CI94" s="180"/>
      <c r="CJ94" s="180"/>
      <c r="CK94" s="180"/>
      <c r="CL94" s="180"/>
      <c r="CM94" s="180"/>
      <c r="CN94" s="180"/>
      <c r="CO94" s="180"/>
      <c r="CP94" s="180"/>
      <c r="CQ94" s="180"/>
      <c r="CR94" s="180"/>
      <c r="CS94" s="180"/>
      <c r="CT94" s="180"/>
      <c r="CU94" s="180"/>
      <c r="CV94" s="180"/>
      <c r="CW94" s="180"/>
      <c r="CX94" s="180"/>
      <c r="CY94" s="181"/>
    </row>
    <row r="95" spans="2:103" s="1" customFormat="1" ht="30" customHeight="1">
      <c r="B95" s="183">
        <v>90</v>
      </c>
      <c r="C95" s="370">
        <v>43262</v>
      </c>
      <c r="D95" s="183" t="s">
        <v>165</v>
      </c>
      <c r="E95" s="184" t="s">
        <v>133</v>
      </c>
      <c r="F95" s="184" t="s">
        <v>134</v>
      </c>
      <c r="G95" s="343" t="s">
        <v>101</v>
      </c>
      <c r="H95" s="348">
        <v>4</v>
      </c>
      <c r="I95" s="349">
        <v>4</v>
      </c>
      <c r="J95" s="349">
        <v>4</v>
      </c>
      <c r="K95" s="349">
        <v>4</v>
      </c>
      <c r="L95" s="349">
        <v>4</v>
      </c>
      <c r="M95" s="349">
        <v>4</v>
      </c>
      <c r="N95" s="350">
        <v>4</v>
      </c>
      <c r="O95" s="349"/>
      <c r="P95" s="349"/>
      <c r="Q95" s="351"/>
      <c r="R95" s="349"/>
      <c r="S95" s="349"/>
      <c r="T95" s="349"/>
      <c r="U95" s="349"/>
      <c r="V95" s="351"/>
      <c r="W95" s="351"/>
      <c r="X95" s="371"/>
      <c r="Y95" s="184"/>
      <c r="AB95" s="179"/>
      <c r="AC95" s="179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0"/>
      <c r="AS95" s="180"/>
      <c r="AT95" s="180"/>
      <c r="AU95" s="180"/>
      <c r="AV95" s="180"/>
      <c r="AW95" s="180"/>
      <c r="AX95" s="180"/>
      <c r="AY95" s="180"/>
      <c r="AZ95" s="181"/>
      <c r="BA95" s="181"/>
      <c r="BB95" s="180"/>
      <c r="BC95" s="180"/>
      <c r="BD95" s="180"/>
      <c r="BE95" s="180"/>
      <c r="BF95" s="180"/>
      <c r="BG95" s="180"/>
      <c r="BH95" s="180"/>
      <c r="BI95" s="180"/>
      <c r="BJ95" s="180"/>
      <c r="BK95" s="180"/>
      <c r="BL95" s="180"/>
      <c r="BM95" s="180"/>
      <c r="BN95" s="180"/>
      <c r="BO95" s="180"/>
      <c r="BP95" s="180"/>
      <c r="BQ95" s="180"/>
      <c r="BR95" s="180"/>
      <c r="BS95" s="180"/>
      <c r="BT95" s="180"/>
      <c r="BU95" s="180"/>
      <c r="BV95" s="180"/>
      <c r="BW95" s="180"/>
      <c r="BX95" s="180"/>
      <c r="BY95" s="180"/>
      <c r="BZ95" s="182"/>
      <c r="CA95" s="180"/>
      <c r="CB95" s="180"/>
      <c r="CC95" s="180"/>
      <c r="CD95" s="180"/>
      <c r="CE95" s="180"/>
      <c r="CF95" s="180"/>
      <c r="CG95" s="180"/>
      <c r="CH95" s="180"/>
      <c r="CI95" s="180"/>
      <c r="CJ95" s="180"/>
      <c r="CK95" s="180"/>
      <c r="CL95" s="180"/>
      <c r="CM95" s="180"/>
      <c r="CN95" s="180"/>
      <c r="CO95" s="180"/>
      <c r="CP95" s="180"/>
      <c r="CQ95" s="180"/>
      <c r="CR95" s="180"/>
      <c r="CS95" s="180"/>
      <c r="CT95" s="180"/>
      <c r="CU95" s="180"/>
      <c r="CV95" s="180"/>
      <c r="CW95" s="180"/>
      <c r="CX95" s="180"/>
      <c r="CY95" s="181"/>
    </row>
    <row r="96" spans="2:103" s="1" customFormat="1" ht="30" customHeight="1">
      <c r="B96" s="183">
        <v>91</v>
      </c>
      <c r="C96" s="370">
        <v>43262</v>
      </c>
      <c r="D96" s="183" t="s">
        <v>165</v>
      </c>
      <c r="E96" s="184" t="s">
        <v>132</v>
      </c>
      <c r="F96" s="184" t="s">
        <v>135</v>
      </c>
      <c r="G96" s="343" t="s">
        <v>120</v>
      </c>
      <c r="H96" s="348">
        <v>4</v>
      </c>
      <c r="I96" s="349">
        <v>3</v>
      </c>
      <c r="J96" s="349">
        <v>2</v>
      </c>
      <c r="K96" s="349">
        <v>3</v>
      </c>
      <c r="L96" s="349"/>
      <c r="M96" s="349">
        <v>4</v>
      </c>
      <c r="N96" s="350">
        <v>4</v>
      </c>
      <c r="O96" s="349">
        <v>4</v>
      </c>
      <c r="P96" s="349">
        <v>4</v>
      </c>
      <c r="Q96" s="351">
        <v>3</v>
      </c>
      <c r="R96" s="349">
        <v>4</v>
      </c>
      <c r="S96" s="349">
        <v>4</v>
      </c>
      <c r="T96" s="349">
        <v>4</v>
      </c>
      <c r="U96" s="349"/>
      <c r="V96" s="351">
        <v>3</v>
      </c>
      <c r="W96" s="351">
        <v>4</v>
      </c>
      <c r="X96" s="371"/>
      <c r="Y96" s="184"/>
      <c r="AB96" s="179"/>
      <c r="AC96" s="179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0"/>
      <c r="AS96" s="180"/>
      <c r="AT96" s="180"/>
      <c r="AU96" s="180"/>
      <c r="AV96" s="180"/>
      <c r="AW96" s="180"/>
      <c r="AX96" s="180"/>
      <c r="AY96" s="180"/>
      <c r="AZ96" s="181"/>
      <c r="BA96" s="181"/>
      <c r="BB96" s="180"/>
      <c r="BC96" s="180"/>
      <c r="BD96" s="180"/>
      <c r="BE96" s="180"/>
      <c r="BF96" s="180"/>
      <c r="BG96" s="180"/>
      <c r="BH96" s="180"/>
      <c r="BI96" s="180"/>
      <c r="BJ96" s="180"/>
      <c r="BK96" s="180"/>
      <c r="BL96" s="180"/>
      <c r="BM96" s="180"/>
      <c r="BN96" s="180"/>
      <c r="BO96" s="180"/>
      <c r="BP96" s="180"/>
      <c r="BQ96" s="180"/>
      <c r="BR96" s="180"/>
      <c r="BS96" s="180"/>
      <c r="BT96" s="180"/>
      <c r="BU96" s="180"/>
      <c r="BV96" s="180"/>
      <c r="BW96" s="180"/>
      <c r="BX96" s="180"/>
      <c r="BY96" s="180"/>
      <c r="BZ96" s="182"/>
      <c r="CA96" s="180"/>
      <c r="CB96" s="180"/>
      <c r="CC96" s="180"/>
      <c r="CD96" s="180"/>
      <c r="CE96" s="180"/>
      <c r="CF96" s="180"/>
      <c r="CG96" s="180"/>
      <c r="CH96" s="180"/>
      <c r="CI96" s="180"/>
      <c r="CJ96" s="180"/>
      <c r="CK96" s="180"/>
      <c r="CL96" s="180"/>
      <c r="CM96" s="180"/>
      <c r="CN96" s="180"/>
      <c r="CO96" s="180"/>
      <c r="CP96" s="180"/>
      <c r="CQ96" s="180"/>
      <c r="CR96" s="180"/>
      <c r="CS96" s="180"/>
      <c r="CT96" s="180"/>
      <c r="CU96" s="180"/>
      <c r="CV96" s="180"/>
      <c r="CW96" s="180"/>
      <c r="CX96" s="180"/>
      <c r="CY96" s="181"/>
    </row>
    <row r="97" spans="2:103" s="1" customFormat="1" ht="30" customHeight="1">
      <c r="B97" s="183">
        <v>92</v>
      </c>
      <c r="C97" s="370">
        <v>43262</v>
      </c>
      <c r="D97" s="183" t="s">
        <v>165</v>
      </c>
      <c r="E97" s="184" t="s">
        <v>133</v>
      </c>
      <c r="F97" s="184" t="s">
        <v>135</v>
      </c>
      <c r="G97" s="343" t="s">
        <v>122</v>
      </c>
      <c r="H97" s="348">
        <v>2</v>
      </c>
      <c r="I97" s="349">
        <v>4</v>
      </c>
      <c r="J97" s="349">
        <v>3</v>
      </c>
      <c r="K97" s="349">
        <v>3</v>
      </c>
      <c r="L97" s="349">
        <v>3</v>
      </c>
      <c r="M97" s="349">
        <v>3</v>
      </c>
      <c r="N97" s="350">
        <v>4</v>
      </c>
      <c r="O97" s="349">
        <v>3</v>
      </c>
      <c r="P97" s="349">
        <v>4</v>
      </c>
      <c r="Q97" s="351">
        <v>3</v>
      </c>
      <c r="R97" s="349">
        <v>4</v>
      </c>
      <c r="S97" s="349">
        <v>4</v>
      </c>
      <c r="T97" s="349">
        <v>3</v>
      </c>
      <c r="U97" s="349">
        <v>3</v>
      </c>
      <c r="V97" s="351">
        <v>5</v>
      </c>
      <c r="W97" s="351">
        <v>4</v>
      </c>
      <c r="X97" s="371"/>
      <c r="Y97" s="184"/>
      <c r="AB97" s="179"/>
      <c r="AC97" s="179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0"/>
      <c r="AS97" s="180"/>
      <c r="AT97" s="180"/>
      <c r="AU97" s="180"/>
      <c r="AV97" s="180"/>
      <c r="AW97" s="180"/>
      <c r="AX97" s="180"/>
      <c r="AY97" s="180"/>
      <c r="AZ97" s="181"/>
      <c r="BA97" s="181"/>
      <c r="BB97" s="180"/>
      <c r="BC97" s="180"/>
      <c r="BD97" s="180"/>
      <c r="BE97" s="180"/>
      <c r="BF97" s="180"/>
      <c r="BG97" s="180"/>
      <c r="BH97" s="180"/>
      <c r="BI97" s="180"/>
      <c r="BJ97" s="180"/>
      <c r="BK97" s="180"/>
      <c r="BL97" s="180"/>
      <c r="BM97" s="180"/>
      <c r="BN97" s="180"/>
      <c r="BO97" s="180"/>
      <c r="BP97" s="180"/>
      <c r="BQ97" s="180"/>
      <c r="BR97" s="180"/>
      <c r="BS97" s="180"/>
      <c r="BT97" s="180"/>
      <c r="BU97" s="180"/>
      <c r="BV97" s="180"/>
      <c r="BW97" s="180"/>
      <c r="BX97" s="180"/>
      <c r="BY97" s="180"/>
      <c r="BZ97" s="182"/>
      <c r="CA97" s="180"/>
      <c r="CB97" s="180"/>
      <c r="CC97" s="180"/>
      <c r="CD97" s="180"/>
      <c r="CE97" s="180"/>
      <c r="CF97" s="180"/>
      <c r="CG97" s="180"/>
      <c r="CH97" s="180"/>
      <c r="CI97" s="180"/>
      <c r="CJ97" s="180"/>
      <c r="CK97" s="180"/>
      <c r="CL97" s="180"/>
      <c r="CM97" s="180"/>
      <c r="CN97" s="180"/>
      <c r="CO97" s="180"/>
      <c r="CP97" s="180"/>
      <c r="CQ97" s="180"/>
      <c r="CR97" s="180"/>
      <c r="CS97" s="180"/>
      <c r="CT97" s="180"/>
      <c r="CU97" s="180"/>
      <c r="CV97" s="180"/>
      <c r="CW97" s="180"/>
      <c r="CX97" s="180"/>
      <c r="CY97" s="181"/>
    </row>
    <row r="98" spans="2:103" s="1" customFormat="1" ht="30" customHeight="1">
      <c r="B98" s="183">
        <v>93</v>
      </c>
      <c r="C98" s="370">
        <v>43262</v>
      </c>
      <c r="D98" s="183" t="s">
        <v>165</v>
      </c>
      <c r="E98" s="184" t="s">
        <v>133</v>
      </c>
      <c r="F98" s="184" t="s">
        <v>135</v>
      </c>
      <c r="G98" s="343" t="s">
        <v>98</v>
      </c>
      <c r="H98" s="348">
        <v>5</v>
      </c>
      <c r="I98" s="349">
        <v>5</v>
      </c>
      <c r="J98" s="349">
        <v>4</v>
      </c>
      <c r="K98" s="349"/>
      <c r="L98" s="349">
        <v>5</v>
      </c>
      <c r="M98" s="349">
        <v>5</v>
      </c>
      <c r="N98" s="350"/>
      <c r="O98" s="349">
        <v>5</v>
      </c>
      <c r="P98" s="349">
        <v>5</v>
      </c>
      <c r="Q98" s="351">
        <v>5</v>
      </c>
      <c r="R98" s="349">
        <v>5</v>
      </c>
      <c r="S98" s="349">
        <v>5</v>
      </c>
      <c r="T98" s="349">
        <v>4</v>
      </c>
      <c r="U98" s="349">
        <v>4</v>
      </c>
      <c r="V98" s="351">
        <v>4</v>
      </c>
      <c r="W98" s="351">
        <v>5</v>
      </c>
      <c r="X98" s="371"/>
      <c r="Y98" s="184"/>
      <c r="AB98" s="179"/>
      <c r="AC98" s="179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0"/>
      <c r="AS98" s="180"/>
      <c r="AT98" s="180"/>
      <c r="AU98" s="180"/>
      <c r="AV98" s="180"/>
      <c r="AW98" s="180"/>
      <c r="AX98" s="180"/>
      <c r="AY98" s="180"/>
      <c r="AZ98" s="181"/>
      <c r="BA98" s="181"/>
      <c r="BB98" s="180"/>
      <c r="BC98" s="180"/>
      <c r="BD98" s="180"/>
      <c r="BE98" s="180"/>
      <c r="BF98" s="180"/>
      <c r="BG98" s="180"/>
      <c r="BH98" s="180"/>
      <c r="BI98" s="180"/>
      <c r="BJ98" s="180"/>
      <c r="BK98" s="180"/>
      <c r="BL98" s="180"/>
      <c r="BM98" s="180"/>
      <c r="BN98" s="180"/>
      <c r="BO98" s="180"/>
      <c r="BP98" s="180"/>
      <c r="BQ98" s="180"/>
      <c r="BR98" s="180"/>
      <c r="BS98" s="180"/>
      <c r="BT98" s="180"/>
      <c r="BU98" s="180"/>
      <c r="BV98" s="180"/>
      <c r="BW98" s="180"/>
      <c r="BX98" s="180"/>
      <c r="BY98" s="180"/>
      <c r="BZ98" s="182"/>
      <c r="CA98" s="180"/>
      <c r="CB98" s="180"/>
      <c r="CC98" s="180"/>
      <c r="CD98" s="180"/>
      <c r="CE98" s="180"/>
      <c r="CF98" s="180"/>
      <c r="CG98" s="180"/>
      <c r="CH98" s="180"/>
      <c r="CI98" s="180"/>
      <c r="CJ98" s="180"/>
      <c r="CK98" s="180"/>
      <c r="CL98" s="180"/>
      <c r="CM98" s="180"/>
      <c r="CN98" s="180"/>
      <c r="CO98" s="180"/>
      <c r="CP98" s="180"/>
      <c r="CQ98" s="180"/>
      <c r="CR98" s="180"/>
      <c r="CS98" s="180"/>
      <c r="CT98" s="180"/>
      <c r="CU98" s="180"/>
      <c r="CV98" s="180"/>
      <c r="CW98" s="180"/>
      <c r="CX98" s="180"/>
      <c r="CY98" s="181"/>
    </row>
    <row r="99" spans="2:103" s="1" customFormat="1" ht="30" customHeight="1">
      <c r="B99" s="183">
        <v>94</v>
      </c>
      <c r="C99" s="370">
        <v>43262</v>
      </c>
      <c r="D99" s="183" t="s">
        <v>165</v>
      </c>
      <c r="E99" s="184" t="s">
        <v>133</v>
      </c>
      <c r="F99" s="184" t="s">
        <v>135</v>
      </c>
      <c r="G99" s="343" t="s">
        <v>98</v>
      </c>
      <c r="H99" s="348">
        <v>4</v>
      </c>
      <c r="I99" s="349">
        <v>2</v>
      </c>
      <c r="J99" s="349">
        <v>3</v>
      </c>
      <c r="K99" s="349">
        <v>3</v>
      </c>
      <c r="L99" s="349">
        <v>3</v>
      </c>
      <c r="M99" s="349">
        <v>4</v>
      </c>
      <c r="N99" s="350">
        <v>3</v>
      </c>
      <c r="O99" s="349">
        <v>1</v>
      </c>
      <c r="P99" s="349">
        <v>1</v>
      </c>
      <c r="Q99" s="351">
        <v>3</v>
      </c>
      <c r="R99" s="349"/>
      <c r="S99" s="349">
        <v>2</v>
      </c>
      <c r="T99" s="349">
        <v>2</v>
      </c>
      <c r="U99" s="349">
        <v>2</v>
      </c>
      <c r="V99" s="351">
        <v>4</v>
      </c>
      <c r="W99" s="351">
        <v>3</v>
      </c>
      <c r="X99" s="371"/>
      <c r="Y99" s="184"/>
      <c r="AB99" s="179"/>
      <c r="AC99" s="179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0"/>
      <c r="AS99" s="180"/>
      <c r="AT99" s="180"/>
      <c r="AU99" s="180"/>
      <c r="AV99" s="180"/>
      <c r="AW99" s="180"/>
      <c r="AX99" s="180"/>
      <c r="AY99" s="180"/>
      <c r="AZ99" s="181"/>
      <c r="BA99" s="181"/>
      <c r="BB99" s="180"/>
      <c r="BC99" s="180"/>
      <c r="BD99" s="180"/>
      <c r="BE99" s="180"/>
      <c r="BF99" s="180"/>
      <c r="BG99" s="180"/>
      <c r="BH99" s="180"/>
      <c r="BI99" s="180"/>
      <c r="BJ99" s="180"/>
      <c r="BK99" s="180"/>
      <c r="BL99" s="180"/>
      <c r="BM99" s="180"/>
      <c r="BN99" s="180"/>
      <c r="BO99" s="180"/>
      <c r="BP99" s="180"/>
      <c r="BQ99" s="180"/>
      <c r="BR99" s="180"/>
      <c r="BS99" s="180"/>
      <c r="BT99" s="180"/>
      <c r="BU99" s="180"/>
      <c r="BV99" s="180"/>
      <c r="BW99" s="180"/>
      <c r="BX99" s="180"/>
      <c r="BY99" s="180"/>
      <c r="BZ99" s="182"/>
      <c r="CA99" s="180"/>
      <c r="CB99" s="180"/>
      <c r="CC99" s="180"/>
      <c r="CD99" s="180"/>
      <c r="CE99" s="180"/>
      <c r="CF99" s="180"/>
      <c r="CG99" s="180"/>
      <c r="CH99" s="180"/>
      <c r="CI99" s="180"/>
      <c r="CJ99" s="180"/>
      <c r="CK99" s="180"/>
      <c r="CL99" s="180"/>
      <c r="CM99" s="180"/>
      <c r="CN99" s="180"/>
      <c r="CO99" s="180"/>
      <c r="CP99" s="180"/>
      <c r="CQ99" s="180"/>
      <c r="CR99" s="180"/>
      <c r="CS99" s="180"/>
      <c r="CT99" s="180"/>
      <c r="CU99" s="180"/>
      <c r="CV99" s="180"/>
      <c r="CW99" s="180"/>
      <c r="CX99" s="180"/>
      <c r="CY99" s="181"/>
    </row>
    <row r="100" spans="2:103" s="1" customFormat="1" ht="30" customHeight="1">
      <c r="B100" s="183">
        <v>95</v>
      </c>
      <c r="C100" s="370">
        <v>43262</v>
      </c>
      <c r="D100" s="183" t="s">
        <v>166</v>
      </c>
      <c r="E100" s="184" t="s">
        <v>132</v>
      </c>
      <c r="F100" s="184" t="s">
        <v>134</v>
      </c>
      <c r="G100" s="343" t="s">
        <v>110</v>
      </c>
      <c r="H100" s="348">
        <v>5</v>
      </c>
      <c r="I100" s="349">
        <v>5</v>
      </c>
      <c r="J100" s="349">
        <v>1</v>
      </c>
      <c r="K100" s="349">
        <v>1</v>
      </c>
      <c r="L100" s="349">
        <v>5</v>
      </c>
      <c r="M100" s="349">
        <v>2</v>
      </c>
      <c r="N100" s="350">
        <v>2</v>
      </c>
      <c r="O100" s="349">
        <v>2</v>
      </c>
      <c r="P100" s="349">
        <v>1</v>
      </c>
      <c r="Q100" s="351">
        <v>5</v>
      </c>
      <c r="R100" s="349">
        <v>5</v>
      </c>
      <c r="S100" s="349">
        <v>2</v>
      </c>
      <c r="T100" s="349">
        <v>2</v>
      </c>
      <c r="U100" s="349">
        <v>5</v>
      </c>
      <c r="V100" s="351">
        <v>3</v>
      </c>
      <c r="W100" s="351">
        <v>5</v>
      </c>
      <c r="X100" s="371"/>
      <c r="Y100" s="184"/>
      <c r="AB100" s="179"/>
      <c r="AC100" s="179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0"/>
      <c r="AS100" s="180"/>
      <c r="AT100" s="180"/>
      <c r="AU100" s="180"/>
      <c r="AV100" s="180"/>
      <c r="AW100" s="180"/>
      <c r="AX100" s="180"/>
      <c r="AY100" s="180"/>
      <c r="AZ100" s="181"/>
      <c r="BA100" s="181"/>
      <c r="BB100" s="180"/>
      <c r="BC100" s="180"/>
      <c r="BD100" s="180"/>
      <c r="BE100" s="180"/>
      <c r="BF100" s="180"/>
      <c r="BG100" s="180"/>
      <c r="BH100" s="180"/>
      <c r="BI100" s="180"/>
      <c r="BJ100" s="180"/>
      <c r="BK100" s="180"/>
      <c r="BL100" s="180"/>
      <c r="BM100" s="180"/>
      <c r="BN100" s="180"/>
      <c r="BO100" s="180"/>
      <c r="BP100" s="180"/>
      <c r="BQ100" s="180"/>
      <c r="BR100" s="180"/>
      <c r="BS100" s="180"/>
      <c r="BT100" s="180"/>
      <c r="BU100" s="180"/>
      <c r="BV100" s="180"/>
      <c r="BW100" s="180"/>
      <c r="BX100" s="180"/>
      <c r="BY100" s="180"/>
      <c r="BZ100" s="182"/>
      <c r="CA100" s="180"/>
      <c r="CB100" s="180"/>
      <c r="CC100" s="180"/>
      <c r="CD100" s="180"/>
      <c r="CE100" s="180"/>
      <c r="CF100" s="180"/>
      <c r="CG100" s="180"/>
      <c r="CH100" s="180"/>
      <c r="CI100" s="180"/>
      <c r="CJ100" s="180"/>
      <c r="CK100" s="180"/>
      <c r="CL100" s="180"/>
      <c r="CM100" s="180"/>
      <c r="CN100" s="180"/>
      <c r="CO100" s="180"/>
      <c r="CP100" s="180"/>
      <c r="CQ100" s="180"/>
      <c r="CR100" s="180"/>
      <c r="CS100" s="180"/>
      <c r="CT100" s="180"/>
      <c r="CU100" s="180"/>
      <c r="CV100" s="180"/>
      <c r="CW100" s="180"/>
      <c r="CX100" s="180"/>
      <c r="CY100" s="181"/>
    </row>
    <row r="101" spans="2:103" s="1" customFormat="1" ht="30" customHeight="1">
      <c r="B101" s="183">
        <v>96</v>
      </c>
      <c r="C101" s="370">
        <v>43262</v>
      </c>
      <c r="D101" s="183" t="s">
        <v>165</v>
      </c>
      <c r="E101" s="184" t="s">
        <v>133</v>
      </c>
      <c r="F101" s="184" t="s">
        <v>134</v>
      </c>
      <c r="G101" s="343" t="s">
        <v>101</v>
      </c>
      <c r="H101" s="348">
        <v>4</v>
      </c>
      <c r="I101" s="349">
        <v>4</v>
      </c>
      <c r="J101" s="349">
        <v>4</v>
      </c>
      <c r="K101" s="349">
        <v>4</v>
      </c>
      <c r="L101" s="349">
        <v>4</v>
      </c>
      <c r="M101" s="349">
        <v>4</v>
      </c>
      <c r="N101" s="350">
        <v>4</v>
      </c>
      <c r="O101" s="349">
        <v>4</v>
      </c>
      <c r="P101" s="349">
        <v>4</v>
      </c>
      <c r="Q101" s="351">
        <v>4</v>
      </c>
      <c r="R101" s="349">
        <v>4</v>
      </c>
      <c r="S101" s="349">
        <v>4</v>
      </c>
      <c r="T101" s="349">
        <v>4</v>
      </c>
      <c r="U101" s="349">
        <v>4</v>
      </c>
      <c r="V101" s="351">
        <v>4</v>
      </c>
      <c r="W101" s="351">
        <v>4</v>
      </c>
      <c r="X101" s="371"/>
      <c r="Y101" s="184"/>
      <c r="AB101" s="179"/>
      <c r="AC101" s="179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0"/>
      <c r="AS101" s="180"/>
      <c r="AT101" s="180"/>
      <c r="AU101" s="180"/>
      <c r="AV101" s="180"/>
      <c r="AW101" s="180"/>
      <c r="AX101" s="180"/>
      <c r="AY101" s="180"/>
      <c r="AZ101" s="181"/>
      <c r="BA101" s="181"/>
      <c r="BB101" s="180"/>
      <c r="BC101" s="180"/>
      <c r="BD101" s="180"/>
      <c r="BE101" s="180"/>
      <c r="BF101" s="180"/>
      <c r="BG101" s="180"/>
      <c r="BH101" s="180"/>
      <c r="BI101" s="180"/>
      <c r="BJ101" s="180"/>
      <c r="BK101" s="180"/>
      <c r="BL101" s="180"/>
      <c r="BM101" s="180"/>
      <c r="BN101" s="180"/>
      <c r="BO101" s="180"/>
      <c r="BP101" s="180"/>
      <c r="BQ101" s="180"/>
      <c r="BR101" s="180"/>
      <c r="BS101" s="180"/>
      <c r="BT101" s="180"/>
      <c r="BU101" s="180"/>
      <c r="BV101" s="180"/>
      <c r="BW101" s="180"/>
      <c r="BX101" s="180"/>
      <c r="BY101" s="180"/>
      <c r="BZ101" s="182"/>
      <c r="CA101" s="180"/>
      <c r="CB101" s="180"/>
      <c r="CC101" s="180"/>
      <c r="CD101" s="180"/>
      <c r="CE101" s="180"/>
      <c r="CF101" s="180"/>
      <c r="CG101" s="180"/>
      <c r="CH101" s="180"/>
      <c r="CI101" s="180"/>
      <c r="CJ101" s="180"/>
      <c r="CK101" s="180"/>
      <c r="CL101" s="180"/>
      <c r="CM101" s="180"/>
      <c r="CN101" s="180"/>
      <c r="CO101" s="180"/>
      <c r="CP101" s="180"/>
      <c r="CQ101" s="180"/>
      <c r="CR101" s="180"/>
      <c r="CS101" s="180"/>
      <c r="CT101" s="180"/>
      <c r="CU101" s="180"/>
      <c r="CV101" s="180"/>
      <c r="CW101" s="180"/>
      <c r="CX101" s="180"/>
      <c r="CY101" s="181"/>
    </row>
    <row r="102" spans="2:103" s="1" customFormat="1" ht="30" customHeight="1">
      <c r="B102" s="367">
        <v>97</v>
      </c>
      <c r="C102" s="370">
        <v>43262</v>
      </c>
      <c r="D102" s="183" t="s">
        <v>165</v>
      </c>
      <c r="E102" s="184" t="s">
        <v>132</v>
      </c>
      <c r="F102" s="184" t="s">
        <v>134</v>
      </c>
      <c r="G102" s="343" t="s">
        <v>94</v>
      </c>
      <c r="H102" s="348">
        <v>5</v>
      </c>
      <c r="I102" s="349">
        <v>5</v>
      </c>
      <c r="J102" s="349">
        <v>4</v>
      </c>
      <c r="K102" s="349">
        <v>2</v>
      </c>
      <c r="L102" s="349">
        <v>5</v>
      </c>
      <c r="M102" s="349">
        <v>5</v>
      </c>
      <c r="N102" s="350">
        <v>5</v>
      </c>
      <c r="O102" s="349">
        <v>5</v>
      </c>
      <c r="P102" s="349">
        <v>4</v>
      </c>
      <c r="Q102" s="351">
        <v>4</v>
      </c>
      <c r="R102" s="349">
        <v>5</v>
      </c>
      <c r="S102" s="349">
        <v>4</v>
      </c>
      <c r="T102" s="349">
        <v>4</v>
      </c>
      <c r="U102" s="349">
        <v>5</v>
      </c>
      <c r="V102" s="351">
        <v>5</v>
      </c>
      <c r="W102" s="351">
        <v>5</v>
      </c>
      <c r="X102" s="371"/>
      <c r="Y102" s="184"/>
      <c r="AB102" s="179"/>
      <c r="AC102" s="179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0"/>
      <c r="AS102" s="180"/>
      <c r="AT102" s="180"/>
      <c r="AU102" s="180"/>
      <c r="AV102" s="180"/>
      <c r="AW102" s="180"/>
      <c r="AX102" s="180"/>
      <c r="AY102" s="180"/>
      <c r="AZ102" s="181"/>
      <c r="BA102" s="181"/>
      <c r="BB102" s="180"/>
      <c r="BC102" s="180"/>
      <c r="BD102" s="180"/>
      <c r="BE102" s="180"/>
      <c r="BF102" s="180"/>
      <c r="BG102" s="180"/>
      <c r="BH102" s="180"/>
      <c r="BI102" s="180"/>
      <c r="BJ102" s="180"/>
      <c r="BK102" s="180"/>
      <c r="BL102" s="180"/>
      <c r="BM102" s="180"/>
      <c r="BN102" s="180"/>
      <c r="BO102" s="180"/>
      <c r="BP102" s="180"/>
      <c r="BQ102" s="180"/>
      <c r="BR102" s="180"/>
      <c r="BS102" s="180"/>
      <c r="BT102" s="180"/>
      <c r="BU102" s="180"/>
      <c r="BV102" s="180"/>
      <c r="BW102" s="180"/>
      <c r="BX102" s="180"/>
      <c r="BY102" s="180"/>
      <c r="BZ102" s="182"/>
      <c r="CA102" s="180"/>
      <c r="CB102" s="180"/>
      <c r="CC102" s="180"/>
      <c r="CD102" s="180"/>
      <c r="CE102" s="180"/>
      <c r="CF102" s="180"/>
      <c r="CG102" s="180"/>
      <c r="CH102" s="180"/>
      <c r="CI102" s="180"/>
      <c r="CJ102" s="180"/>
      <c r="CK102" s="180"/>
      <c r="CL102" s="180"/>
      <c r="CM102" s="180"/>
      <c r="CN102" s="180"/>
      <c r="CO102" s="180"/>
      <c r="CP102" s="180"/>
      <c r="CQ102" s="180"/>
      <c r="CR102" s="180"/>
      <c r="CS102" s="180"/>
      <c r="CT102" s="180"/>
      <c r="CU102" s="180"/>
      <c r="CV102" s="180"/>
      <c r="CW102" s="180"/>
      <c r="CX102" s="180"/>
      <c r="CY102" s="181"/>
    </row>
    <row r="103" spans="2:103" s="1" customFormat="1" ht="30" customHeight="1">
      <c r="B103" s="183">
        <v>98</v>
      </c>
      <c r="C103" s="370">
        <v>43262</v>
      </c>
      <c r="D103" s="183" t="s">
        <v>165</v>
      </c>
      <c r="E103" s="184" t="s">
        <v>131</v>
      </c>
      <c r="F103" s="184" t="s">
        <v>135</v>
      </c>
      <c r="G103" s="343" t="s">
        <v>115</v>
      </c>
      <c r="H103" s="348">
        <v>4</v>
      </c>
      <c r="I103" s="349">
        <v>3</v>
      </c>
      <c r="J103" s="349">
        <v>4</v>
      </c>
      <c r="K103" s="349">
        <v>4</v>
      </c>
      <c r="L103" s="349">
        <v>4</v>
      </c>
      <c r="M103" s="349">
        <v>4</v>
      </c>
      <c r="N103" s="350">
        <v>4</v>
      </c>
      <c r="O103" s="349">
        <v>4</v>
      </c>
      <c r="P103" s="349">
        <v>4</v>
      </c>
      <c r="Q103" s="351">
        <v>4</v>
      </c>
      <c r="R103" s="349">
        <v>4</v>
      </c>
      <c r="S103" s="349">
        <v>4</v>
      </c>
      <c r="T103" s="349">
        <v>4</v>
      </c>
      <c r="U103" s="349">
        <v>4</v>
      </c>
      <c r="V103" s="351">
        <v>4</v>
      </c>
      <c r="W103" s="351">
        <v>4</v>
      </c>
      <c r="X103" s="371"/>
      <c r="Y103" s="184"/>
      <c r="AB103" s="179"/>
      <c r="AC103" s="179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0"/>
      <c r="AS103" s="180"/>
      <c r="AT103" s="180"/>
      <c r="AU103" s="180"/>
      <c r="AV103" s="180"/>
      <c r="AW103" s="180"/>
      <c r="AX103" s="180"/>
      <c r="AY103" s="180"/>
      <c r="AZ103" s="181"/>
      <c r="BA103" s="181"/>
      <c r="BB103" s="180"/>
      <c r="BC103" s="180"/>
      <c r="BD103" s="180"/>
      <c r="BE103" s="180"/>
      <c r="BF103" s="180"/>
      <c r="BG103" s="180"/>
      <c r="BH103" s="180"/>
      <c r="BI103" s="180"/>
      <c r="BJ103" s="180"/>
      <c r="BK103" s="180"/>
      <c r="BL103" s="180"/>
      <c r="BM103" s="180"/>
      <c r="BN103" s="180"/>
      <c r="BO103" s="180"/>
      <c r="BP103" s="180"/>
      <c r="BQ103" s="180"/>
      <c r="BR103" s="180"/>
      <c r="BS103" s="180"/>
      <c r="BT103" s="180"/>
      <c r="BU103" s="180"/>
      <c r="BV103" s="180"/>
      <c r="BW103" s="180"/>
      <c r="BX103" s="180"/>
      <c r="BY103" s="180"/>
      <c r="BZ103" s="182"/>
      <c r="CA103" s="180"/>
      <c r="CB103" s="180"/>
      <c r="CC103" s="180"/>
      <c r="CD103" s="180"/>
      <c r="CE103" s="180"/>
      <c r="CF103" s="180"/>
      <c r="CG103" s="180"/>
      <c r="CH103" s="180"/>
      <c r="CI103" s="180"/>
      <c r="CJ103" s="180"/>
      <c r="CK103" s="180"/>
      <c r="CL103" s="180"/>
      <c r="CM103" s="180"/>
      <c r="CN103" s="180"/>
      <c r="CO103" s="180"/>
      <c r="CP103" s="180"/>
      <c r="CQ103" s="180"/>
      <c r="CR103" s="180"/>
      <c r="CS103" s="180"/>
      <c r="CT103" s="180"/>
      <c r="CU103" s="180"/>
      <c r="CV103" s="180"/>
      <c r="CW103" s="180"/>
      <c r="CX103" s="180"/>
      <c r="CY103" s="181"/>
    </row>
    <row r="104" spans="2:103" s="1" customFormat="1" ht="30" customHeight="1">
      <c r="B104" s="183">
        <v>99</v>
      </c>
      <c r="C104" s="370">
        <v>43262</v>
      </c>
      <c r="D104" s="183" t="s">
        <v>165</v>
      </c>
      <c r="E104" s="184" t="s">
        <v>133</v>
      </c>
      <c r="F104" s="184" t="s">
        <v>135</v>
      </c>
      <c r="G104" s="343" t="s">
        <v>99</v>
      </c>
      <c r="H104" s="348">
        <v>5</v>
      </c>
      <c r="I104" s="349">
        <v>5</v>
      </c>
      <c r="J104" s="349">
        <v>3</v>
      </c>
      <c r="K104" s="349"/>
      <c r="L104" s="349"/>
      <c r="M104" s="349">
        <v>5</v>
      </c>
      <c r="N104" s="350">
        <v>5</v>
      </c>
      <c r="O104" s="349">
        <v>5</v>
      </c>
      <c r="P104" s="349">
        <v>5</v>
      </c>
      <c r="Q104" s="351">
        <v>5</v>
      </c>
      <c r="R104" s="349">
        <v>5</v>
      </c>
      <c r="S104" s="349">
        <v>5</v>
      </c>
      <c r="T104" s="349">
        <v>5</v>
      </c>
      <c r="U104" s="349">
        <v>5</v>
      </c>
      <c r="V104" s="351">
        <v>5</v>
      </c>
      <c r="W104" s="351">
        <v>5</v>
      </c>
      <c r="X104" s="371"/>
      <c r="Y104" s="184"/>
      <c r="AB104" s="179"/>
      <c r="AC104" s="179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0"/>
      <c r="AS104" s="180"/>
      <c r="AT104" s="180"/>
      <c r="AU104" s="180"/>
      <c r="AV104" s="180"/>
      <c r="AW104" s="180"/>
      <c r="AX104" s="180"/>
      <c r="AY104" s="180"/>
      <c r="AZ104" s="181"/>
      <c r="BA104" s="181"/>
      <c r="BB104" s="180"/>
      <c r="BC104" s="180"/>
      <c r="BD104" s="180"/>
      <c r="BE104" s="180"/>
      <c r="BF104" s="180"/>
      <c r="BG104" s="180"/>
      <c r="BH104" s="180"/>
      <c r="BI104" s="180"/>
      <c r="BJ104" s="180"/>
      <c r="BK104" s="180"/>
      <c r="BL104" s="180"/>
      <c r="BM104" s="180"/>
      <c r="BN104" s="180"/>
      <c r="BO104" s="180"/>
      <c r="BP104" s="180"/>
      <c r="BQ104" s="180"/>
      <c r="BR104" s="180"/>
      <c r="BS104" s="180"/>
      <c r="BT104" s="180"/>
      <c r="BU104" s="180"/>
      <c r="BV104" s="180"/>
      <c r="BW104" s="180"/>
      <c r="BX104" s="180"/>
      <c r="BY104" s="180"/>
      <c r="BZ104" s="182"/>
      <c r="CA104" s="180"/>
      <c r="CB104" s="180"/>
      <c r="CC104" s="180"/>
      <c r="CD104" s="180"/>
      <c r="CE104" s="180"/>
      <c r="CF104" s="180"/>
      <c r="CG104" s="180"/>
      <c r="CH104" s="180"/>
      <c r="CI104" s="180"/>
      <c r="CJ104" s="180"/>
      <c r="CK104" s="180"/>
      <c r="CL104" s="180"/>
      <c r="CM104" s="180"/>
      <c r="CN104" s="180"/>
      <c r="CO104" s="180"/>
      <c r="CP104" s="180"/>
      <c r="CQ104" s="180"/>
      <c r="CR104" s="180"/>
      <c r="CS104" s="180"/>
      <c r="CT104" s="180"/>
      <c r="CU104" s="180"/>
      <c r="CV104" s="180"/>
      <c r="CW104" s="180"/>
      <c r="CX104" s="180"/>
      <c r="CY104" s="181"/>
    </row>
    <row r="105" spans="2:103" s="1" customFormat="1" ht="30" customHeight="1">
      <c r="B105" s="183">
        <v>100</v>
      </c>
      <c r="C105" s="370">
        <v>43262</v>
      </c>
      <c r="D105" s="183" t="s">
        <v>165</v>
      </c>
      <c r="E105" s="184" t="s">
        <v>133</v>
      </c>
      <c r="F105" s="184" t="s">
        <v>134</v>
      </c>
      <c r="G105" s="343" t="s">
        <v>115</v>
      </c>
      <c r="H105" s="348">
        <v>5</v>
      </c>
      <c r="I105" s="349">
        <v>3</v>
      </c>
      <c r="J105" s="349">
        <v>1</v>
      </c>
      <c r="K105" s="349">
        <v>1</v>
      </c>
      <c r="L105" s="349">
        <v>3</v>
      </c>
      <c r="M105" s="349">
        <v>3</v>
      </c>
      <c r="N105" s="350">
        <v>3</v>
      </c>
      <c r="O105" s="349">
        <v>3</v>
      </c>
      <c r="P105" s="349">
        <v>1</v>
      </c>
      <c r="Q105" s="351">
        <v>3</v>
      </c>
      <c r="R105" s="349">
        <v>3</v>
      </c>
      <c r="S105" s="349">
        <v>1</v>
      </c>
      <c r="T105" s="349">
        <v>1</v>
      </c>
      <c r="U105" s="349">
        <v>1</v>
      </c>
      <c r="V105" s="351">
        <v>3</v>
      </c>
      <c r="W105" s="351">
        <v>2</v>
      </c>
      <c r="X105" s="371"/>
      <c r="Y105" s="184"/>
      <c r="AB105" s="179"/>
      <c r="AC105" s="179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0"/>
      <c r="AS105" s="180"/>
      <c r="AT105" s="180"/>
      <c r="AU105" s="180"/>
      <c r="AV105" s="180"/>
      <c r="AW105" s="180"/>
      <c r="AX105" s="180"/>
      <c r="AY105" s="180"/>
      <c r="AZ105" s="181"/>
      <c r="BA105" s="181"/>
      <c r="BB105" s="180"/>
      <c r="BC105" s="180"/>
      <c r="BD105" s="180"/>
      <c r="BE105" s="180"/>
      <c r="BF105" s="180"/>
      <c r="BG105" s="180"/>
      <c r="BH105" s="180"/>
      <c r="BI105" s="180"/>
      <c r="BJ105" s="180"/>
      <c r="BK105" s="180"/>
      <c r="BL105" s="180"/>
      <c r="BM105" s="180"/>
      <c r="BN105" s="180"/>
      <c r="BO105" s="180"/>
      <c r="BP105" s="180"/>
      <c r="BQ105" s="180"/>
      <c r="BR105" s="180"/>
      <c r="BS105" s="180"/>
      <c r="BT105" s="180"/>
      <c r="BU105" s="180"/>
      <c r="BV105" s="180"/>
      <c r="BW105" s="180"/>
      <c r="BX105" s="180"/>
      <c r="BY105" s="180"/>
      <c r="BZ105" s="182"/>
      <c r="CA105" s="180"/>
      <c r="CB105" s="180"/>
      <c r="CC105" s="180"/>
      <c r="CD105" s="180"/>
      <c r="CE105" s="180"/>
      <c r="CF105" s="180"/>
      <c r="CG105" s="180"/>
      <c r="CH105" s="180"/>
      <c r="CI105" s="180"/>
      <c r="CJ105" s="180"/>
      <c r="CK105" s="180"/>
      <c r="CL105" s="180"/>
      <c r="CM105" s="180"/>
      <c r="CN105" s="180"/>
      <c r="CO105" s="180"/>
      <c r="CP105" s="180"/>
      <c r="CQ105" s="180"/>
      <c r="CR105" s="180"/>
      <c r="CS105" s="180"/>
      <c r="CT105" s="180"/>
      <c r="CU105" s="180"/>
      <c r="CV105" s="180"/>
      <c r="CW105" s="180"/>
      <c r="CX105" s="180"/>
      <c r="CY105" s="181"/>
    </row>
    <row r="106" spans="2:103" s="1" customFormat="1" ht="30" customHeight="1">
      <c r="B106" s="183">
        <v>101</v>
      </c>
      <c r="C106" s="370">
        <v>43262</v>
      </c>
      <c r="D106" s="183" t="s">
        <v>166</v>
      </c>
      <c r="E106" s="184" t="s">
        <v>133</v>
      </c>
      <c r="F106" s="184" t="s">
        <v>134</v>
      </c>
      <c r="G106" s="343" t="s">
        <v>123</v>
      </c>
      <c r="H106" s="348">
        <v>4</v>
      </c>
      <c r="I106" s="349">
        <v>3</v>
      </c>
      <c r="J106" s="349">
        <v>1</v>
      </c>
      <c r="K106" s="349">
        <v>1</v>
      </c>
      <c r="L106" s="349">
        <v>3</v>
      </c>
      <c r="M106" s="349">
        <v>4</v>
      </c>
      <c r="N106" s="350">
        <v>4</v>
      </c>
      <c r="O106" s="349">
        <v>5</v>
      </c>
      <c r="P106" s="349">
        <v>1</v>
      </c>
      <c r="Q106" s="351">
        <v>4</v>
      </c>
      <c r="R106" s="349">
        <v>3</v>
      </c>
      <c r="S106" s="349">
        <v>2</v>
      </c>
      <c r="T106" s="349">
        <v>2</v>
      </c>
      <c r="U106" s="349">
        <v>2</v>
      </c>
      <c r="V106" s="351">
        <v>4</v>
      </c>
      <c r="W106" s="351">
        <v>3</v>
      </c>
      <c r="X106" s="371"/>
      <c r="Y106" s="184"/>
      <c r="AB106" s="179"/>
      <c r="AC106" s="179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0"/>
      <c r="AS106" s="180"/>
      <c r="AT106" s="180"/>
      <c r="AU106" s="180"/>
      <c r="AV106" s="180"/>
      <c r="AW106" s="180"/>
      <c r="AX106" s="180"/>
      <c r="AY106" s="180"/>
      <c r="AZ106" s="181"/>
      <c r="BA106" s="181"/>
      <c r="BB106" s="180"/>
      <c r="BC106" s="180"/>
      <c r="BD106" s="180"/>
      <c r="BE106" s="180"/>
      <c r="BF106" s="180"/>
      <c r="BG106" s="180"/>
      <c r="BH106" s="180"/>
      <c r="BI106" s="180"/>
      <c r="BJ106" s="180"/>
      <c r="BK106" s="180"/>
      <c r="BL106" s="180"/>
      <c r="BM106" s="180"/>
      <c r="BN106" s="180"/>
      <c r="BO106" s="180"/>
      <c r="BP106" s="180"/>
      <c r="BQ106" s="180"/>
      <c r="BR106" s="180"/>
      <c r="BS106" s="180"/>
      <c r="BT106" s="180"/>
      <c r="BU106" s="180"/>
      <c r="BV106" s="180"/>
      <c r="BW106" s="180"/>
      <c r="BX106" s="180"/>
      <c r="BY106" s="180"/>
      <c r="BZ106" s="182"/>
      <c r="CA106" s="180"/>
      <c r="CB106" s="180"/>
      <c r="CC106" s="180"/>
      <c r="CD106" s="180"/>
      <c r="CE106" s="180"/>
      <c r="CF106" s="180"/>
      <c r="CG106" s="180"/>
      <c r="CH106" s="180"/>
      <c r="CI106" s="180"/>
      <c r="CJ106" s="180"/>
      <c r="CK106" s="180"/>
      <c r="CL106" s="180"/>
      <c r="CM106" s="180"/>
      <c r="CN106" s="180"/>
      <c r="CO106" s="180"/>
      <c r="CP106" s="180"/>
      <c r="CQ106" s="180"/>
      <c r="CR106" s="180"/>
      <c r="CS106" s="180"/>
      <c r="CT106" s="180"/>
      <c r="CU106" s="180"/>
      <c r="CV106" s="180"/>
      <c r="CW106" s="180"/>
      <c r="CX106" s="180"/>
      <c r="CY106" s="181"/>
    </row>
    <row r="107" spans="2:103" s="1" customFormat="1" ht="30" customHeight="1">
      <c r="B107" s="183">
        <v>102</v>
      </c>
      <c r="C107" s="370">
        <v>43262</v>
      </c>
      <c r="D107" s="183" t="s">
        <v>165</v>
      </c>
      <c r="E107" s="184" t="s">
        <v>132</v>
      </c>
      <c r="F107" s="184" t="s">
        <v>135</v>
      </c>
      <c r="G107" s="343" t="s">
        <v>115</v>
      </c>
      <c r="H107" s="348">
        <v>5</v>
      </c>
      <c r="I107" s="349">
        <v>4</v>
      </c>
      <c r="J107" s="349">
        <v>3</v>
      </c>
      <c r="K107" s="349">
        <v>3</v>
      </c>
      <c r="L107" s="349">
        <v>5</v>
      </c>
      <c r="M107" s="349">
        <v>5</v>
      </c>
      <c r="N107" s="350">
        <v>5</v>
      </c>
      <c r="O107" s="349">
        <v>5</v>
      </c>
      <c r="P107" s="349">
        <v>2</v>
      </c>
      <c r="Q107" s="351">
        <v>5</v>
      </c>
      <c r="R107" s="349">
        <v>4</v>
      </c>
      <c r="S107" s="349">
        <v>4</v>
      </c>
      <c r="T107" s="349">
        <v>4</v>
      </c>
      <c r="U107" s="349">
        <v>4</v>
      </c>
      <c r="V107" s="351">
        <v>5</v>
      </c>
      <c r="W107" s="351">
        <v>5</v>
      </c>
      <c r="X107" s="371"/>
      <c r="Y107" s="184"/>
      <c r="AB107" s="179"/>
      <c r="AC107" s="179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0"/>
      <c r="AS107" s="180"/>
      <c r="AT107" s="180"/>
      <c r="AU107" s="180"/>
      <c r="AV107" s="180"/>
      <c r="AW107" s="180"/>
      <c r="AX107" s="180"/>
      <c r="AY107" s="180"/>
      <c r="AZ107" s="181"/>
      <c r="BA107" s="181"/>
      <c r="BB107" s="180"/>
      <c r="BC107" s="180"/>
      <c r="BD107" s="180"/>
      <c r="BE107" s="180"/>
      <c r="BF107" s="180"/>
      <c r="BG107" s="180"/>
      <c r="BH107" s="180"/>
      <c r="BI107" s="180"/>
      <c r="BJ107" s="180"/>
      <c r="BK107" s="180"/>
      <c r="BL107" s="180"/>
      <c r="BM107" s="180"/>
      <c r="BN107" s="180"/>
      <c r="BO107" s="180"/>
      <c r="BP107" s="180"/>
      <c r="BQ107" s="180"/>
      <c r="BR107" s="180"/>
      <c r="BS107" s="180"/>
      <c r="BT107" s="180"/>
      <c r="BU107" s="180"/>
      <c r="BV107" s="180"/>
      <c r="BW107" s="180"/>
      <c r="BX107" s="180"/>
      <c r="BY107" s="180"/>
      <c r="BZ107" s="182"/>
      <c r="CA107" s="180"/>
      <c r="CB107" s="180"/>
      <c r="CC107" s="180"/>
      <c r="CD107" s="180"/>
      <c r="CE107" s="180"/>
      <c r="CF107" s="180"/>
      <c r="CG107" s="180"/>
      <c r="CH107" s="180"/>
      <c r="CI107" s="180"/>
      <c r="CJ107" s="180"/>
      <c r="CK107" s="180"/>
      <c r="CL107" s="180"/>
      <c r="CM107" s="180"/>
      <c r="CN107" s="180"/>
      <c r="CO107" s="180"/>
      <c r="CP107" s="180"/>
      <c r="CQ107" s="180"/>
      <c r="CR107" s="180"/>
      <c r="CS107" s="180"/>
      <c r="CT107" s="180"/>
      <c r="CU107" s="180"/>
      <c r="CV107" s="180"/>
      <c r="CW107" s="180"/>
      <c r="CX107" s="180"/>
      <c r="CY107" s="181"/>
    </row>
    <row r="108" spans="2:103" s="1" customFormat="1" ht="30" customHeight="1">
      <c r="B108" s="183">
        <v>103</v>
      </c>
      <c r="C108" s="370">
        <v>43262</v>
      </c>
      <c r="D108" s="183" t="s">
        <v>166</v>
      </c>
      <c r="E108" s="184" t="s">
        <v>133</v>
      </c>
      <c r="F108" s="184" t="s">
        <v>135</v>
      </c>
      <c r="G108" s="343" t="s">
        <v>104</v>
      </c>
      <c r="H108" s="348">
        <v>2</v>
      </c>
      <c r="I108" s="349">
        <v>3</v>
      </c>
      <c r="J108" s="349">
        <v>2</v>
      </c>
      <c r="K108" s="349">
        <v>5</v>
      </c>
      <c r="L108" s="349">
        <v>3</v>
      </c>
      <c r="M108" s="349">
        <v>5</v>
      </c>
      <c r="N108" s="350">
        <v>5</v>
      </c>
      <c r="O108" s="349">
        <v>5</v>
      </c>
      <c r="P108" s="349">
        <v>3</v>
      </c>
      <c r="Q108" s="351">
        <v>4</v>
      </c>
      <c r="R108" s="349">
        <v>5</v>
      </c>
      <c r="S108" s="349">
        <v>3</v>
      </c>
      <c r="T108" s="349">
        <v>3</v>
      </c>
      <c r="U108" s="349">
        <v>2</v>
      </c>
      <c r="V108" s="351">
        <v>5</v>
      </c>
      <c r="W108" s="351">
        <v>5</v>
      </c>
      <c r="X108" s="371"/>
      <c r="Y108" s="184"/>
      <c r="AB108" s="179"/>
      <c r="AC108" s="179"/>
      <c r="AD108" s="185"/>
      <c r="AE108" s="185"/>
      <c r="AF108" s="185"/>
      <c r="AG108" s="185"/>
      <c r="AH108" s="185"/>
      <c r="AI108" s="185"/>
      <c r="AJ108" s="185"/>
      <c r="AK108" s="185"/>
      <c r="AL108" s="185"/>
      <c r="AM108" s="185"/>
      <c r="AN108" s="185"/>
      <c r="AO108" s="185"/>
      <c r="AP108" s="185"/>
      <c r="AQ108" s="185"/>
      <c r="AR108" s="180"/>
      <c r="AS108" s="180"/>
      <c r="AT108" s="180"/>
      <c r="AU108" s="180"/>
      <c r="AV108" s="180"/>
      <c r="AW108" s="180"/>
      <c r="AX108" s="180"/>
      <c r="AY108" s="180"/>
      <c r="AZ108" s="181"/>
      <c r="BA108" s="181"/>
      <c r="BB108" s="180"/>
      <c r="BC108" s="180"/>
      <c r="BD108" s="180"/>
      <c r="BE108" s="180"/>
      <c r="BF108" s="180"/>
      <c r="BG108" s="180"/>
      <c r="BH108" s="180"/>
      <c r="BI108" s="180"/>
      <c r="BJ108" s="180"/>
      <c r="BK108" s="180"/>
      <c r="BL108" s="180"/>
      <c r="BM108" s="180"/>
      <c r="BN108" s="180"/>
      <c r="BO108" s="180"/>
      <c r="BP108" s="180"/>
      <c r="BQ108" s="180"/>
      <c r="BR108" s="180"/>
      <c r="BS108" s="180"/>
      <c r="BT108" s="180"/>
      <c r="BU108" s="180"/>
      <c r="BV108" s="180"/>
      <c r="BW108" s="180"/>
      <c r="BX108" s="180"/>
      <c r="BY108" s="180"/>
      <c r="BZ108" s="182"/>
      <c r="CA108" s="180"/>
      <c r="CB108" s="180"/>
      <c r="CC108" s="180"/>
      <c r="CD108" s="180"/>
      <c r="CE108" s="180"/>
      <c r="CF108" s="180"/>
      <c r="CG108" s="180"/>
      <c r="CH108" s="180"/>
      <c r="CI108" s="180"/>
      <c r="CJ108" s="180"/>
      <c r="CK108" s="180"/>
      <c r="CL108" s="180"/>
      <c r="CM108" s="180"/>
      <c r="CN108" s="180"/>
      <c r="CO108" s="180"/>
      <c r="CP108" s="180"/>
      <c r="CQ108" s="180"/>
      <c r="CR108" s="180"/>
      <c r="CS108" s="180"/>
      <c r="CT108" s="180"/>
      <c r="CU108" s="180"/>
      <c r="CV108" s="180"/>
      <c r="CW108" s="180"/>
      <c r="CX108" s="180"/>
      <c r="CY108" s="181"/>
    </row>
    <row r="109" spans="2:103" s="1" customFormat="1" ht="30" customHeight="1">
      <c r="B109" s="183">
        <v>104</v>
      </c>
      <c r="C109" s="370">
        <v>43262</v>
      </c>
      <c r="D109" s="183" t="s">
        <v>165</v>
      </c>
      <c r="E109" s="184" t="s">
        <v>132</v>
      </c>
      <c r="F109" s="184" t="s">
        <v>134</v>
      </c>
      <c r="G109" s="343" t="s">
        <v>101</v>
      </c>
      <c r="H109" s="348">
        <v>4</v>
      </c>
      <c r="I109" s="349">
        <v>4</v>
      </c>
      <c r="J109" s="349"/>
      <c r="K109" s="349"/>
      <c r="L109" s="349">
        <v>3</v>
      </c>
      <c r="M109" s="349">
        <v>3</v>
      </c>
      <c r="N109" s="350">
        <v>4</v>
      </c>
      <c r="O109" s="349">
        <v>4</v>
      </c>
      <c r="P109" s="349">
        <v>3</v>
      </c>
      <c r="Q109" s="351">
        <v>4</v>
      </c>
      <c r="R109" s="349"/>
      <c r="S109" s="349">
        <v>4</v>
      </c>
      <c r="T109" s="349"/>
      <c r="U109" s="349"/>
      <c r="V109" s="351">
        <v>2</v>
      </c>
      <c r="W109" s="351">
        <v>4</v>
      </c>
      <c r="X109" s="371"/>
      <c r="Y109" s="184"/>
      <c r="AB109" s="179"/>
      <c r="AC109" s="179"/>
      <c r="AD109" s="185"/>
      <c r="AE109" s="185"/>
      <c r="AF109" s="185"/>
      <c r="AG109" s="185"/>
      <c r="AH109" s="185"/>
      <c r="AI109" s="185"/>
      <c r="AJ109" s="185"/>
      <c r="AK109" s="185"/>
      <c r="AL109" s="185"/>
      <c r="AM109" s="185"/>
      <c r="AN109" s="185"/>
      <c r="AO109" s="185"/>
      <c r="AP109" s="185"/>
      <c r="AQ109" s="185"/>
      <c r="AR109" s="180"/>
      <c r="AS109" s="180"/>
      <c r="AT109" s="180"/>
      <c r="AU109" s="180"/>
      <c r="AV109" s="180"/>
      <c r="AW109" s="180"/>
      <c r="AX109" s="180"/>
      <c r="AY109" s="180"/>
      <c r="AZ109" s="181"/>
      <c r="BA109" s="181"/>
      <c r="BB109" s="180"/>
      <c r="BC109" s="180"/>
      <c r="BD109" s="180"/>
      <c r="BE109" s="180"/>
      <c r="BF109" s="180"/>
      <c r="BG109" s="180"/>
      <c r="BH109" s="180"/>
      <c r="BI109" s="180"/>
      <c r="BJ109" s="180"/>
      <c r="BK109" s="180"/>
      <c r="BL109" s="180"/>
      <c r="BM109" s="180"/>
      <c r="BN109" s="180"/>
      <c r="BO109" s="180"/>
      <c r="BP109" s="180"/>
      <c r="BQ109" s="180"/>
      <c r="BR109" s="180"/>
      <c r="BS109" s="180"/>
      <c r="BT109" s="180"/>
      <c r="BU109" s="180"/>
      <c r="BV109" s="180"/>
      <c r="BW109" s="180"/>
      <c r="BX109" s="180"/>
      <c r="BY109" s="180"/>
      <c r="BZ109" s="182"/>
      <c r="CA109" s="180"/>
      <c r="CB109" s="180"/>
      <c r="CC109" s="180"/>
      <c r="CD109" s="180"/>
      <c r="CE109" s="180"/>
      <c r="CF109" s="180"/>
      <c r="CG109" s="180"/>
      <c r="CH109" s="180"/>
      <c r="CI109" s="180"/>
      <c r="CJ109" s="180"/>
      <c r="CK109" s="180"/>
      <c r="CL109" s="180"/>
      <c r="CM109" s="180"/>
      <c r="CN109" s="180"/>
      <c r="CO109" s="180"/>
      <c r="CP109" s="180"/>
      <c r="CQ109" s="180"/>
      <c r="CR109" s="180"/>
      <c r="CS109" s="180"/>
      <c r="CT109" s="180"/>
      <c r="CU109" s="180"/>
      <c r="CV109" s="180"/>
      <c r="CW109" s="180"/>
      <c r="CX109" s="180"/>
      <c r="CY109" s="181"/>
    </row>
    <row r="110" spans="2:103" s="1" customFormat="1" ht="30" customHeight="1">
      <c r="B110" s="367">
        <v>105</v>
      </c>
      <c r="C110" s="370">
        <v>43262</v>
      </c>
      <c r="D110" s="183" t="s">
        <v>165</v>
      </c>
      <c r="E110" s="184" t="s">
        <v>132</v>
      </c>
      <c r="F110" s="184" t="s">
        <v>135</v>
      </c>
      <c r="G110" s="343" t="s">
        <v>101</v>
      </c>
      <c r="H110" s="348">
        <v>3</v>
      </c>
      <c r="I110" s="349">
        <v>4</v>
      </c>
      <c r="J110" s="349">
        <v>2</v>
      </c>
      <c r="K110" s="349">
        <v>2</v>
      </c>
      <c r="L110" s="349">
        <v>3</v>
      </c>
      <c r="M110" s="349">
        <v>4</v>
      </c>
      <c r="N110" s="350">
        <v>4</v>
      </c>
      <c r="O110" s="349">
        <v>4</v>
      </c>
      <c r="P110" s="349">
        <v>3</v>
      </c>
      <c r="Q110" s="351">
        <v>4</v>
      </c>
      <c r="R110" s="349">
        <v>4</v>
      </c>
      <c r="S110" s="349">
        <v>3</v>
      </c>
      <c r="T110" s="349">
        <v>4</v>
      </c>
      <c r="U110" s="349">
        <v>4</v>
      </c>
      <c r="V110" s="351">
        <v>4</v>
      </c>
      <c r="W110" s="351">
        <v>4</v>
      </c>
      <c r="X110" s="371"/>
      <c r="Y110" s="184"/>
      <c r="AB110" s="179"/>
      <c r="AC110" s="179"/>
      <c r="AD110" s="185"/>
      <c r="AE110" s="185"/>
      <c r="AF110" s="185"/>
      <c r="AG110" s="185"/>
      <c r="AH110" s="185"/>
      <c r="AI110" s="185"/>
      <c r="AJ110" s="185"/>
      <c r="AK110" s="185"/>
      <c r="AL110" s="185"/>
      <c r="AM110" s="185"/>
      <c r="AN110" s="185"/>
      <c r="AO110" s="185"/>
      <c r="AP110" s="185"/>
      <c r="AQ110" s="185"/>
      <c r="AR110" s="180"/>
      <c r="AS110" s="180"/>
      <c r="AT110" s="180"/>
      <c r="AU110" s="180"/>
      <c r="AV110" s="180"/>
      <c r="AW110" s="180"/>
      <c r="AX110" s="180"/>
      <c r="AY110" s="180"/>
      <c r="AZ110" s="181"/>
      <c r="BA110" s="181"/>
      <c r="BB110" s="180"/>
      <c r="BC110" s="180"/>
      <c r="BD110" s="180"/>
      <c r="BE110" s="180"/>
      <c r="BF110" s="180"/>
      <c r="BG110" s="180"/>
      <c r="BH110" s="180"/>
      <c r="BI110" s="180"/>
      <c r="BJ110" s="180"/>
      <c r="BK110" s="180"/>
      <c r="BL110" s="180"/>
      <c r="BM110" s="180"/>
      <c r="BN110" s="180"/>
      <c r="BO110" s="180"/>
      <c r="BP110" s="180"/>
      <c r="BQ110" s="180"/>
      <c r="BR110" s="180"/>
      <c r="BS110" s="180"/>
      <c r="BT110" s="180"/>
      <c r="BU110" s="180"/>
      <c r="BV110" s="180"/>
      <c r="BW110" s="180"/>
      <c r="BX110" s="180"/>
      <c r="BY110" s="180"/>
      <c r="BZ110" s="182"/>
      <c r="CA110" s="180"/>
      <c r="CB110" s="180"/>
      <c r="CC110" s="180"/>
      <c r="CD110" s="180"/>
      <c r="CE110" s="180"/>
      <c r="CF110" s="180"/>
      <c r="CG110" s="180"/>
      <c r="CH110" s="180"/>
      <c r="CI110" s="180"/>
      <c r="CJ110" s="180"/>
      <c r="CK110" s="180"/>
      <c r="CL110" s="180"/>
      <c r="CM110" s="180"/>
      <c r="CN110" s="180"/>
      <c r="CO110" s="180"/>
      <c r="CP110" s="180"/>
      <c r="CQ110" s="180"/>
      <c r="CR110" s="180"/>
      <c r="CS110" s="180"/>
      <c r="CT110" s="180"/>
      <c r="CU110" s="180"/>
      <c r="CV110" s="180"/>
      <c r="CW110" s="180"/>
      <c r="CX110" s="180"/>
      <c r="CY110" s="181"/>
    </row>
    <row r="111" spans="2:103" s="1" customFormat="1" ht="30" customHeight="1">
      <c r="B111" s="183">
        <v>106</v>
      </c>
      <c r="C111" s="370">
        <v>43262</v>
      </c>
      <c r="D111" s="183" t="s">
        <v>165</v>
      </c>
      <c r="E111" s="184" t="s">
        <v>132</v>
      </c>
      <c r="F111" s="184" t="s">
        <v>135</v>
      </c>
      <c r="G111" s="343" t="s">
        <v>101</v>
      </c>
      <c r="H111" s="348">
        <v>3</v>
      </c>
      <c r="I111" s="349">
        <v>3</v>
      </c>
      <c r="J111" s="349">
        <v>4</v>
      </c>
      <c r="K111" s="349">
        <v>2</v>
      </c>
      <c r="L111" s="349">
        <v>2</v>
      </c>
      <c r="M111" s="349">
        <v>2</v>
      </c>
      <c r="N111" s="350">
        <v>2</v>
      </c>
      <c r="O111" s="349">
        <v>3</v>
      </c>
      <c r="P111" s="349">
        <v>3</v>
      </c>
      <c r="Q111" s="351">
        <v>2</v>
      </c>
      <c r="R111" s="349">
        <v>4</v>
      </c>
      <c r="S111" s="349">
        <v>3</v>
      </c>
      <c r="T111" s="349">
        <v>3</v>
      </c>
      <c r="U111" s="349">
        <v>3</v>
      </c>
      <c r="V111" s="351">
        <v>3</v>
      </c>
      <c r="W111" s="351">
        <v>1</v>
      </c>
      <c r="X111" s="371"/>
      <c r="Y111" s="184"/>
      <c r="AB111" s="179"/>
      <c r="AC111" s="179"/>
      <c r="AD111" s="185"/>
      <c r="AE111" s="185"/>
      <c r="AF111" s="185"/>
      <c r="AG111" s="185"/>
      <c r="AH111" s="185"/>
      <c r="AI111" s="185"/>
      <c r="AJ111" s="185"/>
      <c r="AK111" s="185"/>
      <c r="AL111" s="185"/>
      <c r="AM111" s="185"/>
      <c r="AN111" s="185"/>
      <c r="AO111" s="185"/>
      <c r="AP111" s="185"/>
      <c r="AQ111" s="185"/>
      <c r="AR111" s="180"/>
      <c r="AS111" s="180"/>
      <c r="AT111" s="180"/>
      <c r="AU111" s="180"/>
      <c r="AV111" s="180"/>
      <c r="AW111" s="180"/>
      <c r="AX111" s="180"/>
      <c r="AY111" s="180"/>
      <c r="AZ111" s="181"/>
      <c r="BA111" s="181"/>
      <c r="BB111" s="180"/>
      <c r="BC111" s="180"/>
      <c r="BD111" s="180"/>
      <c r="BE111" s="180"/>
      <c r="BF111" s="180"/>
      <c r="BG111" s="180"/>
      <c r="BH111" s="180"/>
      <c r="BI111" s="180"/>
      <c r="BJ111" s="180"/>
      <c r="BK111" s="180"/>
      <c r="BL111" s="180"/>
      <c r="BM111" s="180"/>
      <c r="BN111" s="180"/>
      <c r="BO111" s="180"/>
      <c r="BP111" s="180"/>
      <c r="BQ111" s="180"/>
      <c r="BR111" s="180"/>
      <c r="BS111" s="180"/>
      <c r="BT111" s="180"/>
      <c r="BU111" s="180"/>
      <c r="BV111" s="180"/>
      <c r="BW111" s="180"/>
      <c r="BX111" s="180"/>
      <c r="BY111" s="180"/>
      <c r="BZ111" s="182"/>
      <c r="CA111" s="180"/>
      <c r="CB111" s="180"/>
      <c r="CC111" s="180"/>
      <c r="CD111" s="180"/>
      <c r="CE111" s="180"/>
      <c r="CF111" s="180"/>
      <c r="CG111" s="180"/>
      <c r="CH111" s="180"/>
      <c r="CI111" s="180"/>
      <c r="CJ111" s="180"/>
      <c r="CK111" s="180"/>
      <c r="CL111" s="180"/>
      <c r="CM111" s="180"/>
      <c r="CN111" s="180"/>
      <c r="CO111" s="180"/>
      <c r="CP111" s="180"/>
      <c r="CQ111" s="180"/>
      <c r="CR111" s="180"/>
      <c r="CS111" s="180"/>
      <c r="CT111" s="180"/>
      <c r="CU111" s="180"/>
      <c r="CV111" s="180"/>
      <c r="CW111" s="180"/>
      <c r="CX111" s="180"/>
      <c r="CY111" s="181"/>
    </row>
    <row r="112" spans="2:103" s="1" customFormat="1" ht="30" customHeight="1">
      <c r="B112" s="183">
        <v>107</v>
      </c>
      <c r="C112" s="370">
        <v>43262</v>
      </c>
      <c r="D112" s="183" t="s">
        <v>165</v>
      </c>
      <c r="E112" s="184" t="s">
        <v>132</v>
      </c>
      <c r="F112" s="184" t="s">
        <v>134</v>
      </c>
      <c r="G112" s="343" t="s">
        <v>124</v>
      </c>
      <c r="H112" s="348">
        <v>5</v>
      </c>
      <c r="I112" s="349">
        <v>5</v>
      </c>
      <c r="J112" s="349">
        <v>3</v>
      </c>
      <c r="K112" s="349">
        <v>3</v>
      </c>
      <c r="L112" s="349">
        <v>5</v>
      </c>
      <c r="M112" s="349">
        <v>4</v>
      </c>
      <c r="N112" s="350">
        <v>4</v>
      </c>
      <c r="O112" s="349">
        <v>4</v>
      </c>
      <c r="P112" s="349">
        <v>4</v>
      </c>
      <c r="Q112" s="351">
        <v>5</v>
      </c>
      <c r="R112" s="349">
        <v>4</v>
      </c>
      <c r="S112" s="349">
        <v>4</v>
      </c>
      <c r="T112" s="349">
        <v>2</v>
      </c>
      <c r="U112" s="349">
        <v>2</v>
      </c>
      <c r="V112" s="351">
        <v>5</v>
      </c>
      <c r="W112" s="351">
        <v>4</v>
      </c>
      <c r="X112" s="371"/>
      <c r="Y112" s="184"/>
      <c r="AB112" s="179"/>
      <c r="AC112" s="179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  <c r="AR112" s="180"/>
      <c r="AS112" s="180"/>
      <c r="AT112" s="180"/>
      <c r="AU112" s="180"/>
      <c r="AV112" s="180"/>
      <c r="AW112" s="180"/>
      <c r="AX112" s="180"/>
      <c r="AY112" s="180"/>
      <c r="AZ112" s="181"/>
      <c r="BA112" s="181"/>
      <c r="BB112" s="180"/>
      <c r="BC112" s="180"/>
      <c r="BD112" s="180"/>
      <c r="BE112" s="180"/>
      <c r="BF112" s="180"/>
      <c r="BG112" s="180"/>
      <c r="BH112" s="180"/>
      <c r="BI112" s="180"/>
      <c r="BJ112" s="180"/>
      <c r="BK112" s="180"/>
      <c r="BL112" s="180"/>
      <c r="BM112" s="180"/>
      <c r="BN112" s="180"/>
      <c r="BO112" s="180"/>
      <c r="BP112" s="180"/>
      <c r="BQ112" s="180"/>
      <c r="BR112" s="180"/>
      <c r="BS112" s="180"/>
      <c r="BT112" s="180"/>
      <c r="BU112" s="180"/>
      <c r="BV112" s="180"/>
      <c r="BW112" s="180"/>
      <c r="BX112" s="180"/>
      <c r="BY112" s="180"/>
      <c r="BZ112" s="182"/>
      <c r="CA112" s="180"/>
      <c r="CB112" s="180"/>
      <c r="CC112" s="180"/>
      <c r="CD112" s="180"/>
      <c r="CE112" s="180"/>
      <c r="CF112" s="180"/>
      <c r="CG112" s="180"/>
      <c r="CH112" s="180"/>
      <c r="CI112" s="180"/>
      <c r="CJ112" s="180"/>
      <c r="CK112" s="180"/>
      <c r="CL112" s="180"/>
      <c r="CM112" s="180"/>
      <c r="CN112" s="180"/>
      <c r="CO112" s="180"/>
      <c r="CP112" s="180"/>
      <c r="CQ112" s="180"/>
      <c r="CR112" s="180"/>
      <c r="CS112" s="180"/>
      <c r="CT112" s="180"/>
      <c r="CU112" s="180"/>
      <c r="CV112" s="180"/>
      <c r="CW112" s="180"/>
      <c r="CX112" s="180"/>
      <c r="CY112" s="181"/>
    </row>
    <row r="113" spans="2:103" s="1" customFormat="1" ht="30" customHeight="1">
      <c r="B113" s="183">
        <v>108</v>
      </c>
      <c r="C113" s="370">
        <v>43262</v>
      </c>
      <c r="D113" s="183" t="s">
        <v>165</v>
      </c>
      <c r="E113" s="184" t="s">
        <v>131</v>
      </c>
      <c r="F113" s="184" t="s">
        <v>135</v>
      </c>
      <c r="G113" s="343" t="s">
        <v>99</v>
      </c>
      <c r="H113" s="348">
        <v>5</v>
      </c>
      <c r="I113" s="349">
        <v>5</v>
      </c>
      <c r="J113" s="349">
        <v>1</v>
      </c>
      <c r="K113" s="349">
        <v>2</v>
      </c>
      <c r="L113" s="349">
        <v>4</v>
      </c>
      <c r="M113" s="349">
        <v>3</v>
      </c>
      <c r="N113" s="350">
        <v>4</v>
      </c>
      <c r="O113" s="349">
        <v>4</v>
      </c>
      <c r="P113" s="349"/>
      <c r="Q113" s="351">
        <v>4</v>
      </c>
      <c r="R113" s="349">
        <v>4</v>
      </c>
      <c r="S113" s="349">
        <v>4</v>
      </c>
      <c r="T113" s="349">
        <v>3</v>
      </c>
      <c r="U113" s="349">
        <v>4</v>
      </c>
      <c r="V113" s="351">
        <v>5</v>
      </c>
      <c r="W113" s="351">
        <v>5</v>
      </c>
      <c r="X113" s="371"/>
      <c r="Y113" s="184"/>
      <c r="AB113" s="179"/>
      <c r="AC113" s="179"/>
      <c r="AD113" s="185"/>
      <c r="AE113" s="185"/>
      <c r="AF113" s="185"/>
      <c r="AG113" s="185"/>
      <c r="AH113" s="185"/>
      <c r="AI113" s="185"/>
      <c r="AJ113" s="185"/>
      <c r="AK113" s="185"/>
      <c r="AL113" s="185"/>
      <c r="AM113" s="185"/>
      <c r="AN113" s="185"/>
      <c r="AO113" s="185"/>
      <c r="AP113" s="185"/>
      <c r="AQ113" s="185"/>
      <c r="AR113" s="180"/>
      <c r="AS113" s="180"/>
      <c r="AT113" s="180"/>
      <c r="AU113" s="180"/>
      <c r="AV113" s="180"/>
      <c r="AW113" s="180"/>
      <c r="AX113" s="180"/>
      <c r="AY113" s="180"/>
      <c r="AZ113" s="181"/>
      <c r="BA113" s="181"/>
      <c r="BB113" s="180"/>
      <c r="BC113" s="180"/>
      <c r="BD113" s="180"/>
      <c r="BE113" s="180"/>
      <c r="BF113" s="180"/>
      <c r="BG113" s="180"/>
      <c r="BH113" s="180"/>
      <c r="BI113" s="180"/>
      <c r="BJ113" s="180"/>
      <c r="BK113" s="180"/>
      <c r="BL113" s="180"/>
      <c r="BM113" s="180"/>
      <c r="BN113" s="180"/>
      <c r="BO113" s="180"/>
      <c r="BP113" s="180"/>
      <c r="BQ113" s="180"/>
      <c r="BR113" s="180"/>
      <c r="BS113" s="180"/>
      <c r="BT113" s="180"/>
      <c r="BU113" s="180"/>
      <c r="BV113" s="180"/>
      <c r="BW113" s="180"/>
      <c r="BX113" s="180"/>
      <c r="BY113" s="180"/>
      <c r="BZ113" s="182"/>
      <c r="CA113" s="180"/>
      <c r="CB113" s="180"/>
      <c r="CC113" s="180"/>
      <c r="CD113" s="180"/>
      <c r="CE113" s="180"/>
      <c r="CF113" s="180"/>
      <c r="CG113" s="180"/>
      <c r="CH113" s="180"/>
      <c r="CI113" s="180"/>
      <c r="CJ113" s="180"/>
      <c r="CK113" s="180"/>
      <c r="CL113" s="180"/>
      <c r="CM113" s="180"/>
      <c r="CN113" s="180"/>
      <c r="CO113" s="180"/>
      <c r="CP113" s="180"/>
      <c r="CQ113" s="180"/>
      <c r="CR113" s="180"/>
      <c r="CS113" s="180"/>
      <c r="CT113" s="180"/>
      <c r="CU113" s="180"/>
      <c r="CV113" s="180"/>
      <c r="CW113" s="180"/>
      <c r="CX113" s="180"/>
      <c r="CY113" s="181"/>
    </row>
    <row r="114" spans="2:103" s="1" customFormat="1" ht="30" customHeight="1">
      <c r="B114" s="183">
        <v>109</v>
      </c>
      <c r="C114" s="370">
        <v>43262</v>
      </c>
      <c r="D114" s="183" t="s">
        <v>165</v>
      </c>
      <c r="E114" s="184" t="s">
        <v>133</v>
      </c>
      <c r="F114" s="184" t="s">
        <v>135</v>
      </c>
      <c r="G114" s="343" t="s">
        <v>112</v>
      </c>
      <c r="H114" s="348">
        <v>5</v>
      </c>
      <c r="I114" s="349">
        <v>3</v>
      </c>
      <c r="J114" s="349">
        <v>3</v>
      </c>
      <c r="K114" s="349">
        <v>3</v>
      </c>
      <c r="L114" s="349">
        <v>5</v>
      </c>
      <c r="M114" s="349">
        <v>5</v>
      </c>
      <c r="N114" s="350">
        <v>4</v>
      </c>
      <c r="O114" s="349">
        <v>5</v>
      </c>
      <c r="P114" s="349">
        <v>3</v>
      </c>
      <c r="Q114" s="351">
        <v>2</v>
      </c>
      <c r="R114" s="349">
        <v>3</v>
      </c>
      <c r="S114" s="349">
        <v>2</v>
      </c>
      <c r="T114" s="349">
        <v>4</v>
      </c>
      <c r="U114" s="349">
        <v>2</v>
      </c>
      <c r="V114" s="351"/>
      <c r="W114" s="351"/>
      <c r="X114" s="371"/>
      <c r="Y114" s="184"/>
      <c r="AB114" s="179"/>
      <c r="AC114" s="179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0"/>
      <c r="AS114" s="180"/>
      <c r="AT114" s="180"/>
      <c r="AU114" s="180"/>
      <c r="AV114" s="180"/>
      <c r="AW114" s="180"/>
      <c r="AX114" s="180"/>
      <c r="AY114" s="180"/>
      <c r="AZ114" s="181"/>
      <c r="BA114" s="181"/>
      <c r="BB114" s="180"/>
      <c r="BC114" s="180"/>
      <c r="BD114" s="180"/>
      <c r="BE114" s="180"/>
      <c r="BF114" s="180"/>
      <c r="BG114" s="180"/>
      <c r="BH114" s="180"/>
      <c r="BI114" s="180"/>
      <c r="BJ114" s="180"/>
      <c r="BK114" s="180"/>
      <c r="BL114" s="180"/>
      <c r="BM114" s="180"/>
      <c r="BN114" s="180"/>
      <c r="BO114" s="180"/>
      <c r="BP114" s="180"/>
      <c r="BQ114" s="180"/>
      <c r="BR114" s="180"/>
      <c r="BS114" s="180"/>
      <c r="BT114" s="180"/>
      <c r="BU114" s="180"/>
      <c r="BV114" s="180"/>
      <c r="BW114" s="180"/>
      <c r="BX114" s="180"/>
      <c r="BY114" s="180"/>
      <c r="BZ114" s="182"/>
      <c r="CA114" s="180"/>
      <c r="CB114" s="180"/>
      <c r="CC114" s="180"/>
      <c r="CD114" s="180"/>
      <c r="CE114" s="180"/>
      <c r="CF114" s="180"/>
      <c r="CG114" s="180"/>
      <c r="CH114" s="180"/>
      <c r="CI114" s="180"/>
      <c r="CJ114" s="180"/>
      <c r="CK114" s="180"/>
      <c r="CL114" s="180"/>
      <c r="CM114" s="180"/>
      <c r="CN114" s="180"/>
      <c r="CO114" s="180"/>
      <c r="CP114" s="180"/>
      <c r="CQ114" s="180"/>
      <c r="CR114" s="180"/>
      <c r="CS114" s="180"/>
      <c r="CT114" s="180"/>
      <c r="CU114" s="180"/>
      <c r="CV114" s="180"/>
      <c r="CW114" s="180"/>
      <c r="CX114" s="180"/>
      <c r="CY114" s="181"/>
    </row>
    <row r="115" spans="2:103" s="1" customFormat="1" ht="30" customHeight="1">
      <c r="B115" s="183">
        <v>110</v>
      </c>
      <c r="C115" s="370">
        <v>43262</v>
      </c>
      <c r="D115" s="183" t="s">
        <v>165</v>
      </c>
      <c r="E115" s="184" t="s">
        <v>133</v>
      </c>
      <c r="F115" s="184" t="s">
        <v>135</v>
      </c>
      <c r="G115" s="343" t="s">
        <v>94</v>
      </c>
      <c r="H115" s="348">
        <v>5</v>
      </c>
      <c r="I115" s="349">
        <v>5</v>
      </c>
      <c r="J115" s="349">
        <v>4</v>
      </c>
      <c r="K115" s="349">
        <v>4</v>
      </c>
      <c r="L115" s="349">
        <v>5</v>
      </c>
      <c r="M115" s="349">
        <v>4</v>
      </c>
      <c r="N115" s="350">
        <v>5</v>
      </c>
      <c r="O115" s="349">
        <v>4</v>
      </c>
      <c r="P115" s="349">
        <v>4</v>
      </c>
      <c r="Q115" s="351">
        <v>5</v>
      </c>
      <c r="R115" s="349">
        <v>4</v>
      </c>
      <c r="S115" s="349">
        <v>3</v>
      </c>
      <c r="T115" s="349">
        <v>3</v>
      </c>
      <c r="U115" s="349">
        <v>5</v>
      </c>
      <c r="V115" s="351">
        <v>5</v>
      </c>
      <c r="W115" s="351">
        <v>4</v>
      </c>
      <c r="X115" s="371"/>
      <c r="Y115" s="184"/>
      <c r="AB115" s="179"/>
      <c r="AC115" s="179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0"/>
      <c r="AS115" s="180"/>
      <c r="AT115" s="180"/>
      <c r="AU115" s="180"/>
      <c r="AV115" s="180"/>
      <c r="AW115" s="180"/>
      <c r="AX115" s="180"/>
      <c r="AY115" s="180"/>
      <c r="AZ115" s="181"/>
      <c r="BA115" s="181"/>
      <c r="BB115" s="180"/>
      <c r="BC115" s="180"/>
      <c r="BD115" s="180"/>
      <c r="BE115" s="180"/>
      <c r="BF115" s="180"/>
      <c r="BG115" s="180"/>
      <c r="BH115" s="180"/>
      <c r="BI115" s="180"/>
      <c r="BJ115" s="180"/>
      <c r="BK115" s="180"/>
      <c r="BL115" s="180"/>
      <c r="BM115" s="180"/>
      <c r="BN115" s="180"/>
      <c r="BO115" s="180"/>
      <c r="BP115" s="180"/>
      <c r="BQ115" s="180"/>
      <c r="BR115" s="180"/>
      <c r="BS115" s="180"/>
      <c r="BT115" s="180"/>
      <c r="BU115" s="180"/>
      <c r="BV115" s="180"/>
      <c r="BW115" s="180"/>
      <c r="BX115" s="180"/>
      <c r="BY115" s="180"/>
      <c r="BZ115" s="182"/>
      <c r="CA115" s="180"/>
      <c r="CB115" s="180"/>
      <c r="CC115" s="180"/>
      <c r="CD115" s="180"/>
      <c r="CE115" s="180"/>
      <c r="CF115" s="180"/>
      <c r="CG115" s="180"/>
      <c r="CH115" s="180"/>
      <c r="CI115" s="180"/>
      <c r="CJ115" s="180"/>
      <c r="CK115" s="180"/>
      <c r="CL115" s="180"/>
      <c r="CM115" s="180"/>
      <c r="CN115" s="180"/>
      <c r="CO115" s="180"/>
      <c r="CP115" s="180"/>
      <c r="CQ115" s="180"/>
      <c r="CR115" s="180"/>
      <c r="CS115" s="180"/>
      <c r="CT115" s="180"/>
      <c r="CU115" s="180"/>
      <c r="CV115" s="180"/>
      <c r="CW115" s="180"/>
      <c r="CX115" s="180"/>
      <c r="CY115" s="181"/>
    </row>
    <row r="116" spans="2:103" s="1" customFormat="1" ht="30" customHeight="1">
      <c r="B116" s="183">
        <v>111</v>
      </c>
      <c r="C116" s="370">
        <v>43262</v>
      </c>
      <c r="D116" s="183" t="s">
        <v>166</v>
      </c>
      <c r="E116" s="184" t="s">
        <v>133</v>
      </c>
      <c r="F116" s="184" t="s">
        <v>134</v>
      </c>
      <c r="G116" s="343" t="s">
        <v>105</v>
      </c>
      <c r="H116" s="348">
        <v>4</v>
      </c>
      <c r="I116" s="349">
        <v>3</v>
      </c>
      <c r="J116" s="349"/>
      <c r="K116" s="349">
        <v>3</v>
      </c>
      <c r="L116" s="349">
        <v>3</v>
      </c>
      <c r="M116" s="349">
        <v>3</v>
      </c>
      <c r="N116" s="350">
        <v>4</v>
      </c>
      <c r="O116" s="349">
        <v>4</v>
      </c>
      <c r="P116" s="349">
        <v>4</v>
      </c>
      <c r="Q116" s="351">
        <v>3</v>
      </c>
      <c r="R116" s="349"/>
      <c r="S116" s="349">
        <v>3</v>
      </c>
      <c r="T116" s="349"/>
      <c r="U116" s="349">
        <v>4</v>
      </c>
      <c r="V116" s="351">
        <v>2</v>
      </c>
      <c r="W116" s="351">
        <v>3</v>
      </c>
      <c r="X116" s="371"/>
      <c r="Y116" s="184"/>
      <c r="AB116" s="179"/>
      <c r="AC116" s="179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0"/>
      <c r="AS116" s="180"/>
      <c r="AT116" s="180"/>
      <c r="AU116" s="180"/>
      <c r="AV116" s="180"/>
      <c r="AW116" s="180"/>
      <c r="AX116" s="180"/>
      <c r="AY116" s="180"/>
      <c r="AZ116" s="181"/>
      <c r="BA116" s="181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  <c r="BN116" s="180"/>
      <c r="BO116" s="180"/>
      <c r="BP116" s="180"/>
      <c r="BQ116" s="180"/>
      <c r="BR116" s="180"/>
      <c r="BS116" s="180"/>
      <c r="BT116" s="180"/>
      <c r="BU116" s="180"/>
      <c r="BV116" s="180"/>
      <c r="BW116" s="180"/>
      <c r="BX116" s="180"/>
      <c r="BY116" s="180"/>
      <c r="BZ116" s="182"/>
      <c r="CA116" s="180"/>
      <c r="CB116" s="180"/>
      <c r="CC116" s="180"/>
      <c r="CD116" s="180"/>
      <c r="CE116" s="180"/>
      <c r="CF116" s="180"/>
      <c r="CG116" s="180"/>
      <c r="CH116" s="180"/>
      <c r="CI116" s="180"/>
      <c r="CJ116" s="180"/>
      <c r="CK116" s="180"/>
      <c r="CL116" s="180"/>
      <c r="CM116" s="180"/>
      <c r="CN116" s="180"/>
      <c r="CO116" s="180"/>
      <c r="CP116" s="180"/>
      <c r="CQ116" s="180"/>
      <c r="CR116" s="180"/>
      <c r="CS116" s="180"/>
      <c r="CT116" s="180"/>
      <c r="CU116" s="180"/>
      <c r="CV116" s="180"/>
      <c r="CW116" s="180"/>
      <c r="CX116" s="180"/>
      <c r="CY116" s="181"/>
    </row>
    <row r="117" spans="2:103" s="1" customFormat="1" ht="30" customHeight="1">
      <c r="B117" s="183">
        <v>112</v>
      </c>
      <c r="C117" s="370">
        <v>43262</v>
      </c>
      <c r="D117" s="183" t="s">
        <v>165</v>
      </c>
      <c r="E117" s="184" t="s">
        <v>132</v>
      </c>
      <c r="F117" s="184" t="s">
        <v>135</v>
      </c>
      <c r="G117" s="343" t="s">
        <v>110</v>
      </c>
      <c r="H117" s="348">
        <v>5</v>
      </c>
      <c r="I117" s="349">
        <v>5</v>
      </c>
      <c r="J117" s="349">
        <v>2</v>
      </c>
      <c r="K117" s="349"/>
      <c r="L117" s="349">
        <v>5</v>
      </c>
      <c r="M117" s="349">
        <v>4</v>
      </c>
      <c r="N117" s="350">
        <v>5</v>
      </c>
      <c r="O117" s="349">
        <v>3</v>
      </c>
      <c r="P117" s="349">
        <v>3</v>
      </c>
      <c r="Q117" s="351">
        <v>5</v>
      </c>
      <c r="R117" s="349">
        <v>5</v>
      </c>
      <c r="S117" s="349">
        <v>5</v>
      </c>
      <c r="T117" s="349">
        <v>5</v>
      </c>
      <c r="U117" s="349"/>
      <c r="V117" s="351">
        <v>5</v>
      </c>
      <c r="W117" s="351">
        <v>5</v>
      </c>
      <c r="X117" s="371"/>
      <c r="Y117" s="184"/>
      <c r="AB117" s="179"/>
      <c r="AC117" s="179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0"/>
      <c r="AS117" s="180"/>
      <c r="AT117" s="180"/>
      <c r="AU117" s="180"/>
      <c r="AV117" s="180"/>
      <c r="AW117" s="180"/>
      <c r="AX117" s="180"/>
      <c r="AY117" s="180"/>
      <c r="AZ117" s="181"/>
      <c r="BA117" s="181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  <c r="BN117" s="180"/>
      <c r="BO117" s="180"/>
      <c r="BP117" s="180"/>
      <c r="BQ117" s="180"/>
      <c r="BR117" s="180"/>
      <c r="BS117" s="180"/>
      <c r="BT117" s="180"/>
      <c r="BU117" s="180"/>
      <c r="BV117" s="180"/>
      <c r="BW117" s="180"/>
      <c r="BX117" s="180"/>
      <c r="BY117" s="180"/>
      <c r="BZ117" s="182"/>
      <c r="CA117" s="180"/>
      <c r="CB117" s="180"/>
      <c r="CC117" s="180"/>
      <c r="CD117" s="180"/>
      <c r="CE117" s="180"/>
      <c r="CF117" s="180"/>
      <c r="CG117" s="180"/>
      <c r="CH117" s="180"/>
      <c r="CI117" s="180"/>
      <c r="CJ117" s="180"/>
      <c r="CK117" s="180"/>
      <c r="CL117" s="180"/>
      <c r="CM117" s="180"/>
      <c r="CN117" s="180"/>
      <c r="CO117" s="180"/>
      <c r="CP117" s="180"/>
      <c r="CQ117" s="180"/>
      <c r="CR117" s="180"/>
      <c r="CS117" s="180"/>
      <c r="CT117" s="180"/>
      <c r="CU117" s="180"/>
      <c r="CV117" s="180"/>
      <c r="CW117" s="180"/>
      <c r="CX117" s="180"/>
      <c r="CY117" s="181"/>
    </row>
    <row r="118" spans="2:103" s="1" customFormat="1" ht="30" customHeight="1">
      <c r="B118" s="367">
        <v>113</v>
      </c>
      <c r="C118" s="370">
        <v>43262</v>
      </c>
      <c r="D118" s="183" t="s">
        <v>165</v>
      </c>
      <c r="E118" s="184" t="s">
        <v>133</v>
      </c>
      <c r="F118" s="184" t="s">
        <v>134</v>
      </c>
      <c r="G118" s="343" t="s">
        <v>123</v>
      </c>
      <c r="H118" s="348">
        <v>2</v>
      </c>
      <c r="I118" s="349">
        <v>3</v>
      </c>
      <c r="J118" s="349">
        <v>1</v>
      </c>
      <c r="K118" s="349">
        <v>2</v>
      </c>
      <c r="L118" s="349">
        <v>2</v>
      </c>
      <c r="M118" s="349">
        <v>3</v>
      </c>
      <c r="N118" s="350">
        <v>4</v>
      </c>
      <c r="O118" s="349">
        <v>3</v>
      </c>
      <c r="P118" s="349">
        <v>3</v>
      </c>
      <c r="Q118" s="351">
        <v>3</v>
      </c>
      <c r="R118" s="349">
        <v>3</v>
      </c>
      <c r="S118" s="349">
        <v>3</v>
      </c>
      <c r="T118" s="349">
        <v>3</v>
      </c>
      <c r="U118" s="349"/>
      <c r="V118" s="351">
        <v>3</v>
      </c>
      <c r="W118" s="351">
        <v>3</v>
      </c>
      <c r="X118" s="371"/>
      <c r="Y118" s="184"/>
      <c r="AB118" s="179"/>
      <c r="AC118" s="179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0"/>
      <c r="AS118" s="180"/>
      <c r="AT118" s="180"/>
      <c r="AU118" s="180"/>
      <c r="AV118" s="180"/>
      <c r="AW118" s="180"/>
      <c r="AX118" s="180"/>
      <c r="AY118" s="180"/>
      <c r="AZ118" s="181"/>
      <c r="BA118" s="181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  <c r="BN118" s="180"/>
      <c r="BO118" s="180"/>
      <c r="BP118" s="180"/>
      <c r="BQ118" s="180"/>
      <c r="BR118" s="180"/>
      <c r="BS118" s="180"/>
      <c r="BT118" s="180"/>
      <c r="BU118" s="180"/>
      <c r="BV118" s="180"/>
      <c r="BW118" s="180"/>
      <c r="BX118" s="180"/>
      <c r="BY118" s="180"/>
      <c r="BZ118" s="182"/>
      <c r="CA118" s="180"/>
      <c r="CB118" s="180"/>
      <c r="CC118" s="180"/>
      <c r="CD118" s="180"/>
      <c r="CE118" s="180"/>
      <c r="CF118" s="180"/>
      <c r="CG118" s="180"/>
      <c r="CH118" s="180"/>
      <c r="CI118" s="180"/>
      <c r="CJ118" s="180"/>
      <c r="CK118" s="180"/>
      <c r="CL118" s="180"/>
      <c r="CM118" s="180"/>
      <c r="CN118" s="180"/>
      <c r="CO118" s="180"/>
      <c r="CP118" s="180"/>
      <c r="CQ118" s="180"/>
      <c r="CR118" s="180"/>
      <c r="CS118" s="180"/>
      <c r="CT118" s="180"/>
      <c r="CU118" s="180"/>
      <c r="CV118" s="180"/>
      <c r="CW118" s="180"/>
      <c r="CX118" s="180"/>
      <c r="CY118" s="181"/>
    </row>
    <row r="119" spans="2:103" s="1" customFormat="1" ht="30" customHeight="1">
      <c r="B119" s="183">
        <v>114</v>
      </c>
      <c r="C119" s="370">
        <v>43262</v>
      </c>
      <c r="D119" s="183" t="s">
        <v>165</v>
      </c>
      <c r="E119" s="184" t="s">
        <v>133</v>
      </c>
      <c r="F119" s="184" t="s">
        <v>134</v>
      </c>
      <c r="G119" s="343" t="s">
        <v>93</v>
      </c>
      <c r="H119" s="348">
        <v>5</v>
      </c>
      <c r="I119" s="349">
        <v>4</v>
      </c>
      <c r="J119" s="349">
        <v>4</v>
      </c>
      <c r="K119" s="349">
        <v>4</v>
      </c>
      <c r="L119" s="349">
        <v>5</v>
      </c>
      <c r="M119" s="349">
        <v>5</v>
      </c>
      <c r="N119" s="350">
        <v>5</v>
      </c>
      <c r="O119" s="349">
        <v>5</v>
      </c>
      <c r="P119" s="349">
        <v>5</v>
      </c>
      <c r="Q119" s="351">
        <v>4</v>
      </c>
      <c r="R119" s="349">
        <v>4</v>
      </c>
      <c r="S119" s="349">
        <v>4</v>
      </c>
      <c r="T119" s="349">
        <v>4</v>
      </c>
      <c r="U119" s="349">
        <v>4</v>
      </c>
      <c r="V119" s="351">
        <v>4</v>
      </c>
      <c r="W119" s="351">
        <v>5</v>
      </c>
      <c r="X119" s="371"/>
      <c r="Y119" s="184"/>
      <c r="AB119" s="179"/>
      <c r="AC119" s="179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0"/>
      <c r="AS119" s="180"/>
      <c r="AT119" s="180"/>
      <c r="AU119" s="180"/>
      <c r="AV119" s="180"/>
      <c r="AW119" s="180"/>
      <c r="AX119" s="180"/>
      <c r="AY119" s="180"/>
      <c r="AZ119" s="181"/>
      <c r="BA119" s="181"/>
      <c r="BB119" s="180"/>
      <c r="BC119" s="180"/>
      <c r="BD119" s="180"/>
      <c r="BE119" s="180"/>
      <c r="BF119" s="180"/>
      <c r="BG119" s="180"/>
      <c r="BH119" s="180"/>
      <c r="BI119" s="180"/>
      <c r="BJ119" s="180"/>
      <c r="BK119" s="180"/>
      <c r="BL119" s="180"/>
      <c r="BM119" s="180"/>
      <c r="BN119" s="180"/>
      <c r="BO119" s="180"/>
      <c r="BP119" s="180"/>
      <c r="BQ119" s="180"/>
      <c r="BR119" s="180"/>
      <c r="BS119" s="180"/>
      <c r="BT119" s="180"/>
      <c r="BU119" s="180"/>
      <c r="BV119" s="180"/>
      <c r="BW119" s="180"/>
      <c r="BX119" s="180"/>
      <c r="BY119" s="180"/>
      <c r="BZ119" s="182"/>
      <c r="CA119" s="180"/>
      <c r="CB119" s="180"/>
      <c r="CC119" s="180"/>
      <c r="CD119" s="180"/>
      <c r="CE119" s="180"/>
      <c r="CF119" s="180"/>
      <c r="CG119" s="180"/>
      <c r="CH119" s="180"/>
      <c r="CI119" s="180"/>
      <c r="CJ119" s="180"/>
      <c r="CK119" s="180"/>
      <c r="CL119" s="180"/>
      <c r="CM119" s="180"/>
      <c r="CN119" s="180"/>
      <c r="CO119" s="180"/>
      <c r="CP119" s="180"/>
      <c r="CQ119" s="180"/>
      <c r="CR119" s="180"/>
      <c r="CS119" s="180"/>
      <c r="CT119" s="180"/>
      <c r="CU119" s="180"/>
      <c r="CV119" s="180"/>
      <c r="CW119" s="180"/>
      <c r="CX119" s="180"/>
      <c r="CY119" s="181"/>
    </row>
    <row r="120" spans="2:103" s="1" customFormat="1" ht="30" customHeight="1">
      <c r="B120" s="183">
        <v>115</v>
      </c>
      <c r="C120" s="370">
        <v>43262</v>
      </c>
      <c r="D120" s="183" t="s">
        <v>165</v>
      </c>
      <c r="E120" s="184" t="s">
        <v>132</v>
      </c>
      <c r="F120" s="184" t="s">
        <v>136</v>
      </c>
      <c r="G120" s="343" t="s">
        <v>116</v>
      </c>
      <c r="H120" s="348">
        <v>4</v>
      </c>
      <c r="I120" s="349">
        <v>3</v>
      </c>
      <c r="J120" s="349"/>
      <c r="K120" s="349">
        <v>3</v>
      </c>
      <c r="L120" s="349">
        <v>4</v>
      </c>
      <c r="M120" s="349">
        <v>4</v>
      </c>
      <c r="N120" s="350">
        <v>3</v>
      </c>
      <c r="O120" s="349">
        <v>4</v>
      </c>
      <c r="P120" s="349">
        <v>4</v>
      </c>
      <c r="Q120" s="351">
        <v>3</v>
      </c>
      <c r="R120" s="349"/>
      <c r="S120" s="349">
        <v>3</v>
      </c>
      <c r="T120" s="349">
        <v>4</v>
      </c>
      <c r="U120" s="349">
        <v>3</v>
      </c>
      <c r="V120" s="351">
        <v>3</v>
      </c>
      <c r="W120" s="351">
        <v>4</v>
      </c>
      <c r="X120" s="371"/>
      <c r="Y120" s="184"/>
      <c r="AB120" s="179"/>
      <c r="AC120" s="179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0"/>
      <c r="AS120" s="180"/>
      <c r="AT120" s="180"/>
      <c r="AU120" s="180"/>
      <c r="AV120" s="180"/>
      <c r="AW120" s="180"/>
      <c r="AX120" s="180"/>
      <c r="AY120" s="180"/>
      <c r="AZ120" s="181"/>
      <c r="BA120" s="181"/>
      <c r="BB120" s="180"/>
      <c r="BC120" s="180"/>
      <c r="BD120" s="180"/>
      <c r="BE120" s="180"/>
      <c r="BF120" s="180"/>
      <c r="BG120" s="180"/>
      <c r="BH120" s="180"/>
      <c r="BI120" s="180"/>
      <c r="BJ120" s="180"/>
      <c r="BK120" s="180"/>
      <c r="BL120" s="180"/>
      <c r="BM120" s="180"/>
      <c r="BN120" s="180"/>
      <c r="BO120" s="180"/>
      <c r="BP120" s="180"/>
      <c r="BQ120" s="180"/>
      <c r="BR120" s="180"/>
      <c r="BS120" s="180"/>
      <c r="BT120" s="180"/>
      <c r="BU120" s="180"/>
      <c r="BV120" s="180"/>
      <c r="BW120" s="180"/>
      <c r="BX120" s="180"/>
      <c r="BY120" s="180"/>
      <c r="BZ120" s="182"/>
      <c r="CA120" s="180"/>
      <c r="CB120" s="180"/>
      <c r="CC120" s="180"/>
      <c r="CD120" s="180"/>
      <c r="CE120" s="180"/>
      <c r="CF120" s="180"/>
      <c r="CG120" s="180"/>
      <c r="CH120" s="180"/>
      <c r="CI120" s="180"/>
      <c r="CJ120" s="180"/>
      <c r="CK120" s="180"/>
      <c r="CL120" s="180"/>
      <c r="CM120" s="180"/>
      <c r="CN120" s="180"/>
      <c r="CO120" s="180"/>
      <c r="CP120" s="180"/>
      <c r="CQ120" s="180"/>
      <c r="CR120" s="180"/>
      <c r="CS120" s="180"/>
      <c r="CT120" s="180"/>
      <c r="CU120" s="180"/>
      <c r="CV120" s="180"/>
      <c r="CW120" s="180"/>
      <c r="CX120" s="180"/>
      <c r="CY120" s="181"/>
    </row>
    <row r="121" spans="2:103" s="1" customFormat="1" ht="30" customHeight="1">
      <c r="B121" s="183">
        <v>116</v>
      </c>
      <c r="C121" s="370">
        <v>43262</v>
      </c>
      <c r="D121" s="183" t="s">
        <v>165</v>
      </c>
      <c r="E121" s="184" t="s">
        <v>132</v>
      </c>
      <c r="F121" s="184" t="s">
        <v>134</v>
      </c>
      <c r="G121" s="343" t="s">
        <v>121</v>
      </c>
      <c r="H121" s="348"/>
      <c r="I121" s="349">
        <v>5</v>
      </c>
      <c r="J121" s="349">
        <v>3</v>
      </c>
      <c r="K121" s="349">
        <v>3</v>
      </c>
      <c r="L121" s="349">
        <v>5</v>
      </c>
      <c r="M121" s="349">
        <v>5</v>
      </c>
      <c r="N121" s="350">
        <v>5</v>
      </c>
      <c r="O121" s="349">
        <v>3</v>
      </c>
      <c r="P121" s="349">
        <v>3</v>
      </c>
      <c r="Q121" s="351">
        <v>4</v>
      </c>
      <c r="R121" s="349">
        <v>4</v>
      </c>
      <c r="S121" s="349">
        <v>3</v>
      </c>
      <c r="T121" s="349">
        <v>4</v>
      </c>
      <c r="U121" s="349">
        <v>4</v>
      </c>
      <c r="V121" s="351">
        <v>5</v>
      </c>
      <c r="W121" s="351">
        <v>5</v>
      </c>
      <c r="X121" s="371"/>
      <c r="Y121" s="184"/>
      <c r="AB121" s="179"/>
      <c r="AC121" s="179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0"/>
      <c r="AS121" s="180"/>
      <c r="AT121" s="180"/>
      <c r="AU121" s="180"/>
      <c r="AV121" s="180"/>
      <c r="AW121" s="180"/>
      <c r="AX121" s="180"/>
      <c r="AY121" s="180"/>
      <c r="AZ121" s="181"/>
      <c r="BA121" s="181"/>
      <c r="BB121" s="180"/>
      <c r="BC121" s="180"/>
      <c r="BD121" s="180"/>
      <c r="BE121" s="180"/>
      <c r="BF121" s="180"/>
      <c r="BG121" s="180"/>
      <c r="BH121" s="180"/>
      <c r="BI121" s="180"/>
      <c r="BJ121" s="180"/>
      <c r="BK121" s="180"/>
      <c r="BL121" s="180"/>
      <c r="BM121" s="180"/>
      <c r="BN121" s="180"/>
      <c r="BO121" s="180"/>
      <c r="BP121" s="180"/>
      <c r="BQ121" s="180"/>
      <c r="BR121" s="180"/>
      <c r="BS121" s="180"/>
      <c r="BT121" s="180"/>
      <c r="BU121" s="180"/>
      <c r="BV121" s="180"/>
      <c r="BW121" s="180"/>
      <c r="BX121" s="180"/>
      <c r="BY121" s="180"/>
      <c r="BZ121" s="182"/>
      <c r="CA121" s="180"/>
      <c r="CB121" s="180"/>
      <c r="CC121" s="180"/>
      <c r="CD121" s="180"/>
      <c r="CE121" s="180"/>
      <c r="CF121" s="180"/>
      <c r="CG121" s="180"/>
      <c r="CH121" s="180"/>
      <c r="CI121" s="180"/>
      <c r="CJ121" s="180"/>
      <c r="CK121" s="180"/>
      <c r="CL121" s="180"/>
      <c r="CM121" s="180"/>
      <c r="CN121" s="180"/>
      <c r="CO121" s="180"/>
      <c r="CP121" s="180"/>
      <c r="CQ121" s="180"/>
      <c r="CR121" s="180"/>
      <c r="CS121" s="180"/>
      <c r="CT121" s="180"/>
      <c r="CU121" s="180"/>
      <c r="CV121" s="180"/>
      <c r="CW121" s="180"/>
      <c r="CX121" s="180"/>
      <c r="CY121" s="181"/>
    </row>
    <row r="122" spans="2:103" s="1" customFormat="1" ht="30" customHeight="1">
      <c r="B122" s="183">
        <v>117</v>
      </c>
      <c r="C122" s="370">
        <v>43262</v>
      </c>
      <c r="D122" s="183" t="s">
        <v>166</v>
      </c>
      <c r="E122" s="184" t="s">
        <v>132</v>
      </c>
      <c r="F122" s="184" t="s">
        <v>135</v>
      </c>
      <c r="G122" s="343" t="s">
        <v>111</v>
      </c>
      <c r="H122" s="348">
        <v>4</v>
      </c>
      <c r="I122" s="349">
        <v>5</v>
      </c>
      <c r="J122" s="349">
        <v>2</v>
      </c>
      <c r="K122" s="349">
        <v>3</v>
      </c>
      <c r="L122" s="349">
        <v>5</v>
      </c>
      <c r="M122" s="349">
        <v>4</v>
      </c>
      <c r="N122" s="350">
        <v>3</v>
      </c>
      <c r="O122" s="349">
        <v>5</v>
      </c>
      <c r="P122" s="349">
        <v>5</v>
      </c>
      <c r="Q122" s="351">
        <v>3</v>
      </c>
      <c r="R122" s="349">
        <v>3</v>
      </c>
      <c r="S122" s="349">
        <v>3</v>
      </c>
      <c r="T122" s="349">
        <v>3</v>
      </c>
      <c r="U122" s="349">
        <v>4</v>
      </c>
      <c r="V122" s="351">
        <v>5</v>
      </c>
      <c r="W122" s="351">
        <v>4</v>
      </c>
      <c r="X122" s="371"/>
      <c r="Y122" s="184"/>
      <c r="AB122" s="179"/>
      <c r="AC122" s="179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0"/>
      <c r="AS122" s="180"/>
      <c r="AT122" s="180"/>
      <c r="AU122" s="180"/>
      <c r="AV122" s="180"/>
      <c r="AW122" s="180"/>
      <c r="AX122" s="180"/>
      <c r="AY122" s="180"/>
      <c r="AZ122" s="181"/>
      <c r="BA122" s="181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180"/>
      <c r="BN122" s="180"/>
      <c r="BO122" s="180"/>
      <c r="BP122" s="180"/>
      <c r="BQ122" s="180"/>
      <c r="BR122" s="180"/>
      <c r="BS122" s="180"/>
      <c r="BT122" s="180"/>
      <c r="BU122" s="180"/>
      <c r="BV122" s="180"/>
      <c r="BW122" s="180"/>
      <c r="BX122" s="180"/>
      <c r="BY122" s="180"/>
      <c r="BZ122" s="182"/>
      <c r="CA122" s="180"/>
      <c r="CB122" s="180"/>
      <c r="CC122" s="180"/>
      <c r="CD122" s="180"/>
      <c r="CE122" s="180"/>
      <c r="CF122" s="180"/>
      <c r="CG122" s="180"/>
      <c r="CH122" s="180"/>
      <c r="CI122" s="180"/>
      <c r="CJ122" s="180"/>
      <c r="CK122" s="180"/>
      <c r="CL122" s="180"/>
      <c r="CM122" s="180"/>
      <c r="CN122" s="180"/>
      <c r="CO122" s="180"/>
      <c r="CP122" s="180"/>
      <c r="CQ122" s="180"/>
      <c r="CR122" s="180"/>
      <c r="CS122" s="180"/>
      <c r="CT122" s="180"/>
      <c r="CU122" s="180"/>
      <c r="CV122" s="180"/>
      <c r="CW122" s="180"/>
      <c r="CX122" s="180"/>
      <c r="CY122" s="181"/>
    </row>
    <row r="123" spans="2:103" s="1" customFormat="1" ht="30" customHeight="1">
      <c r="B123" s="183">
        <v>118</v>
      </c>
      <c r="C123" s="370">
        <v>43262</v>
      </c>
      <c r="D123" s="183" t="s">
        <v>165</v>
      </c>
      <c r="E123" s="184" t="s">
        <v>133</v>
      </c>
      <c r="F123" s="184" t="s">
        <v>134</v>
      </c>
      <c r="G123" s="343" t="s">
        <v>106</v>
      </c>
      <c r="H123" s="348">
        <v>3</v>
      </c>
      <c r="I123" s="349">
        <v>4</v>
      </c>
      <c r="J123" s="349">
        <v>4</v>
      </c>
      <c r="K123" s="349">
        <v>4</v>
      </c>
      <c r="L123" s="349">
        <v>5</v>
      </c>
      <c r="M123" s="349">
        <v>4</v>
      </c>
      <c r="N123" s="350">
        <v>2</v>
      </c>
      <c r="O123" s="349">
        <v>3</v>
      </c>
      <c r="P123" s="349">
        <v>3</v>
      </c>
      <c r="Q123" s="351">
        <v>5</v>
      </c>
      <c r="R123" s="349">
        <v>3</v>
      </c>
      <c r="S123" s="349">
        <v>2</v>
      </c>
      <c r="T123" s="349">
        <v>2</v>
      </c>
      <c r="U123" s="349">
        <v>4</v>
      </c>
      <c r="V123" s="351">
        <v>4</v>
      </c>
      <c r="W123" s="351">
        <v>5</v>
      </c>
      <c r="X123" s="371"/>
      <c r="Y123" s="183"/>
      <c r="AB123" s="185"/>
      <c r="AC123" s="185"/>
      <c r="AD123" s="185"/>
      <c r="AE123" s="185"/>
      <c r="AF123" s="185"/>
      <c r="AG123" s="185"/>
      <c r="AH123" s="185"/>
      <c r="AI123" s="185"/>
      <c r="AJ123" s="185"/>
      <c r="AK123" s="185"/>
      <c r="AL123" s="185"/>
      <c r="AM123" s="185"/>
      <c r="AN123" s="185"/>
      <c r="AO123" s="185"/>
      <c r="AP123" s="185"/>
      <c r="AQ123" s="185"/>
      <c r="AR123" s="180"/>
      <c r="AS123" s="180"/>
      <c r="AT123" s="180"/>
      <c r="AU123" s="180"/>
      <c r="AV123" s="180"/>
      <c r="AW123" s="180"/>
      <c r="AX123" s="180"/>
      <c r="AY123" s="180"/>
      <c r="AZ123" s="181"/>
      <c r="BA123" s="181"/>
      <c r="BB123" s="180"/>
      <c r="BC123" s="180"/>
      <c r="BD123" s="180"/>
      <c r="BE123" s="180"/>
      <c r="BF123" s="180"/>
      <c r="BG123" s="180"/>
      <c r="BH123" s="180"/>
      <c r="BI123" s="180"/>
      <c r="BJ123" s="180"/>
      <c r="BK123" s="180"/>
      <c r="BL123" s="180"/>
      <c r="BM123" s="180"/>
      <c r="BN123" s="180"/>
      <c r="BO123" s="180"/>
      <c r="BP123" s="180"/>
      <c r="BQ123" s="180"/>
      <c r="BR123" s="180"/>
      <c r="BS123" s="180"/>
      <c r="BT123" s="180"/>
      <c r="BU123" s="180"/>
      <c r="BV123" s="180"/>
      <c r="BW123" s="180"/>
      <c r="BX123" s="180"/>
      <c r="BY123" s="180"/>
      <c r="BZ123" s="182"/>
      <c r="CA123" s="180"/>
      <c r="CB123" s="180"/>
      <c r="CC123" s="180"/>
      <c r="CD123" s="180"/>
      <c r="CE123" s="180"/>
      <c r="CF123" s="180"/>
      <c r="CG123" s="180"/>
      <c r="CH123" s="180"/>
      <c r="CI123" s="180"/>
      <c r="CJ123" s="180"/>
      <c r="CK123" s="180"/>
      <c r="CL123" s="180"/>
      <c r="CM123" s="180"/>
      <c r="CN123" s="180"/>
      <c r="CO123" s="180"/>
      <c r="CP123" s="180"/>
      <c r="CQ123" s="180"/>
      <c r="CR123" s="180"/>
      <c r="CS123" s="180"/>
      <c r="CT123" s="180"/>
      <c r="CU123" s="180"/>
      <c r="CV123" s="180"/>
      <c r="CW123" s="180"/>
      <c r="CX123" s="180"/>
      <c r="CY123" s="181"/>
    </row>
    <row r="124" spans="2:103" s="1" customFormat="1" ht="30" customHeight="1">
      <c r="B124" s="183">
        <v>119</v>
      </c>
      <c r="C124" s="370">
        <v>43262</v>
      </c>
      <c r="D124" s="183" t="s">
        <v>165</v>
      </c>
      <c r="E124" s="184" t="s">
        <v>132</v>
      </c>
      <c r="F124" s="184" t="s">
        <v>135</v>
      </c>
      <c r="G124" s="343" t="s">
        <v>111</v>
      </c>
      <c r="H124" s="348">
        <v>4</v>
      </c>
      <c r="I124" s="349">
        <v>5</v>
      </c>
      <c r="J124" s="349">
        <v>3</v>
      </c>
      <c r="K124" s="349">
        <v>4</v>
      </c>
      <c r="L124" s="349">
        <v>3</v>
      </c>
      <c r="M124" s="349">
        <v>4</v>
      </c>
      <c r="N124" s="350">
        <v>4</v>
      </c>
      <c r="O124" s="349">
        <v>4</v>
      </c>
      <c r="P124" s="349">
        <v>4</v>
      </c>
      <c r="Q124" s="351">
        <v>4</v>
      </c>
      <c r="R124" s="349">
        <v>4</v>
      </c>
      <c r="S124" s="349">
        <v>3</v>
      </c>
      <c r="T124" s="349">
        <v>3</v>
      </c>
      <c r="U124" s="349">
        <v>3</v>
      </c>
      <c r="V124" s="351">
        <v>4</v>
      </c>
      <c r="W124" s="351">
        <v>4</v>
      </c>
      <c r="X124" s="371"/>
      <c r="Y124" s="183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5"/>
      <c r="AM124" s="185"/>
      <c r="AN124" s="185"/>
      <c r="AO124" s="185"/>
      <c r="AP124" s="185"/>
      <c r="AQ124" s="185"/>
      <c r="AR124" s="180"/>
      <c r="AS124" s="180"/>
      <c r="AT124" s="180"/>
      <c r="AU124" s="180"/>
      <c r="AV124" s="180"/>
      <c r="AW124" s="180"/>
      <c r="AX124" s="180"/>
      <c r="AY124" s="180"/>
      <c r="AZ124" s="181"/>
      <c r="BA124" s="181"/>
      <c r="BB124" s="180"/>
      <c r="BC124" s="180"/>
      <c r="BD124" s="180"/>
      <c r="BE124" s="180"/>
      <c r="BF124" s="180"/>
      <c r="BG124" s="180"/>
      <c r="BH124" s="180"/>
      <c r="BI124" s="180"/>
      <c r="BJ124" s="180"/>
      <c r="BK124" s="180"/>
      <c r="BL124" s="180"/>
      <c r="BM124" s="180"/>
      <c r="BN124" s="180"/>
      <c r="BO124" s="180"/>
      <c r="BP124" s="180"/>
      <c r="BQ124" s="180"/>
      <c r="BR124" s="180"/>
      <c r="BS124" s="180"/>
      <c r="BT124" s="180"/>
      <c r="BU124" s="180"/>
      <c r="BV124" s="180"/>
      <c r="BW124" s="180"/>
      <c r="BX124" s="180"/>
      <c r="BY124" s="180"/>
      <c r="BZ124" s="182"/>
      <c r="CA124" s="180"/>
      <c r="CB124" s="180"/>
      <c r="CC124" s="180"/>
      <c r="CD124" s="180"/>
      <c r="CE124" s="180"/>
      <c r="CF124" s="180"/>
      <c r="CG124" s="180"/>
      <c r="CH124" s="180"/>
      <c r="CI124" s="180"/>
      <c r="CJ124" s="180"/>
      <c r="CK124" s="180"/>
      <c r="CL124" s="180"/>
      <c r="CM124" s="180"/>
      <c r="CN124" s="180"/>
      <c r="CO124" s="180"/>
      <c r="CP124" s="180"/>
      <c r="CQ124" s="180"/>
      <c r="CR124" s="180"/>
      <c r="CS124" s="180"/>
      <c r="CT124" s="180"/>
      <c r="CU124" s="180"/>
      <c r="CV124" s="180"/>
      <c r="CW124" s="180"/>
      <c r="CX124" s="180"/>
      <c r="CY124" s="181"/>
    </row>
    <row r="125" spans="2:103" s="1" customFormat="1" ht="30" customHeight="1">
      <c r="B125" s="183">
        <v>120</v>
      </c>
      <c r="C125" s="370">
        <v>43262</v>
      </c>
      <c r="D125" s="183" t="s">
        <v>165</v>
      </c>
      <c r="E125" s="184" t="s">
        <v>132</v>
      </c>
      <c r="F125" s="184" t="s">
        <v>134</v>
      </c>
      <c r="G125" s="343" t="s">
        <v>114</v>
      </c>
      <c r="H125" s="348">
        <v>5</v>
      </c>
      <c r="I125" s="349">
        <v>5</v>
      </c>
      <c r="J125" s="349">
        <v>2</v>
      </c>
      <c r="K125" s="349">
        <v>3</v>
      </c>
      <c r="L125" s="349">
        <v>5</v>
      </c>
      <c r="M125" s="349">
        <v>2</v>
      </c>
      <c r="N125" s="350">
        <v>4</v>
      </c>
      <c r="O125" s="349">
        <v>4</v>
      </c>
      <c r="P125" s="349">
        <v>1</v>
      </c>
      <c r="Q125" s="351">
        <v>3</v>
      </c>
      <c r="R125" s="349">
        <v>2</v>
      </c>
      <c r="S125" s="349">
        <v>2</v>
      </c>
      <c r="T125" s="349">
        <v>4</v>
      </c>
      <c r="U125" s="349"/>
      <c r="V125" s="351">
        <v>4</v>
      </c>
      <c r="W125" s="351">
        <v>4</v>
      </c>
      <c r="X125" s="183"/>
      <c r="Y125" s="183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5"/>
      <c r="AL125" s="185"/>
      <c r="AM125" s="185"/>
      <c r="AN125" s="185"/>
      <c r="AO125" s="185"/>
      <c r="AP125" s="185"/>
      <c r="AQ125" s="185"/>
      <c r="AR125" s="180"/>
      <c r="AS125" s="180"/>
      <c r="AT125" s="180"/>
      <c r="AU125" s="180"/>
      <c r="AV125" s="180"/>
      <c r="AW125" s="180"/>
      <c r="AX125" s="180"/>
      <c r="AY125" s="180"/>
      <c r="AZ125" s="181"/>
      <c r="BA125" s="181"/>
      <c r="BB125" s="180"/>
      <c r="BC125" s="180"/>
      <c r="BD125" s="180"/>
      <c r="BE125" s="180"/>
      <c r="BF125" s="180"/>
      <c r="BG125" s="180"/>
      <c r="BH125" s="180"/>
      <c r="BI125" s="180"/>
      <c r="BJ125" s="180"/>
      <c r="BK125" s="180"/>
      <c r="BL125" s="180"/>
      <c r="BM125" s="180"/>
      <c r="BN125" s="180"/>
      <c r="BO125" s="180"/>
      <c r="BP125" s="180"/>
      <c r="BQ125" s="180"/>
      <c r="BR125" s="180"/>
      <c r="BS125" s="180"/>
      <c r="BT125" s="180"/>
      <c r="BU125" s="180"/>
      <c r="BV125" s="180"/>
      <c r="BW125" s="180"/>
      <c r="BX125" s="180"/>
      <c r="BY125" s="180"/>
      <c r="BZ125" s="182"/>
      <c r="CA125" s="180"/>
      <c r="CB125" s="180"/>
      <c r="CC125" s="180"/>
      <c r="CD125" s="180"/>
      <c r="CE125" s="180"/>
      <c r="CF125" s="180"/>
      <c r="CG125" s="180"/>
      <c r="CH125" s="180"/>
      <c r="CI125" s="180"/>
      <c r="CJ125" s="180"/>
      <c r="CK125" s="180"/>
      <c r="CL125" s="180"/>
      <c r="CM125" s="180"/>
      <c r="CN125" s="180"/>
      <c r="CO125" s="180"/>
      <c r="CP125" s="180"/>
      <c r="CQ125" s="180"/>
      <c r="CR125" s="180"/>
      <c r="CS125" s="180"/>
      <c r="CT125" s="180"/>
      <c r="CU125" s="180"/>
      <c r="CV125" s="180"/>
      <c r="CW125" s="180"/>
      <c r="CX125" s="180"/>
      <c r="CY125" s="181"/>
    </row>
    <row r="126" spans="2:103" s="1" customFormat="1" ht="30" customHeight="1">
      <c r="B126" s="367">
        <v>121</v>
      </c>
      <c r="C126" s="370">
        <v>43262</v>
      </c>
      <c r="D126" s="183" t="s">
        <v>165</v>
      </c>
      <c r="E126" s="184" t="s">
        <v>132</v>
      </c>
      <c r="F126" s="184" t="s">
        <v>134</v>
      </c>
      <c r="G126" s="343" t="s">
        <v>101</v>
      </c>
      <c r="H126" s="348">
        <v>4</v>
      </c>
      <c r="I126" s="349">
        <v>4</v>
      </c>
      <c r="J126" s="349">
        <v>3</v>
      </c>
      <c r="K126" s="349">
        <v>4</v>
      </c>
      <c r="L126" s="349">
        <v>4</v>
      </c>
      <c r="M126" s="349">
        <v>4</v>
      </c>
      <c r="N126" s="350">
        <v>3</v>
      </c>
      <c r="O126" s="349">
        <v>3</v>
      </c>
      <c r="P126" s="349">
        <v>3</v>
      </c>
      <c r="Q126" s="351">
        <v>3</v>
      </c>
      <c r="R126" s="349">
        <v>3</v>
      </c>
      <c r="S126" s="349">
        <v>4</v>
      </c>
      <c r="T126" s="349">
        <v>4</v>
      </c>
      <c r="U126" s="349">
        <v>4</v>
      </c>
      <c r="V126" s="351">
        <v>4</v>
      </c>
      <c r="W126" s="351">
        <v>4</v>
      </c>
      <c r="X126" s="183"/>
      <c r="Y126" s="183"/>
      <c r="AB126" s="185"/>
      <c r="AC126" s="185"/>
      <c r="AD126" s="185"/>
      <c r="AE126" s="185"/>
      <c r="AF126" s="185"/>
      <c r="AG126" s="185"/>
      <c r="AH126" s="185"/>
      <c r="AI126" s="185"/>
      <c r="AJ126" s="185"/>
      <c r="AK126" s="185"/>
      <c r="AL126" s="185"/>
      <c r="AM126" s="185"/>
      <c r="AN126" s="185"/>
      <c r="AO126" s="185"/>
      <c r="AP126" s="185"/>
      <c r="AQ126" s="185"/>
      <c r="AR126" s="180"/>
      <c r="AS126" s="180"/>
      <c r="AT126" s="180"/>
      <c r="AU126" s="180"/>
      <c r="AV126" s="180"/>
      <c r="AW126" s="180"/>
      <c r="AX126" s="180"/>
      <c r="AY126" s="180"/>
      <c r="AZ126" s="181"/>
      <c r="BA126" s="181"/>
      <c r="BB126" s="180"/>
      <c r="BC126" s="180"/>
      <c r="BD126" s="180"/>
      <c r="BE126" s="180"/>
      <c r="BF126" s="180"/>
      <c r="BG126" s="180"/>
      <c r="BH126" s="180"/>
      <c r="BI126" s="180"/>
      <c r="BJ126" s="180"/>
      <c r="BK126" s="180"/>
      <c r="BL126" s="180"/>
      <c r="BM126" s="180"/>
      <c r="BN126" s="180"/>
      <c r="BO126" s="180"/>
      <c r="BP126" s="180"/>
      <c r="BQ126" s="180"/>
      <c r="BR126" s="180"/>
      <c r="BS126" s="180"/>
      <c r="BT126" s="180"/>
      <c r="BU126" s="180"/>
      <c r="BV126" s="180"/>
      <c r="BW126" s="180"/>
      <c r="BX126" s="180"/>
      <c r="BY126" s="180"/>
      <c r="BZ126" s="182"/>
      <c r="CA126" s="180"/>
      <c r="CB126" s="180"/>
      <c r="CC126" s="180"/>
      <c r="CD126" s="180"/>
      <c r="CE126" s="180"/>
      <c r="CF126" s="180"/>
      <c r="CG126" s="180"/>
      <c r="CH126" s="180"/>
      <c r="CI126" s="180"/>
      <c r="CJ126" s="180"/>
      <c r="CK126" s="180"/>
      <c r="CL126" s="180"/>
      <c r="CM126" s="180"/>
      <c r="CN126" s="180"/>
      <c r="CO126" s="180"/>
      <c r="CP126" s="180"/>
      <c r="CQ126" s="180"/>
      <c r="CR126" s="180"/>
      <c r="CS126" s="180"/>
      <c r="CT126" s="180"/>
      <c r="CU126" s="180"/>
      <c r="CV126" s="180"/>
      <c r="CW126" s="180"/>
      <c r="CX126" s="180"/>
      <c r="CY126" s="181"/>
    </row>
    <row r="127" spans="2:103" s="1" customFormat="1" ht="30" customHeight="1">
      <c r="B127" s="183">
        <v>122</v>
      </c>
      <c r="C127" s="370">
        <v>43262</v>
      </c>
      <c r="D127" s="183" t="s">
        <v>165</v>
      </c>
      <c r="E127" s="184" t="s">
        <v>131</v>
      </c>
      <c r="F127" s="184" t="s">
        <v>135</v>
      </c>
      <c r="G127" s="343" t="s">
        <v>125</v>
      </c>
      <c r="H127" s="348">
        <v>5</v>
      </c>
      <c r="I127" s="349">
        <v>5</v>
      </c>
      <c r="J127" s="349">
        <v>1</v>
      </c>
      <c r="K127" s="349">
        <v>2</v>
      </c>
      <c r="L127" s="349">
        <v>5</v>
      </c>
      <c r="M127" s="349">
        <v>4</v>
      </c>
      <c r="N127" s="350">
        <v>4</v>
      </c>
      <c r="O127" s="349">
        <v>5</v>
      </c>
      <c r="P127" s="349">
        <v>3</v>
      </c>
      <c r="Q127" s="351">
        <v>5</v>
      </c>
      <c r="R127" s="349">
        <v>4</v>
      </c>
      <c r="S127" s="349">
        <v>1</v>
      </c>
      <c r="T127" s="349">
        <v>1</v>
      </c>
      <c r="U127" s="349"/>
      <c r="V127" s="351">
        <v>5</v>
      </c>
      <c r="W127" s="351">
        <v>4</v>
      </c>
      <c r="X127" s="183"/>
      <c r="Y127" s="183"/>
      <c r="AB127" s="185"/>
      <c r="AC127" s="185"/>
      <c r="AD127" s="185"/>
      <c r="AE127" s="185"/>
      <c r="AF127" s="185"/>
      <c r="AG127" s="185"/>
      <c r="AH127" s="185"/>
      <c r="AI127" s="185"/>
      <c r="AJ127" s="185"/>
      <c r="AK127" s="185"/>
      <c r="AL127" s="185"/>
      <c r="AM127" s="185"/>
      <c r="AN127" s="185"/>
      <c r="AO127" s="185"/>
      <c r="AP127" s="185"/>
      <c r="AQ127" s="185"/>
      <c r="AR127" s="180"/>
      <c r="AS127" s="180"/>
      <c r="AT127" s="180"/>
      <c r="AU127" s="180"/>
      <c r="AV127" s="180"/>
      <c r="AW127" s="180"/>
      <c r="AX127" s="180"/>
      <c r="AY127" s="180"/>
      <c r="AZ127" s="181"/>
      <c r="BA127" s="181"/>
      <c r="BB127" s="180"/>
      <c r="BC127" s="180"/>
      <c r="BD127" s="180"/>
      <c r="BE127" s="180"/>
      <c r="BF127" s="180"/>
      <c r="BG127" s="180"/>
      <c r="BH127" s="180"/>
      <c r="BI127" s="180"/>
      <c r="BJ127" s="180"/>
      <c r="BK127" s="180"/>
      <c r="BL127" s="180"/>
      <c r="BM127" s="180"/>
      <c r="BN127" s="180"/>
      <c r="BO127" s="180"/>
      <c r="BP127" s="180"/>
      <c r="BQ127" s="180"/>
      <c r="BR127" s="180"/>
      <c r="BS127" s="180"/>
      <c r="BT127" s="180"/>
      <c r="BU127" s="180"/>
      <c r="BV127" s="180"/>
      <c r="BW127" s="180"/>
      <c r="BX127" s="180"/>
      <c r="BY127" s="180"/>
      <c r="BZ127" s="182"/>
      <c r="CA127" s="180"/>
      <c r="CB127" s="180"/>
      <c r="CC127" s="180"/>
      <c r="CD127" s="180"/>
      <c r="CE127" s="180"/>
      <c r="CF127" s="180"/>
      <c r="CG127" s="180"/>
      <c r="CH127" s="180"/>
      <c r="CI127" s="180"/>
      <c r="CJ127" s="180"/>
      <c r="CK127" s="180"/>
      <c r="CL127" s="180"/>
      <c r="CM127" s="180"/>
      <c r="CN127" s="180"/>
      <c r="CO127" s="180"/>
      <c r="CP127" s="180"/>
      <c r="CQ127" s="180"/>
      <c r="CR127" s="180"/>
      <c r="CS127" s="180"/>
      <c r="CT127" s="180"/>
      <c r="CU127" s="180"/>
      <c r="CV127" s="180"/>
      <c r="CW127" s="180"/>
      <c r="CX127" s="180"/>
      <c r="CY127" s="181"/>
    </row>
    <row r="128" spans="2:103" s="1" customFormat="1" ht="30" customHeight="1">
      <c r="B128" s="183">
        <v>123</v>
      </c>
      <c r="C128" s="370">
        <v>43262</v>
      </c>
      <c r="D128" s="183" t="s">
        <v>165</v>
      </c>
      <c r="E128" s="184" t="s">
        <v>133</v>
      </c>
      <c r="F128" s="184" t="s">
        <v>134</v>
      </c>
      <c r="G128" s="343" t="s">
        <v>97</v>
      </c>
      <c r="H128" s="348">
        <v>5</v>
      </c>
      <c r="I128" s="349">
        <v>4</v>
      </c>
      <c r="J128" s="349">
        <v>1</v>
      </c>
      <c r="K128" s="349">
        <v>1</v>
      </c>
      <c r="L128" s="349">
        <v>5</v>
      </c>
      <c r="M128" s="349">
        <v>2</v>
      </c>
      <c r="N128" s="350">
        <v>5</v>
      </c>
      <c r="O128" s="349">
        <v>5</v>
      </c>
      <c r="P128" s="349">
        <v>3</v>
      </c>
      <c r="Q128" s="351"/>
      <c r="R128" s="349">
        <v>4</v>
      </c>
      <c r="S128" s="349">
        <v>2</v>
      </c>
      <c r="T128" s="349">
        <v>2</v>
      </c>
      <c r="U128" s="349">
        <v>2</v>
      </c>
      <c r="V128" s="351">
        <v>5</v>
      </c>
      <c r="W128" s="351">
        <v>3</v>
      </c>
      <c r="X128" s="183"/>
      <c r="Y128" s="183"/>
      <c r="AB128" s="185"/>
      <c r="AC128" s="185"/>
      <c r="AD128" s="185"/>
      <c r="AE128" s="185"/>
      <c r="AF128" s="185"/>
      <c r="AG128" s="185"/>
      <c r="AH128" s="185"/>
      <c r="AI128" s="185"/>
      <c r="AJ128" s="185"/>
      <c r="AK128" s="185"/>
      <c r="AL128" s="185"/>
      <c r="AM128" s="185"/>
      <c r="AN128" s="185"/>
      <c r="AO128" s="185"/>
      <c r="AP128" s="185"/>
      <c r="AQ128" s="185"/>
      <c r="AR128" s="180"/>
      <c r="AS128" s="180"/>
      <c r="AT128" s="180"/>
      <c r="AU128" s="180"/>
      <c r="AV128" s="180"/>
      <c r="AW128" s="180"/>
      <c r="AX128" s="180"/>
      <c r="AY128" s="180"/>
      <c r="AZ128" s="181"/>
      <c r="BA128" s="181"/>
      <c r="BB128" s="180"/>
      <c r="BC128" s="180"/>
      <c r="BD128" s="180"/>
      <c r="BE128" s="180"/>
      <c r="BF128" s="180"/>
      <c r="BG128" s="180"/>
      <c r="BH128" s="180"/>
      <c r="BI128" s="180"/>
      <c r="BJ128" s="180"/>
      <c r="BK128" s="180"/>
      <c r="BL128" s="180"/>
      <c r="BM128" s="180"/>
      <c r="BN128" s="180"/>
      <c r="BO128" s="180"/>
      <c r="BP128" s="180"/>
      <c r="BQ128" s="180"/>
      <c r="BR128" s="180"/>
      <c r="BS128" s="180"/>
      <c r="BT128" s="180"/>
      <c r="BU128" s="180"/>
      <c r="BV128" s="180"/>
      <c r="BW128" s="180"/>
      <c r="BX128" s="180"/>
      <c r="BY128" s="180"/>
      <c r="BZ128" s="182"/>
      <c r="CA128" s="180"/>
      <c r="CB128" s="180"/>
      <c r="CC128" s="180"/>
      <c r="CD128" s="180"/>
      <c r="CE128" s="180"/>
      <c r="CF128" s="180"/>
      <c r="CG128" s="180"/>
      <c r="CH128" s="180"/>
      <c r="CI128" s="180"/>
      <c r="CJ128" s="180"/>
      <c r="CK128" s="180"/>
      <c r="CL128" s="180"/>
      <c r="CM128" s="180"/>
      <c r="CN128" s="180"/>
      <c r="CO128" s="180"/>
      <c r="CP128" s="180"/>
      <c r="CQ128" s="180"/>
      <c r="CR128" s="180"/>
      <c r="CS128" s="180"/>
      <c r="CT128" s="180"/>
      <c r="CU128" s="180"/>
      <c r="CV128" s="180"/>
      <c r="CW128" s="180"/>
      <c r="CX128" s="180"/>
      <c r="CY128" s="181"/>
    </row>
    <row r="129" spans="2:103" s="1" customFormat="1" ht="30" customHeight="1">
      <c r="B129" s="183">
        <v>124</v>
      </c>
      <c r="C129" s="370">
        <v>43262</v>
      </c>
      <c r="D129" s="183" t="s">
        <v>165</v>
      </c>
      <c r="E129" s="184" t="s">
        <v>132</v>
      </c>
      <c r="F129" s="184" t="s">
        <v>135</v>
      </c>
      <c r="G129" s="343" t="s">
        <v>126</v>
      </c>
      <c r="H129" s="348">
        <v>3</v>
      </c>
      <c r="I129" s="349">
        <v>4</v>
      </c>
      <c r="J129" s="349">
        <v>2</v>
      </c>
      <c r="K129" s="349">
        <v>3</v>
      </c>
      <c r="L129" s="349">
        <v>3</v>
      </c>
      <c r="M129" s="349">
        <v>4</v>
      </c>
      <c r="N129" s="350">
        <v>2</v>
      </c>
      <c r="O129" s="349">
        <v>3</v>
      </c>
      <c r="P129" s="349">
        <v>2</v>
      </c>
      <c r="Q129" s="351">
        <v>3</v>
      </c>
      <c r="R129" s="349">
        <v>4</v>
      </c>
      <c r="S129" s="349">
        <v>3</v>
      </c>
      <c r="T129" s="349">
        <v>2</v>
      </c>
      <c r="U129" s="349">
        <v>3</v>
      </c>
      <c r="V129" s="351">
        <v>4</v>
      </c>
      <c r="W129" s="351">
        <v>4</v>
      </c>
      <c r="X129" s="183"/>
      <c r="Y129" s="183"/>
      <c r="AB129" s="185"/>
      <c r="AC129" s="185"/>
      <c r="AD129" s="185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0"/>
      <c r="AS129" s="180"/>
      <c r="AT129" s="180"/>
      <c r="AU129" s="180"/>
      <c r="AV129" s="180"/>
      <c r="AW129" s="180"/>
      <c r="AX129" s="180"/>
      <c r="AY129" s="180"/>
      <c r="AZ129" s="181"/>
      <c r="BA129" s="181"/>
      <c r="BB129" s="180"/>
      <c r="BC129" s="180"/>
      <c r="BD129" s="180"/>
      <c r="BE129" s="180"/>
      <c r="BF129" s="180"/>
      <c r="BG129" s="180"/>
      <c r="BH129" s="180"/>
      <c r="BI129" s="180"/>
      <c r="BJ129" s="180"/>
      <c r="BK129" s="180"/>
      <c r="BL129" s="180"/>
      <c r="BM129" s="180"/>
      <c r="BN129" s="180"/>
      <c r="BO129" s="180"/>
      <c r="BP129" s="180"/>
      <c r="BQ129" s="180"/>
      <c r="BR129" s="180"/>
      <c r="BS129" s="180"/>
      <c r="BT129" s="180"/>
      <c r="BU129" s="180"/>
      <c r="BV129" s="180"/>
      <c r="BW129" s="180"/>
      <c r="BX129" s="180"/>
      <c r="BY129" s="180"/>
      <c r="BZ129" s="182"/>
      <c r="CA129" s="180"/>
      <c r="CB129" s="180"/>
      <c r="CC129" s="180"/>
      <c r="CD129" s="180"/>
      <c r="CE129" s="180"/>
      <c r="CF129" s="180"/>
      <c r="CG129" s="180"/>
      <c r="CH129" s="180"/>
      <c r="CI129" s="180"/>
      <c r="CJ129" s="180"/>
      <c r="CK129" s="180"/>
      <c r="CL129" s="180"/>
      <c r="CM129" s="180"/>
      <c r="CN129" s="180"/>
      <c r="CO129" s="180"/>
      <c r="CP129" s="180"/>
      <c r="CQ129" s="180"/>
      <c r="CR129" s="180"/>
      <c r="CS129" s="180"/>
      <c r="CT129" s="180"/>
      <c r="CU129" s="180"/>
      <c r="CV129" s="180"/>
      <c r="CW129" s="180"/>
      <c r="CX129" s="180"/>
      <c r="CY129" s="181"/>
    </row>
    <row r="130" spans="2:103" s="1" customFormat="1" ht="30" customHeight="1">
      <c r="B130" s="183">
        <v>125</v>
      </c>
      <c r="C130" s="370">
        <v>43262</v>
      </c>
      <c r="D130" s="183" t="s">
        <v>165</v>
      </c>
      <c r="E130" s="184" t="s">
        <v>133</v>
      </c>
      <c r="F130" s="184" t="s">
        <v>134</v>
      </c>
      <c r="G130" s="343" t="s">
        <v>101</v>
      </c>
      <c r="H130" s="348">
        <v>3</v>
      </c>
      <c r="I130" s="349">
        <v>4</v>
      </c>
      <c r="J130" s="349"/>
      <c r="K130" s="349"/>
      <c r="L130" s="349"/>
      <c r="M130" s="349">
        <v>4</v>
      </c>
      <c r="N130" s="350">
        <v>3</v>
      </c>
      <c r="O130" s="349"/>
      <c r="P130" s="349"/>
      <c r="Q130" s="351">
        <v>4</v>
      </c>
      <c r="R130" s="349"/>
      <c r="S130" s="349"/>
      <c r="T130" s="349"/>
      <c r="U130" s="349"/>
      <c r="V130" s="351"/>
      <c r="W130" s="351"/>
      <c r="X130" s="183"/>
      <c r="Y130" s="183"/>
      <c r="AB130" s="185"/>
      <c r="AC130" s="185"/>
      <c r="AD130" s="185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0"/>
      <c r="AS130" s="180"/>
      <c r="AT130" s="180"/>
      <c r="AU130" s="180"/>
      <c r="AV130" s="180"/>
      <c r="AW130" s="180"/>
      <c r="AX130" s="180"/>
      <c r="AY130" s="180"/>
      <c r="AZ130" s="181"/>
      <c r="BA130" s="181"/>
      <c r="BB130" s="180"/>
      <c r="BC130" s="180"/>
      <c r="BD130" s="180"/>
      <c r="BE130" s="180"/>
      <c r="BF130" s="180"/>
      <c r="BG130" s="180"/>
      <c r="BH130" s="180"/>
      <c r="BI130" s="180"/>
      <c r="BJ130" s="180"/>
      <c r="BK130" s="180"/>
      <c r="BL130" s="180"/>
      <c r="BM130" s="180"/>
      <c r="BN130" s="180"/>
      <c r="BO130" s="180"/>
      <c r="BP130" s="180"/>
      <c r="BQ130" s="180"/>
      <c r="BR130" s="180"/>
      <c r="BS130" s="180"/>
      <c r="BT130" s="180"/>
      <c r="BU130" s="180"/>
      <c r="BV130" s="180"/>
      <c r="BW130" s="180"/>
      <c r="BX130" s="180"/>
      <c r="BY130" s="180"/>
      <c r="BZ130" s="182"/>
      <c r="CA130" s="180"/>
      <c r="CB130" s="180"/>
      <c r="CC130" s="180"/>
      <c r="CD130" s="180"/>
      <c r="CE130" s="180"/>
      <c r="CF130" s="180"/>
      <c r="CG130" s="180"/>
      <c r="CH130" s="180"/>
      <c r="CI130" s="180"/>
      <c r="CJ130" s="180"/>
      <c r="CK130" s="180"/>
      <c r="CL130" s="180"/>
      <c r="CM130" s="180"/>
      <c r="CN130" s="180"/>
      <c r="CO130" s="180"/>
      <c r="CP130" s="180"/>
      <c r="CQ130" s="180"/>
      <c r="CR130" s="180"/>
      <c r="CS130" s="180"/>
      <c r="CT130" s="180"/>
      <c r="CU130" s="180"/>
      <c r="CV130" s="180"/>
      <c r="CW130" s="180"/>
      <c r="CX130" s="180"/>
      <c r="CY130" s="181"/>
    </row>
    <row r="131" spans="2:103" s="1" customFormat="1" ht="30" customHeight="1">
      <c r="B131" s="183">
        <v>126</v>
      </c>
      <c r="C131" s="370">
        <v>43262</v>
      </c>
      <c r="D131" s="183" t="s">
        <v>165</v>
      </c>
      <c r="E131" s="184" t="s">
        <v>132</v>
      </c>
      <c r="F131" s="184" t="s">
        <v>134</v>
      </c>
      <c r="G131" s="343" t="s">
        <v>101</v>
      </c>
      <c r="H131" s="348">
        <v>3</v>
      </c>
      <c r="I131" s="349">
        <v>4</v>
      </c>
      <c r="J131" s="349">
        <v>3</v>
      </c>
      <c r="K131" s="349">
        <v>5</v>
      </c>
      <c r="L131" s="349">
        <v>3</v>
      </c>
      <c r="M131" s="349">
        <v>2</v>
      </c>
      <c r="N131" s="350">
        <v>2</v>
      </c>
      <c r="O131" s="349">
        <v>2</v>
      </c>
      <c r="P131" s="349">
        <v>2</v>
      </c>
      <c r="Q131" s="351">
        <v>3</v>
      </c>
      <c r="R131" s="349">
        <v>4</v>
      </c>
      <c r="S131" s="349">
        <v>1</v>
      </c>
      <c r="T131" s="349">
        <v>1</v>
      </c>
      <c r="U131" s="349">
        <v>1</v>
      </c>
      <c r="V131" s="351">
        <v>5</v>
      </c>
      <c r="W131" s="351">
        <v>2</v>
      </c>
      <c r="X131" s="183"/>
      <c r="Y131" s="183"/>
      <c r="AB131" s="185"/>
      <c r="AC131" s="185"/>
      <c r="AD131" s="185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0"/>
      <c r="AS131" s="180"/>
      <c r="AT131" s="180"/>
      <c r="AU131" s="180"/>
      <c r="AV131" s="180"/>
      <c r="AW131" s="180"/>
      <c r="AX131" s="180"/>
      <c r="AY131" s="180"/>
      <c r="AZ131" s="181"/>
      <c r="BA131" s="181"/>
      <c r="BB131" s="180"/>
      <c r="BC131" s="180"/>
      <c r="BD131" s="180"/>
      <c r="BE131" s="180"/>
      <c r="BF131" s="180"/>
      <c r="BG131" s="180"/>
      <c r="BH131" s="180"/>
      <c r="BI131" s="180"/>
      <c r="BJ131" s="180"/>
      <c r="BK131" s="180"/>
      <c r="BL131" s="180"/>
      <c r="BM131" s="180"/>
      <c r="BN131" s="180"/>
      <c r="BO131" s="180"/>
      <c r="BP131" s="180"/>
      <c r="BQ131" s="180"/>
      <c r="BR131" s="180"/>
      <c r="BS131" s="180"/>
      <c r="BT131" s="180"/>
      <c r="BU131" s="180"/>
      <c r="BV131" s="180"/>
      <c r="BW131" s="180"/>
      <c r="BX131" s="180"/>
      <c r="BY131" s="180"/>
      <c r="BZ131" s="182"/>
      <c r="CA131" s="180"/>
      <c r="CB131" s="180"/>
      <c r="CC131" s="180"/>
      <c r="CD131" s="180"/>
      <c r="CE131" s="180"/>
      <c r="CF131" s="180"/>
      <c r="CG131" s="180"/>
      <c r="CH131" s="180"/>
      <c r="CI131" s="180"/>
      <c r="CJ131" s="180"/>
      <c r="CK131" s="180"/>
      <c r="CL131" s="180"/>
      <c r="CM131" s="180"/>
      <c r="CN131" s="180"/>
      <c r="CO131" s="180"/>
      <c r="CP131" s="180"/>
      <c r="CQ131" s="180"/>
      <c r="CR131" s="180"/>
      <c r="CS131" s="180"/>
      <c r="CT131" s="180"/>
      <c r="CU131" s="180"/>
      <c r="CV131" s="180"/>
      <c r="CW131" s="180"/>
      <c r="CX131" s="180"/>
      <c r="CY131" s="181"/>
    </row>
    <row r="132" spans="2:103" s="1" customFormat="1" ht="30" customHeight="1">
      <c r="B132" s="183">
        <v>127</v>
      </c>
      <c r="C132" s="370">
        <v>43262</v>
      </c>
      <c r="D132" s="183" t="s">
        <v>165</v>
      </c>
      <c r="E132" s="184" t="s">
        <v>132</v>
      </c>
      <c r="F132" s="184" t="s">
        <v>134</v>
      </c>
      <c r="G132" s="343" t="s">
        <v>115</v>
      </c>
      <c r="H132" s="348">
        <v>5</v>
      </c>
      <c r="I132" s="349">
        <v>5</v>
      </c>
      <c r="J132" s="349">
        <v>3</v>
      </c>
      <c r="K132" s="349">
        <v>5</v>
      </c>
      <c r="L132" s="349">
        <v>5</v>
      </c>
      <c r="M132" s="349">
        <v>5</v>
      </c>
      <c r="N132" s="350">
        <v>5</v>
      </c>
      <c r="O132" s="349">
        <v>5</v>
      </c>
      <c r="P132" s="349">
        <v>3</v>
      </c>
      <c r="Q132" s="351">
        <v>4</v>
      </c>
      <c r="R132" s="349">
        <v>5</v>
      </c>
      <c r="S132" s="349">
        <v>5</v>
      </c>
      <c r="T132" s="349">
        <v>5</v>
      </c>
      <c r="U132" s="349">
        <v>5</v>
      </c>
      <c r="V132" s="351">
        <v>5</v>
      </c>
      <c r="W132" s="351">
        <v>5</v>
      </c>
      <c r="X132" s="183"/>
      <c r="Y132" s="183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0"/>
      <c r="AS132" s="180"/>
      <c r="AT132" s="180"/>
      <c r="AU132" s="180"/>
      <c r="AV132" s="180"/>
      <c r="AW132" s="180"/>
      <c r="AX132" s="180"/>
      <c r="AY132" s="180"/>
      <c r="AZ132" s="181"/>
      <c r="BA132" s="181"/>
      <c r="BB132" s="180"/>
      <c r="BC132" s="180"/>
      <c r="BD132" s="180"/>
      <c r="BE132" s="180"/>
      <c r="BF132" s="180"/>
      <c r="BG132" s="180"/>
      <c r="BH132" s="180"/>
      <c r="BI132" s="180"/>
      <c r="BJ132" s="180"/>
      <c r="BK132" s="180"/>
      <c r="BL132" s="180"/>
      <c r="BM132" s="180"/>
      <c r="BN132" s="180"/>
      <c r="BO132" s="180"/>
      <c r="BP132" s="180"/>
      <c r="BQ132" s="180"/>
      <c r="BR132" s="180"/>
      <c r="BS132" s="180"/>
      <c r="BT132" s="180"/>
      <c r="BU132" s="180"/>
      <c r="BV132" s="180"/>
      <c r="BW132" s="180"/>
      <c r="BX132" s="180"/>
      <c r="BY132" s="180"/>
      <c r="BZ132" s="182"/>
      <c r="CA132" s="180"/>
      <c r="CB132" s="180"/>
      <c r="CC132" s="180"/>
      <c r="CD132" s="180"/>
      <c r="CE132" s="180"/>
      <c r="CF132" s="180"/>
      <c r="CG132" s="180"/>
      <c r="CH132" s="180"/>
      <c r="CI132" s="180"/>
      <c r="CJ132" s="180"/>
      <c r="CK132" s="180"/>
      <c r="CL132" s="180"/>
      <c r="CM132" s="180"/>
      <c r="CN132" s="180"/>
      <c r="CO132" s="180"/>
      <c r="CP132" s="180"/>
      <c r="CQ132" s="180"/>
      <c r="CR132" s="180"/>
      <c r="CS132" s="180"/>
      <c r="CT132" s="180"/>
      <c r="CU132" s="180"/>
      <c r="CV132" s="180"/>
      <c r="CW132" s="180"/>
      <c r="CX132" s="180"/>
      <c r="CY132" s="181"/>
    </row>
    <row r="133" spans="2:103" s="1" customFormat="1" ht="30" customHeight="1">
      <c r="B133" s="183">
        <v>128</v>
      </c>
      <c r="C133" s="370">
        <v>43262</v>
      </c>
      <c r="D133" s="183" t="s">
        <v>165</v>
      </c>
      <c r="E133" s="184" t="s">
        <v>132</v>
      </c>
      <c r="F133" s="184" t="s">
        <v>134</v>
      </c>
      <c r="G133" s="343" t="s">
        <v>126</v>
      </c>
      <c r="H133" s="348">
        <v>5</v>
      </c>
      <c r="I133" s="349">
        <v>4</v>
      </c>
      <c r="J133" s="349">
        <v>2</v>
      </c>
      <c r="K133" s="349">
        <v>2</v>
      </c>
      <c r="L133" s="349">
        <v>5</v>
      </c>
      <c r="M133" s="349">
        <v>5</v>
      </c>
      <c r="N133" s="350">
        <v>4</v>
      </c>
      <c r="O133" s="349">
        <v>2</v>
      </c>
      <c r="P133" s="349">
        <v>4</v>
      </c>
      <c r="Q133" s="351">
        <v>4</v>
      </c>
      <c r="R133" s="349">
        <v>4</v>
      </c>
      <c r="S133" s="349">
        <v>4</v>
      </c>
      <c r="T133" s="349">
        <v>3</v>
      </c>
      <c r="U133" s="349">
        <v>4</v>
      </c>
      <c r="V133" s="351">
        <v>5</v>
      </c>
      <c r="W133" s="351">
        <v>5</v>
      </c>
      <c r="X133" s="183"/>
      <c r="Y133" s="183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0"/>
      <c r="AS133" s="180"/>
      <c r="AT133" s="180"/>
      <c r="AU133" s="180"/>
      <c r="AV133" s="180"/>
      <c r="AW133" s="180"/>
      <c r="AX133" s="180"/>
      <c r="AY133" s="180"/>
      <c r="AZ133" s="181"/>
      <c r="BA133" s="181"/>
      <c r="BB133" s="180"/>
      <c r="BC133" s="180"/>
      <c r="BD133" s="180"/>
      <c r="BE133" s="180"/>
      <c r="BF133" s="180"/>
      <c r="BG133" s="180"/>
      <c r="BH133" s="180"/>
      <c r="BI133" s="180"/>
      <c r="BJ133" s="180"/>
      <c r="BK133" s="180"/>
      <c r="BL133" s="180"/>
      <c r="BM133" s="180"/>
      <c r="BN133" s="180"/>
      <c r="BO133" s="180"/>
      <c r="BP133" s="180"/>
      <c r="BQ133" s="180"/>
      <c r="BR133" s="180"/>
      <c r="BS133" s="180"/>
      <c r="BT133" s="180"/>
      <c r="BU133" s="180"/>
      <c r="BV133" s="180"/>
      <c r="BW133" s="180"/>
      <c r="BX133" s="180"/>
      <c r="BY133" s="180"/>
      <c r="BZ133" s="182"/>
      <c r="CA133" s="180"/>
      <c r="CB133" s="180"/>
      <c r="CC133" s="180"/>
      <c r="CD133" s="180"/>
      <c r="CE133" s="180"/>
      <c r="CF133" s="180"/>
      <c r="CG133" s="180"/>
      <c r="CH133" s="180"/>
      <c r="CI133" s="180"/>
      <c r="CJ133" s="180"/>
      <c r="CK133" s="180"/>
      <c r="CL133" s="180"/>
      <c r="CM133" s="180"/>
      <c r="CN133" s="180"/>
      <c r="CO133" s="180"/>
      <c r="CP133" s="180"/>
      <c r="CQ133" s="180"/>
      <c r="CR133" s="180"/>
      <c r="CS133" s="180"/>
      <c r="CT133" s="180"/>
      <c r="CU133" s="180"/>
      <c r="CV133" s="180"/>
      <c r="CW133" s="180"/>
      <c r="CX133" s="180"/>
      <c r="CY133" s="181"/>
    </row>
    <row r="134" spans="2:103" s="1" customFormat="1" ht="30" customHeight="1">
      <c r="B134" s="367">
        <v>129</v>
      </c>
      <c r="C134" s="370">
        <v>43262</v>
      </c>
      <c r="D134" s="183" t="s">
        <v>165</v>
      </c>
      <c r="E134" s="184" t="s">
        <v>133</v>
      </c>
      <c r="F134" s="184" t="s">
        <v>134</v>
      </c>
      <c r="G134" s="343" t="s">
        <v>104</v>
      </c>
      <c r="H134" s="348">
        <v>4</v>
      </c>
      <c r="I134" s="349">
        <v>5</v>
      </c>
      <c r="J134" s="349"/>
      <c r="K134" s="349"/>
      <c r="L134" s="349">
        <v>4</v>
      </c>
      <c r="M134" s="349">
        <v>4</v>
      </c>
      <c r="N134" s="350">
        <v>4</v>
      </c>
      <c r="O134" s="349">
        <v>4</v>
      </c>
      <c r="P134" s="349">
        <v>4</v>
      </c>
      <c r="Q134" s="351">
        <v>4</v>
      </c>
      <c r="R134" s="349">
        <v>4</v>
      </c>
      <c r="S134" s="349">
        <v>4</v>
      </c>
      <c r="T134" s="349">
        <v>4</v>
      </c>
      <c r="U134" s="349">
        <v>5</v>
      </c>
      <c r="V134" s="351">
        <v>4</v>
      </c>
      <c r="W134" s="351">
        <v>4</v>
      </c>
      <c r="X134" s="183"/>
      <c r="Y134" s="183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0"/>
      <c r="AS134" s="180"/>
      <c r="AT134" s="180"/>
      <c r="AU134" s="180"/>
      <c r="AV134" s="180"/>
      <c r="AW134" s="180"/>
      <c r="AX134" s="180"/>
      <c r="AY134" s="180"/>
      <c r="AZ134" s="181"/>
      <c r="BA134" s="181"/>
      <c r="BB134" s="180"/>
      <c r="BC134" s="180"/>
      <c r="BD134" s="180"/>
      <c r="BE134" s="180"/>
      <c r="BF134" s="180"/>
      <c r="BG134" s="180"/>
      <c r="BH134" s="180"/>
      <c r="BI134" s="180"/>
      <c r="BJ134" s="180"/>
      <c r="BK134" s="180"/>
      <c r="BL134" s="180"/>
      <c r="BM134" s="180"/>
      <c r="BN134" s="180"/>
      <c r="BO134" s="180"/>
      <c r="BP134" s="180"/>
      <c r="BQ134" s="180"/>
      <c r="BR134" s="180"/>
      <c r="BS134" s="180"/>
      <c r="BT134" s="180"/>
      <c r="BU134" s="180"/>
      <c r="BV134" s="180"/>
      <c r="BW134" s="180"/>
      <c r="BX134" s="180"/>
      <c r="BY134" s="180"/>
      <c r="BZ134" s="182"/>
      <c r="CA134" s="180"/>
      <c r="CB134" s="180"/>
      <c r="CC134" s="180"/>
      <c r="CD134" s="180"/>
      <c r="CE134" s="180"/>
      <c r="CF134" s="180"/>
      <c r="CG134" s="180"/>
      <c r="CH134" s="180"/>
      <c r="CI134" s="180"/>
      <c r="CJ134" s="180"/>
      <c r="CK134" s="180"/>
      <c r="CL134" s="180"/>
      <c r="CM134" s="180"/>
      <c r="CN134" s="180"/>
      <c r="CO134" s="180"/>
      <c r="CP134" s="180"/>
      <c r="CQ134" s="180"/>
      <c r="CR134" s="180"/>
      <c r="CS134" s="180"/>
      <c r="CT134" s="180"/>
      <c r="CU134" s="180"/>
      <c r="CV134" s="180"/>
      <c r="CW134" s="180"/>
      <c r="CX134" s="180"/>
      <c r="CY134" s="181"/>
    </row>
    <row r="135" spans="2:103" s="1" customFormat="1" ht="30" customHeight="1">
      <c r="B135" s="183">
        <v>130</v>
      </c>
      <c r="C135" s="370">
        <v>43262</v>
      </c>
      <c r="D135" s="183" t="s">
        <v>165</v>
      </c>
      <c r="E135" s="184" t="s">
        <v>132</v>
      </c>
      <c r="F135" s="184" t="s">
        <v>135</v>
      </c>
      <c r="G135" s="343" t="s">
        <v>100</v>
      </c>
      <c r="H135" s="348">
        <v>5</v>
      </c>
      <c r="I135" s="349">
        <v>4</v>
      </c>
      <c r="J135" s="349">
        <v>3</v>
      </c>
      <c r="K135" s="349">
        <v>3</v>
      </c>
      <c r="L135" s="349">
        <v>5</v>
      </c>
      <c r="M135" s="349">
        <v>5</v>
      </c>
      <c r="N135" s="350">
        <v>5</v>
      </c>
      <c r="O135" s="349">
        <v>5</v>
      </c>
      <c r="P135" s="349">
        <v>3</v>
      </c>
      <c r="Q135" s="351">
        <v>4</v>
      </c>
      <c r="R135" s="349">
        <v>4</v>
      </c>
      <c r="S135" s="349">
        <v>3</v>
      </c>
      <c r="T135" s="349">
        <v>2</v>
      </c>
      <c r="U135" s="349">
        <v>3</v>
      </c>
      <c r="V135" s="351">
        <v>4</v>
      </c>
      <c r="W135" s="351">
        <v>5</v>
      </c>
      <c r="X135" s="183"/>
      <c r="Y135" s="183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0"/>
      <c r="AS135" s="180"/>
      <c r="AT135" s="180"/>
      <c r="AU135" s="180"/>
      <c r="AV135" s="180"/>
      <c r="AW135" s="180"/>
      <c r="AX135" s="180"/>
      <c r="AY135" s="180"/>
      <c r="AZ135" s="181"/>
      <c r="BA135" s="181"/>
      <c r="BB135" s="180"/>
      <c r="BC135" s="180"/>
      <c r="BD135" s="180"/>
      <c r="BE135" s="180"/>
      <c r="BF135" s="180"/>
      <c r="BG135" s="180"/>
      <c r="BH135" s="180"/>
      <c r="BI135" s="180"/>
      <c r="BJ135" s="180"/>
      <c r="BK135" s="180"/>
      <c r="BL135" s="180"/>
      <c r="BM135" s="180"/>
      <c r="BN135" s="180"/>
      <c r="BO135" s="180"/>
      <c r="BP135" s="180"/>
      <c r="BQ135" s="180"/>
      <c r="BR135" s="180"/>
      <c r="BS135" s="180"/>
      <c r="BT135" s="180"/>
      <c r="BU135" s="180"/>
      <c r="BV135" s="180"/>
      <c r="BW135" s="180"/>
      <c r="BX135" s="180"/>
      <c r="BY135" s="180"/>
      <c r="BZ135" s="182"/>
      <c r="CA135" s="180"/>
      <c r="CB135" s="180"/>
      <c r="CC135" s="180"/>
      <c r="CD135" s="180"/>
      <c r="CE135" s="180"/>
      <c r="CF135" s="180"/>
      <c r="CG135" s="180"/>
      <c r="CH135" s="180"/>
      <c r="CI135" s="180"/>
      <c r="CJ135" s="180"/>
      <c r="CK135" s="180"/>
      <c r="CL135" s="180"/>
      <c r="CM135" s="180"/>
      <c r="CN135" s="180"/>
      <c r="CO135" s="180"/>
      <c r="CP135" s="180"/>
      <c r="CQ135" s="180"/>
      <c r="CR135" s="180"/>
      <c r="CS135" s="180"/>
      <c r="CT135" s="180"/>
      <c r="CU135" s="180"/>
      <c r="CV135" s="180"/>
      <c r="CW135" s="180"/>
      <c r="CX135" s="180"/>
      <c r="CY135" s="181"/>
    </row>
    <row r="136" spans="2:103" s="1" customFormat="1" ht="30" customHeight="1">
      <c r="B136" s="183">
        <v>131</v>
      </c>
      <c r="C136" s="370">
        <v>43262</v>
      </c>
      <c r="D136" s="183" t="s">
        <v>165</v>
      </c>
      <c r="E136" s="184" t="s">
        <v>133</v>
      </c>
      <c r="F136" s="184" t="s">
        <v>136</v>
      </c>
      <c r="G136" s="343" t="s">
        <v>112</v>
      </c>
      <c r="H136" s="348">
        <v>5</v>
      </c>
      <c r="I136" s="349">
        <v>4</v>
      </c>
      <c r="J136" s="349">
        <v>3</v>
      </c>
      <c r="K136" s="349">
        <v>3</v>
      </c>
      <c r="L136" s="349">
        <v>4</v>
      </c>
      <c r="M136" s="349">
        <v>5</v>
      </c>
      <c r="N136" s="350">
        <v>4</v>
      </c>
      <c r="O136" s="349">
        <v>5</v>
      </c>
      <c r="P136" s="349">
        <v>3</v>
      </c>
      <c r="Q136" s="351">
        <v>3</v>
      </c>
      <c r="R136" s="349">
        <v>4</v>
      </c>
      <c r="S136" s="349">
        <v>5</v>
      </c>
      <c r="T136" s="349">
        <v>4</v>
      </c>
      <c r="U136" s="349">
        <v>3</v>
      </c>
      <c r="V136" s="351">
        <v>4</v>
      </c>
      <c r="W136" s="351">
        <v>5</v>
      </c>
      <c r="X136" s="183"/>
      <c r="Y136" s="183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0"/>
      <c r="AS136" s="180"/>
      <c r="AT136" s="180"/>
      <c r="AU136" s="180"/>
      <c r="AV136" s="180"/>
      <c r="AW136" s="180"/>
      <c r="AX136" s="180"/>
      <c r="AY136" s="180"/>
      <c r="AZ136" s="181"/>
      <c r="BA136" s="181"/>
      <c r="BB136" s="180"/>
      <c r="BC136" s="180"/>
      <c r="BD136" s="180"/>
      <c r="BE136" s="180"/>
      <c r="BF136" s="180"/>
      <c r="BG136" s="180"/>
      <c r="BH136" s="180"/>
      <c r="BI136" s="180"/>
      <c r="BJ136" s="180"/>
      <c r="BK136" s="180"/>
      <c r="BL136" s="180"/>
      <c r="BM136" s="180"/>
      <c r="BN136" s="180"/>
      <c r="BO136" s="180"/>
      <c r="BP136" s="180"/>
      <c r="BQ136" s="180"/>
      <c r="BR136" s="180"/>
      <c r="BS136" s="180"/>
      <c r="BT136" s="180"/>
      <c r="BU136" s="180"/>
      <c r="BV136" s="180"/>
      <c r="BW136" s="180"/>
      <c r="BX136" s="180"/>
      <c r="BY136" s="180"/>
      <c r="BZ136" s="182"/>
      <c r="CA136" s="180"/>
      <c r="CB136" s="180"/>
      <c r="CC136" s="180"/>
      <c r="CD136" s="180"/>
      <c r="CE136" s="180"/>
      <c r="CF136" s="180"/>
      <c r="CG136" s="180"/>
      <c r="CH136" s="180"/>
      <c r="CI136" s="180"/>
      <c r="CJ136" s="180"/>
      <c r="CK136" s="180"/>
      <c r="CL136" s="180"/>
      <c r="CM136" s="180"/>
      <c r="CN136" s="180"/>
      <c r="CO136" s="180"/>
      <c r="CP136" s="180"/>
      <c r="CQ136" s="180"/>
      <c r="CR136" s="180"/>
      <c r="CS136" s="180"/>
      <c r="CT136" s="180"/>
      <c r="CU136" s="180"/>
      <c r="CV136" s="180"/>
      <c r="CW136" s="180"/>
      <c r="CX136" s="180"/>
      <c r="CY136" s="181"/>
    </row>
    <row r="137" spans="2:103" s="1" customFormat="1" ht="30" customHeight="1">
      <c r="B137" s="183">
        <v>132</v>
      </c>
      <c r="C137" s="370">
        <v>43262</v>
      </c>
      <c r="D137" s="183" t="s">
        <v>165</v>
      </c>
      <c r="E137" s="184" t="s">
        <v>132</v>
      </c>
      <c r="F137" s="184" t="s">
        <v>134</v>
      </c>
      <c r="G137" s="343" t="s">
        <v>121</v>
      </c>
      <c r="H137" s="348">
        <v>4</v>
      </c>
      <c r="I137" s="349">
        <v>4</v>
      </c>
      <c r="J137" s="349">
        <v>2</v>
      </c>
      <c r="K137" s="349">
        <v>3</v>
      </c>
      <c r="L137" s="349">
        <v>3</v>
      </c>
      <c r="M137" s="349">
        <v>3</v>
      </c>
      <c r="N137" s="350">
        <v>4</v>
      </c>
      <c r="O137" s="349">
        <v>2</v>
      </c>
      <c r="P137" s="349">
        <v>2</v>
      </c>
      <c r="Q137" s="351">
        <v>4</v>
      </c>
      <c r="R137" s="349">
        <v>4</v>
      </c>
      <c r="S137" s="349">
        <v>4</v>
      </c>
      <c r="T137" s="349">
        <v>3</v>
      </c>
      <c r="U137" s="349">
        <v>4</v>
      </c>
      <c r="V137" s="351">
        <v>3</v>
      </c>
      <c r="W137" s="351">
        <v>4</v>
      </c>
      <c r="X137" s="183"/>
      <c r="Y137" s="183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  <c r="AR137" s="180"/>
      <c r="AS137" s="180"/>
      <c r="AT137" s="180"/>
      <c r="AU137" s="180"/>
      <c r="AV137" s="180"/>
      <c r="AW137" s="180"/>
      <c r="AX137" s="180"/>
      <c r="AY137" s="180"/>
      <c r="AZ137" s="181"/>
      <c r="BA137" s="181"/>
      <c r="BB137" s="180"/>
      <c r="BC137" s="180"/>
      <c r="BD137" s="180"/>
      <c r="BE137" s="180"/>
      <c r="BF137" s="180"/>
      <c r="BG137" s="180"/>
      <c r="BH137" s="180"/>
      <c r="BI137" s="180"/>
      <c r="BJ137" s="180"/>
      <c r="BK137" s="180"/>
      <c r="BL137" s="180"/>
      <c r="BM137" s="180"/>
      <c r="BN137" s="180"/>
      <c r="BO137" s="180"/>
      <c r="BP137" s="180"/>
      <c r="BQ137" s="180"/>
      <c r="BR137" s="180"/>
      <c r="BS137" s="180"/>
      <c r="BT137" s="180"/>
      <c r="BU137" s="180"/>
      <c r="BV137" s="180"/>
      <c r="BW137" s="180"/>
      <c r="BX137" s="180"/>
      <c r="BY137" s="180"/>
      <c r="BZ137" s="182"/>
      <c r="CA137" s="180"/>
      <c r="CB137" s="180"/>
      <c r="CC137" s="180"/>
      <c r="CD137" s="180"/>
      <c r="CE137" s="180"/>
      <c r="CF137" s="180"/>
      <c r="CG137" s="180"/>
      <c r="CH137" s="180"/>
      <c r="CI137" s="180"/>
      <c r="CJ137" s="180"/>
      <c r="CK137" s="180"/>
      <c r="CL137" s="180"/>
      <c r="CM137" s="180"/>
      <c r="CN137" s="180"/>
      <c r="CO137" s="180"/>
      <c r="CP137" s="180"/>
      <c r="CQ137" s="180"/>
      <c r="CR137" s="180"/>
      <c r="CS137" s="180"/>
      <c r="CT137" s="180"/>
      <c r="CU137" s="180"/>
      <c r="CV137" s="180"/>
      <c r="CW137" s="180"/>
      <c r="CX137" s="180"/>
      <c r="CY137" s="181"/>
    </row>
    <row r="138" spans="2:103" s="1" customFormat="1" ht="30" customHeight="1">
      <c r="B138" s="183">
        <v>133</v>
      </c>
      <c r="C138" s="370">
        <v>43262</v>
      </c>
      <c r="D138" s="183" t="s">
        <v>165</v>
      </c>
      <c r="E138" s="184" t="s">
        <v>132</v>
      </c>
      <c r="F138" s="184" t="s">
        <v>134</v>
      </c>
      <c r="G138" s="343" t="s">
        <v>110</v>
      </c>
      <c r="H138" s="348">
        <v>5</v>
      </c>
      <c r="I138" s="349">
        <v>4</v>
      </c>
      <c r="J138" s="349">
        <v>2</v>
      </c>
      <c r="K138" s="349">
        <v>2</v>
      </c>
      <c r="L138" s="349">
        <v>5</v>
      </c>
      <c r="M138" s="349">
        <v>4</v>
      </c>
      <c r="N138" s="350">
        <v>5</v>
      </c>
      <c r="O138" s="349">
        <v>4</v>
      </c>
      <c r="P138" s="349">
        <v>2</v>
      </c>
      <c r="Q138" s="351">
        <v>3</v>
      </c>
      <c r="R138" s="349">
        <v>4</v>
      </c>
      <c r="S138" s="349">
        <v>2</v>
      </c>
      <c r="T138" s="349">
        <v>2</v>
      </c>
      <c r="U138" s="349">
        <v>2</v>
      </c>
      <c r="V138" s="351">
        <v>5</v>
      </c>
      <c r="W138" s="351">
        <v>5</v>
      </c>
      <c r="X138" s="183"/>
      <c r="Y138" s="183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0"/>
      <c r="AS138" s="180"/>
      <c r="AT138" s="180"/>
      <c r="AU138" s="180"/>
      <c r="AV138" s="180"/>
      <c r="AW138" s="180"/>
      <c r="AX138" s="180"/>
      <c r="AY138" s="180"/>
      <c r="AZ138" s="181"/>
      <c r="BA138" s="181"/>
      <c r="BB138" s="180"/>
      <c r="BC138" s="180"/>
      <c r="BD138" s="180"/>
      <c r="BE138" s="180"/>
      <c r="BF138" s="180"/>
      <c r="BG138" s="180"/>
      <c r="BH138" s="180"/>
      <c r="BI138" s="180"/>
      <c r="BJ138" s="180"/>
      <c r="BK138" s="180"/>
      <c r="BL138" s="180"/>
      <c r="BM138" s="180"/>
      <c r="BN138" s="180"/>
      <c r="BO138" s="180"/>
      <c r="BP138" s="180"/>
      <c r="BQ138" s="180"/>
      <c r="BR138" s="180"/>
      <c r="BS138" s="180"/>
      <c r="BT138" s="180"/>
      <c r="BU138" s="180"/>
      <c r="BV138" s="180"/>
      <c r="BW138" s="180"/>
      <c r="BX138" s="180"/>
      <c r="BY138" s="180"/>
      <c r="BZ138" s="182"/>
      <c r="CA138" s="180"/>
      <c r="CB138" s="180"/>
      <c r="CC138" s="180"/>
      <c r="CD138" s="180"/>
      <c r="CE138" s="180"/>
      <c r="CF138" s="180"/>
      <c r="CG138" s="180"/>
      <c r="CH138" s="180"/>
      <c r="CI138" s="180"/>
      <c r="CJ138" s="180"/>
      <c r="CK138" s="180"/>
      <c r="CL138" s="180"/>
      <c r="CM138" s="180"/>
      <c r="CN138" s="180"/>
      <c r="CO138" s="180"/>
      <c r="CP138" s="180"/>
      <c r="CQ138" s="180"/>
      <c r="CR138" s="180"/>
      <c r="CS138" s="180"/>
      <c r="CT138" s="180"/>
      <c r="CU138" s="180"/>
      <c r="CV138" s="180"/>
      <c r="CW138" s="180"/>
      <c r="CX138" s="180"/>
      <c r="CY138" s="181"/>
    </row>
    <row r="139" spans="2:103" s="1" customFormat="1" ht="30" customHeight="1">
      <c r="B139" s="183">
        <v>134</v>
      </c>
      <c r="C139" s="370">
        <v>43262</v>
      </c>
      <c r="D139" s="183" t="s">
        <v>165</v>
      </c>
      <c r="E139" s="184" t="s">
        <v>133</v>
      </c>
      <c r="F139" s="184" t="s">
        <v>134</v>
      </c>
      <c r="G139" s="343" t="s">
        <v>97</v>
      </c>
      <c r="H139" s="348">
        <v>5</v>
      </c>
      <c r="I139" s="349">
        <v>4</v>
      </c>
      <c r="J139" s="349">
        <v>2</v>
      </c>
      <c r="K139" s="349">
        <v>2</v>
      </c>
      <c r="L139" s="349">
        <v>5</v>
      </c>
      <c r="M139" s="349">
        <v>3</v>
      </c>
      <c r="N139" s="350">
        <v>5</v>
      </c>
      <c r="O139" s="349">
        <v>5</v>
      </c>
      <c r="P139" s="349">
        <v>5</v>
      </c>
      <c r="Q139" s="351">
        <v>5</v>
      </c>
      <c r="R139" s="349">
        <v>3</v>
      </c>
      <c r="S139" s="349">
        <v>4</v>
      </c>
      <c r="T139" s="349">
        <v>2</v>
      </c>
      <c r="U139" s="349">
        <v>5</v>
      </c>
      <c r="V139" s="351">
        <v>5</v>
      </c>
      <c r="W139" s="351">
        <v>4</v>
      </c>
      <c r="X139" s="183"/>
      <c r="Y139" s="183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0"/>
      <c r="AS139" s="180"/>
      <c r="AT139" s="180"/>
      <c r="AU139" s="180"/>
      <c r="AV139" s="180"/>
      <c r="AW139" s="180"/>
      <c r="AX139" s="180"/>
      <c r="AY139" s="180"/>
      <c r="AZ139" s="181"/>
      <c r="BA139" s="181"/>
      <c r="BB139" s="180"/>
      <c r="BC139" s="180"/>
      <c r="BD139" s="180"/>
      <c r="BE139" s="180"/>
      <c r="BF139" s="180"/>
      <c r="BG139" s="180"/>
      <c r="BH139" s="180"/>
      <c r="BI139" s="180"/>
      <c r="BJ139" s="180"/>
      <c r="BK139" s="180"/>
      <c r="BL139" s="180"/>
      <c r="BM139" s="180"/>
      <c r="BN139" s="180"/>
      <c r="BO139" s="180"/>
      <c r="BP139" s="180"/>
      <c r="BQ139" s="180"/>
      <c r="BR139" s="180"/>
      <c r="BS139" s="180"/>
      <c r="BT139" s="180"/>
      <c r="BU139" s="180"/>
      <c r="BV139" s="180"/>
      <c r="BW139" s="180"/>
      <c r="BX139" s="180"/>
      <c r="BY139" s="180"/>
      <c r="BZ139" s="182"/>
      <c r="CA139" s="180"/>
      <c r="CB139" s="180"/>
      <c r="CC139" s="180"/>
      <c r="CD139" s="180"/>
      <c r="CE139" s="180"/>
      <c r="CF139" s="180"/>
      <c r="CG139" s="180"/>
      <c r="CH139" s="180"/>
      <c r="CI139" s="180"/>
      <c r="CJ139" s="180"/>
      <c r="CK139" s="180"/>
      <c r="CL139" s="180"/>
      <c r="CM139" s="180"/>
      <c r="CN139" s="180"/>
      <c r="CO139" s="180"/>
      <c r="CP139" s="180"/>
      <c r="CQ139" s="180"/>
      <c r="CR139" s="180"/>
      <c r="CS139" s="180"/>
      <c r="CT139" s="180"/>
      <c r="CU139" s="180"/>
      <c r="CV139" s="180"/>
      <c r="CW139" s="180"/>
      <c r="CX139" s="180"/>
      <c r="CY139" s="181"/>
    </row>
    <row r="140" spans="2:103" s="1" customFormat="1" ht="30" customHeight="1">
      <c r="B140" s="183">
        <v>135</v>
      </c>
      <c r="C140" s="370">
        <v>43262</v>
      </c>
      <c r="D140" s="183" t="s">
        <v>165</v>
      </c>
      <c r="E140" s="184" t="s">
        <v>132</v>
      </c>
      <c r="F140" s="184" t="s">
        <v>135</v>
      </c>
      <c r="G140" s="343" t="s">
        <v>114</v>
      </c>
      <c r="H140" s="348">
        <v>5</v>
      </c>
      <c r="I140" s="349">
        <v>4</v>
      </c>
      <c r="J140" s="349">
        <v>4</v>
      </c>
      <c r="K140" s="349">
        <v>4</v>
      </c>
      <c r="L140" s="349">
        <v>5</v>
      </c>
      <c r="M140" s="349">
        <v>5</v>
      </c>
      <c r="N140" s="350">
        <v>5</v>
      </c>
      <c r="O140" s="349"/>
      <c r="P140" s="349">
        <v>4</v>
      </c>
      <c r="Q140" s="351">
        <v>5</v>
      </c>
      <c r="R140" s="349">
        <v>5</v>
      </c>
      <c r="S140" s="349">
        <v>5</v>
      </c>
      <c r="T140" s="349">
        <v>5</v>
      </c>
      <c r="U140" s="349">
        <v>5</v>
      </c>
      <c r="V140" s="351">
        <v>5</v>
      </c>
      <c r="W140" s="351">
        <v>5</v>
      </c>
      <c r="X140" s="183"/>
      <c r="Y140" s="183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0"/>
      <c r="AS140" s="180"/>
      <c r="AT140" s="180"/>
      <c r="AU140" s="180"/>
      <c r="AV140" s="180"/>
      <c r="AW140" s="180"/>
      <c r="AX140" s="180"/>
      <c r="AY140" s="180"/>
      <c r="AZ140" s="181"/>
      <c r="BA140" s="181"/>
      <c r="BB140" s="180"/>
      <c r="BC140" s="180"/>
      <c r="BD140" s="180"/>
      <c r="BE140" s="180"/>
      <c r="BF140" s="180"/>
      <c r="BG140" s="180"/>
      <c r="BH140" s="180"/>
      <c r="BI140" s="180"/>
      <c r="BJ140" s="180"/>
      <c r="BK140" s="180"/>
      <c r="BL140" s="180"/>
      <c r="BM140" s="180"/>
      <c r="BN140" s="180"/>
      <c r="BO140" s="180"/>
      <c r="BP140" s="180"/>
      <c r="BQ140" s="180"/>
      <c r="BR140" s="180"/>
      <c r="BS140" s="180"/>
      <c r="BT140" s="180"/>
      <c r="BU140" s="180"/>
      <c r="BV140" s="180"/>
      <c r="BW140" s="180"/>
      <c r="BX140" s="180"/>
      <c r="BY140" s="180"/>
      <c r="BZ140" s="182"/>
      <c r="CA140" s="180"/>
      <c r="CB140" s="180"/>
      <c r="CC140" s="180"/>
      <c r="CD140" s="180"/>
      <c r="CE140" s="180"/>
      <c r="CF140" s="180"/>
      <c r="CG140" s="180"/>
      <c r="CH140" s="180"/>
      <c r="CI140" s="180"/>
      <c r="CJ140" s="180"/>
      <c r="CK140" s="180"/>
      <c r="CL140" s="180"/>
      <c r="CM140" s="180"/>
      <c r="CN140" s="180"/>
      <c r="CO140" s="180"/>
      <c r="CP140" s="180"/>
      <c r="CQ140" s="180"/>
      <c r="CR140" s="180"/>
      <c r="CS140" s="180"/>
      <c r="CT140" s="180"/>
      <c r="CU140" s="180"/>
      <c r="CV140" s="180"/>
      <c r="CW140" s="180"/>
      <c r="CX140" s="180"/>
      <c r="CY140" s="181"/>
    </row>
    <row r="141" spans="2:103" s="1" customFormat="1" ht="30" customHeight="1">
      <c r="B141" s="183">
        <v>136</v>
      </c>
      <c r="C141" s="370">
        <v>43262</v>
      </c>
      <c r="D141" s="183" t="s">
        <v>165</v>
      </c>
      <c r="E141" s="184" t="s">
        <v>132</v>
      </c>
      <c r="F141" s="184" t="s">
        <v>134</v>
      </c>
      <c r="G141" s="343" t="s">
        <v>103</v>
      </c>
      <c r="H141" s="348">
        <v>5</v>
      </c>
      <c r="I141" s="349">
        <v>5</v>
      </c>
      <c r="J141" s="349">
        <v>5</v>
      </c>
      <c r="K141" s="349">
        <v>5</v>
      </c>
      <c r="L141" s="349">
        <v>5</v>
      </c>
      <c r="M141" s="349"/>
      <c r="N141" s="350">
        <v>5</v>
      </c>
      <c r="O141" s="349">
        <v>5</v>
      </c>
      <c r="P141" s="349">
        <v>5</v>
      </c>
      <c r="Q141" s="351">
        <v>5</v>
      </c>
      <c r="R141" s="349">
        <v>5</v>
      </c>
      <c r="S141" s="349">
        <v>5</v>
      </c>
      <c r="T141" s="349">
        <v>5</v>
      </c>
      <c r="U141" s="349">
        <v>5</v>
      </c>
      <c r="V141" s="351">
        <v>5</v>
      </c>
      <c r="W141" s="351">
        <v>5</v>
      </c>
      <c r="X141" s="183"/>
      <c r="Y141" s="183"/>
      <c r="AB141" s="185"/>
      <c r="AC141" s="185"/>
      <c r="AD141" s="185"/>
      <c r="AE141" s="185"/>
      <c r="AF141" s="185"/>
      <c r="AG141" s="185"/>
      <c r="AH141" s="185"/>
      <c r="AI141" s="185"/>
      <c r="AJ141" s="185"/>
      <c r="AK141" s="185"/>
      <c r="AL141" s="185"/>
      <c r="AM141" s="185"/>
      <c r="AN141" s="185"/>
      <c r="AO141" s="185"/>
      <c r="AP141" s="185"/>
      <c r="AQ141" s="185"/>
      <c r="AR141" s="180"/>
      <c r="AS141" s="180"/>
      <c r="AT141" s="180"/>
      <c r="AU141" s="180"/>
      <c r="AV141" s="180"/>
      <c r="AW141" s="180"/>
      <c r="AX141" s="180"/>
      <c r="AY141" s="180"/>
      <c r="AZ141" s="181"/>
      <c r="BA141" s="181"/>
      <c r="BB141" s="180"/>
      <c r="BC141" s="180"/>
      <c r="BD141" s="180"/>
      <c r="BE141" s="180"/>
      <c r="BF141" s="180"/>
      <c r="BG141" s="180"/>
      <c r="BH141" s="180"/>
      <c r="BI141" s="180"/>
      <c r="BJ141" s="180"/>
      <c r="BK141" s="180"/>
      <c r="BL141" s="180"/>
      <c r="BM141" s="180"/>
      <c r="BN141" s="180"/>
      <c r="BO141" s="180"/>
      <c r="BP141" s="180"/>
      <c r="BQ141" s="180"/>
      <c r="BR141" s="180"/>
      <c r="BS141" s="180"/>
      <c r="BT141" s="180"/>
      <c r="BU141" s="180"/>
      <c r="BV141" s="180"/>
      <c r="BW141" s="180"/>
      <c r="BX141" s="180"/>
      <c r="BY141" s="180"/>
      <c r="BZ141" s="182"/>
      <c r="CA141" s="180"/>
      <c r="CB141" s="180"/>
      <c r="CC141" s="180"/>
      <c r="CD141" s="180"/>
      <c r="CE141" s="180"/>
      <c r="CF141" s="180"/>
      <c r="CG141" s="180"/>
      <c r="CH141" s="180"/>
      <c r="CI141" s="180"/>
      <c r="CJ141" s="180"/>
      <c r="CK141" s="180"/>
      <c r="CL141" s="180"/>
      <c r="CM141" s="180"/>
      <c r="CN141" s="180"/>
      <c r="CO141" s="180"/>
      <c r="CP141" s="180"/>
      <c r="CQ141" s="180"/>
      <c r="CR141" s="180"/>
      <c r="CS141" s="180"/>
      <c r="CT141" s="180"/>
      <c r="CU141" s="180"/>
      <c r="CV141" s="180"/>
      <c r="CW141" s="180"/>
      <c r="CX141" s="180"/>
      <c r="CY141" s="181"/>
    </row>
    <row r="142" spans="2:103" s="1" customFormat="1" ht="30" customHeight="1">
      <c r="B142" s="367">
        <v>137</v>
      </c>
      <c r="C142" s="370">
        <v>43262</v>
      </c>
      <c r="D142" s="183" t="s">
        <v>165</v>
      </c>
      <c r="E142" s="184" t="s">
        <v>132</v>
      </c>
      <c r="F142" s="184" t="s">
        <v>135</v>
      </c>
      <c r="G142" s="343" t="s">
        <v>111</v>
      </c>
      <c r="H142" s="348">
        <v>3</v>
      </c>
      <c r="I142" s="349">
        <v>4</v>
      </c>
      <c r="J142" s="349">
        <v>3</v>
      </c>
      <c r="K142" s="349">
        <v>1</v>
      </c>
      <c r="L142" s="349">
        <v>1</v>
      </c>
      <c r="M142" s="349">
        <v>1</v>
      </c>
      <c r="N142" s="350">
        <v>1</v>
      </c>
      <c r="O142" s="349">
        <v>3</v>
      </c>
      <c r="P142" s="349">
        <v>5</v>
      </c>
      <c r="Q142" s="351">
        <v>5</v>
      </c>
      <c r="R142" s="349">
        <v>5</v>
      </c>
      <c r="S142" s="349">
        <v>5</v>
      </c>
      <c r="T142" s="349">
        <v>4</v>
      </c>
      <c r="U142" s="349">
        <v>2</v>
      </c>
      <c r="V142" s="351">
        <v>4</v>
      </c>
      <c r="W142" s="351">
        <v>3</v>
      </c>
      <c r="X142" s="183"/>
      <c r="Y142" s="183"/>
      <c r="AB142" s="185"/>
      <c r="AC142" s="185"/>
      <c r="AD142" s="185"/>
      <c r="AE142" s="185"/>
      <c r="AF142" s="185"/>
      <c r="AG142" s="185"/>
      <c r="AH142" s="185"/>
      <c r="AI142" s="185"/>
      <c r="AJ142" s="185"/>
      <c r="AK142" s="185"/>
      <c r="AL142" s="185"/>
      <c r="AM142" s="185"/>
      <c r="AN142" s="185"/>
      <c r="AO142" s="185"/>
      <c r="AP142" s="185"/>
      <c r="AQ142" s="185"/>
      <c r="AR142" s="180"/>
      <c r="AS142" s="180"/>
      <c r="AT142" s="180"/>
      <c r="AU142" s="180"/>
      <c r="AV142" s="180"/>
      <c r="AW142" s="180"/>
      <c r="AX142" s="180"/>
      <c r="AY142" s="180"/>
      <c r="AZ142" s="181"/>
      <c r="BA142" s="181"/>
      <c r="BB142" s="180"/>
      <c r="BC142" s="180"/>
      <c r="BD142" s="180"/>
      <c r="BE142" s="180"/>
      <c r="BF142" s="180"/>
      <c r="BG142" s="180"/>
      <c r="BH142" s="180"/>
      <c r="BI142" s="180"/>
      <c r="BJ142" s="180"/>
      <c r="BK142" s="180"/>
      <c r="BL142" s="180"/>
      <c r="BM142" s="180"/>
      <c r="BN142" s="180"/>
      <c r="BO142" s="180"/>
      <c r="BP142" s="180"/>
      <c r="BQ142" s="180"/>
      <c r="BR142" s="180"/>
      <c r="BS142" s="180"/>
      <c r="BT142" s="180"/>
      <c r="BU142" s="180"/>
      <c r="BV142" s="180"/>
      <c r="BW142" s="180"/>
      <c r="BX142" s="180"/>
      <c r="BY142" s="180"/>
      <c r="BZ142" s="182"/>
      <c r="CA142" s="180"/>
      <c r="CB142" s="180"/>
      <c r="CC142" s="180"/>
      <c r="CD142" s="180"/>
      <c r="CE142" s="180"/>
      <c r="CF142" s="180"/>
      <c r="CG142" s="180"/>
      <c r="CH142" s="180"/>
      <c r="CI142" s="180"/>
      <c r="CJ142" s="180"/>
      <c r="CK142" s="180"/>
      <c r="CL142" s="180"/>
      <c r="CM142" s="180"/>
      <c r="CN142" s="180"/>
      <c r="CO142" s="180"/>
      <c r="CP142" s="180"/>
      <c r="CQ142" s="180"/>
      <c r="CR142" s="180"/>
      <c r="CS142" s="180"/>
      <c r="CT142" s="180"/>
      <c r="CU142" s="180"/>
      <c r="CV142" s="180"/>
      <c r="CW142" s="180"/>
      <c r="CX142" s="180"/>
      <c r="CY142" s="181"/>
    </row>
    <row r="143" spans="2:103" s="1" customFormat="1" ht="30" customHeight="1">
      <c r="B143" s="183">
        <v>138</v>
      </c>
      <c r="C143" s="370">
        <v>43262</v>
      </c>
      <c r="D143" s="183" t="s">
        <v>167</v>
      </c>
      <c r="E143" s="184" t="s">
        <v>133</v>
      </c>
      <c r="F143" s="184" t="s">
        <v>134</v>
      </c>
      <c r="G143" s="343" t="s">
        <v>102</v>
      </c>
      <c r="H143" s="348">
        <v>4</v>
      </c>
      <c r="I143" s="349">
        <v>5</v>
      </c>
      <c r="J143" s="349">
        <v>5</v>
      </c>
      <c r="K143" s="349">
        <v>4</v>
      </c>
      <c r="L143" s="349">
        <v>5</v>
      </c>
      <c r="M143" s="349">
        <v>5</v>
      </c>
      <c r="N143" s="350">
        <v>5</v>
      </c>
      <c r="O143" s="349">
        <v>5</v>
      </c>
      <c r="P143" s="349">
        <v>4</v>
      </c>
      <c r="Q143" s="351">
        <v>4</v>
      </c>
      <c r="R143" s="349">
        <v>5</v>
      </c>
      <c r="S143" s="349">
        <v>5</v>
      </c>
      <c r="T143" s="349">
        <v>5</v>
      </c>
      <c r="U143" s="349">
        <v>5</v>
      </c>
      <c r="V143" s="351">
        <v>5</v>
      </c>
      <c r="W143" s="351">
        <v>5</v>
      </c>
      <c r="X143" s="183"/>
      <c r="Y143" s="183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0"/>
      <c r="AS143" s="180"/>
      <c r="AT143" s="180"/>
      <c r="AU143" s="180"/>
      <c r="AV143" s="180"/>
      <c r="AW143" s="180"/>
      <c r="AX143" s="180"/>
      <c r="AY143" s="180"/>
      <c r="AZ143" s="181"/>
      <c r="BA143" s="181"/>
      <c r="BB143" s="180"/>
      <c r="BC143" s="180"/>
      <c r="BD143" s="180"/>
      <c r="BE143" s="180"/>
      <c r="BF143" s="180"/>
      <c r="BG143" s="180"/>
      <c r="BH143" s="180"/>
      <c r="BI143" s="180"/>
      <c r="BJ143" s="180"/>
      <c r="BK143" s="180"/>
      <c r="BL143" s="180"/>
      <c r="BM143" s="180"/>
      <c r="BN143" s="180"/>
      <c r="BO143" s="180"/>
      <c r="BP143" s="180"/>
      <c r="BQ143" s="180"/>
      <c r="BR143" s="180"/>
      <c r="BS143" s="180"/>
      <c r="BT143" s="180"/>
      <c r="BU143" s="180"/>
      <c r="BV143" s="180"/>
      <c r="BW143" s="180"/>
      <c r="BX143" s="180"/>
      <c r="BY143" s="180"/>
      <c r="BZ143" s="182"/>
      <c r="CA143" s="180"/>
      <c r="CB143" s="180"/>
      <c r="CC143" s="180"/>
      <c r="CD143" s="180"/>
      <c r="CE143" s="180"/>
      <c r="CF143" s="180"/>
      <c r="CG143" s="180"/>
      <c r="CH143" s="180"/>
      <c r="CI143" s="180"/>
      <c r="CJ143" s="180"/>
      <c r="CK143" s="180"/>
      <c r="CL143" s="180"/>
      <c r="CM143" s="180"/>
      <c r="CN143" s="180"/>
      <c r="CO143" s="180"/>
      <c r="CP143" s="180"/>
      <c r="CQ143" s="180"/>
      <c r="CR143" s="180"/>
      <c r="CS143" s="180"/>
      <c r="CT143" s="180"/>
      <c r="CU143" s="180"/>
      <c r="CV143" s="180"/>
      <c r="CW143" s="180"/>
      <c r="CX143" s="180"/>
      <c r="CY143" s="181"/>
    </row>
    <row r="144" spans="2:103" s="1" customFormat="1" ht="30" customHeight="1">
      <c r="B144" s="183">
        <v>139</v>
      </c>
      <c r="C144" s="370">
        <v>43262</v>
      </c>
      <c r="D144" s="183" t="s">
        <v>165</v>
      </c>
      <c r="E144" s="184" t="s">
        <v>133</v>
      </c>
      <c r="F144" s="184" t="s">
        <v>136</v>
      </c>
      <c r="G144" s="343" t="s">
        <v>127</v>
      </c>
      <c r="H144" s="348">
        <v>4</v>
      </c>
      <c r="I144" s="349">
        <v>4</v>
      </c>
      <c r="J144" s="349">
        <v>4</v>
      </c>
      <c r="K144" s="349">
        <v>4</v>
      </c>
      <c r="L144" s="349">
        <v>5</v>
      </c>
      <c r="M144" s="349">
        <v>4</v>
      </c>
      <c r="N144" s="350">
        <v>4</v>
      </c>
      <c r="O144" s="349">
        <v>5</v>
      </c>
      <c r="P144" s="349">
        <v>3</v>
      </c>
      <c r="Q144" s="351">
        <v>5</v>
      </c>
      <c r="R144" s="349">
        <v>4</v>
      </c>
      <c r="S144" s="349">
        <v>3</v>
      </c>
      <c r="T144" s="349">
        <v>3</v>
      </c>
      <c r="U144" s="349">
        <v>4</v>
      </c>
      <c r="V144" s="351">
        <v>4</v>
      </c>
      <c r="W144" s="351">
        <v>4</v>
      </c>
      <c r="X144" s="183"/>
      <c r="Y144" s="183"/>
      <c r="AB144" s="185"/>
      <c r="AC144" s="185"/>
      <c r="AD144" s="185"/>
      <c r="AE144" s="185"/>
      <c r="AF144" s="185"/>
      <c r="AG144" s="185"/>
      <c r="AH144" s="185"/>
      <c r="AI144" s="185"/>
      <c r="AJ144" s="185"/>
      <c r="AK144" s="185"/>
      <c r="AL144" s="185"/>
      <c r="AM144" s="185"/>
      <c r="AN144" s="185"/>
      <c r="AO144" s="185"/>
      <c r="AP144" s="185"/>
      <c r="AQ144" s="185"/>
      <c r="AR144" s="180"/>
      <c r="AS144" s="180"/>
      <c r="AT144" s="180"/>
      <c r="AU144" s="180"/>
      <c r="AV144" s="180"/>
      <c r="AW144" s="180"/>
      <c r="AX144" s="180"/>
      <c r="AY144" s="180"/>
      <c r="AZ144" s="181"/>
      <c r="BA144" s="181"/>
      <c r="BB144" s="180"/>
      <c r="BC144" s="180"/>
      <c r="BD144" s="180"/>
      <c r="BE144" s="180"/>
      <c r="BF144" s="180"/>
      <c r="BG144" s="180"/>
      <c r="BH144" s="180"/>
      <c r="BI144" s="180"/>
      <c r="BJ144" s="180"/>
      <c r="BK144" s="180"/>
      <c r="BL144" s="180"/>
      <c r="BM144" s="180"/>
      <c r="BN144" s="180"/>
      <c r="BO144" s="180"/>
      <c r="BP144" s="180"/>
      <c r="BQ144" s="180"/>
      <c r="BR144" s="180"/>
      <c r="BS144" s="180"/>
      <c r="BT144" s="180"/>
      <c r="BU144" s="180"/>
      <c r="BV144" s="180"/>
      <c r="BW144" s="180"/>
      <c r="BX144" s="180"/>
      <c r="BY144" s="180"/>
      <c r="BZ144" s="182"/>
      <c r="CA144" s="180"/>
      <c r="CB144" s="180"/>
      <c r="CC144" s="180"/>
      <c r="CD144" s="180"/>
      <c r="CE144" s="180"/>
      <c r="CF144" s="180"/>
      <c r="CG144" s="180"/>
      <c r="CH144" s="180"/>
      <c r="CI144" s="180"/>
      <c r="CJ144" s="180"/>
      <c r="CK144" s="180"/>
      <c r="CL144" s="180"/>
      <c r="CM144" s="180"/>
      <c r="CN144" s="180"/>
      <c r="CO144" s="180"/>
      <c r="CP144" s="180"/>
      <c r="CQ144" s="180"/>
      <c r="CR144" s="180"/>
      <c r="CS144" s="180"/>
      <c r="CT144" s="180"/>
      <c r="CU144" s="180"/>
      <c r="CV144" s="180"/>
      <c r="CW144" s="180"/>
      <c r="CX144" s="180"/>
      <c r="CY144" s="181"/>
    </row>
    <row r="145" spans="2:103" s="1" customFormat="1" ht="30" customHeight="1">
      <c r="B145" s="183">
        <v>140</v>
      </c>
      <c r="C145" s="370">
        <v>43262</v>
      </c>
      <c r="D145" s="183" t="s">
        <v>165</v>
      </c>
      <c r="E145" s="184" t="s">
        <v>132</v>
      </c>
      <c r="F145" s="184" t="s">
        <v>134</v>
      </c>
      <c r="G145" s="343" t="s">
        <v>98</v>
      </c>
      <c r="H145" s="348">
        <v>4</v>
      </c>
      <c r="I145" s="349">
        <v>5</v>
      </c>
      <c r="J145" s="349">
        <v>1</v>
      </c>
      <c r="K145" s="349">
        <v>3</v>
      </c>
      <c r="L145" s="349">
        <v>3</v>
      </c>
      <c r="M145" s="349">
        <v>5</v>
      </c>
      <c r="N145" s="350">
        <v>4</v>
      </c>
      <c r="O145" s="349">
        <v>4</v>
      </c>
      <c r="P145" s="349">
        <v>3</v>
      </c>
      <c r="Q145" s="351">
        <v>4</v>
      </c>
      <c r="R145" s="349">
        <v>5</v>
      </c>
      <c r="S145" s="349">
        <v>5</v>
      </c>
      <c r="T145" s="349">
        <v>3</v>
      </c>
      <c r="U145" s="349"/>
      <c r="V145" s="351">
        <v>4</v>
      </c>
      <c r="W145" s="351">
        <v>4</v>
      </c>
      <c r="X145" s="183"/>
      <c r="Y145" s="183"/>
      <c r="AB145" s="185"/>
      <c r="AC145" s="185"/>
      <c r="AD145" s="185"/>
      <c r="AE145" s="185"/>
      <c r="AF145" s="185"/>
      <c r="AG145" s="185"/>
      <c r="AH145" s="185"/>
      <c r="AI145" s="185"/>
      <c r="AJ145" s="185"/>
      <c r="AK145" s="185"/>
      <c r="AL145" s="185"/>
      <c r="AM145" s="185"/>
      <c r="AN145" s="185"/>
      <c r="AO145" s="185"/>
      <c r="AP145" s="185"/>
      <c r="AQ145" s="185"/>
      <c r="AR145" s="180"/>
      <c r="AS145" s="180"/>
      <c r="AT145" s="180"/>
      <c r="AU145" s="180"/>
      <c r="AV145" s="180"/>
      <c r="AW145" s="180"/>
      <c r="AX145" s="180"/>
      <c r="AY145" s="180"/>
      <c r="AZ145" s="181"/>
      <c r="BA145" s="181"/>
      <c r="BB145" s="180"/>
      <c r="BC145" s="180"/>
      <c r="BD145" s="180"/>
      <c r="BE145" s="180"/>
      <c r="BF145" s="180"/>
      <c r="BG145" s="180"/>
      <c r="BH145" s="180"/>
      <c r="BI145" s="180"/>
      <c r="BJ145" s="180"/>
      <c r="BK145" s="180"/>
      <c r="BL145" s="180"/>
      <c r="BM145" s="180"/>
      <c r="BN145" s="180"/>
      <c r="BO145" s="180"/>
      <c r="BP145" s="180"/>
      <c r="BQ145" s="180"/>
      <c r="BR145" s="180"/>
      <c r="BS145" s="180"/>
      <c r="BT145" s="180"/>
      <c r="BU145" s="180"/>
      <c r="BV145" s="180"/>
      <c r="BW145" s="180"/>
      <c r="BX145" s="180"/>
      <c r="BY145" s="180"/>
      <c r="BZ145" s="182"/>
      <c r="CA145" s="180"/>
      <c r="CB145" s="180"/>
      <c r="CC145" s="180"/>
      <c r="CD145" s="180"/>
      <c r="CE145" s="180"/>
      <c r="CF145" s="180"/>
      <c r="CG145" s="180"/>
      <c r="CH145" s="180"/>
      <c r="CI145" s="180"/>
      <c r="CJ145" s="180"/>
      <c r="CK145" s="180"/>
      <c r="CL145" s="180"/>
      <c r="CM145" s="180"/>
      <c r="CN145" s="180"/>
      <c r="CO145" s="180"/>
      <c r="CP145" s="180"/>
      <c r="CQ145" s="180"/>
      <c r="CR145" s="180"/>
      <c r="CS145" s="180"/>
      <c r="CT145" s="180"/>
      <c r="CU145" s="180"/>
      <c r="CV145" s="180"/>
      <c r="CW145" s="180"/>
      <c r="CX145" s="180"/>
      <c r="CY145" s="181"/>
    </row>
    <row r="146" spans="2:103" s="1" customFormat="1" ht="30" customHeight="1">
      <c r="B146" s="183">
        <v>141</v>
      </c>
      <c r="C146" s="370">
        <v>43262</v>
      </c>
      <c r="D146" s="183" t="s">
        <v>165</v>
      </c>
      <c r="E146" s="184" t="s">
        <v>132</v>
      </c>
      <c r="F146" s="184" t="s">
        <v>134</v>
      </c>
      <c r="G146" s="343" t="s">
        <v>107</v>
      </c>
      <c r="H146" s="348">
        <v>5</v>
      </c>
      <c r="I146" s="349">
        <v>3</v>
      </c>
      <c r="J146" s="349">
        <v>3</v>
      </c>
      <c r="K146" s="349">
        <v>4</v>
      </c>
      <c r="L146" s="349">
        <v>5</v>
      </c>
      <c r="M146" s="349">
        <v>3</v>
      </c>
      <c r="N146" s="350">
        <v>4</v>
      </c>
      <c r="O146" s="349">
        <v>5</v>
      </c>
      <c r="P146" s="349">
        <v>4</v>
      </c>
      <c r="Q146" s="351">
        <v>5</v>
      </c>
      <c r="R146" s="349">
        <v>5</v>
      </c>
      <c r="S146" s="349">
        <v>4</v>
      </c>
      <c r="T146" s="349">
        <v>4</v>
      </c>
      <c r="U146" s="349">
        <v>1</v>
      </c>
      <c r="V146" s="351">
        <v>4</v>
      </c>
      <c r="W146" s="351">
        <v>4</v>
      </c>
      <c r="X146" s="183"/>
      <c r="Y146" s="183"/>
      <c r="AB146" s="185"/>
      <c r="AC146" s="185"/>
      <c r="AD146" s="185"/>
      <c r="AE146" s="185"/>
      <c r="AF146" s="185"/>
      <c r="AG146" s="185"/>
      <c r="AH146" s="185"/>
      <c r="AI146" s="185"/>
      <c r="AJ146" s="185"/>
      <c r="AK146" s="185"/>
      <c r="AL146" s="185"/>
      <c r="AM146" s="185"/>
      <c r="AN146" s="185"/>
      <c r="AO146" s="185"/>
      <c r="AP146" s="185"/>
      <c r="AQ146" s="185"/>
      <c r="AR146" s="180"/>
      <c r="AS146" s="180"/>
      <c r="AT146" s="180"/>
      <c r="AU146" s="180"/>
      <c r="AV146" s="180"/>
      <c r="AW146" s="180"/>
      <c r="AX146" s="180"/>
      <c r="AY146" s="180"/>
      <c r="AZ146" s="181"/>
      <c r="BA146" s="181"/>
      <c r="BB146" s="180"/>
      <c r="BC146" s="180"/>
      <c r="BD146" s="180"/>
      <c r="BE146" s="180"/>
      <c r="BF146" s="180"/>
      <c r="BG146" s="180"/>
      <c r="BH146" s="180"/>
      <c r="BI146" s="180"/>
      <c r="BJ146" s="180"/>
      <c r="BK146" s="180"/>
      <c r="BL146" s="180"/>
      <c r="BM146" s="180"/>
      <c r="BN146" s="180"/>
      <c r="BO146" s="180"/>
      <c r="BP146" s="180"/>
      <c r="BQ146" s="180"/>
      <c r="BR146" s="180"/>
      <c r="BS146" s="180"/>
      <c r="BT146" s="180"/>
      <c r="BU146" s="180"/>
      <c r="BV146" s="180"/>
      <c r="BW146" s="180"/>
      <c r="BX146" s="180"/>
      <c r="BY146" s="180"/>
      <c r="BZ146" s="182"/>
      <c r="CA146" s="180"/>
      <c r="CB146" s="180"/>
      <c r="CC146" s="180"/>
      <c r="CD146" s="180"/>
      <c r="CE146" s="180"/>
      <c r="CF146" s="180"/>
      <c r="CG146" s="180"/>
      <c r="CH146" s="180"/>
      <c r="CI146" s="180"/>
      <c r="CJ146" s="180"/>
      <c r="CK146" s="180"/>
      <c r="CL146" s="180"/>
      <c r="CM146" s="180"/>
      <c r="CN146" s="180"/>
      <c r="CO146" s="180"/>
      <c r="CP146" s="180"/>
      <c r="CQ146" s="180"/>
      <c r="CR146" s="180"/>
      <c r="CS146" s="180"/>
      <c r="CT146" s="180"/>
      <c r="CU146" s="180"/>
      <c r="CV146" s="180"/>
      <c r="CW146" s="180"/>
      <c r="CX146" s="180"/>
      <c r="CY146" s="181"/>
    </row>
    <row r="147" spans="2:103" s="1" customFormat="1" ht="30" customHeight="1">
      <c r="B147" s="183">
        <v>142</v>
      </c>
      <c r="C147" s="370">
        <v>43262</v>
      </c>
      <c r="D147" s="183" t="s">
        <v>165</v>
      </c>
      <c r="E147" s="184" t="s">
        <v>132</v>
      </c>
      <c r="F147" s="184" t="s">
        <v>136</v>
      </c>
      <c r="G147" s="343" t="s">
        <v>104</v>
      </c>
      <c r="H147" s="348">
        <v>5</v>
      </c>
      <c r="I147" s="349">
        <v>5</v>
      </c>
      <c r="J147" s="349">
        <v>4</v>
      </c>
      <c r="K147" s="349">
        <v>4</v>
      </c>
      <c r="L147" s="349">
        <v>4</v>
      </c>
      <c r="M147" s="349">
        <v>4</v>
      </c>
      <c r="N147" s="350">
        <v>4</v>
      </c>
      <c r="O147" s="349">
        <v>5</v>
      </c>
      <c r="P147" s="349">
        <v>5</v>
      </c>
      <c r="Q147" s="351">
        <v>4</v>
      </c>
      <c r="R147" s="349">
        <v>5</v>
      </c>
      <c r="S147" s="349">
        <v>4</v>
      </c>
      <c r="T147" s="349">
        <v>4</v>
      </c>
      <c r="U147" s="349">
        <v>5</v>
      </c>
      <c r="V147" s="351">
        <v>5</v>
      </c>
      <c r="W147" s="351">
        <v>5</v>
      </c>
      <c r="X147" s="183"/>
      <c r="Y147" s="183"/>
      <c r="AB147" s="185"/>
      <c r="AC147" s="185"/>
      <c r="AD147" s="185"/>
      <c r="AE147" s="185"/>
      <c r="AF147" s="185"/>
      <c r="AG147" s="185"/>
      <c r="AH147" s="185"/>
      <c r="AI147" s="185"/>
      <c r="AJ147" s="185"/>
      <c r="AK147" s="185"/>
      <c r="AL147" s="185"/>
      <c r="AM147" s="185"/>
      <c r="AN147" s="185"/>
      <c r="AO147" s="185"/>
      <c r="AP147" s="185"/>
      <c r="AQ147" s="185"/>
      <c r="AR147" s="180"/>
      <c r="AS147" s="180"/>
      <c r="AT147" s="180"/>
      <c r="AU147" s="180"/>
      <c r="AV147" s="180"/>
      <c r="AW147" s="180"/>
      <c r="AX147" s="180"/>
      <c r="AY147" s="180"/>
      <c r="AZ147" s="181"/>
      <c r="BA147" s="181"/>
      <c r="BB147" s="180"/>
      <c r="BC147" s="180"/>
      <c r="BD147" s="180"/>
      <c r="BE147" s="180"/>
      <c r="BF147" s="180"/>
      <c r="BG147" s="180"/>
      <c r="BH147" s="180"/>
      <c r="BI147" s="180"/>
      <c r="BJ147" s="180"/>
      <c r="BK147" s="180"/>
      <c r="BL147" s="180"/>
      <c r="BM147" s="180"/>
      <c r="BN147" s="180"/>
      <c r="BO147" s="180"/>
      <c r="BP147" s="180"/>
      <c r="BQ147" s="180"/>
      <c r="BR147" s="180"/>
      <c r="BS147" s="180"/>
      <c r="BT147" s="180"/>
      <c r="BU147" s="180"/>
      <c r="BV147" s="180"/>
      <c r="BW147" s="180"/>
      <c r="BX147" s="180"/>
      <c r="BY147" s="180"/>
      <c r="BZ147" s="182"/>
      <c r="CA147" s="180"/>
      <c r="CB147" s="180"/>
      <c r="CC147" s="180"/>
      <c r="CD147" s="180"/>
      <c r="CE147" s="180"/>
      <c r="CF147" s="180"/>
      <c r="CG147" s="180"/>
      <c r="CH147" s="180"/>
      <c r="CI147" s="180"/>
      <c r="CJ147" s="180"/>
      <c r="CK147" s="180"/>
      <c r="CL147" s="180"/>
      <c r="CM147" s="180"/>
      <c r="CN147" s="180"/>
      <c r="CO147" s="180"/>
      <c r="CP147" s="180"/>
      <c r="CQ147" s="180"/>
      <c r="CR147" s="180"/>
      <c r="CS147" s="180"/>
      <c r="CT147" s="180"/>
      <c r="CU147" s="180"/>
      <c r="CV147" s="180"/>
      <c r="CW147" s="180"/>
      <c r="CX147" s="180"/>
      <c r="CY147" s="181"/>
    </row>
    <row r="148" spans="2:103" s="1" customFormat="1" ht="30" customHeight="1">
      <c r="B148" s="183">
        <v>143</v>
      </c>
      <c r="C148" s="370">
        <v>43262</v>
      </c>
      <c r="D148" s="183" t="s">
        <v>165</v>
      </c>
      <c r="E148" s="184" t="s">
        <v>132</v>
      </c>
      <c r="F148" s="184" t="s">
        <v>135</v>
      </c>
      <c r="G148" s="343" t="s">
        <v>101</v>
      </c>
      <c r="H148" s="348">
        <v>4</v>
      </c>
      <c r="I148" s="349">
        <v>4</v>
      </c>
      <c r="J148" s="349">
        <v>3</v>
      </c>
      <c r="K148" s="349">
        <v>3</v>
      </c>
      <c r="L148" s="349">
        <v>4</v>
      </c>
      <c r="M148" s="349">
        <v>4</v>
      </c>
      <c r="N148" s="350">
        <v>4</v>
      </c>
      <c r="O148" s="349">
        <v>4</v>
      </c>
      <c r="P148" s="349">
        <v>4</v>
      </c>
      <c r="Q148" s="351">
        <v>3</v>
      </c>
      <c r="R148" s="349">
        <v>4</v>
      </c>
      <c r="S148" s="349">
        <v>3</v>
      </c>
      <c r="T148" s="349">
        <v>4</v>
      </c>
      <c r="U148" s="349">
        <v>4</v>
      </c>
      <c r="V148" s="351">
        <v>4</v>
      </c>
      <c r="W148" s="351">
        <v>4</v>
      </c>
      <c r="X148" s="183"/>
      <c r="Y148" s="183"/>
      <c r="AB148" s="185"/>
      <c r="AC148" s="185"/>
      <c r="AD148" s="185"/>
      <c r="AE148" s="185"/>
      <c r="AF148" s="185"/>
      <c r="AG148" s="185"/>
      <c r="AH148" s="185"/>
      <c r="AI148" s="185"/>
      <c r="AJ148" s="185"/>
      <c r="AK148" s="185"/>
      <c r="AL148" s="185"/>
      <c r="AM148" s="185"/>
      <c r="AN148" s="185"/>
      <c r="AO148" s="185"/>
      <c r="AP148" s="185"/>
      <c r="AQ148" s="185"/>
      <c r="AR148" s="180"/>
      <c r="AS148" s="180"/>
      <c r="AT148" s="180"/>
      <c r="AU148" s="180"/>
      <c r="AV148" s="180"/>
      <c r="AW148" s="180"/>
      <c r="AX148" s="180"/>
      <c r="AY148" s="180"/>
      <c r="AZ148" s="181"/>
      <c r="BA148" s="181"/>
      <c r="BB148" s="180"/>
      <c r="BC148" s="180"/>
      <c r="BD148" s="180"/>
      <c r="BE148" s="180"/>
      <c r="BF148" s="180"/>
      <c r="BG148" s="180"/>
      <c r="BH148" s="180"/>
      <c r="BI148" s="180"/>
      <c r="BJ148" s="180"/>
      <c r="BK148" s="180"/>
      <c r="BL148" s="180"/>
      <c r="BM148" s="180"/>
      <c r="BN148" s="180"/>
      <c r="BO148" s="180"/>
      <c r="BP148" s="180"/>
      <c r="BQ148" s="180"/>
      <c r="BR148" s="180"/>
      <c r="BS148" s="180"/>
      <c r="BT148" s="180"/>
      <c r="BU148" s="180"/>
      <c r="BV148" s="180"/>
      <c r="BW148" s="180"/>
      <c r="BX148" s="180"/>
      <c r="BY148" s="180"/>
      <c r="BZ148" s="182"/>
      <c r="CA148" s="180"/>
      <c r="CB148" s="180"/>
      <c r="CC148" s="180"/>
      <c r="CD148" s="180"/>
      <c r="CE148" s="180"/>
      <c r="CF148" s="180"/>
      <c r="CG148" s="180"/>
      <c r="CH148" s="180"/>
      <c r="CI148" s="180"/>
      <c r="CJ148" s="180"/>
      <c r="CK148" s="180"/>
      <c r="CL148" s="180"/>
      <c r="CM148" s="180"/>
      <c r="CN148" s="180"/>
      <c r="CO148" s="180"/>
      <c r="CP148" s="180"/>
      <c r="CQ148" s="180"/>
      <c r="CR148" s="180"/>
      <c r="CS148" s="180"/>
      <c r="CT148" s="180"/>
      <c r="CU148" s="180"/>
      <c r="CV148" s="180"/>
      <c r="CW148" s="180"/>
      <c r="CX148" s="180"/>
      <c r="CY148" s="181"/>
    </row>
    <row r="149" spans="2:103" s="1" customFormat="1" ht="30" customHeight="1">
      <c r="B149" s="183">
        <v>144</v>
      </c>
      <c r="C149" s="370">
        <v>43262</v>
      </c>
      <c r="D149" s="183" t="s">
        <v>165</v>
      </c>
      <c r="E149" s="184" t="s">
        <v>132</v>
      </c>
      <c r="F149" s="184" t="s">
        <v>134</v>
      </c>
      <c r="G149" s="343" t="s">
        <v>116</v>
      </c>
      <c r="H149" s="348">
        <v>5</v>
      </c>
      <c r="I149" s="349">
        <v>5</v>
      </c>
      <c r="J149" s="349">
        <v>3</v>
      </c>
      <c r="K149" s="349">
        <v>4</v>
      </c>
      <c r="L149" s="349">
        <v>4</v>
      </c>
      <c r="M149" s="349">
        <v>4</v>
      </c>
      <c r="N149" s="350">
        <v>4</v>
      </c>
      <c r="O149" s="349">
        <v>3</v>
      </c>
      <c r="P149" s="349">
        <v>5</v>
      </c>
      <c r="Q149" s="351">
        <v>4</v>
      </c>
      <c r="R149" s="349">
        <v>5</v>
      </c>
      <c r="S149" s="349">
        <v>5</v>
      </c>
      <c r="T149" s="349">
        <v>5</v>
      </c>
      <c r="U149" s="349">
        <v>5</v>
      </c>
      <c r="V149" s="351">
        <v>5</v>
      </c>
      <c r="W149" s="351">
        <v>5</v>
      </c>
      <c r="X149" s="183"/>
      <c r="Y149" s="183"/>
      <c r="AB149" s="185"/>
      <c r="AC149" s="185"/>
      <c r="AD149" s="185"/>
      <c r="AE149" s="185"/>
      <c r="AF149" s="185"/>
      <c r="AG149" s="185"/>
      <c r="AH149" s="185"/>
      <c r="AI149" s="185"/>
      <c r="AJ149" s="185"/>
      <c r="AK149" s="185"/>
      <c r="AL149" s="185"/>
      <c r="AM149" s="185"/>
      <c r="AN149" s="185"/>
      <c r="AO149" s="185"/>
      <c r="AP149" s="185"/>
      <c r="AQ149" s="185"/>
      <c r="AR149" s="180"/>
      <c r="AS149" s="180"/>
      <c r="AT149" s="180"/>
      <c r="AU149" s="180"/>
      <c r="AV149" s="180"/>
      <c r="AW149" s="180"/>
      <c r="AX149" s="180"/>
      <c r="AY149" s="180"/>
      <c r="AZ149" s="181"/>
      <c r="BA149" s="181"/>
      <c r="BB149" s="180"/>
      <c r="BC149" s="180"/>
      <c r="BD149" s="180"/>
      <c r="BE149" s="180"/>
      <c r="BF149" s="180"/>
      <c r="BG149" s="180"/>
      <c r="BH149" s="180"/>
      <c r="BI149" s="180"/>
      <c r="BJ149" s="180"/>
      <c r="BK149" s="180"/>
      <c r="BL149" s="180"/>
      <c r="BM149" s="180"/>
      <c r="BN149" s="180"/>
      <c r="BO149" s="180"/>
      <c r="BP149" s="180"/>
      <c r="BQ149" s="180"/>
      <c r="BR149" s="180"/>
      <c r="BS149" s="180"/>
      <c r="BT149" s="180"/>
      <c r="BU149" s="180"/>
      <c r="BV149" s="180"/>
      <c r="BW149" s="180"/>
      <c r="BX149" s="180"/>
      <c r="BY149" s="180"/>
      <c r="BZ149" s="182"/>
      <c r="CA149" s="180"/>
      <c r="CB149" s="180"/>
      <c r="CC149" s="180"/>
      <c r="CD149" s="180"/>
      <c r="CE149" s="180"/>
      <c r="CF149" s="180"/>
      <c r="CG149" s="180"/>
      <c r="CH149" s="180"/>
      <c r="CI149" s="180"/>
      <c r="CJ149" s="180"/>
      <c r="CK149" s="180"/>
      <c r="CL149" s="180"/>
      <c r="CM149" s="180"/>
      <c r="CN149" s="180"/>
      <c r="CO149" s="180"/>
      <c r="CP149" s="180"/>
      <c r="CQ149" s="180"/>
      <c r="CR149" s="180"/>
      <c r="CS149" s="180"/>
      <c r="CT149" s="180"/>
      <c r="CU149" s="180"/>
      <c r="CV149" s="180"/>
      <c r="CW149" s="180"/>
      <c r="CX149" s="180"/>
      <c r="CY149" s="181"/>
    </row>
    <row r="150" spans="2:103" s="1" customFormat="1" ht="30" customHeight="1">
      <c r="B150" s="367">
        <v>145</v>
      </c>
      <c r="C150" s="370">
        <v>43262</v>
      </c>
      <c r="D150" s="183" t="s">
        <v>165</v>
      </c>
      <c r="E150" s="184" t="s">
        <v>132</v>
      </c>
      <c r="F150" s="184" t="s">
        <v>135</v>
      </c>
      <c r="G150" s="343" t="s">
        <v>109</v>
      </c>
      <c r="H150" s="348">
        <v>4</v>
      </c>
      <c r="I150" s="349">
        <v>4</v>
      </c>
      <c r="J150" s="349">
        <v>4</v>
      </c>
      <c r="K150" s="349">
        <v>4</v>
      </c>
      <c r="L150" s="349">
        <v>3</v>
      </c>
      <c r="M150" s="349">
        <v>4</v>
      </c>
      <c r="N150" s="350">
        <v>3</v>
      </c>
      <c r="O150" s="349"/>
      <c r="P150" s="349">
        <v>3</v>
      </c>
      <c r="Q150" s="351">
        <v>4</v>
      </c>
      <c r="R150" s="349">
        <v>3</v>
      </c>
      <c r="S150" s="349">
        <v>3</v>
      </c>
      <c r="T150" s="349">
        <v>3</v>
      </c>
      <c r="U150" s="349">
        <v>3</v>
      </c>
      <c r="V150" s="351">
        <v>5</v>
      </c>
      <c r="W150" s="351">
        <v>4</v>
      </c>
      <c r="X150" s="183"/>
      <c r="Y150" s="183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0"/>
      <c r="AS150" s="180"/>
      <c r="AT150" s="180"/>
      <c r="AU150" s="180"/>
      <c r="AV150" s="180"/>
      <c r="AW150" s="180"/>
      <c r="AX150" s="180"/>
      <c r="AY150" s="180"/>
      <c r="AZ150" s="181"/>
      <c r="BA150" s="181"/>
      <c r="BB150" s="180"/>
      <c r="BC150" s="180"/>
      <c r="BD150" s="180"/>
      <c r="BE150" s="180"/>
      <c r="BF150" s="180"/>
      <c r="BG150" s="180"/>
      <c r="BH150" s="180"/>
      <c r="BI150" s="180"/>
      <c r="BJ150" s="180"/>
      <c r="BK150" s="180"/>
      <c r="BL150" s="180"/>
      <c r="BM150" s="180"/>
      <c r="BN150" s="180"/>
      <c r="BO150" s="180"/>
      <c r="BP150" s="180"/>
      <c r="BQ150" s="180"/>
      <c r="BR150" s="180"/>
      <c r="BS150" s="180"/>
      <c r="BT150" s="180"/>
      <c r="BU150" s="180"/>
      <c r="BV150" s="180"/>
      <c r="BW150" s="180"/>
      <c r="BX150" s="180"/>
      <c r="BY150" s="180"/>
      <c r="BZ150" s="182"/>
      <c r="CA150" s="180"/>
      <c r="CB150" s="180"/>
      <c r="CC150" s="180"/>
      <c r="CD150" s="180"/>
      <c r="CE150" s="180"/>
      <c r="CF150" s="180"/>
      <c r="CG150" s="180"/>
      <c r="CH150" s="180"/>
      <c r="CI150" s="180"/>
      <c r="CJ150" s="180"/>
      <c r="CK150" s="180"/>
      <c r="CL150" s="180"/>
      <c r="CM150" s="180"/>
      <c r="CN150" s="180"/>
      <c r="CO150" s="180"/>
      <c r="CP150" s="180"/>
      <c r="CQ150" s="180"/>
      <c r="CR150" s="180"/>
      <c r="CS150" s="180"/>
      <c r="CT150" s="180"/>
      <c r="CU150" s="180"/>
      <c r="CV150" s="180"/>
      <c r="CW150" s="180"/>
      <c r="CX150" s="180"/>
      <c r="CY150" s="181"/>
    </row>
    <row r="151" spans="2:103" s="1" customFormat="1" ht="30" customHeight="1">
      <c r="B151" s="183">
        <v>146</v>
      </c>
      <c r="C151" s="370">
        <v>43262</v>
      </c>
      <c r="D151" s="183" t="s">
        <v>166</v>
      </c>
      <c r="E151" s="184" t="s">
        <v>132</v>
      </c>
      <c r="F151" s="184" t="s">
        <v>135</v>
      </c>
      <c r="G151" s="343" t="s">
        <v>101</v>
      </c>
      <c r="H151" s="348">
        <v>3</v>
      </c>
      <c r="I151" s="349">
        <v>3</v>
      </c>
      <c r="J151" s="349"/>
      <c r="K151" s="349">
        <v>3</v>
      </c>
      <c r="L151" s="349">
        <v>3</v>
      </c>
      <c r="M151" s="349">
        <v>3</v>
      </c>
      <c r="N151" s="350">
        <v>4</v>
      </c>
      <c r="O151" s="349">
        <v>4</v>
      </c>
      <c r="P151" s="349">
        <v>4</v>
      </c>
      <c r="Q151" s="351">
        <v>4</v>
      </c>
      <c r="R151" s="349"/>
      <c r="S151" s="349">
        <v>4</v>
      </c>
      <c r="T151" s="349">
        <v>4</v>
      </c>
      <c r="U151" s="349">
        <v>4</v>
      </c>
      <c r="V151" s="351">
        <v>4</v>
      </c>
      <c r="W151" s="351">
        <v>3</v>
      </c>
      <c r="X151" s="183"/>
      <c r="Y151" s="183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0"/>
      <c r="AS151" s="180"/>
      <c r="AT151" s="180"/>
      <c r="AU151" s="180"/>
      <c r="AV151" s="180"/>
      <c r="AW151" s="180"/>
      <c r="AX151" s="180"/>
      <c r="AY151" s="180"/>
      <c r="AZ151" s="181"/>
      <c r="BA151" s="181"/>
      <c r="BB151" s="180"/>
      <c r="BC151" s="180"/>
      <c r="BD151" s="180"/>
      <c r="BE151" s="180"/>
      <c r="BF151" s="180"/>
      <c r="BG151" s="180"/>
      <c r="BH151" s="180"/>
      <c r="BI151" s="180"/>
      <c r="BJ151" s="180"/>
      <c r="BK151" s="180"/>
      <c r="BL151" s="180"/>
      <c r="BM151" s="180"/>
      <c r="BN151" s="180"/>
      <c r="BO151" s="180"/>
      <c r="BP151" s="180"/>
      <c r="BQ151" s="180"/>
      <c r="BR151" s="180"/>
      <c r="BS151" s="180"/>
      <c r="BT151" s="180"/>
      <c r="BU151" s="180"/>
      <c r="BV151" s="180"/>
      <c r="BW151" s="180"/>
      <c r="BX151" s="180"/>
      <c r="BY151" s="180"/>
      <c r="BZ151" s="182"/>
      <c r="CA151" s="180"/>
      <c r="CB151" s="180"/>
      <c r="CC151" s="180"/>
      <c r="CD151" s="180"/>
      <c r="CE151" s="180"/>
      <c r="CF151" s="180"/>
      <c r="CG151" s="180"/>
      <c r="CH151" s="180"/>
      <c r="CI151" s="180"/>
      <c r="CJ151" s="180"/>
      <c r="CK151" s="180"/>
      <c r="CL151" s="180"/>
      <c r="CM151" s="180"/>
      <c r="CN151" s="180"/>
      <c r="CO151" s="180"/>
      <c r="CP151" s="180"/>
      <c r="CQ151" s="180"/>
      <c r="CR151" s="180"/>
      <c r="CS151" s="180"/>
      <c r="CT151" s="180"/>
      <c r="CU151" s="180"/>
      <c r="CV151" s="180"/>
      <c r="CW151" s="180"/>
      <c r="CX151" s="180"/>
      <c r="CY151" s="181"/>
    </row>
    <row r="152" spans="2:103" s="1" customFormat="1" ht="30" customHeight="1">
      <c r="B152" s="183">
        <v>147</v>
      </c>
      <c r="C152" s="370">
        <v>43262</v>
      </c>
      <c r="D152" s="183" t="s">
        <v>165</v>
      </c>
      <c r="E152" s="184" t="s">
        <v>133</v>
      </c>
      <c r="F152" s="184" t="s">
        <v>134</v>
      </c>
      <c r="G152" s="343" t="s">
        <v>110</v>
      </c>
      <c r="H152" s="348">
        <v>4</v>
      </c>
      <c r="I152" s="349">
        <v>4</v>
      </c>
      <c r="J152" s="349">
        <v>1</v>
      </c>
      <c r="K152" s="349">
        <v>1</v>
      </c>
      <c r="L152" s="349">
        <v>4</v>
      </c>
      <c r="M152" s="349">
        <v>4</v>
      </c>
      <c r="N152" s="350">
        <v>3</v>
      </c>
      <c r="O152" s="349">
        <v>2</v>
      </c>
      <c r="P152" s="349">
        <v>2</v>
      </c>
      <c r="Q152" s="351">
        <v>4</v>
      </c>
      <c r="R152" s="349">
        <v>5</v>
      </c>
      <c r="S152" s="349">
        <v>3</v>
      </c>
      <c r="T152" s="349">
        <v>3</v>
      </c>
      <c r="U152" s="349">
        <v>2</v>
      </c>
      <c r="V152" s="351">
        <v>5</v>
      </c>
      <c r="W152" s="351">
        <v>4</v>
      </c>
      <c r="X152" s="183"/>
      <c r="Y152" s="183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0"/>
      <c r="AS152" s="180"/>
      <c r="AT152" s="180"/>
      <c r="AU152" s="180"/>
      <c r="AV152" s="180"/>
      <c r="AW152" s="180"/>
      <c r="AX152" s="180"/>
      <c r="AY152" s="180"/>
      <c r="AZ152" s="181"/>
      <c r="BA152" s="181"/>
      <c r="BB152" s="180"/>
      <c r="BC152" s="180"/>
      <c r="BD152" s="180"/>
      <c r="BE152" s="180"/>
      <c r="BF152" s="180"/>
      <c r="BG152" s="180"/>
      <c r="BH152" s="180"/>
      <c r="BI152" s="180"/>
      <c r="BJ152" s="180"/>
      <c r="BK152" s="180"/>
      <c r="BL152" s="180"/>
      <c r="BM152" s="180"/>
      <c r="BN152" s="180"/>
      <c r="BO152" s="180"/>
      <c r="BP152" s="180"/>
      <c r="BQ152" s="180"/>
      <c r="BR152" s="180"/>
      <c r="BS152" s="180"/>
      <c r="BT152" s="180"/>
      <c r="BU152" s="180"/>
      <c r="BV152" s="180"/>
      <c r="BW152" s="180"/>
      <c r="BX152" s="180"/>
      <c r="BY152" s="180"/>
      <c r="BZ152" s="182"/>
      <c r="CA152" s="180"/>
      <c r="CB152" s="180"/>
      <c r="CC152" s="180"/>
      <c r="CD152" s="180"/>
      <c r="CE152" s="180"/>
      <c r="CF152" s="180"/>
      <c r="CG152" s="180"/>
      <c r="CH152" s="180"/>
      <c r="CI152" s="180"/>
      <c r="CJ152" s="180"/>
      <c r="CK152" s="180"/>
      <c r="CL152" s="180"/>
      <c r="CM152" s="180"/>
      <c r="CN152" s="180"/>
      <c r="CO152" s="180"/>
      <c r="CP152" s="180"/>
      <c r="CQ152" s="180"/>
      <c r="CR152" s="180"/>
      <c r="CS152" s="180"/>
      <c r="CT152" s="180"/>
      <c r="CU152" s="180"/>
      <c r="CV152" s="180"/>
      <c r="CW152" s="180"/>
      <c r="CX152" s="180"/>
      <c r="CY152" s="181"/>
    </row>
    <row r="153" spans="2:103" s="1" customFormat="1" ht="30" customHeight="1">
      <c r="B153" s="183">
        <v>148</v>
      </c>
      <c r="C153" s="370">
        <v>43262</v>
      </c>
      <c r="D153" s="183" t="s">
        <v>165</v>
      </c>
      <c r="E153" s="184" t="s">
        <v>132</v>
      </c>
      <c r="F153" s="184" t="s">
        <v>135</v>
      </c>
      <c r="G153" s="343" t="s">
        <v>110</v>
      </c>
      <c r="H153" s="348">
        <v>4</v>
      </c>
      <c r="I153" s="349">
        <v>5</v>
      </c>
      <c r="J153" s="349">
        <v>3</v>
      </c>
      <c r="K153" s="349">
        <v>2</v>
      </c>
      <c r="L153" s="349">
        <v>3</v>
      </c>
      <c r="M153" s="349">
        <v>3</v>
      </c>
      <c r="N153" s="350">
        <v>1</v>
      </c>
      <c r="O153" s="349">
        <v>3</v>
      </c>
      <c r="P153" s="349">
        <v>4</v>
      </c>
      <c r="Q153" s="351">
        <v>1</v>
      </c>
      <c r="R153" s="349">
        <v>5</v>
      </c>
      <c r="S153" s="349">
        <v>4</v>
      </c>
      <c r="T153" s="349">
        <v>5</v>
      </c>
      <c r="U153" s="349">
        <v>3</v>
      </c>
      <c r="V153" s="351">
        <v>4</v>
      </c>
      <c r="W153" s="351">
        <v>5</v>
      </c>
      <c r="X153" s="183"/>
      <c r="Y153" s="183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0"/>
      <c r="AS153" s="180"/>
      <c r="AT153" s="180"/>
      <c r="AU153" s="180"/>
      <c r="AV153" s="180"/>
      <c r="AW153" s="180"/>
      <c r="AX153" s="180"/>
      <c r="AY153" s="180"/>
      <c r="AZ153" s="181"/>
      <c r="BA153" s="181"/>
      <c r="BB153" s="180"/>
      <c r="BC153" s="180"/>
      <c r="BD153" s="180"/>
      <c r="BE153" s="180"/>
      <c r="BF153" s="180"/>
      <c r="BG153" s="180"/>
      <c r="BH153" s="180"/>
      <c r="BI153" s="180"/>
      <c r="BJ153" s="180"/>
      <c r="BK153" s="180"/>
      <c r="BL153" s="180"/>
      <c r="BM153" s="180"/>
      <c r="BN153" s="180"/>
      <c r="BO153" s="180"/>
      <c r="BP153" s="180"/>
      <c r="BQ153" s="180"/>
      <c r="BR153" s="180"/>
      <c r="BS153" s="180"/>
      <c r="BT153" s="180"/>
      <c r="BU153" s="180"/>
      <c r="BV153" s="180"/>
      <c r="BW153" s="180"/>
      <c r="BX153" s="180"/>
      <c r="BY153" s="180"/>
      <c r="BZ153" s="182"/>
      <c r="CA153" s="180"/>
      <c r="CB153" s="180"/>
      <c r="CC153" s="180"/>
      <c r="CD153" s="180"/>
      <c r="CE153" s="180"/>
      <c r="CF153" s="180"/>
      <c r="CG153" s="180"/>
      <c r="CH153" s="180"/>
      <c r="CI153" s="180"/>
      <c r="CJ153" s="180"/>
      <c r="CK153" s="180"/>
      <c r="CL153" s="180"/>
      <c r="CM153" s="180"/>
      <c r="CN153" s="180"/>
      <c r="CO153" s="180"/>
      <c r="CP153" s="180"/>
      <c r="CQ153" s="180"/>
      <c r="CR153" s="180"/>
      <c r="CS153" s="180"/>
      <c r="CT153" s="180"/>
      <c r="CU153" s="180"/>
      <c r="CV153" s="180"/>
      <c r="CW153" s="180"/>
      <c r="CX153" s="180"/>
      <c r="CY153" s="181"/>
    </row>
    <row r="154" spans="2:103" s="1" customFormat="1" ht="30" customHeight="1">
      <c r="B154" s="183">
        <v>149</v>
      </c>
      <c r="C154" s="370">
        <v>43262</v>
      </c>
      <c r="D154" s="183" t="s">
        <v>165</v>
      </c>
      <c r="E154" s="184" t="s">
        <v>132</v>
      </c>
      <c r="F154" s="184" t="s">
        <v>134</v>
      </c>
      <c r="G154" s="343" t="s">
        <v>103</v>
      </c>
      <c r="H154" s="348">
        <v>5</v>
      </c>
      <c r="I154" s="349"/>
      <c r="J154" s="349">
        <v>3</v>
      </c>
      <c r="K154" s="349">
        <v>4</v>
      </c>
      <c r="L154" s="349">
        <v>5</v>
      </c>
      <c r="M154" s="349">
        <v>5</v>
      </c>
      <c r="N154" s="350">
        <v>5</v>
      </c>
      <c r="O154" s="349"/>
      <c r="P154" s="349">
        <v>5</v>
      </c>
      <c r="Q154" s="351">
        <v>5</v>
      </c>
      <c r="R154" s="349">
        <v>4</v>
      </c>
      <c r="S154" s="349">
        <v>4</v>
      </c>
      <c r="T154" s="349">
        <v>4</v>
      </c>
      <c r="U154" s="349">
        <v>5</v>
      </c>
      <c r="V154" s="351">
        <v>4</v>
      </c>
      <c r="W154" s="351">
        <v>4</v>
      </c>
      <c r="X154" s="183"/>
      <c r="Y154" s="183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0"/>
      <c r="AS154" s="180"/>
      <c r="AT154" s="180"/>
      <c r="AU154" s="180"/>
      <c r="AV154" s="180"/>
      <c r="AW154" s="180"/>
      <c r="AX154" s="180"/>
      <c r="AY154" s="180"/>
      <c r="AZ154" s="181"/>
      <c r="BA154" s="181"/>
      <c r="BB154" s="180"/>
      <c r="BC154" s="180"/>
      <c r="BD154" s="180"/>
      <c r="BE154" s="180"/>
      <c r="BF154" s="180"/>
      <c r="BG154" s="180"/>
      <c r="BH154" s="180"/>
      <c r="BI154" s="180"/>
      <c r="BJ154" s="180"/>
      <c r="BK154" s="180"/>
      <c r="BL154" s="180"/>
      <c r="BM154" s="180"/>
      <c r="BN154" s="180"/>
      <c r="BO154" s="180"/>
      <c r="BP154" s="180"/>
      <c r="BQ154" s="180"/>
      <c r="BR154" s="180"/>
      <c r="BS154" s="180"/>
      <c r="BT154" s="180"/>
      <c r="BU154" s="180"/>
      <c r="BV154" s="180"/>
      <c r="BW154" s="180"/>
      <c r="BX154" s="180"/>
      <c r="BY154" s="180"/>
      <c r="BZ154" s="182"/>
      <c r="CA154" s="180"/>
      <c r="CB154" s="180"/>
      <c r="CC154" s="180"/>
      <c r="CD154" s="180"/>
      <c r="CE154" s="180"/>
      <c r="CF154" s="180"/>
      <c r="CG154" s="180"/>
      <c r="CH154" s="180"/>
      <c r="CI154" s="180"/>
      <c r="CJ154" s="180"/>
      <c r="CK154" s="180"/>
      <c r="CL154" s="180"/>
      <c r="CM154" s="180"/>
      <c r="CN154" s="180"/>
      <c r="CO154" s="180"/>
      <c r="CP154" s="180"/>
      <c r="CQ154" s="180"/>
      <c r="CR154" s="180"/>
      <c r="CS154" s="180"/>
      <c r="CT154" s="180"/>
      <c r="CU154" s="180"/>
      <c r="CV154" s="180"/>
      <c r="CW154" s="180"/>
      <c r="CX154" s="180"/>
      <c r="CY154" s="181"/>
    </row>
    <row r="155" spans="2:103" s="1" customFormat="1" ht="30" customHeight="1">
      <c r="B155" s="183">
        <v>150</v>
      </c>
      <c r="C155" s="370">
        <v>43262</v>
      </c>
      <c r="D155" s="183" t="s">
        <v>166</v>
      </c>
      <c r="E155" s="184" t="s">
        <v>133</v>
      </c>
      <c r="F155" s="184" t="s">
        <v>135</v>
      </c>
      <c r="G155" s="343" t="s">
        <v>107</v>
      </c>
      <c r="H155" s="348">
        <v>5</v>
      </c>
      <c r="I155" s="349">
        <v>5</v>
      </c>
      <c r="J155" s="349">
        <v>1</v>
      </c>
      <c r="K155" s="349">
        <v>1</v>
      </c>
      <c r="L155" s="349">
        <v>4</v>
      </c>
      <c r="M155" s="349">
        <v>2</v>
      </c>
      <c r="N155" s="350">
        <v>3</v>
      </c>
      <c r="O155" s="349">
        <v>1</v>
      </c>
      <c r="P155" s="349">
        <v>1</v>
      </c>
      <c r="Q155" s="351"/>
      <c r="R155" s="349">
        <v>2</v>
      </c>
      <c r="S155" s="349"/>
      <c r="T155" s="349">
        <v>3</v>
      </c>
      <c r="U155" s="349">
        <v>4</v>
      </c>
      <c r="V155" s="351">
        <v>2</v>
      </c>
      <c r="W155" s="351">
        <v>3</v>
      </c>
      <c r="X155" s="183"/>
      <c r="Y155" s="183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0"/>
      <c r="AS155" s="180"/>
      <c r="AT155" s="180"/>
      <c r="AU155" s="180"/>
      <c r="AV155" s="180"/>
      <c r="AW155" s="180"/>
      <c r="AX155" s="180"/>
      <c r="AY155" s="180"/>
      <c r="AZ155" s="181"/>
      <c r="BA155" s="181"/>
      <c r="BB155" s="180"/>
      <c r="BC155" s="180"/>
      <c r="BD155" s="180"/>
      <c r="BE155" s="180"/>
      <c r="BF155" s="180"/>
      <c r="BG155" s="180"/>
      <c r="BH155" s="180"/>
      <c r="BI155" s="180"/>
      <c r="BJ155" s="180"/>
      <c r="BK155" s="180"/>
      <c r="BL155" s="180"/>
      <c r="BM155" s="180"/>
      <c r="BN155" s="180"/>
      <c r="BO155" s="180"/>
      <c r="BP155" s="180"/>
      <c r="BQ155" s="180"/>
      <c r="BR155" s="180"/>
      <c r="BS155" s="180"/>
      <c r="BT155" s="180"/>
      <c r="BU155" s="180"/>
      <c r="BV155" s="180"/>
      <c r="BW155" s="180"/>
      <c r="BX155" s="180"/>
      <c r="BY155" s="180"/>
      <c r="BZ155" s="182"/>
      <c r="CA155" s="180"/>
      <c r="CB155" s="180"/>
      <c r="CC155" s="180"/>
      <c r="CD155" s="180"/>
      <c r="CE155" s="180"/>
      <c r="CF155" s="180"/>
      <c r="CG155" s="180"/>
      <c r="CH155" s="180"/>
      <c r="CI155" s="180"/>
      <c r="CJ155" s="180"/>
      <c r="CK155" s="180"/>
      <c r="CL155" s="180"/>
      <c r="CM155" s="180"/>
      <c r="CN155" s="180"/>
      <c r="CO155" s="180"/>
      <c r="CP155" s="180"/>
      <c r="CQ155" s="180"/>
      <c r="CR155" s="180"/>
      <c r="CS155" s="180"/>
      <c r="CT155" s="180"/>
      <c r="CU155" s="180"/>
      <c r="CV155" s="180"/>
      <c r="CW155" s="180"/>
      <c r="CX155" s="180"/>
      <c r="CY155" s="181"/>
    </row>
    <row r="156" spans="2:103" s="1" customFormat="1" ht="30" customHeight="1">
      <c r="B156" s="183">
        <v>151</v>
      </c>
      <c r="C156" s="370">
        <v>43262</v>
      </c>
      <c r="D156" s="183" t="s">
        <v>165</v>
      </c>
      <c r="E156" s="184" t="s">
        <v>133</v>
      </c>
      <c r="F156" s="184" t="s">
        <v>135</v>
      </c>
      <c r="G156" s="343" t="s">
        <v>128</v>
      </c>
      <c r="H156" s="348">
        <v>4</v>
      </c>
      <c r="I156" s="349">
        <v>4</v>
      </c>
      <c r="J156" s="349">
        <v>4</v>
      </c>
      <c r="K156" s="349"/>
      <c r="L156" s="349">
        <v>4</v>
      </c>
      <c r="M156" s="349">
        <v>4</v>
      </c>
      <c r="N156" s="350">
        <v>4</v>
      </c>
      <c r="O156" s="349">
        <v>4</v>
      </c>
      <c r="P156" s="349">
        <v>4</v>
      </c>
      <c r="Q156" s="351">
        <v>4</v>
      </c>
      <c r="R156" s="349">
        <v>4</v>
      </c>
      <c r="S156" s="349">
        <v>3</v>
      </c>
      <c r="T156" s="349">
        <v>2</v>
      </c>
      <c r="U156" s="349">
        <v>3</v>
      </c>
      <c r="V156" s="351">
        <v>4</v>
      </c>
      <c r="W156" s="351">
        <v>4</v>
      </c>
      <c r="X156" s="183"/>
      <c r="Y156" s="183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0"/>
      <c r="AS156" s="180"/>
      <c r="AT156" s="180"/>
      <c r="AU156" s="180"/>
      <c r="AV156" s="180"/>
      <c r="AW156" s="180"/>
      <c r="AX156" s="180"/>
      <c r="AY156" s="180"/>
      <c r="AZ156" s="181"/>
      <c r="BA156" s="181"/>
      <c r="BB156" s="180"/>
      <c r="BC156" s="180"/>
      <c r="BD156" s="180"/>
      <c r="BE156" s="180"/>
      <c r="BF156" s="180"/>
      <c r="BG156" s="180"/>
      <c r="BH156" s="180"/>
      <c r="BI156" s="180"/>
      <c r="BJ156" s="180"/>
      <c r="BK156" s="180"/>
      <c r="BL156" s="180"/>
      <c r="BM156" s="180"/>
      <c r="BN156" s="180"/>
      <c r="BO156" s="180"/>
      <c r="BP156" s="180"/>
      <c r="BQ156" s="180"/>
      <c r="BR156" s="180"/>
      <c r="BS156" s="180"/>
      <c r="BT156" s="180"/>
      <c r="BU156" s="180"/>
      <c r="BV156" s="180"/>
      <c r="BW156" s="180"/>
      <c r="BX156" s="180"/>
      <c r="BY156" s="180"/>
      <c r="BZ156" s="182"/>
      <c r="CA156" s="180"/>
      <c r="CB156" s="180"/>
      <c r="CC156" s="180"/>
      <c r="CD156" s="180"/>
      <c r="CE156" s="180"/>
      <c r="CF156" s="180"/>
      <c r="CG156" s="180"/>
      <c r="CH156" s="180"/>
      <c r="CI156" s="180"/>
      <c r="CJ156" s="180"/>
      <c r="CK156" s="180"/>
      <c r="CL156" s="180"/>
      <c r="CM156" s="180"/>
      <c r="CN156" s="180"/>
      <c r="CO156" s="180"/>
      <c r="CP156" s="180"/>
      <c r="CQ156" s="180"/>
      <c r="CR156" s="180"/>
      <c r="CS156" s="180"/>
      <c r="CT156" s="180"/>
      <c r="CU156" s="180"/>
      <c r="CV156" s="180"/>
      <c r="CW156" s="180"/>
      <c r="CX156" s="180"/>
      <c r="CY156" s="181"/>
    </row>
    <row r="157" spans="2:103" s="1" customFormat="1" ht="30" customHeight="1">
      <c r="B157" s="183">
        <v>152</v>
      </c>
      <c r="C157" s="370">
        <v>43262</v>
      </c>
      <c r="D157" s="183" t="s">
        <v>166</v>
      </c>
      <c r="E157" s="184" t="s">
        <v>133</v>
      </c>
      <c r="F157" s="184" t="s">
        <v>135</v>
      </c>
      <c r="G157" s="343" t="s">
        <v>107</v>
      </c>
      <c r="H157" s="348">
        <v>5</v>
      </c>
      <c r="I157" s="349">
        <v>4</v>
      </c>
      <c r="J157" s="349">
        <v>2</v>
      </c>
      <c r="K157" s="349">
        <v>3</v>
      </c>
      <c r="L157" s="349">
        <v>5</v>
      </c>
      <c r="M157" s="349">
        <v>4</v>
      </c>
      <c r="N157" s="350">
        <v>4</v>
      </c>
      <c r="O157" s="349">
        <v>4</v>
      </c>
      <c r="P157" s="349">
        <v>4</v>
      </c>
      <c r="Q157" s="351">
        <v>4</v>
      </c>
      <c r="R157" s="349">
        <v>3</v>
      </c>
      <c r="S157" s="349">
        <v>4</v>
      </c>
      <c r="T157" s="349">
        <v>3</v>
      </c>
      <c r="U157" s="349">
        <v>4</v>
      </c>
      <c r="V157" s="351">
        <v>4</v>
      </c>
      <c r="W157" s="351">
        <v>4</v>
      </c>
      <c r="X157" s="183"/>
      <c r="Y157" s="183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0"/>
      <c r="AS157" s="180"/>
      <c r="AT157" s="180"/>
      <c r="AU157" s="180"/>
      <c r="AV157" s="180"/>
      <c r="AW157" s="180"/>
      <c r="AX157" s="180"/>
      <c r="AY157" s="180"/>
      <c r="AZ157" s="181"/>
      <c r="BA157" s="181"/>
      <c r="BB157" s="180"/>
      <c r="BC157" s="180"/>
      <c r="BD157" s="180"/>
      <c r="BE157" s="180"/>
      <c r="BF157" s="180"/>
      <c r="BG157" s="180"/>
      <c r="BH157" s="180"/>
      <c r="BI157" s="180"/>
      <c r="BJ157" s="180"/>
      <c r="BK157" s="180"/>
      <c r="BL157" s="180"/>
      <c r="BM157" s="180"/>
      <c r="BN157" s="180"/>
      <c r="BO157" s="180"/>
      <c r="BP157" s="180"/>
      <c r="BQ157" s="180"/>
      <c r="BR157" s="180"/>
      <c r="BS157" s="180"/>
      <c r="BT157" s="180"/>
      <c r="BU157" s="180"/>
      <c r="BV157" s="180"/>
      <c r="BW157" s="180"/>
      <c r="BX157" s="180"/>
      <c r="BY157" s="180"/>
      <c r="BZ157" s="182"/>
      <c r="CA157" s="180"/>
      <c r="CB157" s="180"/>
      <c r="CC157" s="180"/>
      <c r="CD157" s="180"/>
      <c r="CE157" s="180"/>
      <c r="CF157" s="180"/>
      <c r="CG157" s="180"/>
      <c r="CH157" s="180"/>
      <c r="CI157" s="180"/>
      <c r="CJ157" s="180"/>
      <c r="CK157" s="180"/>
      <c r="CL157" s="180"/>
      <c r="CM157" s="180"/>
      <c r="CN157" s="180"/>
      <c r="CO157" s="180"/>
      <c r="CP157" s="180"/>
      <c r="CQ157" s="180"/>
      <c r="CR157" s="180"/>
      <c r="CS157" s="180"/>
      <c r="CT157" s="180"/>
      <c r="CU157" s="180"/>
      <c r="CV157" s="180"/>
      <c r="CW157" s="180"/>
      <c r="CX157" s="180"/>
      <c r="CY157" s="181"/>
    </row>
    <row r="158" spans="2:103" s="1" customFormat="1" ht="30" customHeight="1">
      <c r="B158" s="367">
        <v>153</v>
      </c>
      <c r="C158" s="370">
        <v>43262</v>
      </c>
      <c r="D158" s="183" t="s">
        <v>165</v>
      </c>
      <c r="E158" s="184" t="s">
        <v>133</v>
      </c>
      <c r="F158" s="184" t="s">
        <v>134</v>
      </c>
      <c r="G158" s="343" t="s">
        <v>107</v>
      </c>
      <c r="H158" s="348">
        <v>5</v>
      </c>
      <c r="I158" s="349">
        <v>4</v>
      </c>
      <c r="J158" s="349">
        <v>3</v>
      </c>
      <c r="K158" s="349">
        <v>3</v>
      </c>
      <c r="L158" s="349">
        <v>5</v>
      </c>
      <c r="M158" s="349">
        <v>4</v>
      </c>
      <c r="N158" s="350">
        <v>5</v>
      </c>
      <c r="O158" s="349">
        <v>5</v>
      </c>
      <c r="P158" s="349">
        <v>5</v>
      </c>
      <c r="Q158" s="351">
        <v>4</v>
      </c>
      <c r="R158" s="349">
        <v>5</v>
      </c>
      <c r="S158" s="349">
        <v>5</v>
      </c>
      <c r="T158" s="349">
        <v>4</v>
      </c>
      <c r="U158" s="349"/>
      <c r="V158" s="351">
        <v>5</v>
      </c>
      <c r="W158" s="351">
        <v>5</v>
      </c>
      <c r="X158" s="183"/>
      <c r="Y158" s="183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0"/>
      <c r="AS158" s="180"/>
      <c r="AT158" s="180"/>
      <c r="AU158" s="180"/>
      <c r="AV158" s="180"/>
      <c r="AW158" s="180"/>
      <c r="AX158" s="180"/>
      <c r="AY158" s="180"/>
      <c r="AZ158" s="181"/>
      <c r="BA158" s="181"/>
      <c r="BB158" s="180"/>
      <c r="BC158" s="180"/>
      <c r="BD158" s="180"/>
      <c r="BE158" s="180"/>
      <c r="BF158" s="180"/>
      <c r="BG158" s="180"/>
      <c r="BH158" s="180"/>
      <c r="BI158" s="180"/>
      <c r="BJ158" s="180"/>
      <c r="BK158" s="180"/>
      <c r="BL158" s="180"/>
      <c r="BM158" s="180"/>
      <c r="BN158" s="180"/>
      <c r="BO158" s="180"/>
      <c r="BP158" s="180"/>
      <c r="BQ158" s="180"/>
      <c r="BR158" s="180"/>
      <c r="BS158" s="180"/>
      <c r="BT158" s="180"/>
      <c r="BU158" s="180"/>
      <c r="BV158" s="180"/>
      <c r="BW158" s="180"/>
      <c r="BX158" s="180"/>
      <c r="BY158" s="180"/>
      <c r="BZ158" s="182"/>
      <c r="CA158" s="180"/>
      <c r="CB158" s="180"/>
      <c r="CC158" s="180"/>
      <c r="CD158" s="180"/>
      <c r="CE158" s="180"/>
      <c r="CF158" s="180"/>
      <c r="CG158" s="180"/>
      <c r="CH158" s="180"/>
      <c r="CI158" s="180"/>
      <c r="CJ158" s="180"/>
      <c r="CK158" s="180"/>
      <c r="CL158" s="180"/>
      <c r="CM158" s="180"/>
      <c r="CN158" s="180"/>
      <c r="CO158" s="180"/>
      <c r="CP158" s="180"/>
      <c r="CQ158" s="180"/>
      <c r="CR158" s="180"/>
      <c r="CS158" s="180"/>
      <c r="CT158" s="180"/>
      <c r="CU158" s="180"/>
      <c r="CV158" s="180"/>
      <c r="CW158" s="180"/>
      <c r="CX158" s="180"/>
      <c r="CY158" s="181"/>
    </row>
    <row r="159" spans="2:103" s="1" customFormat="1" ht="30" customHeight="1">
      <c r="B159" s="183">
        <v>154</v>
      </c>
      <c r="C159" s="370">
        <v>43262</v>
      </c>
      <c r="D159" s="183" t="s">
        <v>165</v>
      </c>
      <c r="E159" s="184" t="s">
        <v>133</v>
      </c>
      <c r="F159" s="184" t="s">
        <v>135</v>
      </c>
      <c r="G159" s="343" t="s">
        <v>111</v>
      </c>
      <c r="H159" s="348">
        <v>3</v>
      </c>
      <c r="I159" s="349">
        <v>3</v>
      </c>
      <c r="J159" s="349">
        <v>3</v>
      </c>
      <c r="K159" s="349">
        <v>3</v>
      </c>
      <c r="L159" s="349">
        <v>3</v>
      </c>
      <c r="M159" s="349">
        <v>4</v>
      </c>
      <c r="N159" s="350">
        <v>3</v>
      </c>
      <c r="O159" s="349">
        <v>2</v>
      </c>
      <c r="P159" s="349">
        <v>2</v>
      </c>
      <c r="Q159" s="351">
        <v>3</v>
      </c>
      <c r="R159" s="349">
        <v>2</v>
      </c>
      <c r="S159" s="349">
        <v>3</v>
      </c>
      <c r="T159" s="349">
        <v>2</v>
      </c>
      <c r="U159" s="349">
        <v>2</v>
      </c>
      <c r="V159" s="351">
        <v>3</v>
      </c>
      <c r="W159" s="351">
        <v>3</v>
      </c>
      <c r="X159" s="183"/>
      <c r="Y159" s="183"/>
      <c r="AB159" s="185"/>
      <c r="AC159" s="185"/>
      <c r="AD159" s="185"/>
      <c r="AE159" s="185"/>
      <c r="AF159" s="185"/>
      <c r="AG159" s="185"/>
      <c r="AH159" s="185"/>
      <c r="AI159" s="185"/>
      <c r="AJ159" s="185"/>
      <c r="AK159" s="185"/>
      <c r="AL159" s="185"/>
      <c r="AM159" s="185"/>
      <c r="AN159" s="185"/>
      <c r="AO159" s="185"/>
      <c r="AP159" s="185"/>
      <c r="AQ159" s="185"/>
      <c r="AR159" s="180"/>
      <c r="AS159" s="180"/>
      <c r="AT159" s="180"/>
      <c r="AU159" s="180"/>
      <c r="AV159" s="180"/>
      <c r="AW159" s="180"/>
      <c r="AX159" s="180"/>
      <c r="AY159" s="180"/>
      <c r="AZ159" s="181"/>
      <c r="BA159" s="181"/>
      <c r="BB159" s="180"/>
      <c r="BC159" s="180"/>
      <c r="BD159" s="180"/>
      <c r="BE159" s="180"/>
      <c r="BF159" s="180"/>
      <c r="BG159" s="180"/>
      <c r="BH159" s="180"/>
      <c r="BI159" s="180"/>
      <c r="BJ159" s="180"/>
      <c r="BK159" s="180"/>
      <c r="BL159" s="180"/>
      <c r="BM159" s="180"/>
      <c r="BN159" s="180"/>
      <c r="BO159" s="180"/>
      <c r="BP159" s="180"/>
      <c r="BQ159" s="180"/>
      <c r="BR159" s="180"/>
      <c r="BS159" s="180"/>
      <c r="BT159" s="180"/>
      <c r="BU159" s="180"/>
      <c r="BV159" s="180"/>
      <c r="BW159" s="180"/>
      <c r="BX159" s="180"/>
      <c r="BY159" s="180"/>
      <c r="BZ159" s="182"/>
      <c r="CA159" s="180"/>
      <c r="CB159" s="180"/>
      <c r="CC159" s="180"/>
      <c r="CD159" s="180"/>
      <c r="CE159" s="180"/>
      <c r="CF159" s="180"/>
      <c r="CG159" s="180"/>
      <c r="CH159" s="180"/>
      <c r="CI159" s="180"/>
      <c r="CJ159" s="180"/>
      <c r="CK159" s="180"/>
      <c r="CL159" s="180"/>
      <c r="CM159" s="180"/>
      <c r="CN159" s="180"/>
      <c r="CO159" s="180"/>
      <c r="CP159" s="180"/>
      <c r="CQ159" s="180"/>
      <c r="CR159" s="180"/>
      <c r="CS159" s="180"/>
      <c r="CT159" s="180"/>
      <c r="CU159" s="180"/>
      <c r="CV159" s="180"/>
      <c r="CW159" s="180"/>
      <c r="CX159" s="180"/>
      <c r="CY159" s="181"/>
    </row>
    <row r="160" spans="2:103" s="1" customFormat="1" ht="30" customHeight="1">
      <c r="B160" s="183">
        <v>155</v>
      </c>
      <c r="C160" s="370">
        <v>43262</v>
      </c>
      <c r="D160" s="183" t="s">
        <v>165</v>
      </c>
      <c r="E160" s="184" t="s">
        <v>132</v>
      </c>
      <c r="F160" s="184" t="s">
        <v>134</v>
      </c>
      <c r="G160" s="343" t="s">
        <v>120</v>
      </c>
      <c r="H160" s="348">
        <v>3</v>
      </c>
      <c r="I160" s="349">
        <v>3</v>
      </c>
      <c r="J160" s="349">
        <v>4</v>
      </c>
      <c r="K160" s="349">
        <v>5</v>
      </c>
      <c r="L160" s="349">
        <v>3</v>
      </c>
      <c r="M160" s="349">
        <v>5</v>
      </c>
      <c r="N160" s="350">
        <v>3</v>
      </c>
      <c r="O160" s="349">
        <v>5</v>
      </c>
      <c r="P160" s="349">
        <v>4</v>
      </c>
      <c r="Q160" s="351">
        <v>3</v>
      </c>
      <c r="R160" s="349">
        <v>5</v>
      </c>
      <c r="S160" s="349">
        <v>3</v>
      </c>
      <c r="T160" s="349">
        <v>4</v>
      </c>
      <c r="U160" s="349">
        <v>3</v>
      </c>
      <c r="V160" s="351">
        <v>4</v>
      </c>
      <c r="W160" s="351">
        <v>4</v>
      </c>
      <c r="X160" s="183"/>
      <c r="Y160" s="183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M160" s="185"/>
      <c r="AN160" s="185"/>
      <c r="AO160" s="185"/>
      <c r="AP160" s="185"/>
      <c r="AQ160" s="185"/>
      <c r="AR160" s="180"/>
      <c r="AS160" s="180"/>
      <c r="AT160" s="180"/>
      <c r="AU160" s="180"/>
      <c r="AV160" s="180"/>
      <c r="AW160" s="180"/>
      <c r="AX160" s="180"/>
      <c r="AY160" s="180"/>
      <c r="AZ160" s="181"/>
      <c r="BA160" s="181"/>
      <c r="BB160" s="180"/>
      <c r="BC160" s="180"/>
      <c r="BD160" s="180"/>
      <c r="BE160" s="180"/>
      <c r="BF160" s="180"/>
      <c r="BG160" s="180"/>
      <c r="BH160" s="180"/>
      <c r="BI160" s="180"/>
      <c r="BJ160" s="180"/>
      <c r="BK160" s="180"/>
      <c r="BL160" s="180"/>
      <c r="BM160" s="180"/>
      <c r="BN160" s="180"/>
      <c r="BO160" s="180"/>
      <c r="BP160" s="180"/>
      <c r="BQ160" s="180"/>
      <c r="BR160" s="180"/>
      <c r="BS160" s="180"/>
      <c r="BT160" s="180"/>
      <c r="BU160" s="180"/>
      <c r="BV160" s="180"/>
      <c r="BW160" s="180"/>
      <c r="BX160" s="180"/>
      <c r="BY160" s="180"/>
      <c r="BZ160" s="182"/>
      <c r="CA160" s="180"/>
      <c r="CB160" s="180"/>
      <c r="CC160" s="180"/>
      <c r="CD160" s="180"/>
      <c r="CE160" s="180"/>
      <c r="CF160" s="180"/>
      <c r="CG160" s="180"/>
      <c r="CH160" s="180"/>
      <c r="CI160" s="180"/>
      <c r="CJ160" s="180"/>
      <c r="CK160" s="180"/>
      <c r="CL160" s="180"/>
      <c r="CM160" s="180"/>
      <c r="CN160" s="180"/>
      <c r="CO160" s="180"/>
      <c r="CP160" s="180"/>
      <c r="CQ160" s="180"/>
      <c r="CR160" s="180"/>
      <c r="CS160" s="180"/>
      <c r="CT160" s="180"/>
      <c r="CU160" s="180"/>
      <c r="CV160" s="180"/>
      <c r="CW160" s="180"/>
      <c r="CX160" s="180"/>
      <c r="CY160" s="181"/>
    </row>
    <row r="161" spans="2:103" s="1" customFormat="1" ht="30" customHeight="1">
      <c r="B161" s="183">
        <v>156</v>
      </c>
      <c r="C161" s="370">
        <v>43262</v>
      </c>
      <c r="D161" s="183" t="s">
        <v>165</v>
      </c>
      <c r="E161" s="184" t="s">
        <v>132</v>
      </c>
      <c r="F161" s="184" t="s">
        <v>134</v>
      </c>
      <c r="G161" s="343" t="s">
        <v>121</v>
      </c>
      <c r="H161" s="348">
        <v>5</v>
      </c>
      <c r="I161" s="349">
        <v>4</v>
      </c>
      <c r="J161" s="349">
        <v>4</v>
      </c>
      <c r="K161" s="349">
        <v>4</v>
      </c>
      <c r="L161" s="349">
        <v>3</v>
      </c>
      <c r="M161" s="349">
        <v>4</v>
      </c>
      <c r="N161" s="350">
        <v>2</v>
      </c>
      <c r="O161" s="349">
        <v>3</v>
      </c>
      <c r="P161" s="349">
        <v>2</v>
      </c>
      <c r="Q161" s="351">
        <v>4</v>
      </c>
      <c r="R161" s="349">
        <v>2</v>
      </c>
      <c r="S161" s="349">
        <v>2</v>
      </c>
      <c r="T161" s="349">
        <v>3</v>
      </c>
      <c r="U161" s="349">
        <v>4</v>
      </c>
      <c r="V161" s="351">
        <v>4</v>
      </c>
      <c r="W161" s="351">
        <v>4</v>
      </c>
      <c r="X161" s="183"/>
      <c r="Y161" s="183"/>
      <c r="AB161" s="185"/>
      <c r="AC161" s="185"/>
      <c r="AD161" s="185"/>
      <c r="AE161" s="185"/>
      <c r="AF161" s="185"/>
      <c r="AG161" s="185"/>
      <c r="AH161" s="185"/>
      <c r="AI161" s="185"/>
      <c r="AJ161" s="185"/>
      <c r="AK161" s="185"/>
      <c r="AL161" s="185"/>
      <c r="AM161" s="185"/>
      <c r="AN161" s="185"/>
      <c r="AO161" s="185"/>
      <c r="AP161" s="185"/>
      <c r="AQ161" s="185"/>
      <c r="AR161" s="180"/>
      <c r="AS161" s="180"/>
      <c r="AT161" s="180"/>
      <c r="AU161" s="180"/>
      <c r="AV161" s="180"/>
      <c r="AW161" s="180"/>
      <c r="AX161" s="180"/>
      <c r="AY161" s="180"/>
      <c r="AZ161" s="181"/>
      <c r="BA161" s="181"/>
      <c r="BB161" s="180"/>
      <c r="BC161" s="180"/>
      <c r="BD161" s="180"/>
      <c r="BE161" s="180"/>
      <c r="BF161" s="180"/>
      <c r="BG161" s="180"/>
      <c r="BH161" s="180"/>
      <c r="BI161" s="180"/>
      <c r="BJ161" s="180"/>
      <c r="BK161" s="180"/>
      <c r="BL161" s="180"/>
      <c r="BM161" s="180"/>
      <c r="BN161" s="180"/>
      <c r="BO161" s="180"/>
      <c r="BP161" s="180"/>
      <c r="BQ161" s="180"/>
      <c r="BR161" s="180"/>
      <c r="BS161" s="180"/>
      <c r="BT161" s="180"/>
      <c r="BU161" s="180"/>
      <c r="BV161" s="180"/>
      <c r="BW161" s="180"/>
      <c r="BX161" s="180"/>
      <c r="BY161" s="180"/>
      <c r="BZ161" s="182"/>
      <c r="CA161" s="180"/>
      <c r="CB161" s="180"/>
      <c r="CC161" s="180"/>
      <c r="CD161" s="180"/>
      <c r="CE161" s="180"/>
      <c r="CF161" s="180"/>
      <c r="CG161" s="180"/>
      <c r="CH161" s="180"/>
      <c r="CI161" s="180"/>
      <c r="CJ161" s="180"/>
      <c r="CK161" s="180"/>
      <c r="CL161" s="180"/>
      <c r="CM161" s="180"/>
      <c r="CN161" s="180"/>
      <c r="CO161" s="180"/>
      <c r="CP161" s="180"/>
      <c r="CQ161" s="180"/>
      <c r="CR161" s="180"/>
      <c r="CS161" s="180"/>
      <c r="CT161" s="180"/>
      <c r="CU161" s="180"/>
      <c r="CV161" s="180"/>
      <c r="CW161" s="180"/>
      <c r="CX161" s="180"/>
      <c r="CY161" s="181"/>
    </row>
    <row r="162" spans="2:103" s="1" customFormat="1" ht="30" customHeight="1">
      <c r="B162" s="183">
        <v>157</v>
      </c>
      <c r="C162" s="370">
        <v>43262</v>
      </c>
      <c r="D162" s="183" t="s">
        <v>166</v>
      </c>
      <c r="E162" s="184" t="s">
        <v>132</v>
      </c>
      <c r="F162" s="184" t="s">
        <v>135</v>
      </c>
      <c r="G162" s="343" t="s">
        <v>101</v>
      </c>
      <c r="H162" s="348">
        <v>3</v>
      </c>
      <c r="I162" s="349">
        <v>4</v>
      </c>
      <c r="J162" s="349">
        <v>2</v>
      </c>
      <c r="K162" s="349">
        <v>2</v>
      </c>
      <c r="L162" s="349">
        <v>3</v>
      </c>
      <c r="M162" s="349">
        <v>3</v>
      </c>
      <c r="N162" s="350">
        <v>2</v>
      </c>
      <c r="O162" s="349">
        <v>1</v>
      </c>
      <c r="P162" s="349"/>
      <c r="Q162" s="351"/>
      <c r="R162" s="349">
        <v>4</v>
      </c>
      <c r="S162" s="349"/>
      <c r="T162" s="349"/>
      <c r="U162" s="349"/>
      <c r="V162" s="351">
        <v>3</v>
      </c>
      <c r="W162" s="351">
        <v>3</v>
      </c>
      <c r="X162" s="183"/>
      <c r="Y162" s="183"/>
      <c r="AB162" s="185"/>
      <c r="AC162" s="185"/>
      <c r="AD162" s="185"/>
      <c r="AE162" s="185"/>
      <c r="AF162" s="185"/>
      <c r="AG162" s="185"/>
      <c r="AH162" s="185"/>
      <c r="AI162" s="185"/>
      <c r="AJ162" s="185"/>
      <c r="AK162" s="185"/>
      <c r="AL162" s="185"/>
      <c r="AM162" s="185"/>
      <c r="AN162" s="185"/>
      <c r="AO162" s="185"/>
      <c r="AP162" s="185"/>
      <c r="AQ162" s="185"/>
      <c r="AR162" s="180"/>
      <c r="AS162" s="180"/>
      <c r="AT162" s="180"/>
      <c r="AU162" s="180"/>
      <c r="AV162" s="180"/>
      <c r="AW162" s="180"/>
      <c r="AX162" s="180"/>
      <c r="AY162" s="180"/>
      <c r="AZ162" s="181"/>
      <c r="BA162" s="181"/>
      <c r="BB162" s="180"/>
      <c r="BC162" s="180"/>
      <c r="BD162" s="180"/>
      <c r="BE162" s="180"/>
      <c r="BF162" s="180"/>
      <c r="BG162" s="180"/>
      <c r="BH162" s="180"/>
      <c r="BI162" s="180"/>
      <c r="BJ162" s="180"/>
      <c r="BK162" s="180"/>
      <c r="BL162" s="180"/>
      <c r="BM162" s="180"/>
      <c r="BN162" s="180"/>
      <c r="BO162" s="180"/>
      <c r="BP162" s="180"/>
      <c r="BQ162" s="180"/>
      <c r="BR162" s="180"/>
      <c r="BS162" s="180"/>
      <c r="BT162" s="180"/>
      <c r="BU162" s="180"/>
      <c r="BV162" s="180"/>
      <c r="BW162" s="180"/>
      <c r="BX162" s="180"/>
      <c r="BY162" s="180"/>
      <c r="BZ162" s="182"/>
      <c r="CA162" s="180"/>
      <c r="CB162" s="180"/>
      <c r="CC162" s="180"/>
      <c r="CD162" s="180"/>
      <c r="CE162" s="180"/>
      <c r="CF162" s="180"/>
      <c r="CG162" s="180"/>
      <c r="CH162" s="180"/>
      <c r="CI162" s="180"/>
      <c r="CJ162" s="180"/>
      <c r="CK162" s="180"/>
      <c r="CL162" s="180"/>
      <c r="CM162" s="180"/>
      <c r="CN162" s="180"/>
      <c r="CO162" s="180"/>
      <c r="CP162" s="180"/>
      <c r="CQ162" s="180"/>
      <c r="CR162" s="180"/>
      <c r="CS162" s="180"/>
      <c r="CT162" s="180"/>
      <c r="CU162" s="180"/>
      <c r="CV162" s="180"/>
      <c r="CW162" s="180"/>
      <c r="CX162" s="180"/>
      <c r="CY162" s="181"/>
    </row>
    <row r="163" spans="2:103" s="1" customFormat="1" ht="30" customHeight="1">
      <c r="B163" s="183">
        <v>158</v>
      </c>
      <c r="C163" s="370">
        <v>43262</v>
      </c>
      <c r="D163" s="183" t="s">
        <v>165</v>
      </c>
      <c r="E163" s="184" t="s">
        <v>133</v>
      </c>
      <c r="F163" s="184" t="s">
        <v>135</v>
      </c>
      <c r="G163" s="343" t="s">
        <v>104</v>
      </c>
      <c r="H163" s="348">
        <v>3</v>
      </c>
      <c r="I163" s="349">
        <v>3</v>
      </c>
      <c r="J163" s="349">
        <v>1</v>
      </c>
      <c r="K163" s="349">
        <v>1</v>
      </c>
      <c r="L163" s="349"/>
      <c r="M163" s="349">
        <v>2</v>
      </c>
      <c r="N163" s="350">
        <v>1</v>
      </c>
      <c r="O163" s="349">
        <v>3</v>
      </c>
      <c r="P163" s="349">
        <v>3</v>
      </c>
      <c r="Q163" s="351">
        <v>2</v>
      </c>
      <c r="R163" s="349">
        <v>4</v>
      </c>
      <c r="S163" s="349">
        <v>3</v>
      </c>
      <c r="T163" s="349">
        <v>2</v>
      </c>
      <c r="U163" s="349">
        <v>2</v>
      </c>
      <c r="V163" s="351">
        <v>4</v>
      </c>
      <c r="W163" s="351">
        <v>3</v>
      </c>
      <c r="X163" s="183"/>
      <c r="Y163" s="183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5"/>
      <c r="AL163" s="185"/>
      <c r="AM163" s="185"/>
      <c r="AN163" s="185"/>
      <c r="AO163" s="185"/>
      <c r="AP163" s="185"/>
      <c r="AQ163" s="185"/>
      <c r="AR163" s="180"/>
      <c r="AS163" s="180"/>
      <c r="AT163" s="180"/>
      <c r="AU163" s="180"/>
      <c r="AV163" s="180"/>
      <c r="AW163" s="180"/>
      <c r="AX163" s="180"/>
      <c r="AY163" s="180"/>
      <c r="AZ163" s="181"/>
      <c r="BA163" s="181"/>
      <c r="BB163" s="180"/>
      <c r="BC163" s="180"/>
      <c r="BD163" s="180"/>
      <c r="BE163" s="180"/>
      <c r="BF163" s="180"/>
      <c r="BG163" s="180"/>
      <c r="BH163" s="180"/>
      <c r="BI163" s="180"/>
      <c r="BJ163" s="180"/>
      <c r="BK163" s="180"/>
      <c r="BL163" s="180"/>
      <c r="BM163" s="180"/>
      <c r="BN163" s="180"/>
      <c r="BO163" s="180"/>
      <c r="BP163" s="180"/>
      <c r="BQ163" s="180"/>
      <c r="BR163" s="180"/>
      <c r="BS163" s="180"/>
      <c r="BT163" s="180"/>
      <c r="BU163" s="180"/>
      <c r="BV163" s="180"/>
      <c r="BW163" s="180"/>
      <c r="BX163" s="180"/>
      <c r="BY163" s="180"/>
      <c r="BZ163" s="182"/>
      <c r="CA163" s="180"/>
      <c r="CB163" s="180"/>
      <c r="CC163" s="180"/>
      <c r="CD163" s="180"/>
      <c r="CE163" s="180"/>
      <c r="CF163" s="180"/>
      <c r="CG163" s="180"/>
      <c r="CH163" s="180"/>
      <c r="CI163" s="180"/>
      <c r="CJ163" s="180"/>
      <c r="CK163" s="180"/>
      <c r="CL163" s="180"/>
      <c r="CM163" s="180"/>
      <c r="CN163" s="180"/>
      <c r="CO163" s="180"/>
      <c r="CP163" s="180"/>
      <c r="CQ163" s="180"/>
      <c r="CR163" s="180"/>
      <c r="CS163" s="180"/>
      <c r="CT163" s="180"/>
      <c r="CU163" s="180"/>
      <c r="CV163" s="180"/>
      <c r="CW163" s="180"/>
      <c r="CX163" s="180"/>
      <c r="CY163" s="181"/>
    </row>
    <row r="164" spans="2:103" s="1" customFormat="1" ht="30" customHeight="1">
      <c r="B164" s="183">
        <v>159</v>
      </c>
      <c r="C164" s="370">
        <v>43262</v>
      </c>
      <c r="D164" s="183" t="s">
        <v>165</v>
      </c>
      <c r="E164" s="184" t="s">
        <v>133</v>
      </c>
      <c r="F164" s="184" t="s">
        <v>135</v>
      </c>
      <c r="G164" s="343" t="s">
        <v>98</v>
      </c>
      <c r="H164" s="348">
        <v>4</v>
      </c>
      <c r="I164" s="349">
        <v>4</v>
      </c>
      <c r="J164" s="349"/>
      <c r="K164" s="349"/>
      <c r="L164" s="349">
        <v>4</v>
      </c>
      <c r="M164" s="349"/>
      <c r="N164" s="350"/>
      <c r="O164" s="349">
        <v>3</v>
      </c>
      <c r="P164" s="349">
        <v>3</v>
      </c>
      <c r="Q164" s="351">
        <v>3</v>
      </c>
      <c r="R164" s="349"/>
      <c r="S164" s="349">
        <v>3</v>
      </c>
      <c r="T164" s="349">
        <v>4</v>
      </c>
      <c r="U164" s="349">
        <v>5</v>
      </c>
      <c r="V164" s="351"/>
      <c r="W164" s="351">
        <v>4</v>
      </c>
      <c r="X164" s="183"/>
      <c r="Y164" s="183"/>
      <c r="AB164" s="185"/>
      <c r="AC164" s="185"/>
      <c r="AD164" s="185"/>
      <c r="AE164" s="185"/>
      <c r="AF164" s="185"/>
      <c r="AG164" s="185"/>
      <c r="AH164" s="185"/>
      <c r="AI164" s="185"/>
      <c r="AJ164" s="185"/>
      <c r="AK164" s="185"/>
      <c r="AL164" s="185"/>
      <c r="AM164" s="185"/>
      <c r="AN164" s="185"/>
      <c r="AO164" s="185"/>
      <c r="AP164" s="185"/>
      <c r="AQ164" s="185"/>
      <c r="AR164" s="180"/>
      <c r="AS164" s="180"/>
      <c r="AT164" s="180"/>
      <c r="AU164" s="180"/>
      <c r="AV164" s="180"/>
      <c r="AW164" s="180"/>
      <c r="AX164" s="180"/>
      <c r="AY164" s="180"/>
      <c r="AZ164" s="181"/>
      <c r="BA164" s="181"/>
      <c r="BB164" s="180"/>
      <c r="BC164" s="180"/>
      <c r="BD164" s="180"/>
      <c r="BE164" s="180"/>
      <c r="BF164" s="180"/>
      <c r="BG164" s="180"/>
      <c r="BH164" s="180"/>
      <c r="BI164" s="180"/>
      <c r="BJ164" s="180"/>
      <c r="BK164" s="180"/>
      <c r="BL164" s="180"/>
      <c r="BM164" s="180"/>
      <c r="BN164" s="180"/>
      <c r="BO164" s="180"/>
      <c r="BP164" s="180"/>
      <c r="BQ164" s="180"/>
      <c r="BR164" s="180"/>
      <c r="BS164" s="180"/>
      <c r="BT164" s="180"/>
      <c r="BU164" s="180"/>
      <c r="BV164" s="180"/>
      <c r="BW164" s="180"/>
      <c r="BX164" s="180"/>
      <c r="BY164" s="180"/>
      <c r="BZ164" s="182"/>
      <c r="CA164" s="180"/>
      <c r="CB164" s="180"/>
      <c r="CC164" s="180"/>
      <c r="CD164" s="180"/>
      <c r="CE164" s="180"/>
      <c r="CF164" s="180"/>
      <c r="CG164" s="180"/>
      <c r="CH164" s="180"/>
      <c r="CI164" s="180"/>
      <c r="CJ164" s="180"/>
      <c r="CK164" s="180"/>
      <c r="CL164" s="180"/>
      <c r="CM164" s="180"/>
      <c r="CN164" s="180"/>
      <c r="CO164" s="180"/>
      <c r="CP164" s="180"/>
      <c r="CQ164" s="180"/>
      <c r="CR164" s="180"/>
      <c r="CS164" s="180"/>
      <c r="CT164" s="180"/>
      <c r="CU164" s="180"/>
      <c r="CV164" s="180"/>
      <c r="CW164" s="180"/>
      <c r="CX164" s="180"/>
      <c r="CY164" s="181"/>
    </row>
    <row r="165" spans="2:103" s="1" customFormat="1" ht="30" customHeight="1">
      <c r="B165" s="183">
        <v>160</v>
      </c>
      <c r="C165" s="370">
        <v>43262</v>
      </c>
      <c r="D165" s="183" t="s">
        <v>166</v>
      </c>
      <c r="E165" s="184" t="s">
        <v>132</v>
      </c>
      <c r="F165" s="184" t="s">
        <v>135</v>
      </c>
      <c r="G165" s="343" t="s">
        <v>108</v>
      </c>
      <c r="H165" s="348">
        <v>4</v>
      </c>
      <c r="I165" s="349">
        <v>3</v>
      </c>
      <c r="J165" s="349">
        <v>3</v>
      </c>
      <c r="K165" s="349">
        <v>4</v>
      </c>
      <c r="L165" s="349">
        <v>5</v>
      </c>
      <c r="M165" s="349">
        <v>5</v>
      </c>
      <c r="N165" s="350">
        <v>5</v>
      </c>
      <c r="O165" s="349">
        <v>3</v>
      </c>
      <c r="P165" s="349">
        <v>4</v>
      </c>
      <c r="Q165" s="351">
        <v>3</v>
      </c>
      <c r="R165" s="349">
        <v>5</v>
      </c>
      <c r="S165" s="349">
        <v>4</v>
      </c>
      <c r="T165" s="349">
        <v>4</v>
      </c>
      <c r="U165" s="349">
        <v>4</v>
      </c>
      <c r="V165" s="351">
        <v>3</v>
      </c>
      <c r="W165" s="351">
        <v>4</v>
      </c>
      <c r="X165" s="183"/>
      <c r="Y165" s="183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0"/>
      <c r="AS165" s="180"/>
      <c r="AT165" s="180"/>
      <c r="AU165" s="180"/>
      <c r="AV165" s="180"/>
      <c r="AW165" s="180"/>
      <c r="AX165" s="180"/>
      <c r="AY165" s="180"/>
      <c r="AZ165" s="181"/>
      <c r="BA165" s="181"/>
      <c r="BB165" s="180"/>
      <c r="BC165" s="180"/>
      <c r="BD165" s="180"/>
      <c r="BE165" s="180"/>
      <c r="BF165" s="180"/>
      <c r="BG165" s="180"/>
      <c r="BH165" s="180"/>
      <c r="BI165" s="180"/>
      <c r="BJ165" s="180"/>
      <c r="BK165" s="180"/>
      <c r="BL165" s="180"/>
      <c r="BM165" s="180"/>
      <c r="BN165" s="180"/>
      <c r="BO165" s="180"/>
      <c r="BP165" s="180"/>
      <c r="BQ165" s="180"/>
      <c r="BR165" s="180"/>
      <c r="BS165" s="180"/>
      <c r="BT165" s="180"/>
      <c r="BU165" s="180"/>
      <c r="BV165" s="180"/>
      <c r="BW165" s="180"/>
      <c r="BX165" s="180"/>
      <c r="BY165" s="180"/>
      <c r="BZ165" s="182"/>
      <c r="CA165" s="180"/>
      <c r="CB165" s="180"/>
      <c r="CC165" s="180"/>
      <c r="CD165" s="180"/>
      <c r="CE165" s="180"/>
      <c r="CF165" s="180"/>
      <c r="CG165" s="180"/>
      <c r="CH165" s="180"/>
      <c r="CI165" s="180"/>
      <c r="CJ165" s="180"/>
      <c r="CK165" s="180"/>
      <c r="CL165" s="180"/>
      <c r="CM165" s="180"/>
      <c r="CN165" s="180"/>
      <c r="CO165" s="180"/>
      <c r="CP165" s="180"/>
      <c r="CQ165" s="180"/>
      <c r="CR165" s="180"/>
      <c r="CS165" s="180"/>
      <c r="CT165" s="180"/>
      <c r="CU165" s="180"/>
      <c r="CV165" s="180"/>
      <c r="CW165" s="180"/>
      <c r="CX165" s="180"/>
      <c r="CY165" s="181"/>
    </row>
    <row r="166" spans="2:103" s="1" customFormat="1" ht="30" customHeight="1">
      <c r="B166" s="367">
        <v>161</v>
      </c>
      <c r="C166" s="370">
        <v>43262</v>
      </c>
      <c r="D166" s="183" t="s">
        <v>165</v>
      </c>
      <c r="E166" s="184" t="s">
        <v>132</v>
      </c>
      <c r="F166" s="184" t="s">
        <v>134</v>
      </c>
      <c r="G166" s="343" t="s">
        <v>114</v>
      </c>
      <c r="H166" s="348">
        <v>5</v>
      </c>
      <c r="I166" s="349">
        <v>5</v>
      </c>
      <c r="J166" s="349">
        <v>3</v>
      </c>
      <c r="K166" s="349">
        <v>2</v>
      </c>
      <c r="L166" s="349">
        <v>5</v>
      </c>
      <c r="M166" s="349">
        <v>5</v>
      </c>
      <c r="N166" s="350">
        <v>5</v>
      </c>
      <c r="O166" s="349">
        <v>5</v>
      </c>
      <c r="P166" s="349">
        <v>4</v>
      </c>
      <c r="Q166" s="351">
        <v>5</v>
      </c>
      <c r="R166" s="349">
        <v>4</v>
      </c>
      <c r="S166" s="349">
        <v>2</v>
      </c>
      <c r="T166" s="349">
        <v>3</v>
      </c>
      <c r="U166" s="349">
        <v>4</v>
      </c>
      <c r="V166" s="351">
        <v>5</v>
      </c>
      <c r="W166" s="351">
        <v>5</v>
      </c>
      <c r="X166" s="183"/>
      <c r="Y166" s="183"/>
      <c r="AB166" s="185"/>
      <c r="AC166" s="185"/>
      <c r="AD166" s="185"/>
      <c r="AE166" s="185"/>
      <c r="AF166" s="185"/>
      <c r="AG166" s="185"/>
      <c r="AH166" s="185"/>
      <c r="AI166" s="185"/>
      <c r="AJ166" s="185"/>
      <c r="AK166" s="185"/>
      <c r="AL166" s="185"/>
      <c r="AM166" s="185"/>
      <c r="AN166" s="185"/>
      <c r="AO166" s="185"/>
      <c r="AP166" s="185"/>
      <c r="AQ166" s="185"/>
      <c r="AR166" s="180"/>
      <c r="AS166" s="180"/>
      <c r="AT166" s="180"/>
      <c r="AU166" s="180"/>
      <c r="AV166" s="180"/>
      <c r="AW166" s="180"/>
      <c r="AX166" s="180"/>
      <c r="AY166" s="180"/>
      <c r="AZ166" s="181"/>
      <c r="BA166" s="181"/>
      <c r="BB166" s="180"/>
      <c r="BC166" s="180"/>
      <c r="BD166" s="180"/>
      <c r="BE166" s="180"/>
      <c r="BF166" s="180"/>
      <c r="BG166" s="180"/>
      <c r="BH166" s="180"/>
      <c r="BI166" s="180"/>
      <c r="BJ166" s="180"/>
      <c r="BK166" s="180"/>
      <c r="BL166" s="180"/>
      <c r="BM166" s="180"/>
      <c r="BN166" s="180"/>
      <c r="BO166" s="180"/>
      <c r="BP166" s="180"/>
      <c r="BQ166" s="180"/>
      <c r="BR166" s="180"/>
      <c r="BS166" s="180"/>
      <c r="BT166" s="180"/>
      <c r="BU166" s="180"/>
      <c r="BV166" s="180"/>
      <c r="BW166" s="180"/>
      <c r="BX166" s="180"/>
      <c r="BY166" s="180"/>
      <c r="BZ166" s="182"/>
      <c r="CA166" s="180"/>
      <c r="CB166" s="180"/>
      <c r="CC166" s="180"/>
      <c r="CD166" s="180"/>
      <c r="CE166" s="180"/>
      <c r="CF166" s="180"/>
      <c r="CG166" s="180"/>
      <c r="CH166" s="180"/>
      <c r="CI166" s="180"/>
      <c r="CJ166" s="180"/>
      <c r="CK166" s="180"/>
      <c r="CL166" s="180"/>
      <c r="CM166" s="180"/>
      <c r="CN166" s="180"/>
      <c r="CO166" s="180"/>
      <c r="CP166" s="180"/>
      <c r="CQ166" s="180"/>
      <c r="CR166" s="180"/>
      <c r="CS166" s="180"/>
      <c r="CT166" s="180"/>
      <c r="CU166" s="180"/>
      <c r="CV166" s="180"/>
      <c r="CW166" s="180"/>
      <c r="CX166" s="180"/>
      <c r="CY166" s="181"/>
    </row>
    <row r="167" spans="2:103" s="1" customFormat="1" ht="30" customHeight="1">
      <c r="B167" s="183">
        <v>162</v>
      </c>
      <c r="C167" s="370">
        <v>43262</v>
      </c>
      <c r="D167" s="183" t="s">
        <v>165</v>
      </c>
      <c r="E167" s="184" t="s">
        <v>132</v>
      </c>
      <c r="F167" s="184" t="s">
        <v>134</v>
      </c>
      <c r="G167" s="343" t="s">
        <v>103</v>
      </c>
      <c r="H167" s="348">
        <v>5</v>
      </c>
      <c r="I167" s="349">
        <v>5</v>
      </c>
      <c r="J167" s="349">
        <v>4</v>
      </c>
      <c r="K167" s="349">
        <v>5</v>
      </c>
      <c r="L167" s="349">
        <v>5</v>
      </c>
      <c r="M167" s="349">
        <v>5</v>
      </c>
      <c r="N167" s="350">
        <v>5</v>
      </c>
      <c r="O167" s="349">
        <v>5</v>
      </c>
      <c r="P167" s="349">
        <v>5</v>
      </c>
      <c r="Q167" s="351">
        <v>5</v>
      </c>
      <c r="R167" s="349">
        <v>5</v>
      </c>
      <c r="S167" s="349">
        <v>5</v>
      </c>
      <c r="T167" s="349">
        <v>5</v>
      </c>
      <c r="U167" s="349">
        <v>5</v>
      </c>
      <c r="V167" s="351">
        <v>5</v>
      </c>
      <c r="W167" s="351">
        <v>5</v>
      </c>
      <c r="X167" s="183"/>
      <c r="Y167" s="183"/>
      <c r="AB167" s="185"/>
      <c r="AC167" s="185"/>
      <c r="AD167" s="185"/>
      <c r="AE167" s="185"/>
      <c r="AF167" s="185"/>
      <c r="AG167" s="185"/>
      <c r="AH167" s="185"/>
      <c r="AI167" s="185"/>
      <c r="AJ167" s="185"/>
      <c r="AK167" s="185"/>
      <c r="AL167" s="185"/>
      <c r="AM167" s="185"/>
      <c r="AN167" s="185"/>
      <c r="AO167" s="185"/>
      <c r="AP167" s="185"/>
      <c r="AQ167" s="185"/>
      <c r="AR167" s="180"/>
      <c r="AS167" s="180"/>
      <c r="AT167" s="180"/>
      <c r="AU167" s="180"/>
      <c r="AV167" s="180"/>
      <c r="AW167" s="180"/>
      <c r="AX167" s="180"/>
      <c r="AY167" s="180"/>
      <c r="AZ167" s="181"/>
      <c r="BA167" s="181"/>
      <c r="BB167" s="180"/>
      <c r="BC167" s="180"/>
      <c r="BD167" s="180"/>
      <c r="BE167" s="180"/>
      <c r="BF167" s="180"/>
      <c r="BG167" s="180"/>
      <c r="BH167" s="180"/>
      <c r="BI167" s="180"/>
      <c r="BJ167" s="180"/>
      <c r="BK167" s="180"/>
      <c r="BL167" s="180"/>
      <c r="BM167" s="180"/>
      <c r="BN167" s="180"/>
      <c r="BO167" s="180"/>
      <c r="BP167" s="180"/>
      <c r="BQ167" s="180"/>
      <c r="BR167" s="180"/>
      <c r="BS167" s="180"/>
      <c r="BT167" s="180"/>
      <c r="BU167" s="180"/>
      <c r="BV167" s="180"/>
      <c r="BW167" s="180"/>
      <c r="BX167" s="180"/>
      <c r="BY167" s="180"/>
      <c r="BZ167" s="182"/>
      <c r="CA167" s="180"/>
      <c r="CB167" s="180"/>
      <c r="CC167" s="180"/>
      <c r="CD167" s="180"/>
      <c r="CE167" s="180"/>
      <c r="CF167" s="180"/>
      <c r="CG167" s="180"/>
      <c r="CH167" s="180"/>
      <c r="CI167" s="180"/>
      <c r="CJ167" s="180"/>
      <c r="CK167" s="180"/>
      <c r="CL167" s="180"/>
      <c r="CM167" s="180"/>
      <c r="CN167" s="180"/>
      <c r="CO167" s="180"/>
      <c r="CP167" s="180"/>
      <c r="CQ167" s="180"/>
      <c r="CR167" s="180"/>
      <c r="CS167" s="180"/>
      <c r="CT167" s="180"/>
      <c r="CU167" s="180"/>
      <c r="CV167" s="180"/>
      <c r="CW167" s="180"/>
      <c r="CX167" s="180"/>
      <c r="CY167" s="181"/>
    </row>
    <row r="168" spans="2:103" s="1" customFormat="1" ht="30" customHeight="1">
      <c r="B168" s="183">
        <v>163</v>
      </c>
      <c r="C168" s="370">
        <v>43262</v>
      </c>
      <c r="D168" s="183" t="s">
        <v>165</v>
      </c>
      <c r="E168" s="184" t="s">
        <v>132</v>
      </c>
      <c r="F168" s="184" t="s">
        <v>135</v>
      </c>
      <c r="G168" s="343" t="s">
        <v>97</v>
      </c>
      <c r="H168" s="348">
        <v>4</v>
      </c>
      <c r="I168" s="349">
        <v>5</v>
      </c>
      <c r="J168" s="349">
        <v>3</v>
      </c>
      <c r="K168" s="349">
        <v>2</v>
      </c>
      <c r="L168" s="349">
        <v>5</v>
      </c>
      <c r="M168" s="349">
        <v>4</v>
      </c>
      <c r="N168" s="350">
        <v>5</v>
      </c>
      <c r="O168" s="349"/>
      <c r="P168" s="349">
        <v>3</v>
      </c>
      <c r="Q168" s="351">
        <v>5</v>
      </c>
      <c r="R168" s="349">
        <v>5</v>
      </c>
      <c r="S168" s="349">
        <v>3</v>
      </c>
      <c r="T168" s="349">
        <v>2</v>
      </c>
      <c r="U168" s="349">
        <v>2</v>
      </c>
      <c r="V168" s="351">
        <v>5</v>
      </c>
      <c r="W168" s="351">
        <v>5</v>
      </c>
      <c r="X168" s="183"/>
      <c r="Y168" s="183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0"/>
      <c r="AS168" s="180"/>
      <c r="AT168" s="180"/>
      <c r="AU168" s="180"/>
      <c r="AV168" s="180"/>
      <c r="AW168" s="180"/>
      <c r="AX168" s="180"/>
      <c r="AY168" s="180"/>
      <c r="AZ168" s="181"/>
      <c r="BA168" s="181"/>
      <c r="BB168" s="180"/>
      <c r="BC168" s="180"/>
      <c r="BD168" s="180"/>
      <c r="BE168" s="180"/>
      <c r="BF168" s="180"/>
      <c r="BG168" s="180"/>
      <c r="BH168" s="180"/>
      <c r="BI168" s="180"/>
      <c r="BJ168" s="180"/>
      <c r="BK168" s="180"/>
      <c r="BL168" s="180"/>
      <c r="BM168" s="180"/>
      <c r="BN168" s="180"/>
      <c r="BO168" s="180"/>
      <c r="BP168" s="180"/>
      <c r="BQ168" s="180"/>
      <c r="BR168" s="180"/>
      <c r="BS168" s="180"/>
      <c r="BT168" s="180"/>
      <c r="BU168" s="180"/>
      <c r="BV168" s="180"/>
      <c r="BW168" s="180"/>
      <c r="BX168" s="180"/>
      <c r="BY168" s="180"/>
      <c r="BZ168" s="182"/>
      <c r="CA168" s="180"/>
      <c r="CB168" s="180"/>
      <c r="CC168" s="180"/>
      <c r="CD168" s="180"/>
      <c r="CE168" s="180"/>
      <c r="CF168" s="180"/>
      <c r="CG168" s="180"/>
      <c r="CH168" s="180"/>
      <c r="CI168" s="180"/>
      <c r="CJ168" s="180"/>
      <c r="CK168" s="180"/>
      <c r="CL168" s="180"/>
      <c r="CM168" s="180"/>
      <c r="CN168" s="180"/>
      <c r="CO168" s="180"/>
      <c r="CP168" s="180"/>
      <c r="CQ168" s="180"/>
      <c r="CR168" s="180"/>
      <c r="CS168" s="180"/>
      <c r="CT168" s="180"/>
      <c r="CU168" s="180"/>
      <c r="CV168" s="180"/>
      <c r="CW168" s="180"/>
      <c r="CX168" s="180"/>
      <c r="CY168" s="181"/>
    </row>
    <row r="169" spans="2:103" s="1" customFormat="1" ht="30" customHeight="1">
      <c r="B169" s="183">
        <v>164</v>
      </c>
      <c r="C169" s="370">
        <v>43262</v>
      </c>
      <c r="D169" s="183" t="s">
        <v>165</v>
      </c>
      <c r="E169" s="184" t="s">
        <v>132</v>
      </c>
      <c r="F169" s="184" t="s">
        <v>135</v>
      </c>
      <c r="G169" s="343" t="s">
        <v>116</v>
      </c>
      <c r="H169" s="348">
        <v>4</v>
      </c>
      <c r="I169" s="349">
        <v>5</v>
      </c>
      <c r="J169" s="349">
        <v>3</v>
      </c>
      <c r="K169" s="349">
        <v>3</v>
      </c>
      <c r="L169" s="349">
        <v>5</v>
      </c>
      <c r="M169" s="349">
        <v>4</v>
      </c>
      <c r="N169" s="350">
        <v>4</v>
      </c>
      <c r="O169" s="349"/>
      <c r="P169" s="349">
        <v>4</v>
      </c>
      <c r="Q169" s="351">
        <v>4</v>
      </c>
      <c r="R169" s="349">
        <v>4</v>
      </c>
      <c r="S169" s="349">
        <v>4</v>
      </c>
      <c r="T169" s="349">
        <v>5</v>
      </c>
      <c r="U169" s="349">
        <v>5</v>
      </c>
      <c r="V169" s="351">
        <v>4</v>
      </c>
      <c r="W169" s="351">
        <v>5</v>
      </c>
      <c r="X169" s="183"/>
      <c r="Y169" s="183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0"/>
      <c r="AS169" s="180"/>
      <c r="AT169" s="180"/>
      <c r="AU169" s="180"/>
      <c r="AV169" s="180"/>
      <c r="AW169" s="180"/>
      <c r="AX169" s="180"/>
      <c r="AY169" s="180"/>
      <c r="AZ169" s="181"/>
      <c r="BA169" s="181"/>
      <c r="BB169" s="180"/>
      <c r="BC169" s="180"/>
      <c r="BD169" s="180"/>
      <c r="BE169" s="180"/>
      <c r="BF169" s="180"/>
      <c r="BG169" s="180"/>
      <c r="BH169" s="180"/>
      <c r="BI169" s="180"/>
      <c r="BJ169" s="180"/>
      <c r="BK169" s="180"/>
      <c r="BL169" s="180"/>
      <c r="BM169" s="180"/>
      <c r="BN169" s="180"/>
      <c r="BO169" s="180"/>
      <c r="BP169" s="180"/>
      <c r="BQ169" s="180"/>
      <c r="BR169" s="180"/>
      <c r="BS169" s="180"/>
      <c r="BT169" s="180"/>
      <c r="BU169" s="180"/>
      <c r="BV169" s="180"/>
      <c r="BW169" s="180"/>
      <c r="BX169" s="180"/>
      <c r="BY169" s="180"/>
      <c r="BZ169" s="182"/>
      <c r="CA169" s="180"/>
      <c r="CB169" s="180"/>
      <c r="CC169" s="180"/>
      <c r="CD169" s="180"/>
      <c r="CE169" s="180"/>
      <c r="CF169" s="180"/>
      <c r="CG169" s="180"/>
      <c r="CH169" s="180"/>
      <c r="CI169" s="180"/>
      <c r="CJ169" s="180"/>
      <c r="CK169" s="180"/>
      <c r="CL169" s="180"/>
      <c r="CM169" s="180"/>
      <c r="CN169" s="180"/>
      <c r="CO169" s="180"/>
      <c r="CP169" s="180"/>
      <c r="CQ169" s="180"/>
      <c r="CR169" s="180"/>
      <c r="CS169" s="180"/>
      <c r="CT169" s="180"/>
      <c r="CU169" s="180"/>
      <c r="CV169" s="180"/>
      <c r="CW169" s="180"/>
      <c r="CX169" s="180"/>
      <c r="CY169" s="181"/>
    </row>
    <row r="170" spans="2:103" s="1" customFormat="1" ht="30" customHeight="1">
      <c r="B170" s="183">
        <v>165</v>
      </c>
      <c r="C170" s="370">
        <v>43262</v>
      </c>
      <c r="D170" s="183" t="s">
        <v>165</v>
      </c>
      <c r="E170" s="184" t="s">
        <v>132</v>
      </c>
      <c r="F170" s="184" t="s">
        <v>134</v>
      </c>
      <c r="G170" s="343" t="s">
        <v>111</v>
      </c>
      <c r="H170" s="348">
        <v>5</v>
      </c>
      <c r="I170" s="349">
        <v>5</v>
      </c>
      <c r="J170" s="349"/>
      <c r="K170" s="349"/>
      <c r="L170" s="349">
        <v>5</v>
      </c>
      <c r="M170" s="349">
        <v>5</v>
      </c>
      <c r="N170" s="350">
        <v>5</v>
      </c>
      <c r="O170" s="349">
        <v>5</v>
      </c>
      <c r="P170" s="349">
        <v>3</v>
      </c>
      <c r="Q170" s="351">
        <v>5</v>
      </c>
      <c r="R170" s="349">
        <v>5</v>
      </c>
      <c r="S170" s="349">
        <v>5</v>
      </c>
      <c r="T170" s="349">
        <v>5</v>
      </c>
      <c r="U170" s="349">
        <v>5</v>
      </c>
      <c r="V170" s="351">
        <v>5</v>
      </c>
      <c r="W170" s="351">
        <v>5</v>
      </c>
      <c r="X170" s="183"/>
      <c r="Y170" s="183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0"/>
      <c r="AS170" s="180"/>
      <c r="AT170" s="180"/>
      <c r="AU170" s="180"/>
      <c r="AV170" s="180"/>
      <c r="AW170" s="180"/>
      <c r="AX170" s="180"/>
      <c r="AY170" s="180"/>
      <c r="AZ170" s="181"/>
      <c r="BA170" s="181"/>
      <c r="BB170" s="180"/>
      <c r="BC170" s="180"/>
      <c r="BD170" s="180"/>
      <c r="BE170" s="180"/>
      <c r="BF170" s="180"/>
      <c r="BG170" s="180"/>
      <c r="BH170" s="180"/>
      <c r="BI170" s="180"/>
      <c r="BJ170" s="180"/>
      <c r="BK170" s="180"/>
      <c r="BL170" s="180"/>
      <c r="BM170" s="180"/>
      <c r="BN170" s="180"/>
      <c r="BO170" s="180"/>
      <c r="BP170" s="180"/>
      <c r="BQ170" s="180"/>
      <c r="BR170" s="180"/>
      <c r="BS170" s="180"/>
      <c r="BT170" s="180"/>
      <c r="BU170" s="180"/>
      <c r="BV170" s="180"/>
      <c r="BW170" s="180"/>
      <c r="BX170" s="180"/>
      <c r="BY170" s="180"/>
      <c r="BZ170" s="182"/>
      <c r="CA170" s="180"/>
      <c r="CB170" s="180"/>
      <c r="CC170" s="180"/>
      <c r="CD170" s="180"/>
      <c r="CE170" s="180"/>
      <c r="CF170" s="180"/>
      <c r="CG170" s="180"/>
      <c r="CH170" s="180"/>
      <c r="CI170" s="180"/>
      <c r="CJ170" s="180"/>
      <c r="CK170" s="180"/>
      <c r="CL170" s="180"/>
      <c r="CM170" s="180"/>
      <c r="CN170" s="180"/>
      <c r="CO170" s="180"/>
      <c r="CP170" s="180"/>
      <c r="CQ170" s="180"/>
      <c r="CR170" s="180"/>
      <c r="CS170" s="180"/>
      <c r="CT170" s="180"/>
      <c r="CU170" s="180"/>
      <c r="CV170" s="180"/>
      <c r="CW170" s="180"/>
      <c r="CX170" s="180"/>
      <c r="CY170" s="181"/>
    </row>
    <row r="171" spans="2:103" s="1" customFormat="1" ht="30" customHeight="1">
      <c r="B171" s="183">
        <v>166</v>
      </c>
      <c r="C171" s="370">
        <v>43262</v>
      </c>
      <c r="D171" s="183" t="s">
        <v>165</v>
      </c>
      <c r="E171" s="184" t="s">
        <v>133</v>
      </c>
      <c r="F171" s="184" t="s">
        <v>136</v>
      </c>
      <c r="G171" s="343" t="s">
        <v>94</v>
      </c>
      <c r="H171" s="348">
        <v>3</v>
      </c>
      <c r="I171" s="349">
        <v>4</v>
      </c>
      <c r="J171" s="349">
        <v>4</v>
      </c>
      <c r="K171" s="349">
        <v>4</v>
      </c>
      <c r="L171" s="349">
        <v>3</v>
      </c>
      <c r="M171" s="349">
        <v>4</v>
      </c>
      <c r="N171" s="350">
        <v>4</v>
      </c>
      <c r="O171" s="349">
        <v>4</v>
      </c>
      <c r="P171" s="349">
        <v>4</v>
      </c>
      <c r="Q171" s="351">
        <v>4</v>
      </c>
      <c r="R171" s="349">
        <v>4</v>
      </c>
      <c r="S171" s="349">
        <v>4</v>
      </c>
      <c r="T171" s="349">
        <v>4</v>
      </c>
      <c r="U171" s="349">
        <v>4</v>
      </c>
      <c r="V171" s="351">
        <v>4</v>
      </c>
      <c r="W171" s="351">
        <v>4</v>
      </c>
      <c r="X171" s="183"/>
      <c r="Y171" s="183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0"/>
      <c r="AS171" s="180"/>
      <c r="AT171" s="180"/>
      <c r="AU171" s="180"/>
      <c r="AV171" s="180"/>
      <c r="AW171" s="180"/>
      <c r="AX171" s="180"/>
      <c r="AY171" s="180"/>
      <c r="AZ171" s="181"/>
      <c r="BA171" s="181"/>
      <c r="BB171" s="180"/>
      <c r="BC171" s="180"/>
      <c r="BD171" s="180"/>
      <c r="BE171" s="180"/>
      <c r="BF171" s="180"/>
      <c r="BG171" s="180"/>
      <c r="BH171" s="180"/>
      <c r="BI171" s="180"/>
      <c r="BJ171" s="180"/>
      <c r="BK171" s="180"/>
      <c r="BL171" s="180"/>
      <c r="BM171" s="180"/>
      <c r="BN171" s="180"/>
      <c r="BO171" s="180"/>
      <c r="BP171" s="180"/>
      <c r="BQ171" s="180"/>
      <c r="BR171" s="180"/>
      <c r="BS171" s="180"/>
      <c r="BT171" s="180"/>
      <c r="BU171" s="180"/>
      <c r="BV171" s="180"/>
      <c r="BW171" s="180"/>
      <c r="BX171" s="180"/>
      <c r="BY171" s="180"/>
      <c r="BZ171" s="182"/>
      <c r="CA171" s="180"/>
      <c r="CB171" s="180"/>
      <c r="CC171" s="180"/>
      <c r="CD171" s="180"/>
      <c r="CE171" s="180"/>
      <c r="CF171" s="180"/>
      <c r="CG171" s="180"/>
      <c r="CH171" s="180"/>
      <c r="CI171" s="180"/>
      <c r="CJ171" s="180"/>
      <c r="CK171" s="180"/>
      <c r="CL171" s="180"/>
      <c r="CM171" s="180"/>
      <c r="CN171" s="180"/>
      <c r="CO171" s="180"/>
      <c r="CP171" s="180"/>
      <c r="CQ171" s="180"/>
      <c r="CR171" s="180"/>
      <c r="CS171" s="180"/>
      <c r="CT171" s="180"/>
      <c r="CU171" s="180"/>
      <c r="CV171" s="180"/>
      <c r="CW171" s="180"/>
      <c r="CX171" s="180"/>
      <c r="CY171" s="181"/>
    </row>
    <row r="172" spans="2:103" s="1" customFormat="1" ht="30" customHeight="1">
      <c r="B172" s="183">
        <v>167</v>
      </c>
      <c r="C172" s="370">
        <v>43262</v>
      </c>
      <c r="D172" s="183" t="s">
        <v>165</v>
      </c>
      <c r="E172" s="184" t="s">
        <v>132</v>
      </c>
      <c r="F172" s="184" t="s">
        <v>135</v>
      </c>
      <c r="G172" s="343" t="s">
        <v>113</v>
      </c>
      <c r="H172" s="348">
        <v>3</v>
      </c>
      <c r="I172" s="349">
        <v>5</v>
      </c>
      <c r="J172" s="349">
        <v>1</v>
      </c>
      <c r="K172" s="349">
        <v>2</v>
      </c>
      <c r="L172" s="349">
        <v>3</v>
      </c>
      <c r="M172" s="349">
        <v>3</v>
      </c>
      <c r="N172" s="350">
        <v>3</v>
      </c>
      <c r="O172" s="349"/>
      <c r="P172" s="349"/>
      <c r="Q172" s="351">
        <v>4</v>
      </c>
      <c r="R172" s="349">
        <v>4</v>
      </c>
      <c r="S172" s="349">
        <v>3</v>
      </c>
      <c r="T172" s="349">
        <v>2</v>
      </c>
      <c r="U172" s="349">
        <v>3</v>
      </c>
      <c r="V172" s="351">
        <v>5</v>
      </c>
      <c r="W172" s="351">
        <v>3</v>
      </c>
      <c r="X172" s="183"/>
      <c r="Y172" s="183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0"/>
      <c r="AS172" s="180"/>
      <c r="AT172" s="180"/>
      <c r="AU172" s="180"/>
      <c r="AV172" s="180"/>
      <c r="AW172" s="180"/>
      <c r="AX172" s="180"/>
      <c r="AY172" s="180"/>
      <c r="AZ172" s="181"/>
      <c r="BA172" s="181"/>
      <c r="BB172" s="180"/>
      <c r="BC172" s="180"/>
      <c r="BD172" s="180"/>
      <c r="BE172" s="180"/>
      <c r="BF172" s="180"/>
      <c r="BG172" s="180"/>
      <c r="BH172" s="180"/>
      <c r="BI172" s="180"/>
      <c r="BJ172" s="180"/>
      <c r="BK172" s="180"/>
      <c r="BL172" s="180"/>
      <c r="BM172" s="180"/>
      <c r="BN172" s="180"/>
      <c r="BO172" s="180"/>
      <c r="BP172" s="180"/>
      <c r="BQ172" s="180"/>
      <c r="BR172" s="180"/>
      <c r="BS172" s="180"/>
      <c r="BT172" s="180"/>
      <c r="BU172" s="180"/>
      <c r="BV172" s="180"/>
      <c r="BW172" s="180"/>
      <c r="BX172" s="180"/>
      <c r="BY172" s="180"/>
      <c r="BZ172" s="182"/>
      <c r="CA172" s="180"/>
      <c r="CB172" s="180"/>
      <c r="CC172" s="180"/>
      <c r="CD172" s="180"/>
      <c r="CE172" s="180"/>
      <c r="CF172" s="180"/>
      <c r="CG172" s="180"/>
      <c r="CH172" s="180"/>
      <c r="CI172" s="180"/>
      <c r="CJ172" s="180"/>
      <c r="CK172" s="180"/>
      <c r="CL172" s="180"/>
      <c r="CM172" s="180"/>
      <c r="CN172" s="180"/>
      <c r="CO172" s="180"/>
      <c r="CP172" s="180"/>
      <c r="CQ172" s="180"/>
      <c r="CR172" s="180"/>
      <c r="CS172" s="180"/>
      <c r="CT172" s="180"/>
      <c r="CU172" s="180"/>
      <c r="CV172" s="180"/>
      <c r="CW172" s="180"/>
      <c r="CX172" s="180"/>
      <c r="CY172" s="181"/>
    </row>
    <row r="173" spans="2:103" s="1" customFormat="1" ht="30" customHeight="1">
      <c r="B173" s="183">
        <v>168</v>
      </c>
      <c r="C173" s="370">
        <v>43262</v>
      </c>
      <c r="D173" s="183" t="s">
        <v>165</v>
      </c>
      <c r="E173" s="184" t="s">
        <v>132</v>
      </c>
      <c r="F173" s="184" t="s">
        <v>134</v>
      </c>
      <c r="G173" s="343" t="s">
        <v>97</v>
      </c>
      <c r="H173" s="348">
        <v>4</v>
      </c>
      <c r="I173" s="349">
        <v>4</v>
      </c>
      <c r="J173" s="349"/>
      <c r="K173" s="349"/>
      <c r="L173" s="349">
        <v>3</v>
      </c>
      <c r="M173" s="349">
        <v>3</v>
      </c>
      <c r="N173" s="350">
        <v>1</v>
      </c>
      <c r="O173" s="349">
        <v>5</v>
      </c>
      <c r="P173" s="349">
        <v>1</v>
      </c>
      <c r="Q173" s="351">
        <v>2</v>
      </c>
      <c r="R173" s="349">
        <v>3</v>
      </c>
      <c r="S173" s="349">
        <v>2</v>
      </c>
      <c r="T173" s="349">
        <v>1</v>
      </c>
      <c r="U173" s="349">
        <v>1</v>
      </c>
      <c r="V173" s="351">
        <v>5</v>
      </c>
      <c r="W173" s="351">
        <v>3</v>
      </c>
      <c r="X173" s="183"/>
      <c r="Y173" s="183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0"/>
      <c r="AS173" s="180"/>
      <c r="AT173" s="180"/>
      <c r="AU173" s="180"/>
      <c r="AV173" s="180"/>
      <c r="AW173" s="180"/>
      <c r="AX173" s="180"/>
      <c r="AY173" s="180"/>
      <c r="AZ173" s="181"/>
      <c r="BA173" s="181"/>
      <c r="BB173" s="180"/>
      <c r="BC173" s="180"/>
      <c r="BD173" s="180"/>
      <c r="BE173" s="180"/>
      <c r="BF173" s="180"/>
      <c r="BG173" s="180"/>
      <c r="BH173" s="180"/>
      <c r="BI173" s="180"/>
      <c r="BJ173" s="180"/>
      <c r="BK173" s="180"/>
      <c r="BL173" s="180"/>
      <c r="BM173" s="180"/>
      <c r="BN173" s="180"/>
      <c r="BO173" s="180"/>
      <c r="BP173" s="180"/>
      <c r="BQ173" s="180"/>
      <c r="BR173" s="180"/>
      <c r="BS173" s="180"/>
      <c r="BT173" s="180"/>
      <c r="BU173" s="180"/>
      <c r="BV173" s="180"/>
      <c r="BW173" s="180"/>
      <c r="BX173" s="180"/>
      <c r="BY173" s="180"/>
      <c r="BZ173" s="182"/>
      <c r="CA173" s="180"/>
      <c r="CB173" s="180"/>
      <c r="CC173" s="180"/>
      <c r="CD173" s="180"/>
      <c r="CE173" s="180"/>
      <c r="CF173" s="180"/>
      <c r="CG173" s="180"/>
      <c r="CH173" s="180"/>
      <c r="CI173" s="180"/>
      <c r="CJ173" s="180"/>
      <c r="CK173" s="180"/>
      <c r="CL173" s="180"/>
      <c r="CM173" s="180"/>
      <c r="CN173" s="180"/>
      <c r="CO173" s="180"/>
      <c r="CP173" s="180"/>
      <c r="CQ173" s="180"/>
      <c r="CR173" s="180"/>
      <c r="CS173" s="180"/>
      <c r="CT173" s="180"/>
      <c r="CU173" s="180"/>
      <c r="CV173" s="180"/>
      <c r="CW173" s="180"/>
      <c r="CX173" s="180"/>
      <c r="CY173" s="181"/>
    </row>
    <row r="174" spans="2:103" s="1" customFormat="1" ht="30" customHeight="1">
      <c r="B174" s="367">
        <v>169</v>
      </c>
      <c r="C174" s="370">
        <v>43262</v>
      </c>
      <c r="D174" s="183" t="s">
        <v>166</v>
      </c>
      <c r="E174" s="184" t="s">
        <v>132</v>
      </c>
      <c r="F174" s="184" t="s">
        <v>135</v>
      </c>
      <c r="G174" s="343"/>
      <c r="H174" s="348">
        <v>3</v>
      </c>
      <c r="I174" s="349">
        <v>5</v>
      </c>
      <c r="J174" s="349">
        <v>1</v>
      </c>
      <c r="K174" s="349">
        <v>1</v>
      </c>
      <c r="L174" s="349">
        <v>2</v>
      </c>
      <c r="M174" s="349">
        <v>2</v>
      </c>
      <c r="N174" s="350">
        <v>2</v>
      </c>
      <c r="O174" s="349">
        <v>2</v>
      </c>
      <c r="P174" s="349">
        <v>2</v>
      </c>
      <c r="Q174" s="351">
        <v>5</v>
      </c>
      <c r="R174" s="349">
        <v>5</v>
      </c>
      <c r="S174" s="349">
        <v>3</v>
      </c>
      <c r="T174" s="349">
        <v>2</v>
      </c>
      <c r="U174" s="349">
        <v>2</v>
      </c>
      <c r="V174" s="351">
        <v>5</v>
      </c>
      <c r="W174" s="351">
        <v>3</v>
      </c>
      <c r="X174" s="183"/>
      <c r="Y174" s="183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0"/>
      <c r="AS174" s="180"/>
      <c r="AT174" s="180"/>
      <c r="AU174" s="180"/>
      <c r="AV174" s="180"/>
      <c r="AW174" s="180"/>
      <c r="AX174" s="180"/>
      <c r="AY174" s="180"/>
      <c r="AZ174" s="181"/>
      <c r="BA174" s="181"/>
      <c r="BB174" s="180"/>
      <c r="BC174" s="180"/>
      <c r="BD174" s="180"/>
      <c r="BE174" s="180"/>
      <c r="BF174" s="180"/>
      <c r="BG174" s="180"/>
      <c r="BH174" s="180"/>
      <c r="BI174" s="180"/>
      <c r="BJ174" s="180"/>
      <c r="BK174" s="180"/>
      <c r="BL174" s="180"/>
      <c r="BM174" s="180"/>
      <c r="BN174" s="180"/>
      <c r="BO174" s="180"/>
      <c r="BP174" s="180"/>
      <c r="BQ174" s="180"/>
      <c r="BR174" s="180"/>
      <c r="BS174" s="180"/>
      <c r="BT174" s="180"/>
      <c r="BU174" s="180"/>
      <c r="BV174" s="180"/>
      <c r="BW174" s="180"/>
      <c r="BX174" s="180"/>
      <c r="BY174" s="180"/>
      <c r="BZ174" s="182"/>
      <c r="CA174" s="180"/>
      <c r="CB174" s="180"/>
      <c r="CC174" s="180"/>
      <c r="CD174" s="180"/>
      <c r="CE174" s="180"/>
      <c r="CF174" s="180"/>
      <c r="CG174" s="180"/>
      <c r="CH174" s="180"/>
      <c r="CI174" s="180"/>
      <c r="CJ174" s="180"/>
      <c r="CK174" s="180"/>
      <c r="CL174" s="180"/>
      <c r="CM174" s="180"/>
      <c r="CN174" s="180"/>
      <c r="CO174" s="180"/>
      <c r="CP174" s="180"/>
      <c r="CQ174" s="180"/>
      <c r="CR174" s="180"/>
      <c r="CS174" s="180"/>
      <c r="CT174" s="180"/>
      <c r="CU174" s="180"/>
      <c r="CV174" s="180"/>
      <c r="CW174" s="180"/>
      <c r="CX174" s="180"/>
      <c r="CY174" s="181"/>
    </row>
    <row r="175" spans="2:103" s="1" customFormat="1" ht="30" customHeight="1">
      <c r="B175" s="183">
        <v>170</v>
      </c>
      <c r="C175" s="370">
        <v>43262</v>
      </c>
      <c r="D175" s="183" t="s">
        <v>165</v>
      </c>
      <c r="E175" s="184" t="s">
        <v>133</v>
      </c>
      <c r="F175" s="184" t="s">
        <v>134</v>
      </c>
      <c r="G175" s="343" t="s">
        <v>113</v>
      </c>
      <c r="H175" s="348">
        <v>4</v>
      </c>
      <c r="I175" s="349">
        <v>5</v>
      </c>
      <c r="J175" s="349">
        <v>3</v>
      </c>
      <c r="K175" s="349">
        <v>3</v>
      </c>
      <c r="L175" s="349">
        <v>3</v>
      </c>
      <c r="M175" s="349">
        <v>5</v>
      </c>
      <c r="N175" s="350">
        <v>4</v>
      </c>
      <c r="O175" s="349">
        <v>4</v>
      </c>
      <c r="P175" s="349">
        <v>4</v>
      </c>
      <c r="Q175" s="351">
        <v>5</v>
      </c>
      <c r="R175" s="349">
        <v>3</v>
      </c>
      <c r="S175" s="349">
        <v>4</v>
      </c>
      <c r="T175" s="349">
        <v>4</v>
      </c>
      <c r="U175" s="349">
        <v>4</v>
      </c>
      <c r="V175" s="351">
        <v>4</v>
      </c>
      <c r="W175" s="351">
        <v>4</v>
      </c>
      <c r="X175" s="183"/>
      <c r="Y175" s="183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0"/>
      <c r="AS175" s="180"/>
      <c r="AT175" s="180"/>
      <c r="AU175" s="180"/>
      <c r="AV175" s="180"/>
      <c r="AW175" s="180"/>
      <c r="AX175" s="180"/>
      <c r="AY175" s="180"/>
      <c r="AZ175" s="181"/>
      <c r="BA175" s="181"/>
      <c r="BB175" s="180"/>
      <c r="BC175" s="180"/>
      <c r="BD175" s="180"/>
      <c r="BE175" s="180"/>
      <c r="BF175" s="180"/>
      <c r="BG175" s="180"/>
      <c r="BH175" s="180"/>
      <c r="BI175" s="180"/>
      <c r="BJ175" s="180"/>
      <c r="BK175" s="180"/>
      <c r="BL175" s="180"/>
      <c r="BM175" s="180"/>
      <c r="BN175" s="180"/>
      <c r="BO175" s="180"/>
      <c r="BP175" s="180"/>
      <c r="BQ175" s="180"/>
      <c r="BR175" s="180"/>
      <c r="BS175" s="180"/>
      <c r="BT175" s="180"/>
      <c r="BU175" s="180"/>
      <c r="BV175" s="180"/>
      <c r="BW175" s="180"/>
      <c r="BX175" s="180"/>
      <c r="BY175" s="180"/>
      <c r="BZ175" s="182"/>
      <c r="CA175" s="180"/>
      <c r="CB175" s="180"/>
      <c r="CC175" s="180"/>
      <c r="CD175" s="180"/>
      <c r="CE175" s="180"/>
      <c r="CF175" s="180"/>
      <c r="CG175" s="180"/>
      <c r="CH175" s="180"/>
      <c r="CI175" s="180"/>
      <c r="CJ175" s="180"/>
      <c r="CK175" s="180"/>
      <c r="CL175" s="180"/>
      <c r="CM175" s="180"/>
      <c r="CN175" s="180"/>
      <c r="CO175" s="180"/>
      <c r="CP175" s="180"/>
      <c r="CQ175" s="180"/>
      <c r="CR175" s="180"/>
      <c r="CS175" s="180"/>
      <c r="CT175" s="180"/>
      <c r="CU175" s="180"/>
      <c r="CV175" s="180"/>
      <c r="CW175" s="180"/>
      <c r="CX175" s="180"/>
      <c r="CY175" s="181"/>
    </row>
    <row r="176" spans="2:103" s="1" customFormat="1" ht="30" customHeight="1">
      <c r="B176" s="183">
        <v>171</v>
      </c>
      <c r="C176" s="370">
        <v>43262</v>
      </c>
      <c r="D176" s="183" t="s">
        <v>165</v>
      </c>
      <c r="E176" s="184" t="s">
        <v>133</v>
      </c>
      <c r="F176" s="184" t="s">
        <v>134</v>
      </c>
      <c r="G176" s="343" t="s">
        <v>99</v>
      </c>
      <c r="H176" s="348">
        <v>4</v>
      </c>
      <c r="I176" s="349">
        <v>4</v>
      </c>
      <c r="J176" s="349">
        <v>1</v>
      </c>
      <c r="K176" s="349">
        <v>1</v>
      </c>
      <c r="L176" s="349">
        <v>1</v>
      </c>
      <c r="M176" s="349">
        <v>4</v>
      </c>
      <c r="N176" s="350">
        <v>4</v>
      </c>
      <c r="O176" s="349">
        <v>4</v>
      </c>
      <c r="P176" s="349">
        <v>1</v>
      </c>
      <c r="Q176" s="351">
        <v>4</v>
      </c>
      <c r="R176" s="349">
        <v>5</v>
      </c>
      <c r="S176" s="349">
        <v>5</v>
      </c>
      <c r="T176" s="349">
        <v>4</v>
      </c>
      <c r="U176" s="349">
        <v>1</v>
      </c>
      <c r="V176" s="351">
        <v>4</v>
      </c>
      <c r="W176" s="351">
        <v>2</v>
      </c>
      <c r="X176" s="183"/>
      <c r="Y176" s="183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0"/>
      <c r="AS176" s="180"/>
      <c r="AT176" s="180"/>
      <c r="AU176" s="180"/>
      <c r="AV176" s="180"/>
      <c r="AW176" s="180"/>
      <c r="AX176" s="180"/>
      <c r="AY176" s="180"/>
      <c r="AZ176" s="181"/>
      <c r="BA176" s="181"/>
      <c r="BB176" s="180"/>
      <c r="BC176" s="180"/>
      <c r="BD176" s="180"/>
      <c r="BE176" s="180"/>
      <c r="BF176" s="180"/>
      <c r="BG176" s="180"/>
      <c r="BH176" s="180"/>
      <c r="BI176" s="180"/>
      <c r="BJ176" s="180"/>
      <c r="BK176" s="180"/>
      <c r="BL176" s="180"/>
      <c r="BM176" s="180"/>
      <c r="BN176" s="180"/>
      <c r="BO176" s="180"/>
      <c r="BP176" s="180"/>
      <c r="BQ176" s="180"/>
      <c r="BR176" s="180"/>
      <c r="BS176" s="180"/>
      <c r="BT176" s="180"/>
      <c r="BU176" s="180"/>
      <c r="BV176" s="180"/>
      <c r="BW176" s="180"/>
      <c r="BX176" s="180"/>
      <c r="BY176" s="180"/>
      <c r="BZ176" s="182"/>
      <c r="CA176" s="180"/>
      <c r="CB176" s="180"/>
      <c r="CC176" s="180"/>
      <c r="CD176" s="180"/>
      <c r="CE176" s="180"/>
      <c r="CF176" s="180"/>
      <c r="CG176" s="180"/>
      <c r="CH176" s="180"/>
      <c r="CI176" s="180"/>
      <c r="CJ176" s="180"/>
      <c r="CK176" s="180"/>
      <c r="CL176" s="180"/>
      <c r="CM176" s="180"/>
      <c r="CN176" s="180"/>
      <c r="CO176" s="180"/>
      <c r="CP176" s="180"/>
      <c r="CQ176" s="180"/>
      <c r="CR176" s="180"/>
      <c r="CS176" s="180"/>
      <c r="CT176" s="180"/>
      <c r="CU176" s="180"/>
      <c r="CV176" s="180"/>
      <c r="CW176" s="180"/>
      <c r="CX176" s="180"/>
      <c r="CY176" s="181"/>
    </row>
    <row r="177" spans="2:103" s="1" customFormat="1" ht="30" customHeight="1">
      <c r="B177" s="183">
        <v>172</v>
      </c>
      <c r="C177" s="370">
        <v>43262</v>
      </c>
      <c r="D177" s="183" t="s">
        <v>165</v>
      </c>
      <c r="E177" s="184" t="s">
        <v>132</v>
      </c>
      <c r="F177" s="184" t="s">
        <v>135</v>
      </c>
      <c r="G177" s="343" t="s">
        <v>122</v>
      </c>
      <c r="H177" s="348">
        <v>5</v>
      </c>
      <c r="I177" s="349">
        <v>4</v>
      </c>
      <c r="J177" s="349">
        <v>2</v>
      </c>
      <c r="K177" s="349">
        <v>4</v>
      </c>
      <c r="L177" s="349">
        <v>5</v>
      </c>
      <c r="M177" s="349">
        <v>4</v>
      </c>
      <c r="N177" s="350">
        <v>4</v>
      </c>
      <c r="O177" s="349">
        <v>5</v>
      </c>
      <c r="P177" s="349">
        <v>4</v>
      </c>
      <c r="Q177" s="351">
        <v>5</v>
      </c>
      <c r="R177" s="349">
        <v>4</v>
      </c>
      <c r="S177" s="349">
        <v>4</v>
      </c>
      <c r="T177" s="349">
        <v>4</v>
      </c>
      <c r="U177" s="349">
        <v>5</v>
      </c>
      <c r="V177" s="351">
        <v>4</v>
      </c>
      <c r="W177" s="351">
        <v>5</v>
      </c>
      <c r="X177" s="183"/>
      <c r="Y177" s="183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0"/>
      <c r="AS177" s="180"/>
      <c r="AT177" s="180"/>
      <c r="AU177" s="180"/>
      <c r="AV177" s="180"/>
      <c r="AW177" s="180"/>
      <c r="AX177" s="180"/>
      <c r="AY177" s="180"/>
      <c r="AZ177" s="181"/>
      <c r="BA177" s="181"/>
      <c r="BB177" s="180"/>
      <c r="BC177" s="180"/>
      <c r="BD177" s="180"/>
      <c r="BE177" s="180"/>
      <c r="BF177" s="180"/>
      <c r="BG177" s="180"/>
      <c r="BH177" s="180"/>
      <c r="BI177" s="180"/>
      <c r="BJ177" s="180"/>
      <c r="BK177" s="180"/>
      <c r="BL177" s="180"/>
      <c r="BM177" s="180"/>
      <c r="BN177" s="180"/>
      <c r="BO177" s="180"/>
      <c r="BP177" s="180"/>
      <c r="BQ177" s="180"/>
      <c r="BR177" s="180"/>
      <c r="BS177" s="180"/>
      <c r="BT177" s="180"/>
      <c r="BU177" s="180"/>
      <c r="BV177" s="180"/>
      <c r="BW177" s="180"/>
      <c r="BX177" s="180"/>
      <c r="BY177" s="180"/>
      <c r="BZ177" s="182"/>
      <c r="CA177" s="180"/>
      <c r="CB177" s="180"/>
      <c r="CC177" s="180"/>
      <c r="CD177" s="180"/>
      <c r="CE177" s="180"/>
      <c r="CF177" s="180"/>
      <c r="CG177" s="180"/>
      <c r="CH177" s="180"/>
      <c r="CI177" s="180"/>
      <c r="CJ177" s="180"/>
      <c r="CK177" s="180"/>
      <c r="CL177" s="180"/>
      <c r="CM177" s="180"/>
      <c r="CN177" s="180"/>
      <c r="CO177" s="180"/>
      <c r="CP177" s="180"/>
      <c r="CQ177" s="180"/>
      <c r="CR177" s="180"/>
      <c r="CS177" s="180"/>
      <c r="CT177" s="180"/>
      <c r="CU177" s="180"/>
      <c r="CV177" s="180"/>
      <c r="CW177" s="180"/>
      <c r="CX177" s="180"/>
      <c r="CY177" s="181"/>
    </row>
    <row r="178" spans="2:103" s="1" customFormat="1" ht="30" customHeight="1">
      <c r="B178" s="183">
        <v>173</v>
      </c>
      <c r="C178" s="370">
        <v>43262</v>
      </c>
      <c r="D178" s="183" t="s">
        <v>165</v>
      </c>
      <c r="E178" s="184" t="s">
        <v>132</v>
      </c>
      <c r="F178" s="184" t="s">
        <v>135</v>
      </c>
      <c r="G178" s="343" t="s">
        <v>122</v>
      </c>
      <c r="H178" s="348">
        <v>3</v>
      </c>
      <c r="I178" s="349">
        <v>4</v>
      </c>
      <c r="J178" s="349">
        <v>2</v>
      </c>
      <c r="K178" s="349">
        <v>2</v>
      </c>
      <c r="L178" s="349">
        <v>3</v>
      </c>
      <c r="M178" s="349">
        <v>4</v>
      </c>
      <c r="N178" s="350">
        <v>4</v>
      </c>
      <c r="O178" s="349">
        <v>3</v>
      </c>
      <c r="P178" s="349"/>
      <c r="Q178" s="351">
        <v>4</v>
      </c>
      <c r="R178" s="349">
        <v>4</v>
      </c>
      <c r="S178" s="349">
        <v>3</v>
      </c>
      <c r="T178" s="349"/>
      <c r="U178" s="349">
        <v>4</v>
      </c>
      <c r="V178" s="351">
        <v>4</v>
      </c>
      <c r="W178" s="351">
        <v>4</v>
      </c>
      <c r="X178" s="183"/>
      <c r="Y178" s="183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0"/>
      <c r="AS178" s="180"/>
      <c r="AT178" s="180"/>
      <c r="AU178" s="180"/>
      <c r="AV178" s="180"/>
      <c r="AW178" s="180"/>
      <c r="AX178" s="180"/>
      <c r="AY178" s="180"/>
      <c r="AZ178" s="181"/>
      <c r="BA178" s="181"/>
      <c r="BB178" s="180"/>
      <c r="BC178" s="180"/>
      <c r="BD178" s="180"/>
      <c r="BE178" s="180"/>
      <c r="BF178" s="180"/>
      <c r="BG178" s="180"/>
      <c r="BH178" s="180"/>
      <c r="BI178" s="180"/>
      <c r="BJ178" s="180"/>
      <c r="BK178" s="180"/>
      <c r="BL178" s="180"/>
      <c r="BM178" s="180"/>
      <c r="BN178" s="180"/>
      <c r="BO178" s="180"/>
      <c r="BP178" s="180"/>
      <c r="BQ178" s="180"/>
      <c r="BR178" s="180"/>
      <c r="BS178" s="180"/>
      <c r="BT178" s="180"/>
      <c r="BU178" s="180"/>
      <c r="BV178" s="180"/>
      <c r="BW178" s="180"/>
      <c r="BX178" s="180"/>
      <c r="BY178" s="180"/>
      <c r="BZ178" s="182"/>
      <c r="CA178" s="180"/>
      <c r="CB178" s="180"/>
      <c r="CC178" s="180"/>
      <c r="CD178" s="180"/>
      <c r="CE178" s="180"/>
      <c r="CF178" s="180"/>
      <c r="CG178" s="180"/>
      <c r="CH178" s="180"/>
      <c r="CI178" s="180"/>
      <c r="CJ178" s="180"/>
      <c r="CK178" s="180"/>
      <c r="CL178" s="180"/>
      <c r="CM178" s="180"/>
      <c r="CN178" s="180"/>
      <c r="CO178" s="180"/>
      <c r="CP178" s="180"/>
      <c r="CQ178" s="180"/>
      <c r="CR178" s="180"/>
      <c r="CS178" s="180"/>
      <c r="CT178" s="180"/>
      <c r="CU178" s="180"/>
      <c r="CV178" s="180"/>
      <c r="CW178" s="180"/>
      <c r="CX178" s="180"/>
      <c r="CY178" s="181"/>
    </row>
    <row r="179" spans="2:103" s="1" customFormat="1" ht="30" customHeight="1">
      <c r="B179" s="183">
        <v>174</v>
      </c>
      <c r="C179" s="370">
        <v>43262</v>
      </c>
      <c r="D179" s="183" t="s">
        <v>166</v>
      </c>
      <c r="E179" s="184" t="s">
        <v>133</v>
      </c>
      <c r="F179" s="184" t="s">
        <v>135</v>
      </c>
      <c r="G179" s="343" t="s">
        <v>120</v>
      </c>
      <c r="H179" s="348">
        <v>2</v>
      </c>
      <c r="I179" s="349">
        <v>5</v>
      </c>
      <c r="J179" s="349">
        <v>2</v>
      </c>
      <c r="K179" s="349">
        <v>3</v>
      </c>
      <c r="L179" s="349">
        <v>3</v>
      </c>
      <c r="M179" s="349">
        <v>5</v>
      </c>
      <c r="N179" s="350">
        <v>5</v>
      </c>
      <c r="O179" s="349">
        <v>5</v>
      </c>
      <c r="P179" s="349">
        <v>3</v>
      </c>
      <c r="Q179" s="351">
        <v>4</v>
      </c>
      <c r="R179" s="349">
        <v>5</v>
      </c>
      <c r="S179" s="349">
        <v>5</v>
      </c>
      <c r="T179" s="349">
        <v>5</v>
      </c>
      <c r="U179" s="349"/>
      <c r="V179" s="351">
        <v>5</v>
      </c>
      <c r="W179" s="351">
        <v>5</v>
      </c>
      <c r="X179" s="183"/>
      <c r="Y179" s="183"/>
      <c r="AB179" s="185"/>
      <c r="AC179" s="185"/>
      <c r="AD179" s="185"/>
      <c r="AE179" s="185"/>
      <c r="AF179" s="185"/>
      <c r="AG179" s="185"/>
      <c r="AH179" s="185"/>
      <c r="AI179" s="185"/>
      <c r="AJ179" s="185"/>
      <c r="AK179" s="185"/>
      <c r="AL179" s="185"/>
      <c r="AM179" s="185"/>
      <c r="AN179" s="185"/>
      <c r="AO179" s="185"/>
      <c r="AP179" s="185"/>
      <c r="AQ179" s="185"/>
      <c r="AR179" s="180"/>
      <c r="AS179" s="180"/>
      <c r="AT179" s="180"/>
      <c r="AU179" s="180"/>
      <c r="AV179" s="180"/>
      <c r="AW179" s="180"/>
      <c r="AX179" s="180"/>
      <c r="AY179" s="180"/>
      <c r="AZ179" s="181"/>
      <c r="BA179" s="181"/>
      <c r="BB179" s="180"/>
      <c r="BC179" s="180"/>
      <c r="BD179" s="180"/>
      <c r="BE179" s="180"/>
      <c r="BF179" s="180"/>
      <c r="BG179" s="180"/>
      <c r="BH179" s="180"/>
      <c r="BI179" s="180"/>
      <c r="BJ179" s="180"/>
      <c r="BK179" s="180"/>
      <c r="BL179" s="180"/>
      <c r="BM179" s="180"/>
      <c r="BN179" s="180"/>
      <c r="BO179" s="180"/>
      <c r="BP179" s="180"/>
      <c r="BQ179" s="180"/>
      <c r="BR179" s="180"/>
      <c r="BS179" s="180"/>
      <c r="BT179" s="180"/>
      <c r="BU179" s="180"/>
      <c r="BV179" s="180"/>
      <c r="BW179" s="180"/>
      <c r="BX179" s="180"/>
      <c r="BY179" s="180"/>
      <c r="BZ179" s="182"/>
      <c r="CA179" s="180"/>
      <c r="CB179" s="180"/>
      <c r="CC179" s="180"/>
      <c r="CD179" s="180"/>
      <c r="CE179" s="180"/>
      <c r="CF179" s="180"/>
      <c r="CG179" s="180"/>
      <c r="CH179" s="180"/>
      <c r="CI179" s="180"/>
      <c r="CJ179" s="180"/>
      <c r="CK179" s="180"/>
      <c r="CL179" s="180"/>
      <c r="CM179" s="180"/>
      <c r="CN179" s="180"/>
      <c r="CO179" s="180"/>
      <c r="CP179" s="180"/>
      <c r="CQ179" s="180"/>
      <c r="CR179" s="180"/>
      <c r="CS179" s="180"/>
      <c r="CT179" s="180"/>
      <c r="CU179" s="180"/>
      <c r="CV179" s="180"/>
      <c r="CW179" s="180"/>
      <c r="CX179" s="180"/>
      <c r="CY179" s="181"/>
    </row>
    <row r="180" spans="2:103" s="1" customFormat="1" ht="30" customHeight="1">
      <c r="B180" s="183">
        <v>175</v>
      </c>
      <c r="C180" s="370">
        <v>43262</v>
      </c>
      <c r="D180" s="183" t="s">
        <v>165</v>
      </c>
      <c r="E180" s="184" t="s">
        <v>133</v>
      </c>
      <c r="F180" s="184" t="s">
        <v>135</v>
      </c>
      <c r="G180" s="343" t="s">
        <v>102</v>
      </c>
      <c r="H180" s="348">
        <v>5</v>
      </c>
      <c r="I180" s="349">
        <v>5</v>
      </c>
      <c r="J180" s="349">
        <v>4</v>
      </c>
      <c r="K180" s="349">
        <v>3</v>
      </c>
      <c r="L180" s="349">
        <v>2</v>
      </c>
      <c r="M180" s="349">
        <v>3</v>
      </c>
      <c r="N180" s="350">
        <v>5</v>
      </c>
      <c r="O180" s="349">
        <v>3</v>
      </c>
      <c r="P180" s="349">
        <v>5</v>
      </c>
      <c r="Q180" s="351">
        <v>5</v>
      </c>
      <c r="R180" s="349">
        <v>5</v>
      </c>
      <c r="S180" s="349">
        <v>4</v>
      </c>
      <c r="T180" s="349">
        <v>4</v>
      </c>
      <c r="U180" s="349">
        <v>4</v>
      </c>
      <c r="V180" s="351">
        <v>5</v>
      </c>
      <c r="W180" s="351">
        <v>5</v>
      </c>
      <c r="X180" s="183"/>
      <c r="Y180" s="183"/>
      <c r="AB180" s="185"/>
      <c r="AC180" s="185"/>
      <c r="AD180" s="185"/>
      <c r="AE180" s="185"/>
      <c r="AF180" s="185"/>
      <c r="AG180" s="185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  <c r="AR180" s="180"/>
      <c r="AS180" s="180"/>
      <c r="AT180" s="180"/>
      <c r="AU180" s="180"/>
      <c r="AV180" s="180"/>
      <c r="AW180" s="180"/>
      <c r="AX180" s="180"/>
      <c r="AY180" s="180"/>
      <c r="AZ180" s="181"/>
      <c r="BA180" s="181"/>
      <c r="BB180" s="180"/>
      <c r="BC180" s="180"/>
      <c r="BD180" s="180"/>
      <c r="BE180" s="180"/>
      <c r="BF180" s="180"/>
      <c r="BG180" s="180"/>
      <c r="BH180" s="180"/>
      <c r="BI180" s="180"/>
      <c r="BJ180" s="180"/>
      <c r="BK180" s="180"/>
      <c r="BL180" s="180"/>
      <c r="BM180" s="180"/>
      <c r="BN180" s="180"/>
      <c r="BO180" s="180"/>
      <c r="BP180" s="180"/>
      <c r="BQ180" s="180"/>
      <c r="BR180" s="180"/>
      <c r="BS180" s="180"/>
      <c r="BT180" s="180"/>
      <c r="BU180" s="180"/>
      <c r="BV180" s="180"/>
      <c r="BW180" s="180"/>
      <c r="BX180" s="180"/>
      <c r="BY180" s="180"/>
      <c r="BZ180" s="182"/>
      <c r="CA180" s="180"/>
      <c r="CB180" s="180"/>
      <c r="CC180" s="180"/>
      <c r="CD180" s="180"/>
      <c r="CE180" s="180"/>
      <c r="CF180" s="180"/>
      <c r="CG180" s="180"/>
      <c r="CH180" s="180"/>
      <c r="CI180" s="180"/>
      <c r="CJ180" s="180"/>
      <c r="CK180" s="180"/>
      <c r="CL180" s="180"/>
      <c r="CM180" s="180"/>
      <c r="CN180" s="180"/>
      <c r="CO180" s="180"/>
      <c r="CP180" s="180"/>
      <c r="CQ180" s="180"/>
      <c r="CR180" s="180"/>
      <c r="CS180" s="180"/>
      <c r="CT180" s="180"/>
      <c r="CU180" s="180"/>
      <c r="CV180" s="180"/>
      <c r="CW180" s="180"/>
      <c r="CX180" s="180"/>
      <c r="CY180" s="181"/>
    </row>
    <row r="181" spans="2:103" s="1" customFormat="1" ht="30" customHeight="1">
      <c r="B181" s="183">
        <v>176</v>
      </c>
      <c r="C181" s="370">
        <v>43262</v>
      </c>
      <c r="D181" s="183" t="s">
        <v>165</v>
      </c>
      <c r="E181" s="184" t="s">
        <v>132</v>
      </c>
      <c r="F181" s="184" t="s">
        <v>135</v>
      </c>
      <c r="G181" s="343" t="s">
        <v>105</v>
      </c>
      <c r="H181" s="348">
        <v>5</v>
      </c>
      <c r="I181" s="349">
        <v>4</v>
      </c>
      <c r="J181" s="349">
        <v>3</v>
      </c>
      <c r="K181" s="349">
        <v>5</v>
      </c>
      <c r="L181" s="349"/>
      <c r="M181" s="349">
        <v>5</v>
      </c>
      <c r="N181" s="350">
        <v>5</v>
      </c>
      <c r="O181" s="349">
        <v>5</v>
      </c>
      <c r="P181" s="349"/>
      <c r="Q181" s="351">
        <v>5</v>
      </c>
      <c r="R181" s="349"/>
      <c r="S181" s="349">
        <v>5</v>
      </c>
      <c r="T181" s="349">
        <v>5</v>
      </c>
      <c r="U181" s="349">
        <v>5</v>
      </c>
      <c r="V181" s="351">
        <v>4</v>
      </c>
      <c r="W181" s="351">
        <v>5</v>
      </c>
      <c r="X181" s="183"/>
      <c r="Y181" s="183"/>
      <c r="AB181" s="185"/>
      <c r="AC181" s="185"/>
      <c r="AD181" s="185"/>
      <c r="AE181" s="185"/>
      <c r="AF181" s="185"/>
      <c r="AG181" s="185"/>
      <c r="AH181" s="185"/>
      <c r="AI181" s="185"/>
      <c r="AJ181" s="185"/>
      <c r="AK181" s="185"/>
      <c r="AL181" s="185"/>
      <c r="AM181" s="185"/>
      <c r="AN181" s="185"/>
      <c r="AO181" s="185"/>
      <c r="AP181" s="185"/>
      <c r="AQ181" s="185"/>
      <c r="AR181" s="180"/>
      <c r="AS181" s="180"/>
      <c r="AT181" s="180"/>
      <c r="AU181" s="180"/>
      <c r="AV181" s="180"/>
      <c r="AW181" s="180"/>
      <c r="AX181" s="180"/>
      <c r="AY181" s="180"/>
      <c r="AZ181" s="181"/>
      <c r="BA181" s="181"/>
      <c r="BB181" s="180"/>
      <c r="BC181" s="180"/>
      <c r="BD181" s="180"/>
      <c r="BE181" s="180"/>
      <c r="BF181" s="180"/>
      <c r="BG181" s="180"/>
      <c r="BH181" s="180"/>
      <c r="BI181" s="180"/>
      <c r="BJ181" s="180"/>
      <c r="BK181" s="180"/>
      <c r="BL181" s="180"/>
      <c r="BM181" s="180"/>
      <c r="BN181" s="180"/>
      <c r="BO181" s="180"/>
      <c r="BP181" s="180"/>
      <c r="BQ181" s="180"/>
      <c r="BR181" s="180"/>
      <c r="BS181" s="180"/>
      <c r="BT181" s="180"/>
      <c r="BU181" s="180"/>
      <c r="BV181" s="180"/>
      <c r="BW181" s="180"/>
      <c r="BX181" s="180"/>
      <c r="BY181" s="180"/>
      <c r="BZ181" s="182"/>
      <c r="CA181" s="180"/>
      <c r="CB181" s="180"/>
      <c r="CC181" s="180"/>
      <c r="CD181" s="180"/>
      <c r="CE181" s="180"/>
      <c r="CF181" s="180"/>
      <c r="CG181" s="180"/>
      <c r="CH181" s="180"/>
      <c r="CI181" s="180"/>
      <c r="CJ181" s="180"/>
      <c r="CK181" s="180"/>
      <c r="CL181" s="180"/>
      <c r="CM181" s="180"/>
      <c r="CN181" s="180"/>
      <c r="CO181" s="180"/>
      <c r="CP181" s="180"/>
      <c r="CQ181" s="180"/>
      <c r="CR181" s="180"/>
      <c r="CS181" s="180"/>
      <c r="CT181" s="180"/>
      <c r="CU181" s="180"/>
      <c r="CV181" s="180"/>
      <c r="CW181" s="180"/>
      <c r="CX181" s="180"/>
      <c r="CY181" s="181"/>
    </row>
    <row r="182" spans="2:103" s="1" customFormat="1" ht="30" customHeight="1">
      <c r="B182" s="367">
        <v>177</v>
      </c>
      <c r="C182" s="370">
        <v>43262</v>
      </c>
      <c r="D182" s="183" t="s">
        <v>165</v>
      </c>
      <c r="E182" s="184" t="s">
        <v>133</v>
      </c>
      <c r="F182" s="184" t="s">
        <v>135</v>
      </c>
      <c r="G182" s="343" t="s">
        <v>112</v>
      </c>
      <c r="H182" s="348">
        <v>2</v>
      </c>
      <c r="I182" s="349">
        <v>4</v>
      </c>
      <c r="J182" s="349">
        <v>2</v>
      </c>
      <c r="K182" s="349">
        <v>3</v>
      </c>
      <c r="L182" s="349">
        <v>3</v>
      </c>
      <c r="M182" s="349">
        <v>2</v>
      </c>
      <c r="N182" s="350">
        <v>2</v>
      </c>
      <c r="O182" s="349">
        <v>3</v>
      </c>
      <c r="P182" s="349">
        <v>3</v>
      </c>
      <c r="Q182" s="351">
        <v>2</v>
      </c>
      <c r="R182" s="349">
        <v>1</v>
      </c>
      <c r="S182" s="349">
        <v>3</v>
      </c>
      <c r="T182" s="349">
        <v>3</v>
      </c>
      <c r="U182" s="349">
        <v>3</v>
      </c>
      <c r="V182" s="351">
        <v>4</v>
      </c>
      <c r="W182" s="351">
        <v>2</v>
      </c>
      <c r="X182" s="183"/>
      <c r="Y182" s="183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0"/>
      <c r="AS182" s="180"/>
      <c r="AT182" s="180"/>
      <c r="AU182" s="180"/>
      <c r="AV182" s="180"/>
      <c r="AW182" s="180"/>
      <c r="AX182" s="180"/>
      <c r="AY182" s="180"/>
      <c r="AZ182" s="181"/>
      <c r="BA182" s="181"/>
      <c r="BB182" s="180"/>
      <c r="BC182" s="180"/>
      <c r="BD182" s="180"/>
      <c r="BE182" s="180"/>
      <c r="BF182" s="180"/>
      <c r="BG182" s="180"/>
      <c r="BH182" s="180"/>
      <c r="BI182" s="180"/>
      <c r="BJ182" s="180"/>
      <c r="BK182" s="180"/>
      <c r="BL182" s="180"/>
      <c r="BM182" s="180"/>
      <c r="BN182" s="180"/>
      <c r="BO182" s="180"/>
      <c r="BP182" s="180"/>
      <c r="BQ182" s="180"/>
      <c r="BR182" s="180"/>
      <c r="BS182" s="180"/>
      <c r="BT182" s="180"/>
      <c r="BU182" s="180"/>
      <c r="BV182" s="180"/>
      <c r="BW182" s="180"/>
      <c r="BX182" s="180"/>
      <c r="BY182" s="180"/>
      <c r="BZ182" s="182"/>
      <c r="CA182" s="180"/>
      <c r="CB182" s="180"/>
      <c r="CC182" s="180"/>
      <c r="CD182" s="180"/>
      <c r="CE182" s="180"/>
      <c r="CF182" s="180"/>
      <c r="CG182" s="180"/>
      <c r="CH182" s="180"/>
      <c r="CI182" s="180"/>
      <c r="CJ182" s="180"/>
      <c r="CK182" s="180"/>
      <c r="CL182" s="180"/>
      <c r="CM182" s="180"/>
      <c r="CN182" s="180"/>
      <c r="CO182" s="180"/>
      <c r="CP182" s="180"/>
      <c r="CQ182" s="180"/>
      <c r="CR182" s="180"/>
      <c r="CS182" s="180"/>
      <c r="CT182" s="180"/>
      <c r="CU182" s="180"/>
      <c r="CV182" s="180"/>
      <c r="CW182" s="180"/>
      <c r="CX182" s="180"/>
      <c r="CY182" s="181"/>
    </row>
    <row r="183" spans="2:103" s="1" customFormat="1" ht="30" customHeight="1">
      <c r="B183" s="183">
        <v>178</v>
      </c>
      <c r="C183" s="370">
        <v>43262</v>
      </c>
      <c r="D183" s="183" t="s">
        <v>165</v>
      </c>
      <c r="E183" s="184" t="s">
        <v>131</v>
      </c>
      <c r="F183" s="184" t="s">
        <v>134</v>
      </c>
      <c r="G183" s="343" t="s">
        <v>120</v>
      </c>
      <c r="H183" s="348">
        <v>5</v>
      </c>
      <c r="I183" s="349">
        <v>4</v>
      </c>
      <c r="J183" s="349">
        <v>2</v>
      </c>
      <c r="K183" s="349">
        <v>2</v>
      </c>
      <c r="L183" s="349">
        <v>3</v>
      </c>
      <c r="M183" s="349">
        <v>3</v>
      </c>
      <c r="N183" s="350">
        <v>2</v>
      </c>
      <c r="O183" s="349">
        <v>3</v>
      </c>
      <c r="P183" s="349">
        <v>3</v>
      </c>
      <c r="Q183" s="351">
        <v>3</v>
      </c>
      <c r="R183" s="349">
        <v>4</v>
      </c>
      <c r="S183" s="349">
        <v>3</v>
      </c>
      <c r="T183" s="349">
        <v>3</v>
      </c>
      <c r="U183" s="349">
        <v>3</v>
      </c>
      <c r="V183" s="351">
        <v>4</v>
      </c>
      <c r="W183" s="351">
        <v>3</v>
      </c>
      <c r="X183" s="183"/>
      <c r="Y183" s="183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0"/>
      <c r="AS183" s="180"/>
      <c r="AT183" s="180"/>
      <c r="AU183" s="180"/>
      <c r="AV183" s="180"/>
      <c r="AW183" s="180"/>
      <c r="AX183" s="180"/>
      <c r="AY183" s="180"/>
      <c r="AZ183" s="181"/>
      <c r="BA183" s="181"/>
      <c r="BB183" s="180"/>
      <c r="BC183" s="180"/>
      <c r="BD183" s="180"/>
      <c r="BE183" s="180"/>
      <c r="BF183" s="180"/>
      <c r="BG183" s="180"/>
      <c r="BH183" s="180"/>
      <c r="BI183" s="180"/>
      <c r="BJ183" s="180"/>
      <c r="BK183" s="180"/>
      <c r="BL183" s="180"/>
      <c r="BM183" s="180"/>
      <c r="BN183" s="180"/>
      <c r="BO183" s="180"/>
      <c r="BP183" s="180"/>
      <c r="BQ183" s="180"/>
      <c r="BR183" s="180"/>
      <c r="BS183" s="180"/>
      <c r="BT183" s="180"/>
      <c r="BU183" s="180"/>
      <c r="BV183" s="180"/>
      <c r="BW183" s="180"/>
      <c r="BX183" s="180"/>
      <c r="BY183" s="180"/>
      <c r="BZ183" s="182"/>
      <c r="CA183" s="180"/>
      <c r="CB183" s="180"/>
      <c r="CC183" s="180"/>
      <c r="CD183" s="180"/>
      <c r="CE183" s="180"/>
      <c r="CF183" s="180"/>
      <c r="CG183" s="180"/>
      <c r="CH183" s="180"/>
      <c r="CI183" s="180"/>
      <c r="CJ183" s="180"/>
      <c r="CK183" s="180"/>
      <c r="CL183" s="180"/>
      <c r="CM183" s="180"/>
      <c r="CN183" s="180"/>
      <c r="CO183" s="180"/>
      <c r="CP183" s="180"/>
      <c r="CQ183" s="180"/>
      <c r="CR183" s="180"/>
      <c r="CS183" s="180"/>
      <c r="CT183" s="180"/>
      <c r="CU183" s="180"/>
      <c r="CV183" s="180"/>
      <c r="CW183" s="180"/>
      <c r="CX183" s="180"/>
      <c r="CY183" s="181"/>
    </row>
    <row r="184" spans="2:103" s="1" customFormat="1" ht="30" customHeight="1">
      <c r="B184" s="183">
        <v>179</v>
      </c>
      <c r="C184" s="370">
        <v>43262</v>
      </c>
      <c r="D184" s="183" t="s">
        <v>165</v>
      </c>
      <c r="E184" s="184" t="s">
        <v>132</v>
      </c>
      <c r="F184" s="184" t="s">
        <v>135</v>
      </c>
      <c r="G184" s="343" t="s">
        <v>97</v>
      </c>
      <c r="H184" s="348">
        <v>5</v>
      </c>
      <c r="I184" s="349">
        <v>4</v>
      </c>
      <c r="J184" s="349">
        <v>3</v>
      </c>
      <c r="K184" s="349">
        <v>4</v>
      </c>
      <c r="L184" s="349">
        <v>4</v>
      </c>
      <c r="M184" s="349">
        <v>4</v>
      </c>
      <c r="N184" s="350">
        <v>3</v>
      </c>
      <c r="O184" s="349">
        <v>4</v>
      </c>
      <c r="P184" s="349">
        <v>4</v>
      </c>
      <c r="Q184" s="351">
        <v>4</v>
      </c>
      <c r="R184" s="349">
        <v>4</v>
      </c>
      <c r="S184" s="349">
        <v>4</v>
      </c>
      <c r="T184" s="349">
        <v>4</v>
      </c>
      <c r="U184" s="349">
        <v>4</v>
      </c>
      <c r="V184" s="351">
        <v>4</v>
      </c>
      <c r="W184" s="351">
        <v>4</v>
      </c>
      <c r="X184" s="183"/>
      <c r="Y184" s="183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0"/>
      <c r="AS184" s="180"/>
      <c r="AT184" s="180"/>
      <c r="AU184" s="180"/>
      <c r="AV184" s="180"/>
      <c r="AW184" s="180"/>
      <c r="AX184" s="180"/>
      <c r="AY184" s="180"/>
      <c r="AZ184" s="181"/>
      <c r="BA184" s="181"/>
      <c r="BB184" s="180"/>
      <c r="BC184" s="180"/>
      <c r="BD184" s="180"/>
      <c r="BE184" s="180"/>
      <c r="BF184" s="180"/>
      <c r="BG184" s="180"/>
      <c r="BH184" s="180"/>
      <c r="BI184" s="180"/>
      <c r="BJ184" s="180"/>
      <c r="BK184" s="180"/>
      <c r="BL184" s="180"/>
      <c r="BM184" s="180"/>
      <c r="BN184" s="180"/>
      <c r="BO184" s="180"/>
      <c r="BP184" s="180"/>
      <c r="BQ184" s="180"/>
      <c r="BR184" s="180"/>
      <c r="BS184" s="180"/>
      <c r="BT184" s="180"/>
      <c r="BU184" s="180"/>
      <c r="BV184" s="180"/>
      <c r="BW184" s="180"/>
      <c r="BX184" s="180"/>
      <c r="BY184" s="180"/>
      <c r="BZ184" s="182"/>
      <c r="CA184" s="180"/>
      <c r="CB184" s="180"/>
      <c r="CC184" s="180"/>
      <c r="CD184" s="180"/>
      <c r="CE184" s="180"/>
      <c r="CF184" s="180"/>
      <c r="CG184" s="180"/>
      <c r="CH184" s="180"/>
      <c r="CI184" s="180"/>
      <c r="CJ184" s="180"/>
      <c r="CK184" s="180"/>
      <c r="CL184" s="180"/>
      <c r="CM184" s="180"/>
      <c r="CN184" s="180"/>
      <c r="CO184" s="180"/>
      <c r="CP184" s="180"/>
      <c r="CQ184" s="180"/>
      <c r="CR184" s="180"/>
      <c r="CS184" s="180"/>
      <c r="CT184" s="180"/>
      <c r="CU184" s="180"/>
      <c r="CV184" s="180"/>
      <c r="CW184" s="180"/>
      <c r="CX184" s="180"/>
      <c r="CY184" s="181"/>
    </row>
    <row r="185" spans="2:103" s="1" customFormat="1" ht="30" customHeight="1">
      <c r="B185" s="183">
        <v>180</v>
      </c>
      <c r="C185" s="370">
        <v>43262</v>
      </c>
      <c r="D185" s="183" t="s">
        <v>166</v>
      </c>
      <c r="E185" s="184" t="s">
        <v>132</v>
      </c>
      <c r="F185" s="184" t="s">
        <v>135</v>
      </c>
      <c r="G185" s="343" t="s">
        <v>101</v>
      </c>
      <c r="H185" s="348">
        <v>5</v>
      </c>
      <c r="I185" s="349">
        <v>4</v>
      </c>
      <c r="J185" s="349">
        <v>5</v>
      </c>
      <c r="K185" s="349">
        <v>5</v>
      </c>
      <c r="L185" s="349">
        <v>4</v>
      </c>
      <c r="M185" s="349">
        <v>5</v>
      </c>
      <c r="N185" s="350">
        <v>4</v>
      </c>
      <c r="O185" s="349">
        <v>4</v>
      </c>
      <c r="P185" s="349">
        <v>4</v>
      </c>
      <c r="Q185" s="351">
        <v>5</v>
      </c>
      <c r="R185" s="349">
        <v>5</v>
      </c>
      <c r="S185" s="349">
        <v>3</v>
      </c>
      <c r="T185" s="349">
        <v>2</v>
      </c>
      <c r="U185" s="349">
        <v>3</v>
      </c>
      <c r="V185" s="351">
        <v>4</v>
      </c>
      <c r="W185" s="351">
        <v>4</v>
      </c>
      <c r="X185" s="183"/>
      <c r="Y185" s="183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5"/>
      <c r="AL185" s="185"/>
      <c r="AM185" s="185"/>
      <c r="AN185" s="185"/>
      <c r="AO185" s="185"/>
      <c r="AP185" s="185"/>
      <c r="AQ185" s="185"/>
      <c r="AR185" s="180"/>
      <c r="AS185" s="180"/>
      <c r="AT185" s="180"/>
      <c r="AU185" s="180"/>
      <c r="AV185" s="180"/>
      <c r="AW185" s="180"/>
      <c r="AX185" s="180"/>
      <c r="AY185" s="180"/>
      <c r="AZ185" s="181"/>
      <c r="BA185" s="181"/>
      <c r="BB185" s="180"/>
      <c r="BC185" s="180"/>
      <c r="BD185" s="180"/>
      <c r="BE185" s="180"/>
      <c r="BF185" s="180"/>
      <c r="BG185" s="180"/>
      <c r="BH185" s="180"/>
      <c r="BI185" s="180"/>
      <c r="BJ185" s="180"/>
      <c r="BK185" s="180"/>
      <c r="BL185" s="180"/>
      <c r="BM185" s="180"/>
      <c r="BN185" s="180"/>
      <c r="BO185" s="180"/>
      <c r="BP185" s="180"/>
      <c r="BQ185" s="180"/>
      <c r="BR185" s="180"/>
      <c r="BS185" s="180"/>
      <c r="BT185" s="180"/>
      <c r="BU185" s="180"/>
      <c r="BV185" s="180"/>
      <c r="BW185" s="180"/>
      <c r="BX185" s="180"/>
      <c r="BY185" s="180"/>
      <c r="BZ185" s="182"/>
      <c r="CA185" s="180"/>
      <c r="CB185" s="180"/>
      <c r="CC185" s="180"/>
      <c r="CD185" s="180"/>
      <c r="CE185" s="180"/>
      <c r="CF185" s="180"/>
      <c r="CG185" s="180"/>
      <c r="CH185" s="180"/>
      <c r="CI185" s="180"/>
      <c r="CJ185" s="180"/>
      <c r="CK185" s="180"/>
      <c r="CL185" s="180"/>
      <c r="CM185" s="180"/>
      <c r="CN185" s="180"/>
      <c r="CO185" s="180"/>
      <c r="CP185" s="180"/>
      <c r="CQ185" s="180"/>
      <c r="CR185" s="180"/>
      <c r="CS185" s="180"/>
      <c r="CT185" s="180"/>
      <c r="CU185" s="180"/>
      <c r="CV185" s="180"/>
      <c r="CW185" s="180"/>
      <c r="CX185" s="180"/>
      <c r="CY185" s="181"/>
    </row>
    <row r="186" spans="2:103" s="1" customFormat="1" ht="30" customHeight="1">
      <c r="B186" s="183">
        <v>181</v>
      </c>
      <c r="C186" s="370">
        <v>43262</v>
      </c>
      <c r="D186" s="183" t="s">
        <v>166</v>
      </c>
      <c r="E186" s="184" t="s">
        <v>132</v>
      </c>
      <c r="F186" s="184" t="s">
        <v>135</v>
      </c>
      <c r="G186" s="343" t="s">
        <v>104</v>
      </c>
      <c r="H186" s="348">
        <v>4</v>
      </c>
      <c r="I186" s="349">
        <v>2</v>
      </c>
      <c r="J186" s="349">
        <v>3</v>
      </c>
      <c r="K186" s="349">
        <v>3</v>
      </c>
      <c r="L186" s="349">
        <v>4</v>
      </c>
      <c r="M186" s="349">
        <v>4</v>
      </c>
      <c r="N186" s="350">
        <v>3</v>
      </c>
      <c r="O186" s="349">
        <v>4</v>
      </c>
      <c r="P186" s="349">
        <v>4</v>
      </c>
      <c r="Q186" s="351">
        <v>3</v>
      </c>
      <c r="R186" s="349">
        <v>3</v>
      </c>
      <c r="S186" s="349">
        <v>4</v>
      </c>
      <c r="T186" s="349">
        <v>4</v>
      </c>
      <c r="U186" s="349">
        <v>5</v>
      </c>
      <c r="V186" s="351">
        <v>3</v>
      </c>
      <c r="W186" s="351">
        <v>3</v>
      </c>
      <c r="X186" s="183"/>
      <c r="Y186" s="183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0"/>
      <c r="AS186" s="180"/>
      <c r="AT186" s="180"/>
      <c r="AU186" s="180"/>
      <c r="AV186" s="180"/>
      <c r="AW186" s="180"/>
      <c r="AX186" s="180"/>
      <c r="AY186" s="180"/>
      <c r="AZ186" s="181"/>
      <c r="BA186" s="181"/>
      <c r="BB186" s="180"/>
      <c r="BC186" s="180"/>
      <c r="BD186" s="180"/>
      <c r="BE186" s="180"/>
      <c r="BF186" s="180"/>
      <c r="BG186" s="180"/>
      <c r="BH186" s="180"/>
      <c r="BI186" s="180"/>
      <c r="BJ186" s="180"/>
      <c r="BK186" s="180"/>
      <c r="BL186" s="180"/>
      <c r="BM186" s="180"/>
      <c r="BN186" s="180"/>
      <c r="BO186" s="180"/>
      <c r="BP186" s="180"/>
      <c r="BQ186" s="180"/>
      <c r="BR186" s="180"/>
      <c r="BS186" s="180"/>
      <c r="BT186" s="180"/>
      <c r="BU186" s="180"/>
      <c r="BV186" s="180"/>
      <c r="BW186" s="180"/>
      <c r="BX186" s="180"/>
      <c r="BY186" s="180"/>
      <c r="BZ186" s="182"/>
      <c r="CA186" s="180"/>
      <c r="CB186" s="180"/>
      <c r="CC186" s="180"/>
      <c r="CD186" s="180"/>
      <c r="CE186" s="180"/>
      <c r="CF186" s="180"/>
      <c r="CG186" s="180"/>
      <c r="CH186" s="180"/>
      <c r="CI186" s="180"/>
      <c r="CJ186" s="180"/>
      <c r="CK186" s="180"/>
      <c r="CL186" s="180"/>
      <c r="CM186" s="180"/>
      <c r="CN186" s="180"/>
      <c r="CO186" s="180"/>
      <c r="CP186" s="180"/>
      <c r="CQ186" s="180"/>
      <c r="CR186" s="180"/>
      <c r="CS186" s="180"/>
      <c r="CT186" s="180"/>
      <c r="CU186" s="180"/>
      <c r="CV186" s="180"/>
      <c r="CW186" s="180"/>
      <c r="CX186" s="180"/>
      <c r="CY186" s="181"/>
    </row>
    <row r="187" spans="2:103" s="1" customFormat="1" ht="30" customHeight="1">
      <c r="B187" s="183">
        <v>182</v>
      </c>
      <c r="C187" s="370">
        <v>43262</v>
      </c>
      <c r="D187" s="183" t="s">
        <v>165</v>
      </c>
      <c r="E187" s="184" t="s">
        <v>132</v>
      </c>
      <c r="F187" s="184" t="s">
        <v>134</v>
      </c>
      <c r="G187" s="343" t="s">
        <v>129</v>
      </c>
      <c r="H187" s="348">
        <v>5</v>
      </c>
      <c r="I187" s="349">
        <v>5</v>
      </c>
      <c r="J187" s="349">
        <v>2</v>
      </c>
      <c r="K187" s="349">
        <v>3</v>
      </c>
      <c r="L187" s="349">
        <v>5</v>
      </c>
      <c r="M187" s="349">
        <v>5</v>
      </c>
      <c r="N187" s="350">
        <v>5</v>
      </c>
      <c r="O187" s="349">
        <v>5</v>
      </c>
      <c r="P187" s="349">
        <v>3</v>
      </c>
      <c r="Q187" s="351">
        <v>1</v>
      </c>
      <c r="R187" s="349">
        <v>5</v>
      </c>
      <c r="S187" s="349">
        <v>1</v>
      </c>
      <c r="T187" s="349">
        <v>1</v>
      </c>
      <c r="U187" s="349">
        <v>1</v>
      </c>
      <c r="V187" s="351">
        <v>5</v>
      </c>
      <c r="W187" s="351">
        <v>5</v>
      </c>
      <c r="X187" s="183"/>
      <c r="Y187" s="183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0"/>
      <c r="AS187" s="180"/>
      <c r="AT187" s="180"/>
      <c r="AU187" s="180"/>
      <c r="AV187" s="180"/>
      <c r="AW187" s="180"/>
      <c r="AX187" s="180"/>
      <c r="AY187" s="180"/>
      <c r="AZ187" s="181"/>
      <c r="BA187" s="181"/>
      <c r="BB187" s="180"/>
      <c r="BC187" s="180"/>
      <c r="BD187" s="180"/>
      <c r="BE187" s="180"/>
      <c r="BF187" s="180"/>
      <c r="BG187" s="180"/>
      <c r="BH187" s="180"/>
      <c r="BI187" s="180"/>
      <c r="BJ187" s="180"/>
      <c r="BK187" s="180"/>
      <c r="BL187" s="180"/>
      <c r="BM187" s="180"/>
      <c r="BN187" s="180"/>
      <c r="BO187" s="180"/>
      <c r="BP187" s="180"/>
      <c r="BQ187" s="180"/>
      <c r="BR187" s="180"/>
      <c r="BS187" s="180"/>
      <c r="BT187" s="180"/>
      <c r="BU187" s="180"/>
      <c r="BV187" s="180"/>
      <c r="BW187" s="180"/>
      <c r="BX187" s="180"/>
      <c r="BY187" s="180"/>
      <c r="BZ187" s="182"/>
      <c r="CA187" s="180"/>
      <c r="CB187" s="180"/>
      <c r="CC187" s="180"/>
      <c r="CD187" s="180"/>
      <c r="CE187" s="180"/>
      <c r="CF187" s="180"/>
      <c r="CG187" s="180"/>
      <c r="CH187" s="180"/>
      <c r="CI187" s="180"/>
      <c r="CJ187" s="180"/>
      <c r="CK187" s="180"/>
      <c r="CL187" s="180"/>
      <c r="CM187" s="180"/>
      <c r="CN187" s="180"/>
      <c r="CO187" s="180"/>
      <c r="CP187" s="180"/>
      <c r="CQ187" s="180"/>
      <c r="CR187" s="180"/>
      <c r="CS187" s="180"/>
      <c r="CT187" s="180"/>
      <c r="CU187" s="180"/>
      <c r="CV187" s="180"/>
      <c r="CW187" s="180"/>
      <c r="CX187" s="180"/>
      <c r="CY187" s="181"/>
    </row>
    <row r="188" spans="2:103" s="1" customFormat="1" ht="30" customHeight="1">
      <c r="B188" s="183">
        <v>183</v>
      </c>
      <c r="C188" s="370">
        <v>43262</v>
      </c>
      <c r="D188" s="183" t="s">
        <v>165</v>
      </c>
      <c r="E188" s="184" t="s">
        <v>132</v>
      </c>
      <c r="F188" s="184" t="s">
        <v>134</v>
      </c>
      <c r="G188" s="343" t="s">
        <v>99</v>
      </c>
      <c r="H188" s="348">
        <v>2</v>
      </c>
      <c r="I188" s="349">
        <v>1</v>
      </c>
      <c r="J188" s="349">
        <v>1</v>
      </c>
      <c r="K188" s="349">
        <v>1</v>
      </c>
      <c r="L188" s="349"/>
      <c r="M188" s="349">
        <v>1</v>
      </c>
      <c r="N188" s="350">
        <v>1</v>
      </c>
      <c r="O188" s="349">
        <v>3</v>
      </c>
      <c r="P188" s="349"/>
      <c r="Q188" s="351">
        <v>1</v>
      </c>
      <c r="R188" s="349">
        <v>3</v>
      </c>
      <c r="S188" s="349">
        <v>3</v>
      </c>
      <c r="T188" s="349">
        <v>3</v>
      </c>
      <c r="U188" s="349">
        <v>3</v>
      </c>
      <c r="V188" s="351">
        <v>3</v>
      </c>
      <c r="W188" s="351">
        <v>1</v>
      </c>
      <c r="X188" s="183"/>
      <c r="Y188" s="183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0"/>
      <c r="AS188" s="180"/>
      <c r="AT188" s="180"/>
      <c r="AU188" s="180"/>
      <c r="AV188" s="180"/>
      <c r="AW188" s="180"/>
      <c r="AX188" s="180"/>
      <c r="AY188" s="180"/>
      <c r="AZ188" s="181"/>
      <c r="BA188" s="181"/>
      <c r="BB188" s="180"/>
      <c r="BC188" s="180"/>
      <c r="BD188" s="180"/>
      <c r="BE188" s="180"/>
      <c r="BF188" s="180"/>
      <c r="BG188" s="180"/>
      <c r="BH188" s="180"/>
      <c r="BI188" s="180"/>
      <c r="BJ188" s="180"/>
      <c r="BK188" s="180"/>
      <c r="BL188" s="180"/>
      <c r="BM188" s="180"/>
      <c r="BN188" s="180"/>
      <c r="BO188" s="180"/>
      <c r="BP188" s="180"/>
      <c r="BQ188" s="180"/>
      <c r="BR188" s="180"/>
      <c r="BS188" s="180"/>
      <c r="BT188" s="180"/>
      <c r="BU188" s="180"/>
      <c r="BV188" s="180"/>
      <c r="BW188" s="180"/>
      <c r="BX188" s="180"/>
      <c r="BY188" s="180"/>
      <c r="BZ188" s="182"/>
      <c r="CA188" s="180"/>
      <c r="CB188" s="180"/>
      <c r="CC188" s="180"/>
      <c r="CD188" s="180"/>
      <c r="CE188" s="180"/>
      <c r="CF188" s="180"/>
      <c r="CG188" s="180"/>
      <c r="CH188" s="180"/>
      <c r="CI188" s="180"/>
      <c r="CJ188" s="180"/>
      <c r="CK188" s="180"/>
      <c r="CL188" s="180"/>
      <c r="CM188" s="180"/>
      <c r="CN188" s="180"/>
      <c r="CO188" s="180"/>
      <c r="CP188" s="180"/>
      <c r="CQ188" s="180"/>
      <c r="CR188" s="180"/>
      <c r="CS188" s="180"/>
      <c r="CT188" s="180"/>
      <c r="CU188" s="180"/>
      <c r="CV188" s="180"/>
      <c r="CW188" s="180"/>
      <c r="CX188" s="180"/>
      <c r="CY188" s="181"/>
    </row>
    <row r="189" spans="2:103" s="1" customFormat="1" ht="30" customHeight="1">
      <c r="B189" s="183">
        <v>184</v>
      </c>
      <c r="C189" s="370">
        <v>43262</v>
      </c>
      <c r="D189" s="183" t="s">
        <v>165</v>
      </c>
      <c r="E189" s="184" t="s">
        <v>133</v>
      </c>
      <c r="F189" s="184" t="s">
        <v>135</v>
      </c>
      <c r="G189" s="343" t="s">
        <v>115</v>
      </c>
      <c r="H189" s="348">
        <v>5</v>
      </c>
      <c r="I189" s="349">
        <v>5</v>
      </c>
      <c r="J189" s="349">
        <v>4</v>
      </c>
      <c r="K189" s="349">
        <v>4</v>
      </c>
      <c r="L189" s="349">
        <v>3</v>
      </c>
      <c r="M189" s="349">
        <v>5</v>
      </c>
      <c r="N189" s="350">
        <v>5</v>
      </c>
      <c r="O189" s="349">
        <v>5</v>
      </c>
      <c r="P189" s="349">
        <v>4</v>
      </c>
      <c r="Q189" s="351">
        <v>5</v>
      </c>
      <c r="R189" s="349">
        <v>5</v>
      </c>
      <c r="S189" s="349">
        <v>5</v>
      </c>
      <c r="T189" s="349">
        <v>5</v>
      </c>
      <c r="U189" s="349">
        <v>5</v>
      </c>
      <c r="V189" s="351">
        <v>4</v>
      </c>
      <c r="W189" s="351">
        <v>4</v>
      </c>
      <c r="X189" s="183"/>
      <c r="Y189" s="183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0"/>
      <c r="AS189" s="180"/>
      <c r="AT189" s="180"/>
      <c r="AU189" s="180"/>
      <c r="AV189" s="180"/>
      <c r="AW189" s="180"/>
      <c r="AX189" s="180"/>
      <c r="AY189" s="180"/>
      <c r="AZ189" s="181"/>
      <c r="BA189" s="181"/>
      <c r="BB189" s="180"/>
      <c r="BC189" s="180"/>
      <c r="BD189" s="180"/>
      <c r="BE189" s="180"/>
      <c r="BF189" s="180"/>
      <c r="BG189" s="180"/>
      <c r="BH189" s="180"/>
      <c r="BI189" s="180"/>
      <c r="BJ189" s="180"/>
      <c r="BK189" s="180"/>
      <c r="BL189" s="180"/>
      <c r="BM189" s="180"/>
      <c r="BN189" s="180"/>
      <c r="BO189" s="180"/>
      <c r="BP189" s="180"/>
      <c r="BQ189" s="180"/>
      <c r="BR189" s="180"/>
      <c r="BS189" s="180"/>
      <c r="BT189" s="180"/>
      <c r="BU189" s="180"/>
      <c r="BV189" s="180"/>
      <c r="BW189" s="180"/>
      <c r="BX189" s="180"/>
      <c r="BY189" s="180"/>
      <c r="BZ189" s="182"/>
      <c r="CA189" s="180"/>
      <c r="CB189" s="180"/>
      <c r="CC189" s="180"/>
      <c r="CD189" s="180"/>
      <c r="CE189" s="180"/>
      <c r="CF189" s="180"/>
      <c r="CG189" s="180"/>
      <c r="CH189" s="180"/>
      <c r="CI189" s="180"/>
      <c r="CJ189" s="180"/>
      <c r="CK189" s="180"/>
      <c r="CL189" s="180"/>
      <c r="CM189" s="180"/>
      <c r="CN189" s="180"/>
      <c r="CO189" s="180"/>
      <c r="CP189" s="180"/>
      <c r="CQ189" s="180"/>
      <c r="CR189" s="180"/>
      <c r="CS189" s="180"/>
      <c r="CT189" s="180"/>
      <c r="CU189" s="180"/>
      <c r="CV189" s="180"/>
      <c r="CW189" s="180"/>
      <c r="CX189" s="180"/>
      <c r="CY189" s="181"/>
    </row>
    <row r="190" spans="2:103" s="1" customFormat="1" ht="30" customHeight="1">
      <c r="B190" s="367">
        <v>185</v>
      </c>
      <c r="C190" s="370">
        <v>43262</v>
      </c>
      <c r="D190" s="183" t="s">
        <v>165</v>
      </c>
      <c r="E190" s="184" t="s">
        <v>132</v>
      </c>
      <c r="F190" s="184" t="s">
        <v>135</v>
      </c>
      <c r="G190" s="343" t="s">
        <v>104</v>
      </c>
      <c r="H190" s="348">
        <v>4</v>
      </c>
      <c r="I190" s="349">
        <v>4</v>
      </c>
      <c r="J190" s="349">
        <v>3</v>
      </c>
      <c r="K190" s="349">
        <v>3</v>
      </c>
      <c r="L190" s="349">
        <v>4</v>
      </c>
      <c r="M190" s="349">
        <v>4</v>
      </c>
      <c r="N190" s="350">
        <v>4</v>
      </c>
      <c r="O190" s="349">
        <v>4</v>
      </c>
      <c r="P190" s="349">
        <v>4</v>
      </c>
      <c r="Q190" s="351">
        <v>5</v>
      </c>
      <c r="R190" s="349"/>
      <c r="S190" s="349">
        <v>3</v>
      </c>
      <c r="T190" s="349">
        <v>3</v>
      </c>
      <c r="U190" s="349">
        <v>4</v>
      </c>
      <c r="V190" s="351">
        <v>5</v>
      </c>
      <c r="W190" s="351">
        <v>4</v>
      </c>
      <c r="X190" s="183"/>
      <c r="Y190" s="183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0"/>
      <c r="AS190" s="180"/>
      <c r="AT190" s="180"/>
      <c r="AU190" s="180"/>
      <c r="AV190" s="180"/>
      <c r="AW190" s="180"/>
      <c r="AX190" s="180"/>
      <c r="AY190" s="180"/>
      <c r="AZ190" s="181"/>
      <c r="BA190" s="181"/>
      <c r="BB190" s="180"/>
      <c r="BC190" s="180"/>
      <c r="BD190" s="180"/>
      <c r="BE190" s="180"/>
      <c r="BF190" s="180"/>
      <c r="BG190" s="180"/>
      <c r="BH190" s="180"/>
      <c r="BI190" s="180"/>
      <c r="BJ190" s="180"/>
      <c r="BK190" s="180"/>
      <c r="BL190" s="180"/>
      <c r="BM190" s="180"/>
      <c r="BN190" s="180"/>
      <c r="BO190" s="180"/>
      <c r="BP190" s="180"/>
      <c r="BQ190" s="180"/>
      <c r="BR190" s="180"/>
      <c r="BS190" s="180"/>
      <c r="BT190" s="180"/>
      <c r="BU190" s="180"/>
      <c r="BV190" s="180"/>
      <c r="BW190" s="180"/>
      <c r="BX190" s="180"/>
      <c r="BY190" s="180"/>
      <c r="BZ190" s="182"/>
      <c r="CA190" s="180"/>
      <c r="CB190" s="180"/>
      <c r="CC190" s="180"/>
      <c r="CD190" s="180"/>
      <c r="CE190" s="180"/>
      <c r="CF190" s="180"/>
      <c r="CG190" s="180"/>
      <c r="CH190" s="180"/>
      <c r="CI190" s="180"/>
      <c r="CJ190" s="180"/>
      <c r="CK190" s="180"/>
      <c r="CL190" s="180"/>
      <c r="CM190" s="180"/>
      <c r="CN190" s="180"/>
      <c r="CO190" s="180"/>
      <c r="CP190" s="180"/>
      <c r="CQ190" s="180"/>
      <c r="CR190" s="180"/>
      <c r="CS190" s="180"/>
      <c r="CT190" s="180"/>
      <c r="CU190" s="180"/>
      <c r="CV190" s="180"/>
      <c r="CW190" s="180"/>
      <c r="CX190" s="180"/>
      <c r="CY190" s="181"/>
    </row>
    <row r="191" spans="2:103" s="1" customFormat="1" ht="30" customHeight="1">
      <c r="B191" s="183">
        <v>186</v>
      </c>
      <c r="C191" s="370">
        <v>43262</v>
      </c>
      <c r="D191" s="183" t="s">
        <v>165</v>
      </c>
      <c r="E191" s="184" t="s">
        <v>133</v>
      </c>
      <c r="F191" s="184" t="s">
        <v>135</v>
      </c>
      <c r="G191" s="343" t="s">
        <v>105</v>
      </c>
      <c r="H191" s="348">
        <v>4</v>
      </c>
      <c r="I191" s="349">
        <v>3</v>
      </c>
      <c r="J191" s="349">
        <v>3</v>
      </c>
      <c r="K191" s="349">
        <v>3</v>
      </c>
      <c r="L191" s="349">
        <v>5</v>
      </c>
      <c r="M191" s="349"/>
      <c r="N191" s="350">
        <v>4</v>
      </c>
      <c r="O191" s="349">
        <v>3</v>
      </c>
      <c r="P191" s="349">
        <v>4</v>
      </c>
      <c r="Q191" s="351">
        <v>5</v>
      </c>
      <c r="R191" s="349">
        <v>3</v>
      </c>
      <c r="S191" s="349">
        <v>4</v>
      </c>
      <c r="T191" s="349">
        <v>5</v>
      </c>
      <c r="U191" s="349">
        <v>3</v>
      </c>
      <c r="V191" s="351">
        <v>4</v>
      </c>
      <c r="W191" s="351">
        <v>4</v>
      </c>
      <c r="X191" s="183"/>
      <c r="Y191" s="183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0"/>
      <c r="AS191" s="180"/>
      <c r="AT191" s="180"/>
      <c r="AU191" s="180"/>
      <c r="AV191" s="180"/>
      <c r="AW191" s="180"/>
      <c r="AX191" s="180"/>
      <c r="AY191" s="180"/>
      <c r="AZ191" s="181"/>
      <c r="BA191" s="181"/>
      <c r="BB191" s="180"/>
      <c r="BC191" s="180"/>
      <c r="BD191" s="180"/>
      <c r="BE191" s="180"/>
      <c r="BF191" s="180"/>
      <c r="BG191" s="180"/>
      <c r="BH191" s="180"/>
      <c r="BI191" s="180"/>
      <c r="BJ191" s="180"/>
      <c r="BK191" s="180"/>
      <c r="BL191" s="180"/>
      <c r="BM191" s="180"/>
      <c r="BN191" s="180"/>
      <c r="BO191" s="180"/>
      <c r="BP191" s="180"/>
      <c r="BQ191" s="180"/>
      <c r="BR191" s="180"/>
      <c r="BS191" s="180"/>
      <c r="BT191" s="180"/>
      <c r="BU191" s="180"/>
      <c r="BV191" s="180"/>
      <c r="BW191" s="180"/>
      <c r="BX191" s="180"/>
      <c r="BY191" s="180"/>
      <c r="BZ191" s="182"/>
      <c r="CA191" s="180"/>
      <c r="CB191" s="180"/>
      <c r="CC191" s="180"/>
      <c r="CD191" s="180"/>
      <c r="CE191" s="180"/>
      <c r="CF191" s="180"/>
      <c r="CG191" s="180"/>
      <c r="CH191" s="180"/>
      <c r="CI191" s="180"/>
      <c r="CJ191" s="180"/>
      <c r="CK191" s="180"/>
      <c r="CL191" s="180"/>
      <c r="CM191" s="180"/>
      <c r="CN191" s="180"/>
      <c r="CO191" s="180"/>
      <c r="CP191" s="180"/>
      <c r="CQ191" s="180"/>
      <c r="CR191" s="180"/>
      <c r="CS191" s="180"/>
      <c r="CT191" s="180"/>
      <c r="CU191" s="180"/>
      <c r="CV191" s="180"/>
      <c r="CW191" s="180"/>
      <c r="CX191" s="180"/>
      <c r="CY191" s="181"/>
    </row>
    <row r="192" spans="2:103" s="1" customFormat="1" ht="30" customHeight="1">
      <c r="B192" s="183">
        <v>187</v>
      </c>
      <c r="C192" s="370">
        <v>43262</v>
      </c>
      <c r="D192" s="183" t="s">
        <v>165</v>
      </c>
      <c r="E192" s="184" t="s">
        <v>133</v>
      </c>
      <c r="F192" s="184" t="s">
        <v>135</v>
      </c>
      <c r="G192" s="343" t="s">
        <v>126</v>
      </c>
      <c r="H192" s="348">
        <v>5</v>
      </c>
      <c r="I192" s="349">
        <v>4</v>
      </c>
      <c r="J192" s="349">
        <v>3</v>
      </c>
      <c r="K192" s="349">
        <v>3</v>
      </c>
      <c r="L192" s="349">
        <v>4</v>
      </c>
      <c r="M192" s="349">
        <v>5</v>
      </c>
      <c r="N192" s="350">
        <v>4</v>
      </c>
      <c r="O192" s="349"/>
      <c r="P192" s="349">
        <v>3</v>
      </c>
      <c r="Q192" s="351">
        <v>4</v>
      </c>
      <c r="R192" s="349">
        <v>4</v>
      </c>
      <c r="S192" s="349">
        <v>4</v>
      </c>
      <c r="T192" s="349">
        <v>3</v>
      </c>
      <c r="U192" s="349">
        <v>3</v>
      </c>
      <c r="V192" s="351">
        <v>4</v>
      </c>
      <c r="W192" s="351">
        <v>4</v>
      </c>
      <c r="X192" s="183"/>
      <c r="Y192" s="183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0"/>
      <c r="AS192" s="180"/>
      <c r="AT192" s="180"/>
      <c r="AU192" s="180"/>
      <c r="AV192" s="180"/>
      <c r="AW192" s="180"/>
      <c r="AX192" s="180"/>
      <c r="AY192" s="180"/>
      <c r="AZ192" s="181"/>
      <c r="BA192" s="181"/>
      <c r="BB192" s="180"/>
      <c r="BC192" s="180"/>
      <c r="BD192" s="180"/>
      <c r="BE192" s="180"/>
      <c r="BF192" s="180"/>
      <c r="BG192" s="180"/>
      <c r="BH192" s="180"/>
      <c r="BI192" s="180"/>
      <c r="BJ192" s="180"/>
      <c r="BK192" s="180"/>
      <c r="BL192" s="180"/>
      <c r="BM192" s="180"/>
      <c r="BN192" s="180"/>
      <c r="BO192" s="180"/>
      <c r="BP192" s="180"/>
      <c r="BQ192" s="180"/>
      <c r="BR192" s="180"/>
      <c r="BS192" s="180"/>
      <c r="BT192" s="180"/>
      <c r="BU192" s="180"/>
      <c r="BV192" s="180"/>
      <c r="BW192" s="180"/>
      <c r="BX192" s="180"/>
      <c r="BY192" s="180"/>
      <c r="BZ192" s="182"/>
      <c r="CA192" s="180"/>
      <c r="CB192" s="180"/>
      <c r="CC192" s="180"/>
      <c r="CD192" s="180"/>
      <c r="CE192" s="180"/>
      <c r="CF192" s="180"/>
      <c r="CG192" s="180"/>
      <c r="CH192" s="180"/>
      <c r="CI192" s="180"/>
      <c r="CJ192" s="180"/>
      <c r="CK192" s="180"/>
      <c r="CL192" s="180"/>
      <c r="CM192" s="180"/>
      <c r="CN192" s="180"/>
      <c r="CO192" s="180"/>
      <c r="CP192" s="180"/>
      <c r="CQ192" s="180"/>
      <c r="CR192" s="180"/>
      <c r="CS192" s="180"/>
      <c r="CT192" s="180"/>
      <c r="CU192" s="180"/>
      <c r="CV192" s="180"/>
      <c r="CW192" s="180"/>
      <c r="CX192" s="180"/>
      <c r="CY192" s="181"/>
    </row>
    <row r="193" spans="2:103" s="1" customFormat="1" ht="30" customHeight="1">
      <c r="B193" s="183">
        <v>188</v>
      </c>
      <c r="C193" s="370">
        <v>43262</v>
      </c>
      <c r="D193" s="183" t="s">
        <v>165</v>
      </c>
      <c r="E193" s="184" t="s">
        <v>133</v>
      </c>
      <c r="F193" s="184" t="s">
        <v>135</v>
      </c>
      <c r="G193" s="343" t="s">
        <v>113</v>
      </c>
      <c r="H193" s="348">
        <v>4</v>
      </c>
      <c r="I193" s="349"/>
      <c r="J193" s="349">
        <v>3</v>
      </c>
      <c r="K193" s="349">
        <v>3</v>
      </c>
      <c r="L193" s="349">
        <v>4</v>
      </c>
      <c r="M193" s="349">
        <v>3</v>
      </c>
      <c r="N193" s="350">
        <v>4</v>
      </c>
      <c r="O193" s="349"/>
      <c r="P193" s="349">
        <v>4</v>
      </c>
      <c r="Q193" s="351">
        <v>4</v>
      </c>
      <c r="R193" s="349">
        <v>3</v>
      </c>
      <c r="S193" s="349">
        <v>4</v>
      </c>
      <c r="T193" s="349">
        <v>4</v>
      </c>
      <c r="U193" s="349">
        <v>4</v>
      </c>
      <c r="V193" s="351">
        <v>4</v>
      </c>
      <c r="W193" s="351">
        <v>4</v>
      </c>
      <c r="X193" s="183"/>
      <c r="Y193" s="183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0"/>
      <c r="AS193" s="180"/>
      <c r="AT193" s="180"/>
      <c r="AU193" s="180"/>
      <c r="AV193" s="180"/>
      <c r="AW193" s="180"/>
      <c r="AX193" s="180"/>
      <c r="AY193" s="180"/>
      <c r="AZ193" s="181"/>
      <c r="BA193" s="181"/>
      <c r="BB193" s="180"/>
      <c r="BC193" s="180"/>
      <c r="BD193" s="180"/>
      <c r="BE193" s="180"/>
      <c r="BF193" s="180"/>
      <c r="BG193" s="180"/>
      <c r="BH193" s="180"/>
      <c r="BI193" s="180"/>
      <c r="BJ193" s="180"/>
      <c r="BK193" s="180"/>
      <c r="BL193" s="180"/>
      <c r="BM193" s="180"/>
      <c r="BN193" s="180"/>
      <c r="BO193" s="180"/>
      <c r="BP193" s="180"/>
      <c r="BQ193" s="180"/>
      <c r="BR193" s="180"/>
      <c r="BS193" s="180"/>
      <c r="BT193" s="180"/>
      <c r="BU193" s="180"/>
      <c r="BV193" s="180"/>
      <c r="BW193" s="180"/>
      <c r="BX193" s="180"/>
      <c r="BY193" s="180"/>
      <c r="BZ193" s="182"/>
      <c r="CA193" s="180"/>
      <c r="CB193" s="180"/>
      <c r="CC193" s="180"/>
      <c r="CD193" s="180"/>
      <c r="CE193" s="180"/>
      <c r="CF193" s="180"/>
      <c r="CG193" s="180"/>
      <c r="CH193" s="180"/>
      <c r="CI193" s="180"/>
      <c r="CJ193" s="180"/>
      <c r="CK193" s="180"/>
      <c r="CL193" s="180"/>
      <c r="CM193" s="180"/>
      <c r="CN193" s="180"/>
      <c r="CO193" s="180"/>
      <c r="CP193" s="180"/>
      <c r="CQ193" s="180"/>
      <c r="CR193" s="180"/>
      <c r="CS193" s="180"/>
      <c r="CT193" s="180"/>
      <c r="CU193" s="180"/>
      <c r="CV193" s="180"/>
      <c r="CW193" s="180"/>
      <c r="CX193" s="180"/>
      <c r="CY193" s="181"/>
    </row>
    <row r="194" spans="2:103" s="1" customFormat="1" ht="30" customHeight="1">
      <c r="B194" s="183">
        <v>189</v>
      </c>
      <c r="C194" s="370">
        <v>43262</v>
      </c>
      <c r="D194" s="183" t="s">
        <v>166</v>
      </c>
      <c r="E194" s="184" t="s">
        <v>132</v>
      </c>
      <c r="F194" s="184" t="s">
        <v>134</v>
      </c>
      <c r="G194" s="343" t="s">
        <v>123</v>
      </c>
      <c r="H194" s="348">
        <v>5</v>
      </c>
      <c r="I194" s="349">
        <v>4</v>
      </c>
      <c r="J194" s="349">
        <v>2</v>
      </c>
      <c r="K194" s="349">
        <v>3</v>
      </c>
      <c r="L194" s="349">
        <v>4</v>
      </c>
      <c r="M194" s="349">
        <v>4</v>
      </c>
      <c r="N194" s="350">
        <v>4</v>
      </c>
      <c r="O194" s="349">
        <v>4</v>
      </c>
      <c r="P194" s="349">
        <v>4</v>
      </c>
      <c r="Q194" s="351">
        <v>4</v>
      </c>
      <c r="R194" s="349">
        <v>5</v>
      </c>
      <c r="S194" s="349">
        <v>4</v>
      </c>
      <c r="T194" s="349">
        <v>5</v>
      </c>
      <c r="U194" s="349"/>
      <c r="V194" s="351">
        <v>4</v>
      </c>
      <c r="W194" s="351">
        <v>4</v>
      </c>
      <c r="X194" s="183"/>
      <c r="Y194" s="183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0"/>
      <c r="AS194" s="180"/>
      <c r="AT194" s="180"/>
      <c r="AU194" s="180"/>
      <c r="AV194" s="180"/>
      <c r="AW194" s="180"/>
      <c r="AX194" s="180"/>
      <c r="AY194" s="180"/>
      <c r="AZ194" s="181"/>
      <c r="BA194" s="181"/>
      <c r="BB194" s="180"/>
      <c r="BC194" s="180"/>
      <c r="BD194" s="180"/>
      <c r="BE194" s="180"/>
      <c r="BF194" s="180"/>
      <c r="BG194" s="180"/>
      <c r="BH194" s="180"/>
      <c r="BI194" s="180"/>
      <c r="BJ194" s="180"/>
      <c r="BK194" s="180"/>
      <c r="BL194" s="180"/>
      <c r="BM194" s="180"/>
      <c r="BN194" s="180"/>
      <c r="BO194" s="180"/>
      <c r="BP194" s="180"/>
      <c r="BQ194" s="180"/>
      <c r="BR194" s="180"/>
      <c r="BS194" s="180"/>
      <c r="BT194" s="180"/>
      <c r="BU194" s="180"/>
      <c r="BV194" s="180"/>
      <c r="BW194" s="180"/>
      <c r="BX194" s="180"/>
      <c r="BY194" s="180"/>
      <c r="BZ194" s="182"/>
      <c r="CA194" s="180"/>
      <c r="CB194" s="180"/>
      <c r="CC194" s="180"/>
      <c r="CD194" s="180"/>
      <c r="CE194" s="180"/>
      <c r="CF194" s="180"/>
      <c r="CG194" s="180"/>
      <c r="CH194" s="180"/>
      <c r="CI194" s="180"/>
      <c r="CJ194" s="180"/>
      <c r="CK194" s="180"/>
      <c r="CL194" s="180"/>
      <c r="CM194" s="180"/>
      <c r="CN194" s="180"/>
      <c r="CO194" s="180"/>
      <c r="CP194" s="180"/>
      <c r="CQ194" s="180"/>
      <c r="CR194" s="180"/>
      <c r="CS194" s="180"/>
      <c r="CT194" s="180"/>
      <c r="CU194" s="180"/>
      <c r="CV194" s="180"/>
      <c r="CW194" s="180"/>
      <c r="CX194" s="180"/>
      <c r="CY194" s="181"/>
    </row>
    <row r="195" spans="2:103" s="1" customFormat="1" ht="30" customHeight="1">
      <c r="B195" s="183">
        <v>190</v>
      </c>
      <c r="C195" s="370">
        <v>43262</v>
      </c>
      <c r="D195" s="183" t="s">
        <v>165</v>
      </c>
      <c r="E195" s="184" t="s">
        <v>132</v>
      </c>
      <c r="F195" s="184" t="s">
        <v>135</v>
      </c>
      <c r="G195" s="343" t="s">
        <v>105</v>
      </c>
      <c r="H195" s="348">
        <v>5</v>
      </c>
      <c r="I195" s="349">
        <v>4</v>
      </c>
      <c r="J195" s="349">
        <v>3</v>
      </c>
      <c r="K195" s="349">
        <v>4</v>
      </c>
      <c r="L195" s="349">
        <v>5</v>
      </c>
      <c r="M195" s="349">
        <v>5</v>
      </c>
      <c r="N195" s="350">
        <v>5</v>
      </c>
      <c r="O195" s="349">
        <v>4</v>
      </c>
      <c r="P195" s="349">
        <v>4</v>
      </c>
      <c r="Q195" s="351">
        <v>5</v>
      </c>
      <c r="R195" s="349">
        <v>4</v>
      </c>
      <c r="S195" s="349">
        <v>5</v>
      </c>
      <c r="T195" s="349">
        <v>5</v>
      </c>
      <c r="U195" s="349">
        <v>5</v>
      </c>
      <c r="V195" s="351">
        <v>4</v>
      </c>
      <c r="W195" s="351">
        <v>5</v>
      </c>
      <c r="X195" s="183"/>
      <c r="Y195" s="183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0"/>
      <c r="AS195" s="180"/>
      <c r="AT195" s="180"/>
      <c r="AU195" s="180"/>
      <c r="AV195" s="180"/>
      <c r="AW195" s="180"/>
      <c r="AX195" s="180"/>
      <c r="AY195" s="180"/>
      <c r="AZ195" s="181"/>
      <c r="BA195" s="181"/>
      <c r="BB195" s="180"/>
      <c r="BC195" s="180"/>
      <c r="BD195" s="180"/>
      <c r="BE195" s="180"/>
      <c r="BF195" s="180"/>
      <c r="BG195" s="180"/>
      <c r="BH195" s="180"/>
      <c r="BI195" s="180"/>
      <c r="BJ195" s="180"/>
      <c r="BK195" s="180"/>
      <c r="BL195" s="180"/>
      <c r="BM195" s="180"/>
      <c r="BN195" s="180"/>
      <c r="BO195" s="180"/>
      <c r="BP195" s="180"/>
      <c r="BQ195" s="180"/>
      <c r="BR195" s="180"/>
      <c r="BS195" s="180"/>
      <c r="BT195" s="180"/>
      <c r="BU195" s="180"/>
      <c r="BV195" s="180"/>
      <c r="BW195" s="180"/>
      <c r="BX195" s="180"/>
      <c r="BY195" s="180"/>
      <c r="BZ195" s="182"/>
      <c r="CA195" s="180"/>
      <c r="CB195" s="180"/>
      <c r="CC195" s="180"/>
      <c r="CD195" s="180"/>
      <c r="CE195" s="180"/>
      <c r="CF195" s="180"/>
      <c r="CG195" s="180"/>
      <c r="CH195" s="180"/>
      <c r="CI195" s="180"/>
      <c r="CJ195" s="180"/>
      <c r="CK195" s="180"/>
      <c r="CL195" s="180"/>
      <c r="CM195" s="180"/>
      <c r="CN195" s="180"/>
      <c r="CO195" s="180"/>
      <c r="CP195" s="180"/>
      <c r="CQ195" s="180"/>
      <c r="CR195" s="180"/>
      <c r="CS195" s="180"/>
      <c r="CT195" s="180"/>
      <c r="CU195" s="180"/>
      <c r="CV195" s="180"/>
      <c r="CW195" s="180"/>
      <c r="CX195" s="180"/>
      <c r="CY195" s="181"/>
    </row>
    <row r="196" spans="2:103" s="1" customFormat="1" ht="30" customHeight="1">
      <c r="B196" s="183">
        <v>191</v>
      </c>
      <c r="C196" s="370">
        <v>43262</v>
      </c>
      <c r="D196" s="183" t="s">
        <v>165</v>
      </c>
      <c r="E196" s="184" t="s">
        <v>133</v>
      </c>
      <c r="F196" s="184" t="s">
        <v>135</v>
      </c>
      <c r="G196" s="343" t="s">
        <v>118</v>
      </c>
      <c r="H196" s="348">
        <v>4</v>
      </c>
      <c r="I196" s="349">
        <v>5</v>
      </c>
      <c r="J196" s="349">
        <v>2</v>
      </c>
      <c r="K196" s="349">
        <v>2</v>
      </c>
      <c r="L196" s="349">
        <v>4</v>
      </c>
      <c r="M196" s="349">
        <v>4</v>
      </c>
      <c r="N196" s="350">
        <v>4</v>
      </c>
      <c r="O196" s="349">
        <v>4</v>
      </c>
      <c r="P196" s="349">
        <v>4</v>
      </c>
      <c r="Q196" s="351">
        <v>2</v>
      </c>
      <c r="R196" s="349">
        <v>4</v>
      </c>
      <c r="S196" s="349">
        <v>2</v>
      </c>
      <c r="T196" s="349">
        <v>2</v>
      </c>
      <c r="U196" s="349">
        <v>2</v>
      </c>
      <c r="V196" s="351">
        <v>3</v>
      </c>
      <c r="W196" s="351">
        <v>3</v>
      </c>
      <c r="X196" s="183"/>
      <c r="Y196" s="183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0"/>
      <c r="AS196" s="180"/>
      <c r="AT196" s="180"/>
      <c r="AU196" s="180"/>
      <c r="AV196" s="180"/>
      <c r="AW196" s="180"/>
      <c r="AX196" s="180"/>
      <c r="AY196" s="180"/>
      <c r="AZ196" s="181"/>
      <c r="BA196" s="181"/>
      <c r="BB196" s="180"/>
      <c r="BC196" s="180"/>
      <c r="BD196" s="180"/>
      <c r="BE196" s="180"/>
      <c r="BF196" s="180"/>
      <c r="BG196" s="180"/>
      <c r="BH196" s="180"/>
      <c r="BI196" s="180"/>
      <c r="BJ196" s="180"/>
      <c r="BK196" s="180"/>
      <c r="BL196" s="180"/>
      <c r="BM196" s="180"/>
      <c r="BN196" s="180"/>
      <c r="BO196" s="180"/>
      <c r="BP196" s="180"/>
      <c r="BQ196" s="180"/>
      <c r="BR196" s="180"/>
      <c r="BS196" s="180"/>
      <c r="BT196" s="180"/>
      <c r="BU196" s="180"/>
      <c r="BV196" s="180"/>
      <c r="BW196" s="180"/>
      <c r="BX196" s="180"/>
      <c r="BY196" s="180"/>
      <c r="BZ196" s="182"/>
      <c r="CA196" s="180"/>
      <c r="CB196" s="180"/>
      <c r="CC196" s="180"/>
      <c r="CD196" s="180"/>
      <c r="CE196" s="180"/>
      <c r="CF196" s="180"/>
      <c r="CG196" s="180"/>
      <c r="CH196" s="180"/>
      <c r="CI196" s="180"/>
      <c r="CJ196" s="180"/>
      <c r="CK196" s="180"/>
      <c r="CL196" s="180"/>
      <c r="CM196" s="180"/>
      <c r="CN196" s="180"/>
      <c r="CO196" s="180"/>
      <c r="CP196" s="180"/>
      <c r="CQ196" s="180"/>
      <c r="CR196" s="180"/>
      <c r="CS196" s="180"/>
      <c r="CT196" s="180"/>
      <c r="CU196" s="180"/>
      <c r="CV196" s="180"/>
      <c r="CW196" s="180"/>
      <c r="CX196" s="180"/>
      <c r="CY196" s="181"/>
    </row>
    <row r="197" spans="2:103" s="1" customFormat="1" ht="30" customHeight="1">
      <c r="B197" s="183">
        <v>192</v>
      </c>
      <c r="C197" s="370">
        <v>43262</v>
      </c>
      <c r="D197" s="183" t="s">
        <v>166</v>
      </c>
      <c r="E197" s="184" t="s">
        <v>132</v>
      </c>
      <c r="F197" s="184" t="s">
        <v>134</v>
      </c>
      <c r="G197" s="343" t="s">
        <v>97</v>
      </c>
      <c r="H197" s="348">
        <v>5</v>
      </c>
      <c r="I197" s="349">
        <v>5</v>
      </c>
      <c r="J197" s="349">
        <v>4</v>
      </c>
      <c r="K197" s="349">
        <v>5</v>
      </c>
      <c r="L197" s="349">
        <v>5</v>
      </c>
      <c r="M197" s="349">
        <v>5</v>
      </c>
      <c r="N197" s="350">
        <v>5</v>
      </c>
      <c r="O197" s="349">
        <v>5</v>
      </c>
      <c r="P197" s="349">
        <v>4</v>
      </c>
      <c r="Q197" s="351">
        <v>5</v>
      </c>
      <c r="R197" s="349">
        <v>5</v>
      </c>
      <c r="S197" s="349">
        <v>4</v>
      </c>
      <c r="T197" s="349">
        <v>5</v>
      </c>
      <c r="U197" s="349">
        <v>5</v>
      </c>
      <c r="V197" s="351">
        <v>5</v>
      </c>
      <c r="W197" s="351">
        <v>5</v>
      </c>
      <c r="X197" s="183"/>
      <c r="Y197" s="183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0"/>
      <c r="AS197" s="180"/>
      <c r="AT197" s="180"/>
      <c r="AU197" s="180"/>
      <c r="AV197" s="180"/>
      <c r="AW197" s="180"/>
      <c r="AX197" s="180"/>
      <c r="AY197" s="180"/>
      <c r="AZ197" s="181"/>
      <c r="BA197" s="181"/>
      <c r="BB197" s="180"/>
      <c r="BC197" s="180"/>
      <c r="BD197" s="180"/>
      <c r="BE197" s="180"/>
      <c r="BF197" s="180"/>
      <c r="BG197" s="180"/>
      <c r="BH197" s="180"/>
      <c r="BI197" s="180"/>
      <c r="BJ197" s="180"/>
      <c r="BK197" s="180"/>
      <c r="BL197" s="180"/>
      <c r="BM197" s="180"/>
      <c r="BN197" s="180"/>
      <c r="BO197" s="180"/>
      <c r="BP197" s="180"/>
      <c r="BQ197" s="180"/>
      <c r="BR197" s="180"/>
      <c r="BS197" s="180"/>
      <c r="BT197" s="180"/>
      <c r="BU197" s="180"/>
      <c r="BV197" s="180"/>
      <c r="BW197" s="180"/>
      <c r="BX197" s="180"/>
      <c r="BY197" s="180"/>
      <c r="BZ197" s="182"/>
      <c r="CA197" s="180"/>
      <c r="CB197" s="180"/>
      <c r="CC197" s="180"/>
      <c r="CD197" s="180"/>
      <c r="CE197" s="180"/>
      <c r="CF197" s="180"/>
      <c r="CG197" s="180"/>
      <c r="CH197" s="180"/>
      <c r="CI197" s="180"/>
      <c r="CJ197" s="180"/>
      <c r="CK197" s="180"/>
      <c r="CL197" s="180"/>
      <c r="CM197" s="180"/>
      <c r="CN197" s="180"/>
      <c r="CO197" s="180"/>
      <c r="CP197" s="180"/>
      <c r="CQ197" s="180"/>
      <c r="CR197" s="180"/>
      <c r="CS197" s="180"/>
      <c r="CT197" s="180"/>
      <c r="CU197" s="180"/>
      <c r="CV197" s="180"/>
      <c r="CW197" s="180"/>
      <c r="CX197" s="180"/>
      <c r="CY197" s="181"/>
    </row>
    <row r="198" spans="2:103" s="1" customFormat="1" ht="30" customHeight="1">
      <c r="B198" s="367">
        <v>193</v>
      </c>
      <c r="C198" s="370">
        <v>43262</v>
      </c>
      <c r="D198" s="183" t="s">
        <v>165</v>
      </c>
      <c r="E198" s="184" t="s">
        <v>133</v>
      </c>
      <c r="F198" s="184" t="s">
        <v>135</v>
      </c>
      <c r="G198" s="343" t="s">
        <v>129</v>
      </c>
      <c r="H198" s="348">
        <v>4</v>
      </c>
      <c r="I198" s="349">
        <v>4</v>
      </c>
      <c r="J198" s="349">
        <v>2</v>
      </c>
      <c r="K198" s="349"/>
      <c r="L198" s="349"/>
      <c r="M198" s="349">
        <v>4</v>
      </c>
      <c r="N198" s="350">
        <v>4</v>
      </c>
      <c r="O198" s="349">
        <v>2</v>
      </c>
      <c r="P198" s="349">
        <v>2</v>
      </c>
      <c r="Q198" s="351">
        <v>4</v>
      </c>
      <c r="R198" s="349">
        <v>3</v>
      </c>
      <c r="S198" s="349">
        <v>1</v>
      </c>
      <c r="T198" s="349">
        <v>1</v>
      </c>
      <c r="U198" s="349">
        <v>1</v>
      </c>
      <c r="V198" s="351">
        <v>4</v>
      </c>
      <c r="W198" s="351">
        <v>4</v>
      </c>
      <c r="X198" s="183"/>
      <c r="Y198" s="183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/>
      <c r="AO198" s="185"/>
      <c r="AP198" s="185"/>
      <c r="AQ198" s="185"/>
      <c r="AR198" s="180"/>
      <c r="AS198" s="180"/>
      <c r="AT198" s="180"/>
      <c r="AU198" s="180"/>
      <c r="AV198" s="180"/>
      <c r="AW198" s="180"/>
      <c r="AX198" s="180"/>
      <c r="AY198" s="180"/>
      <c r="AZ198" s="181"/>
      <c r="BA198" s="181"/>
      <c r="BB198" s="180"/>
      <c r="BC198" s="180"/>
      <c r="BD198" s="180"/>
      <c r="BE198" s="180"/>
      <c r="BF198" s="180"/>
      <c r="BG198" s="180"/>
      <c r="BH198" s="180"/>
      <c r="BI198" s="180"/>
      <c r="BJ198" s="180"/>
      <c r="BK198" s="180"/>
      <c r="BL198" s="180"/>
      <c r="BM198" s="180"/>
      <c r="BN198" s="180"/>
      <c r="BO198" s="180"/>
      <c r="BP198" s="180"/>
      <c r="BQ198" s="180"/>
      <c r="BR198" s="180"/>
      <c r="BS198" s="180"/>
      <c r="BT198" s="180"/>
      <c r="BU198" s="180"/>
      <c r="BV198" s="180"/>
      <c r="BW198" s="180"/>
      <c r="BX198" s="180"/>
      <c r="BY198" s="180"/>
      <c r="BZ198" s="182"/>
      <c r="CA198" s="180"/>
      <c r="CB198" s="180"/>
      <c r="CC198" s="180"/>
      <c r="CD198" s="180"/>
      <c r="CE198" s="180"/>
      <c r="CF198" s="180"/>
      <c r="CG198" s="180"/>
      <c r="CH198" s="180"/>
      <c r="CI198" s="180"/>
      <c r="CJ198" s="180"/>
      <c r="CK198" s="180"/>
      <c r="CL198" s="180"/>
      <c r="CM198" s="180"/>
      <c r="CN198" s="180"/>
      <c r="CO198" s="180"/>
      <c r="CP198" s="180"/>
      <c r="CQ198" s="180"/>
      <c r="CR198" s="180"/>
      <c r="CS198" s="180"/>
      <c r="CT198" s="180"/>
      <c r="CU198" s="180"/>
      <c r="CV198" s="180"/>
      <c r="CW198" s="180"/>
      <c r="CX198" s="180"/>
      <c r="CY198" s="181"/>
    </row>
    <row r="199" spans="2:103" s="1" customFormat="1" ht="30" customHeight="1">
      <c r="B199" s="183">
        <v>194</v>
      </c>
      <c r="C199" s="370">
        <v>43262</v>
      </c>
      <c r="D199" s="183" t="s">
        <v>165</v>
      </c>
      <c r="E199" s="184" t="s">
        <v>132</v>
      </c>
      <c r="F199" s="184" t="s">
        <v>134</v>
      </c>
      <c r="G199" s="343" t="s">
        <v>121</v>
      </c>
      <c r="H199" s="348">
        <v>2</v>
      </c>
      <c r="I199" s="349">
        <v>3</v>
      </c>
      <c r="J199" s="349">
        <v>5</v>
      </c>
      <c r="K199" s="349">
        <v>5</v>
      </c>
      <c r="L199" s="349"/>
      <c r="M199" s="349">
        <v>4</v>
      </c>
      <c r="N199" s="350">
        <v>3</v>
      </c>
      <c r="O199" s="349">
        <v>5</v>
      </c>
      <c r="P199" s="349">
        <v>5</v>
      </c>
      <c r="Q199" s="351">
        <v>2</v>
      </c>
      <c r="R199" s="349">
        <v>2</v>
      </c>
      <c r="S199" s="349">
        <v>2</v>
      </c>
      <c r="T199" s="349">
        <v>1</v>
      </c>
      <c r="U199" s="349">
        <v>1</v>
      </c>
      <c r="V199" s="351">
        <v>5</v>
      </c>
      <c r="W199" s="351">
        <v>3</v>
      </c>
      <c r="X199" s="183"/>
      <c r="Y199" s="183"/>
      <c r="AB199" s="185"/>
      <c r="AC199" s="185"/>
      <c r="AD199" s="185"/>
      <c r="AE199" s="185"/>
      <c r="AF199" s="185"/>
      <c r="AG199" s="185"/>
      <c r="AH199" s="185"/>
      <c r="AI199" s="185"/>
      <c r="AJ199" s="185"/>
      <c r="AK199" s="185"/>
      <c r="AL199" s="185"/>
      <c r="AM199" s="185"/>
      <c r="AN199" s="185"/>
      <c r="AO199" s="185"/>
      <c r="AP199" s="185"/>
      <c r="AQ199" s="185"/>
      <c r="AR199" s="180"/>
      <c r="AS199" s="180"/>
      <c r="AT199" s="180"/>
      <c r="AU199" s="180"/>
      <c r="AV199" s="180"/>
      <c r="AW199" s="180"/>
      <c r="AX199" s="180"/>
      <c r="AY199" s="180"/>
      <c r="AZ199" s="181"/>
      <c r="BA199" s="181"/>
      <c r="BB199" s="180"/>
      <c r="BC199" s="180"/>
      <c r="BD199" s="180"/>
      <c r="BE199" s="180"/>
      <c r="BF199" s="180"/>
      <c r="BG199" s="180"/>
      <c r="BH199" s="180"/>
      <c r="BI199" s="180"/>
      <c r="BJ199" s="180"/>
      <c r="BK199" s="180"/>
      <c r="BL199" s="180"/>
      <c r="BM199" s="180"/>
      <c r="BN199" s="180"/>
      <c r="BO199" s="180"/>
      <c r="BP199" s="180"/>
      <c r="BQ199" s="180"/>
      <c r="BR199" s="180"/>
      <c r="BS199" s="180"/>
      <c r="BT199" s="180"/>
      <c r="BU199" s="180"/>
      <c r="BV199" s="180"/>
      <c r="BW199" s="180"/>
      <c r="BX199" s="180"/>
      <c r="BY199" s="180"/>
      <c r="BZ199" s="182"/>
      <c r="CA199" s="180"/>
      <c r="CB199" s="180"/>
      <c r="CC199" s="180"/>
      <c r="CD199" s="180"/>
      <c r="CE199" s="180"/>
      <c r="CF199" s="180"/>
      <c r="CG199" s="180"/>
      <c r="CH199" s="180"/>
      <c r="CI199" s="180"/>
      <c r="CJ199" s="180"/>
      <c r="CK199" s="180"/>
      <c r="CL199" s="180"/>
      <c r="CM199" s="180"/>
      <c r="CN199" s="180"/>
      <c r="CO199" s="180"/>
      <c r="CP199" s="180"/>
      <c r="CQ199" s="180"/>
      <c r="CR199" s="180"/>
      <c r="CS199" s="180"/>
      <c r="CT199" s="180"/>
      <c r="CU199" s="180"/>
      <c r="CV199" s="180"/>
      <c r="CW199" s="180"/>
      <c r="CX199" s="180"/>
      <c r="CY199" s="181"/>
    </row>
    <row r="200" spans="2:103" s="1" customFormat="1" ht="30" customHeight="1">
      <c r="B200" s="183">
        <v>195</v>
      </c>
      <c r="C200" s="370">
        <v>43263</v>
      </c>
      <c r="D200" s="183" t="s">
        <v>165</v>
      </c>
      <c r="E200" s="184" t="s">
        <v>132</v>
      </c>
      <c r="F200" s="184" t="s">
        <v>135</v>
      </c>
      <c r="G200" s="343" t="s">
        <v>97</v>
      </c>
      <c r="H200" s="348">
        <v>5</v>
      </c>
      <c r="I200" s="349">
        <v>5</v>
      </c>
      <c r="J200" s="349">
        <v>4</v>
      </c>
      <c r="K200" s="349">
        <v>4</v>
      </c>
      <c r="L200" s="349">
        <v>5</v>
      </c>
      <c r="M200" s="349">
        <v>4</v>
      </c>
      <c r="N200" s="350">
        <v>4</v>
      </c>
      <c r="O200" s="349">
        <v>4</v>
      </c>
      <c r="P200" s="349">
        <v>4</v>
      </c>
      <c r="Q200" s="351">
        <v>4</v>
      </c>
      <c r="R200" s="349">
        <v>5</v>
      </c>
      <c r="S200" s="349">
        <v>5</v>
      </c>
      <c r="T200" s="349">
        <v>5</v>
      </c>
      <c r="U200" s="349">
        <v>5</v>
      </c>
      <c r="V200" s="351">
        <v>5</v>
      </c>
      <c r="W200" s="351">
        <v>5</v>
      </c>
      <c r="X200" s="183"/>
      <c r="Y200" s="183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  <c r="AR200" s="180"/>
      <c r="AS200" s="180"/>
      <c r="AT200" s="180"/>
      <c r="AU200" s="180"/>
      <c r="AV200" s="180"/>
      <c r="AW200" s="180"/>
      <c r="AX200" s="180"/>
      <c r="AY200" s="180"/>
      <c r="AZ200" s="181"/>
      <c r="BA200" s="181"/>
      <c r="BB200" s="180"/>
      <c r="BC200" s="180"/>
      <c r="BD200" s="180"/>
      <c r="BE200" s="180"/>
      <c r="BF200" s="180"/>
      <c r="BG200" s="180"/>
      <c r="BH200" s="180"/>
      <c r="BI200" s="180"/>
      <c r="BJ200" s="180"/>
      <c r="BK200" s="180"/>
      <c r="BL200" s="180"/>
      <c r="BM200" s="180"/>
      <c r="BN200" s="180"/>
      <c r="BO200" s="180"/>
      <c r="BP200" s="180"/>
      <c r="BQ200" s="180"/>
      <c r="BR200" s="180"/>
      <c r="BS200" s="180"/>
      <c r="BT200" s="180"/>
      <c r="BU200" s="180"/>
      <c r="BV200" s="180"/>
      <c r="BW200" s="180"/>
      <c r="BX200" s="180"/>
      <c r="BY200" s="180"/>
      <c r="BZ200" s="182"/>
      <c r="CA200" s="180"/>
      <c r="CB200" s="180"/>
      <c r="CC200" s="180"/>
      <c r="CD200" s="180"/>
      <c r="CE200" s="180"/>
      <c r="CF200" s="180"/>
      <c r="CG200" s="180"/>
      <c r="CH200" s="180"/>
      <c r="CI200" s="180"/>
      <c r="CJ200" s="180"/>
      <c r="CK200" s="180"/>
      <c r="CL200" s="180"/>
      <c r="CM200" s="180"/>
      <c r="CN200" s="180"/>
      <c r="CO200" s="180"/>
      <c r="CP200" s="180"/>
      <c r="CQ200" s="180"/>
      <c r="CR200" s="180"/>
      <c r="CS200" s="180"/>
      <c r="CT200" s="180"/>
      <c r="CU200" s="180"/>
      <c r="CV200" s="180"/>
      <c r="CW200" s="180"/>
      <c r="CX200" s="180"/>
      <c r="CY200" s="181"/>
    </row>
    <row r="201" spans="2:103" s="1" customFormat="1" ht="30" customHeight="1">
      <c r="B201" s="183">
        <v>196</v>
      </c>
      <c r="C201" s="370">
        <v>43263</v>
      </c>
      <c r="D201" s="183" t="s">
        <v>165</v>
      </c>
      <c r="E201" s="184" t="s">
        <v>132</v>
      </c>
      <c r="F201" s="184" t="s">
        <v>135</v>
      </c>
      <c r="G201" s="343" t="s">
        <v>120</v>
      </c>
      <c r="H201" s="348">
        <v>4</v>
      </c>
      <c r="I201" s="349">
        <v>3</v>
      </c>
      <c r="J201" s="349">
        <v>2</v>
      </c>
      <c r="K201" s="349">
        <v>1</v>
      </c>
      <c r="L201" s="349">
        <v>1</v>
      </c>
      <c r="M201" s="349">
        <v>1</v>
      </c>
      <c r="N201" s="350"/>
      <c r="O201" s="349">
        <v>3</v>
      </c>
      <c r="P201" s="349"/>
      <c r="Q201" s="351"/>
      <c r="R201" s="349">
        <v>4</v>
      </c>
      <c r="S201" s="349">
        <v>3</v>
      </c>
      <c r="T201" s="349">
        <v>1</v>
      </c>
      <c r="U201" s="349"/>
      <c r="V201" s="351">
        <v>3</v>
      </c>
      <c r="W201" s="351">
        <v>2</v>
      </c>
      <c r="X201" s="183"/>
      <c r="Y201" s="183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0"/>
      <c r="AS201" s="180"/>
      <c r="AT201" s="180"/>
      <c r="AU201" s="180"/>
      <c r="AV201" s="180"/>
      <c r="AW201" s="180"/>
      <c r="AX201" s="180"/>
      <c r="AY201" s="180"/>
      <c r="AZ201" s="181"/>
      <c r="BA201" s="181"/>
      <c r="BB201" s="180"/>
      <c r="BC201" s="180"/>
      <c r="BD201" s="180"/>
      <c r="BE201" s="180"/>
      <c r="BF201" s="180"/>
      <c r="BG201" s="180"/>
      <c r="BH201" s="180"/>
      <c r="BI201" s="180"/>
      <c r="BJ201" s="180"/>
      <c r="BK201" s="180"/>
      <c r="BL201" s="180"/>
      <c r="BM201" s="180"/>
      <c r="BN201" s="180"/>
      <c r="BO201" s="180"/>
      <c r="BP201" s="180"/>
      <c r="BQ201" s="180"/>
      <c r="BR201" s="180"/>
      <c r="BS201" s="180"/>
      <c r="BT201" s="180"/>
      <c r="BU201" s="180"/>
      <c r="BV201" s="180"/>
      <c r="BW201" s="180"/>
      <c r="BX201" s="180"/>
      <c r="BY201" s="180"/>
      <c r="BZ201" s="182"/>
      <c r="CA201" s="180"/>
      <c r="CB201" s="180"/>
      <c r="CC201" s="180"/>
      <c r="CD201" s="180"/>
      <c r="CE201" s="180"/>
      <c r="CF201" s="180"/>
      <c r="CG201" s="180"/>
      <c r="CH201" s="180"/>
      <c r="CI201" s="180"/>
      <c r="CJ201" s="180"/>
      <c r="CK201" s="180"/>
      <c r="CL201" s="180"/>
      <c r="CM201" s="180"/>
      <c r="CN201" s="180"/>
      <c r="CO201" s="180"/>
      <c r="CP201" s="180"/>
      <c r="CQ201" s="180"/>
      <c r="CR201" s="180"/>
      <c r="CS201" s="180"/>
      <c r="CT201" s="180"/>
      <c r="CU201" s="180"/>
      <c r="CV201" s="180"/>
      <c r="CW201" s="180"/>
      <c r="CX201" s="180"/>
      <c r="CY201" s="181"/>
    </row>
    <row r="202" spans="2:103" s="1" customFormat="1" ht="30" customHeight="1">
      <c r="B202" s="183">
        <v>197</v>
      </c>
      <c r="C202" s="370">
        <v>43263</v>
      </c>
      <c r="D202" s="183" t="s">
        <v>165</v>
      </c>
      <c r="E202" s="184" t="s">
        <v>132</v>
      </c>
      <c r="F202" s="184" t="s">
        <v>135</v>
      </c>
      <c r="G202" s="343"/>
      <c r="H202" s="348">
        <v>4</v>
      </c>
      <c r="I202" s="349">
        <v>4</v>
      </c>
      <c r="J202" s="349"/>
      <c r="K202" s="349">
        <v>4</v>
      </c>
      <c r="L202" s="349">
        <v>4</v>
      </c>
      <c r="M202" s="349">
        <v>3</v>
      </c>
      <c r="N202" s="350">
        <v>3</v>
      </c>
      <c r="O202" s="349">
        <v>4</v>
      </c>
      <c r="P202" s="349">
        <v>4</v>
      </c>
      <c r="Q202" s="351">
        <v>4</v>
      </c>
      <c r="R202" s="349">
        <v>4</v>
      </c>
      <c r="S202" s="349">
        <v>3</v>
      </c>
      <c r="T202" s="349">
        <v>3</v>
      </c>
      <c r="U202" s="349">
        <v>3</v>
      </c>
      <c r="V202" s="351">
        <v>4</v>
      </c>
      <c r="W202" s="351">
        <v>3</v>
      </c>
      <c r="X202" s="183"/>
      <c r="Y202" s="183"/>
      <c r="AB202" s="185"/>
      <c r="AC202" s="185"/>
      <c r="AD202" s="185"/>
      <c r="AE202" s="185"/>
      <c r="AF202" s="185"/>
      <c r="AG202" s="185"/>
      <c r="AH202" s="185"/>
      <c r="AI202" s="185"/>
      <c r="AJ202" s="185"/>
      <c r="AK202" s="185"/>
      <c r="AL202" s="185"/>
      <c r="AM202" s="185"/>
      <c r="AN202" s="185"/>
      <c r="AO202" s="185"/>
      <c r="AP202" s="185"/>
      <c r="AQ202" s="185"/>
      <c r="AR202" s="180"/>
      <c r="AS202" s="180"/>
      <c r="AT202" s="180"/>
      <c r="AU202" s="180"/>
      <c r="AV202" s="180"/>
      <c r="AW202" s="180"/>
      <c r="AX202" s="180"/>
      <c r="AY202" s="180"/>
      <c r="AZ202" s="181"/>
      <c r="BA202" s="181"/>
      <c r="BB202" s="180"/>
      <c r="BC202" s="180"/>
      <c r="BD202" s="180"/>
      <c r="BE202" s="180"/>
      <c r="BF202" s="180"/>
      <c r="BG202" s="180"/>
      <c r="BH202" s="180"/>
      <c r="BI202" s="180"/>
      <c r="BJ202" s="180"/>
      <c r="BK202" s="180"/>
      <c r="BL202" s="180"/>
      <c r="BM202" s="180"/>
      <c r="BN202" s="180"/>
      <c r="BO202" s="180"/>
      <c r="BP202" s="180"/>
      <c r="BQ202" s="180"/>
      <c r="BR202" s="180"/>
      <c r="BS202" s="180"/>
      <c r="BT202" s="180"/>
      <c r="BU202" s="180"/>
      <c r="BV202" s="180"/>
      <c r="BW202" s="180"/>
      <c r="BX202" s="180"/>
      <c r="BY202" s="180"/>
      <c r="BZ202" s="182"/>
      <c r="CA202" s="180"/>
      <c r="CB202" s="180"/>
      <c r="CC202" s="180"/>
      <c r="CD202" s="180"/>
      <c r="CE202" s="180"/>
      <c r="CF202" s="180"/>
      <c r="CG202" s="180"/>
      <c r="CH202" s="180"/>
      <c r="CI202" s="180"/>
      <c r="CJ202" s="180"/>
      <c r="CK202" s="180"/>
      <c r="CL202" s="180"/>
      <c r="CM202" s="180"/>
      <c r="CN202" s="180"/>
      <c r="CO202" s="180"/>
      <c r="CP202" s="180"/>
      <c r="CQ202" s="180"/>
      <c r="CR202" s="180"/>
      <c r="CS202" s="180"/>
      <c r="CT202" s="180"/>
      <c r="CU202" s="180"/>
      <c r="CV202" s="180"/>
      <c r="CW202" s="180"/>
      <c r="CX202" s="180"/>
      <c r="CY202" s="181"/>
    </row>
    <row r="203" spans="2:103" s="1" customFormat="1" ht="30" customHeight="1">
      <c r="B203" s="183">
        <v>198</v>
      </c>
      <c r="C203" s="370">
        <v>43263</v>
      </c>
      <c r="D203" s="183" t="s">
        <v>165</v>
      </c>
      <c r="E203" s="184" t="s">
        <v>132</v>
      </c>
      <c r="F203" s="184" t="s">
        <v>135</v>
      </c>
      <c r="G203" s="343" t="s">
        <v>110</v>
      </c>
      <c r="H203" s="348">
        <v>3</v>
      </c>
      <c r="I203" s="349">
        <v>5</v>
      </c>
      <c r="J203" s="349">
        <v>2</v>
      </c>
      <c r="K203" s="349">
        <v>2</v>
      </c>
      <c r="L203" s="349">
        <v>4</v>
      </c>
      <c r="M203" s="349">
        <v>5</v>
      </c>
      <c r="N203" s="350">
        <v>5</v>
      </c>
      <c r="O203" s="349">
        <v>5</v>
      </c>
      <c r="P203" s="349">
        <v>5</v>
      </c>
      <c r="Q203" s="351">
        <v>5</v>
      </c>
      <c r="R203" s="349">
        <v>5</v>
      </c>
      <c r="S203" s="349">
        <v>1</v>
      </c>
      <c r="T203" s="349">
        <v>1</v>
      </c>
      <c r="U203" s="349">
        <v>3</v>
      </c>
      <c r="V203" s="351">
        <v>5</v>
      </c>
      <c r="W203" s="351">
        <v>4</v>
      </c>
      <c r="X203" s="183"/>
      <c r="Y203" s="183"/>
      <c r="AB203" s="185"/>
      <c r="AC203" s="185"/>
      <c r="AD203" s="185"/>
      <c r="AE203" s="185"/>
      <c r="AF203" s="185"/>
      <c r="AG203" s="185"/>
      <c r="AH203" s="185"/>
      <c r="AI203" s="185"/>
      <c r="AJ203" s="185"/>
      <c r="AK203" s="185"/>
      <c r="AL203" s="185"/>
      <c r="AM203" s="185"/>
      <c r="AN203" s="185"/>
      <c r="AO203" s="185"/>
      <c r="AP203" s="185"/>
      <c r="AQ203" s="185"/>
      <c r="AR203" s="180"/>
      <c r="AS203" s="180"/>
      <c r="AT203" s="180"/>
      <c r="AU203" s="180"/>
      <c r="AV203" s="180"/>
      <c r="AW203" s="180"/>
      <c r="AX203" s="180"/>
      <c r="AY203" s="180"/>
      <c r="AZ203" s="181"/>
      <c r="BA203" s="181"/>
      <c r="BB203" s="180"/>
      <c r="BC203" s="180"/>
      <c r="BD203" s="180"/>
      <c r="BE203" s="180"/>
      <c r="BF203" s="180"/>
      <c r="BG203" s="180"/>
      <c r="BH203" s="180"/>
      <c r="BI203" s="180"/>
      <c r="BJ203" s="180"/>
      <c r="BK203" s="180"/>
      <c r="BL203" s="180"/>
      <c r="BM203" s="180"/>
      <c r="BN203" s="180"/>
      <c r="BO203" s="180"/>
      <c r="BP203" s="180"/>
      <c r="BQ203" s="180"/>
      <c r="BR203" s="180"/>
      <c r="BS203" s="180"/>
      <c r="BT203" s="180"/>
      <c r="BU203" s="180"/>
      <c r="BV203" s="180"/>
      <c r="BW203" s="180"/>
      <c r="BX203" s="180"/>
      <c r="BY203" s="180"/>
      <c r="BZ203" s="182"/>
      <c r="CA203" s="180"/>
      <c r="CB203" s="180"/>
      <c r="CC203" s="180"/>
      <c r="CD203" s="180"/>
      <c r="CE203" s="180"/>
      <c r="CF203" s="180"/>
      <c r="CG203" s="180"/>
      <c r="CH203" s="180"/>
      <c r="CI203" s="180"/>
      <c r="CJ203" s="180"/>
      <c r="CK203" s="180"/>
      <c r="CL203" s="180"/>
      <c r="CM203" s="180"/>
      <c r="CN203" s="180"/>
      <c r="CO203" s="180"/>
      <c r="CP203" s="180"/>
      <c r="CQ203" s="180"/>
      <c r="CR203" s="180"/>
      <c r="CS203" s="180"/>
      <c r="CT203" s="180"/>
      <c r="CU203" s="180"/>
      <c r="CV203" s="180"/>
      <c r="CW203" s="180"/>
      <c r="CX203" s="180"/>
      <c r="CY203" s="181"/>
    </row>
    <row r="204" spans="2:103" s="1" customFormat="1" ht="30" customHeight="1">
      <c r="B204" s="183">
        <v>199</v>
      </c>
      <c r="C204" s="370">
        <v>43263</v>
      </c>
      <c r="D204" s="183" t="s">
        <v>165</v>
      </c>
      <c r="E204" s="184" t="s">
        <v>132</v>
      </c>
      <c r="F204" s="184" t="s">
        <v>134</v>
      </c>
      <c r="G204" s="343" t="s">
        <v>118</v>
      </c>
      <c r="H204" s="348">
        <v>5</v>
      </c>
      <c r="I204" s="349">
        <v>5</v>
      </c>
      <c r="J204" s="349">
        <v>2</v>
      </c>
      <c r="K204" s="349">
        <v>2</v>
      </c>
      <c r="L204" s="349">
        <v>5</v>
      </c>
      <c r="M204" s="349">
        <v>4</v>
      </c>
      <c r="N204" s="350">
        <v>4</v>
      </c>
      <c r="O204" s="349">
        <v>4</v>
      </c>
      <c r="P204" s="349">
        <v>3</v>
      </c>
      <c r="Q204" s="351">
        <v>4</v>
      </c>
      <c r="R204" s="349">
        <v>4</v>
      </c>
      <c r="S204" s="349">
        <v>3</v>
      </c>
      <c r="T204" s="349">
        <v>3</v>
      </c>
      <c r="U204" s="349">
        <v>4</v>
      </c>
      <c r="V204" s="351">
        <v>4</v>
      </c>
      <c r="W204" s="351">
        <v>4</v>
      </c>
      <c r="X204" s="183"/>
      <c r="Y204" s="183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0"/>
      <c r="AS204" s="180"/>
      <c r="AT204" s="180"/>
      <c r="AU204" s="180"/>
      <c r="AV204" s="180"/>
      <c r="AW204" s="180"/>
      <c r="AX204" s="180"/>
      <c r="AY204" s="180"/>
      <c r="AZ204" s="181"/>
      <c r="BA204" s="181"/>
      <c r="BB204" s="180"/>
      <c r="BC204" s="180"/>
      <c r="BD204" s="180"/>
      <c r="BE204" s="180"/>
      <c r="BF204" s="180"/>
      <c r="BG204" s="180"/>
      <c r="BH204" s="180"/>
      <c r="BI204" s="180"/>
      <c r="BJ204" s="180"/>
      <c r="BK204" s="180"/>
      <c r="BL204" s="180"/>
      <c r="BM204" s="180"/>
      <c r="BN204" s="180"/>
      <c r="BO204" s="180"/>
      <c r="BP204" s="180"/>
      <c r="BQ204" s="180"/>
      <c r="BR204" s="180"/>
      <c r="BS204" s="180"/>
      <c r="BT204" s="180"/>
      <c r="BU204" s="180"/>
      <c r="BV204" s="180"/>
      <c r="BW204" s="180"/>
      <c r="BX204" s="180"/>
      <c r="BY204" s="180"/>
      <c r="BZ204" s="182"/>
      <c r="CA204" s="180"/>
      <c r="CB204" s="180"/>
      <c r="CC204" s="180"/>
      <c r="CD204" s="180"/>
      <c r="CE204" s="180"/>
      <c r="CF204" s="180"/>
      <c r="CG204" s="180"/>
      <c r="CH204" s="180"/>
      <c r="CI204" s="180"/>
      <c r="CJ204" s="180"/>
      <c r="CK204" s="180"/>
      <c r="CL204" s="180"/>
      <c r="CM204" s="180"/>
      <c r="CN204" s="180"/>
      <c r="CO204" s="180"/>
      <c r="CP204" s="180"/>
      <c r="CQ204" s="180"/>
      <c r="CR204" s="180"/>
      <c r="CS204" s="180"/>
      <c r="CT204" s="180"/>
      <c r="CU204" s="180"/>
      <c r="CV204" s="180"/>
      <c r="CW204" s="180"/>
      <c r="CX204" s="180"/>
      <c r="CY204" s="181"/>
    </row>
    <row r="205" spans="2:103" s="1" customFormat="1" ht="30" customHeight="1">
      <c r="B205" s="183">
        <v>200</v>
      </c>
      <c r="C205" s="370">
        <v>43263</v>
      </c>
      <c r="D205" s="183" t="s">
        <v>166</v>
      </c>
      <c r="E205" s="184" t="s">
        <v>133</v>
      </c>
      <c r="F205" s="184" t="s">
        <v>135</v>
      </c>
      <c r="G205" s="343" t="s">
        <v>122</v>
      </c>
      <c r="H205" s="348">
        <v>5</v>
      </c>
      <c r="I205" s="349">
        <v>4</v>
      </c>
      <c r="J205" s="349">
        <v>1</v>
      </c>
      <c r="K205" s="349">
        <v>1</v>
      </c>
      <c r="L205" s="349">
        <v>4</v>
      </c>
      <c r="M205" s="349">
        <v>1</v>
      </c>
      <c r="N205" s="350">
        <v>3</v>
      </c>
      <c r="O205" s="349"/>
      <c r="P205" s="349">
        <v>2</v>
      </c>
      <c r="Q205" s="351">
        <v>5</v>
      </c>
      <c r="R205" s="349">
        <v>4</v>
      </c>
      <c r="S205" s="349">
        <v>5</v>
      </c>
      <c r="T205" s="349">
        <v>4</v>
      </c>
      <c r="U205" s="349">
        <v>3</v>
      </c>
      <c r="V205" s="351"/>
      <c r="W205" s="351">
        <v>3</v>
      </c>
      <c r="X205" s="183"/>
      <c r="Y205" s="183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0"/>
      <c r="AS205" s="180"/>
      <c r="AT205" s="180"/>
      <c r="AU205" s="180"/>
      <c r="AV205" s="180"/>
      <c r="AW205" s="180"/>
      <c r="AX205" s="180"/>
      <c r="AY205" s="180"/>
      <c r="AZ205" s="181"/>
      <c r="BA205" s="181"/>
      <c r="BB205" s="180"/>
      <c r="BC205" s="180"/>
      <c r="BD205" s="180"/>
      <c r="BE205" s="180"/>
      <c r="BF205" s="180"/>
      <c r="BG205" s="180"/>
      <c r="BH205" s="180"/>
      <c r="BI205" s="180"/>
      <c r="BJ205" s="180"/>
      <c r="BK205" s="180"/>
      <c r="BL205" s="180"/>
      <c r="BM205" s="180"/>
      <c r="BN205" s="180"/>
      <c r="BO205" s="180"/>
      <c r="BP205" s="180"/>
      <c r="BQ205" s="180"/>
      <c r="BR205" s="180"/>
      <c r="BS205" s="180"/>
      <c r="BT205" s="180"/>
      <c r="BU205" s="180"/>
      <c r="BV205" s="180"/>
      <c r="BW205" s="180"/>
      <c r="BX205" s="180"/>
      <c r="BY205" s="180"/>
      <c r="BZ205" s="182"/>
      <c r="CA205" s="180"/>
      <c r="CB205" s="180"/>
      <c r="CC205" s="180"/>
      <c r="CD205" s="180"/>
      <c r="CE205" s="180"/>
      <c r="CF205" s="180"/>
      <c r="CG205" s="180"/>
      <c r="CH205" s="180"/>
      <c r="CI205" s="180"/>
      <c r="CJ205" s="180"/>
      <c r="CK205" s="180"/>
      <c r="CL205" s="180"/>
      <c r="CM205" s="180"/>
      <c r="CN205" s="180"/>
      <c r="CO205" s="180"/>
      <c r="CP205" s="180"/>
      <c r="CQ205" s="180"/>
      <c r="CR205" s="180"/>
      <c r="CS205" s="180"/>
      <c r="CT205" s="180"/>
      <c r="CU205" s="180"/>
      <c r="CV205" s="180"/>
      <c r="CW205" s="180"/>
      <c r="CX205" s="180"/>
      <c r="CY205" s="181"/>
    </row>
    <row r="206" spans="2:103" s="1" customFormat="1" ht="30" customHeight="1">
      <c r="B206" s="367">
        <v>201</v>
      </c>
      <c r="C206" s="370">
        <v>43263</v>
      </c>
      <c r="D206" s="183" t="s">
        <v>165</v>
      </c>
      <c r="E206" s="184" t="s">
        <v>132</v>
      </c>
      <c r="F206" s="184" t="s">
        <v>134</v>
      </c>
      <c r="G206" s="343" t="s">
        <v>111</v>
      </c>
      <c r="H206" s="348">
        <v>5</v>
      </c>
      <c r="I206" s="349">
        <v>5</v>
      </c>
      <c r="J206" s="349">
        <v>4</v>
      </c>
      <c r="K206" s="349">
        <v>3</v>
      </c>
      <c r="L206" s="349">
        <v>5</v>
      </c>
      <c r="M206" s="349">
        <v>5</v>
      </c>
      <c r="N206" s="350">
        <v>5</v>
      </c>
      <c r="O206" s="349">
        <v>5</v>
      </c>
      <c r="P206" s="349">
        <v>5</v>
      </c>
      <c r="Q206" s="351">
        <v>5</v>
      </c>
      <c r="R206" s="349">
        <v>5</v>
      </c>
      <c r="S206" s="349">
        <v>5</v>
      </c>
      <c r="T206" s="349">
        <v>5</v>
      </c>
      <c r="U206" s="349">
        <v>5</v>
      </c>
      <c r="V206" s="351">
        <v>5</v>
      </c>
      <c r="W206" s="351">
        <v>5</v>
      </c>
      <c r="X206" s="183"/>
      <c r="Y206" s="183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0"/>
      <c r="AS206" s="180"/>
      <c r="AT206" s="180"/>
      <c r="AU206" s="180"/>
      <c r="AV206" s="180"/>
      <c r="AW206" s="180"/>
      <c r="AX206" s="180"/>
      <c r="AY206" s="180"/>
      <c r="AZ206" s="181"/>
      <c r="BA206" s="181"/>
      <c r="BB206" s="180"/>
      <c r="BC206" s="180"/>
      <c r="BD206" s="180"/>
      <c r="BE206" s="180"/>
      <c r="BF206" s="180"/>
      <c r="BG206" s="180"/>
      <c r="BH206" s="180"/>
      <c r="BI206" s="180"/>
      <c r="BJ206" s="180"/>
      <c r="BK206" s="180"/>
      <c r="BL206" s="180"/>
      <c r="BM206" s="180"/>
      <c r="BN206" s="180"/>
      <c r="BO206" s="180"/>
      <c r="BP206" s="180"/>
      <c r="BQ206" s="180"/>
      <c r="BR206" s="180"/>
      <c r="BS206" s="180"/>
      <c r="BT206" s="180"/>
      <c r="BU206" s="180"/>
      <c r="BV206" s="180"/>
      <c r="BW206" s="180"/>
      <c r="BX206" s="180"/>
      <c r="BY206" s="180"/>
      <c r="BZ206" s="182"/>
      <c r="CA206" s="180"/>
      <c r="CB206" s="180"/>
      <c r="CC206" s="180"/>
      <c r="CD206" s="180"/>
      <c r="CE206" s="180"/>
      <c r="CF206" s="180"/>
      <c r="CG206" s="180"/>
      <c r="CH206" s="180"/>
      <c r="CI206" s="180"/>
      <c r="CJ206" s="180"/>
      <c r="CK206" s="180"/>
      <c r="CL206" s="180"/>
      <c r="CM206" s="180"/>
      <c r="CN206" s="180"/>
      <c r="CO206" s="180"/>
      <c r="CP206" s="180"/>
      <c r="CQ206" s="180"/>
      <c r="CR206" s="180"/>
      <c r="CS206" s="180"/>
      <c r="CT206" s="180"/>
      <c r="CU206" s="180"/>
      <c r="CV206" s="180"/>
      <c r="CW206" s="180"/>
      <c r="CX206" s="180"/>
      <c r="CY206" s="181"/>
    </row>
    <row r="207" spans="2:103" s="1" customFormat="1" ht="30" customHeight="1">
      <c r="B207" s="183">
        <v>202</v>
      </c>
      <c r="C207" s="370">
        <v>43263</v>
      </c>
      <c r="D207" s="183" t="s">
        <v>165</v>
      </c>
      <c r="E207" s="184" t="s">
        <v>133</v>
      </c>
      <c r="F207" s="184" t="s">
        <v>135</v>
      </c>
      <c r="G207" s="343" t="s">
        <v>128</v>
      </c>
      <c r="H207" s="348">
        <v>5</v>
      </c>
      <c r="I207" s="349">
        <v>3</v>
      </c>
      <c r="J207" s="349">
        <v>3</v>
      </c>
      <c r="K207" s="349">
        <v>4</v>
      </c>
      <c r="L207" s="349">
        <v>4</v>
      </c>
      <c r="M207" s="349">
        <v>5</v>
      </c>
      <c r="N207" s="350">
        <v>5</v>
      </c>
      <c r="O207" s="349">
        <v>4</v>
      </c>
      <c r="P207" s="349">
        <v>3</v>
      </c>
      <c r="Q207" s="351">
        <v>3</v>
      </c>
      <c r="R207" s="349">
        <v>5</v>
      </c>
      <c r="S207" s="349">
        <v>2</v>
      </c>
      <c r="T207" s="349">
        <v>1</v>
      </c>
      <c r="U207" s="349"/>
      <c r="V207" s="351">
        <v>3</v>
      </c>
      <c r="W207" s="351">
        <v>4</v>
      </c>
      <c r="X207" s="183"/>
      <c r="Y207" s="183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0"/>
      <c r="AS207" s="180"/>
      <c r="AT207" s="180"/>
      <c r="AU207" s="180"/>
      <c r="AV207" s="180"/>
      <c r="AW207" s="180"/>
      <c r="AX207" s="180"/>
      <c r="AY207" s="180"/>
      <c r="AZ207" s="181"/>
      <c r="BA207" s="181"/>
      <c r="BB207" s="180"/>
      <c r="BC207" s="180"/>
      <c r="BD207" s="180"/>
      <c r="BE207" s="180"/>
      <c r="BF207" s="180"/>
      <c r="BG207" s="180"/>
      <c r="BH207" s="180"/>
      <c r="BI207" s="180"/>
      <c r="BJ207" s="180"/>
      <c r="BK207" s="180"/>
      <c r="BL207" s="180"/>
      <c r="BM207" s="180"/>
      <c r="BN207" s="180"/>
      <c r="BO207" s="180"/>
      <c r="BP207" s="180"/>
      <c r="BQ207" s="180"/>
      <c r="BR207" s="180"/>
      <c r="BS207" s="180"/>
      <c r="BT207" s="180"/>
      <c r="BU207" s="180"/>
      <c r="BV207" s="180"/>
      <c r="BW207" s="180"/>
      <c r="BX207" s="180"/>
      <c r="BY207" s="180"/>
      <c r="BZ207" s="182"/>
      <c r="CA207" s="180"/>
      <c r="CB207" s="180"/>
      <c r="CC207" s="180"/>
      <c r="CD207" s="180"/>
      <c r="CE207" s="180"/>
      <c r="CF207" s="180"/>
      <c r="CG207" s="180"/>
      <c r="CH207" s="180"/>
      <c r="CI207" s="180"/>
      <c r="CJ207" s="180"/>
      <c r="CK207" s="180"/>
      <c r="CL207" s="180"/>
      <c r="CM207" s="180"/>
      <c r="CN207" s="180"/>
      <c r="CO207" s="180"/>
      <c r="CP207" s="180"/>
      <c r="CQ207" s="180"/>
      <c r="CR207" s="180"/>
      <c r="CS207" s="180"/>
      <c r="CT207" s="180"/>
      <c r="CU207" s="180"/>
      <c r="CV207" s="180"/>
      <c r="CW207" s="180"/>
      <c r="CX207" s="180"/>
      <c r="CY207" s="181"/>
    </row>
    <row r="208" spans="2:103" s="1" customFormat="1" ht="30" customHeight="1">
      <c r="B208" s="183">
        <v>203</v>
      </c>
      <c r="C208" s="370">
        <v>43263</v>
      </c>
      <c r="D208" s="183" t="s">
        <v>165</v>
      </c>
      <c r="E208" s="184" t="s">
        <v>133</v>
      </c>
      <c r="F208" s="184" t="s">
        <v>134</v>
      </c>
      <c r="G208" s="343" t="s">
        <v>121</v>
      </c>
      <c r="H208" s="348">
        <v>4</v>
      </c>
      <c r="I208" s="349">
        <v>5</v>
      </c>
      <c r="J208" s="349">
        <v>2</v>
      </c>
      <c r="K208" s="349">
        <v>2</v>
      </c>
      <c r="L208" s="349">
        <v>5</v>
      </c>
      <c r="M208" s="349">
        <v>4</v>
      </c>
      <c r="N208" s="350">
        <v>4</v>
      </c>
      <c r="O208" s="349">
        <v>4</v>
      </c>
      <c r="P208" s="349">
        <v>4</v>
      </c>
      <c r="Q208" s="351">
        <v>5</v>
      </c>
      <c r="R208" s="349">
        <v>2</v>
      </c>
      <c r="S208" s="349">
        <v>4</v>
      </c>
      <c r="T208" s="349">
        <v>3</v>
      </c>
      <c r="U208" s="349">
        <v>4</v>
      </c>
      <c r="V208" s="351">
        <v>4</v>
      </c>
      <c r="W208" s="351">
        <v>5</v>
      </c>
      <c r="X208" s="183"/>
      <c r="Y208" s="183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0"/>
      <c r="AS208" s="180"/>
      <c r="AT208" s="180"/>
      <c r="AU208" s="180"/>
      <c r="AV208" s="180"/>
      <c r="AW208" s="180"/>
      <c r="AX208" s="180"/>
      <c r="AY208" s="180"/>
      <c r="AZ208" s="181"/>
      <c r="BA208" s="181"/>
      <c r="BB208" s="180"/>
      <c r="BC208" s="180"/>
      <c r="BD208" s="180"/>
      <c r="BE208" s="180"/>
      <c r="BF208" s="180"/>
      <c r="BG208" s="180"/>
      <c r="BH208" s="180"/>
      <c r="BI208" s="180"/>
      <c r="BJ208" s="180"/>
      <c r="BK208" s="180"/>
      <c r="BL208" s="180"/>
      <c r="BM208" s="180"/>
      <c r="BN208" s="180"/>
      <c r="BO208" s="180"/>
      <c r="BP208" s="180"/>
      <c r="BQ208" s="180"/>
      <c r="BR208" s="180"/>
      <c r="BS208" s="180"/>
      <c r="BT208" s="180"/>
      <c r="BU208" s="180"/>
      <c r="BV208" s="180"/>
      <c r="BW208" s="180"/>
      <c r="BX208" s="180"/>
      <c r="BY208" s="180"/>
      <c r="BZ208" s="182"/>
      <c r="CA208" s="180"/>
      <c r="CB208" s="180"/>
      <c r="CC208" s="180"/>
      <c r="CD208" s="180"/>
      <c r="CE208" s="180"/>
      <c r="CF208" s="180"/>
      <c r="CG208" s="180"/>
      <c r="CH208" s="180"/>
      <c r="CI208" s="180"/>
      <c r="CJ208" s="180"/>
      <c r="CK208" s="180"/>
      <c r="CL208" s="180"/>
      <c r="CM208" s="180"/>
      <c r="CN208" s="180"/>
      <c r="CO208" s="180"/>
      <c r="CP208" s="180"/>
      <c r="CQ208" s="180"/>
      <c r="CR208" s="180"/>
      <c r="CS208" s="180"/>
      <c r="CT208" s="180"/>
      <c r="CU208" s="180"/>
      <c r="CV208" s="180"/>
      <c r="CW208" s="180"/>
      <c r="CX208" s="180"/>
      <c r="CY208" s="181"/>
    </row>
    <row r="209" spans="2:103" s="1" customFormat="1" ht="30" customHeight="1">
      <c r="B209" s="183">
        <v>204</v>
      </c>
      <c r="C209" s="370">
        <v>43263</v>
      </c>
      <c r="D209" s="183" t="s">
        <v>166</v>
      </c>
      <c r="E209" s="184" t="s">
        <v>133</v>
      </c>
      <c r="F209" s="184" t="s">
        <v>135</v>
      </c>
      <c r="G209" s="343" t="s">
        <v>107</v>
      </c>
      <c r="H209" s="348">
        <v>5</v>
      </c>
      <c r="I209" s="349">
        <v>5</v>
      </c>
      <c r="J209" s="349">
        <v>4</v>
      </c>
      <c r="K209" s="349">
        <v>4</v>
      </c>
      <c r="L209" s="349">
        <v>5</v>
      </c>
      <c r="M209" s="349">
        <v>5</v>
      </c>
      <c r="N209" s="350">
        <v>5</v>
      </c>
      <c r="O209" s="349">
        <v>5</v>
      </c>
      <c r="P209" s="349">
        <v>5</v>
      </c>
      <c r="Q209" s="351">
        <v>4</v>
      </c>
      <c r="R209" s="349">
        <v>5</v>
      </c>
      <c r="S209" s="349">
        <v>5</v>
      </c>
      <c r="T209" s="349">
        <v>5</v>
      </c>
      <c r="U209" s="349">
        <v>5</v>
      </c>
      <c r="V209" s="351">
        <v>5</v>
      </c>
      <c r="W209" s="351">
        <v>5</v>
      </c>
      <c r="X209" s="183"/>
      <c r="Y209" s="183"/>
      <c r="AB209" s="185"/>
      <c r="AC209" s="185"/>
      <c r="AD209" s="185"/>
      <c r="AE209" s="185"/>
      <c r="AF209" s="185"/>
      <c r="AG209" s="185"/>
      <c r="AH209" s="185"/>
      <c r="AI209" s="185"/>
      <c r="AJ209" s="185"/>
      <c r="AK209" s="185"/>
      <c r="AL209" s="185"/>
      <c r="AM209" s="185"/>
      <c r="AN209" s="185"/>
      <c r="AO209" s="185"/>
      <c r="AP209" s="185"/>
      <c r="AQ209" s="185"/>
      <c r="AR209" s="180"/>
      <c r="AS209" s="180"/>
      <c r="AT209" s="180"/>
      <c r="AU209" s="180"/>
      <c r="AV209" s="180"/>
      <c r="AW209" s="180"/>
      <c r="AX209" s="180"/>
      <c r="AY209" s="180"/>
      <c r="AZ209" s="181"/>
      <c r="BA209" s="181"/>
      <c r="BB209" s="180"/>
      <c r="BC209" s="180"/>
      <c r="BD209" s="180"/>
      <c r="BE209" s="180"/>
      <c r="BF209" s="180"/>
      <c r="BG209" s="180"/>
      <c r="BH209" s="180"/>
      <c r="BI209" s="180"/>
      <c r="BJ209" s="180"/>
      <c r="BK209" s="180"/>
      <c r="BL209" s="180"/>
      <c r="BM209" s="180"/>
      <c r="BN209" s="180"/>
      <c r="BO209" s="180"/>
      <c r="BP209" s="180"/>
      <c r="BQ209" s="180"/>
      <c r="BR209" s="180"/>
      <c r="BS209" s="180"/>
      <c r="BT209" s="180"/>
      <c r="BU209" s="180"/>
      <c r="BV209" s="180"/>
      <c r="BW209" s="180"/>
      <c r="BX209" s="180"/>
      <c r="BY209" s="180"/>
      <c r="BZ209" s="182"/>
      <c r="CA209" s="180"/>
      <c r="CB209" s="180"/>
      <c r="CC209" s="180"/>
      <c r="CD209" s="180"/>
      <c r="CE209" s="180"/>
      <c r="CF209" s="180"/>
      <c r="CG209" s="180"/>
      <c r="CH209" s="180"/>
      <c r="CI209" s="180"/>
      <c r="CJ209" s="180"/>
      <c r="CK209" s="180"/>
      <c r="CL209" s="180"/>
      <c r="CM209" s="180"/>
      <c r="CN209" s="180"/>
      <c r="CO209" s="180"/>
      <c r="CP209" s="180"/>
      <c r="CQ209" s="180"/>
      <c r="CR209" s="180"/>
      <c r="CS209" s="180"/>
      <c r="CT209" s="180"/>
      <c r="CU209" s="180"/>
      <c r="CV209" s="180"/>
      <c r="CW209" s="180"/>
      <c r="CX209" s="180"/>
      <c r="CY209" s="181"/>
    </row>
    <row r="210" spans="2:103" s="1" customFormat="1" ht="30" customHeight="1">
      <c r="B210" s="183">
        <v>205</v>
      </c>
      <c r="C210" s="370">
        <v>43263</v>
      </c>
      <c r="D210" s="183" t="s">
        <v>165</v>
      </c>
      <c r="E210" s="184" t="s">
        <v>133</v>
      </c>
      <c r="F210" s="184" t="s">
        <v>134</v>
      </c>
      <c r="G210" s="343" t="s">
        <v>117</v>
      </c>
      <c r="H210" s="348">
        <v>2</v>
      </c>
      <c r="I210" s="349">
        <v>2</v>
      </c>
      <c r="J210" s="349">
        <v>5</v>
      </c>
      <c r="K210" s="349"/>
      <c r="L210" s="349">
        <v>2</v>
      </c>
      <c r="M210" s="349">
        <v>2</v>
      </c>
      <c r="N210" s="350">
        <v>2</v>
      </c>
      <c r="O210" s="349">
        <v>2</v>
      </c>
      <c r="P210" s="349">
        <v>3</v>
      </c>
      <c r="Q210" s="351">
        <v>3</v>
      </c>
      <c r="R210" s="349">
        <v>4</v>
      </c>
      <c r="S210" s="349">
        <v>1</v>
      </c>
      <c r="T210" s="349">
        <v>1</v>
      </c>
      <c r="U210" s="349">
        <v>1</v>
      </c>
      <c r="V210" s="351">
        <v>3</v>
      </c>
      <c r="W210" s="351">
        <v>2</v>
      </c>
      <c r="X210" s="183"/>
      <c r="Y210" s="183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0"/>
      <c r="AS210" s="180"/>
      <c r="AT210" s="180"/>
      <c r="AU210" s="180"/>
      <c r="AV210" s="180"/>
      <c r="AW210" s="180"/>
      <c r="AX210" s="180"/>
      <c r="AY210" s="180"/>
      <c r="AZ210" s="181"/>
      <c r="BA210" s="181"/>
      <c r="BB210" s="180"/>
      <c r="BC210" s="180"/>
      <c r="BD210" s="180"/>
      <c r="BE210" s="180"/>
      <c r="BF210" s="180"/>
      <c r="BG210" s="180"/>
      <c r="BH210" s="180"/>
      <c r="BI210" s="180"/>
      <c r="BJ210" s="180"/>
      <c r="BK210" s="180"/>
      <c r="BL210" s="180"/>
      <c r="BM210" s="180"/>
      <c r="BN210" s="180"/>
      <c r="BO210" s="180"/>
      <c r="BP210" s="180"/>
      <c r="BQ210" s="180"/>
      <c r="BR210" s="180"/>
      <c r="BS210" s="180"/>
      <c r="BT210" s="180"/>
      <c r="BU210" s="180"/>
      <c r="BV210" s="180"/>
      <c r="BW210" s="180"/>
      <c r="BX210" s="180"/>
      <c r="BY210" s="180"/>
      <c r="BZ210" s="182"/>
      <c r="CA210" s="180"/>
      <c r="CB210" s="180"/>
      <c r="CC210" s="180"/>
      <c r="CD210" s="180"/>
      <c r="CE210" s="180"/>
      <c r="CF210" s="180"/>
      <c r="CG210" s="180"/>
      <c r="CH210" s="180"/>
      <c r="CI210" s="180"/>
      <c r="CJ210" s="180"/>
      <c r="CK210" s="180"/>
      <c r="CL210" s="180"/>
      <c r="CM210" s="180"/>
      <c r="CN210" s="180"/>
      <c r="CO210" s="180"/>
      <c r="CP210" s="180"/>
      <c r="CQ210" s="180"/>
      <c r="CR210" s="180"/>
      <c r="CS210" s="180"/>
      <c r="CT210" s="180"/>
      <c r="CU210" s="180"/>
      <c r="CV210" s="180"/>
      <c r="CW210" s="180"/>
      <c r="CX210" s="180"/>
      <c r="CY210" s="181"/>
    </row>
    <row r="211" spans="2:103" s="1" customFormat="1" ht="30" customHeight="1">
      <c r="B211" s="183">
        <v>206</v>
      </c>
      <c r="C211" s="370">
        <v>43263</v>
      </c>
      <c r="D211" s="183" t="s">
        <v>166</v>
      </c>
      <c r="E211" s="184" t="s">
        <v>133</v>
      </c>
      <c r="F211" s="184" t="s">
        <v>135</v>
      </c>
      <c r="G211" s="343" t="s">
        <v>109</v>
      </c>
      <c r="H211" s="348">
        <v>5</v>
      </c>
      <c r="I211" s="349">
        <v>5</v>
      </c>
      <c r="J211" s="349">
        <v>1</v>
      </c>
      <c r="K211" s="349">
        <v>1</v>
      </c>
      <c r="L211" s="349">
        <v>5</v>
      </c>
      <c r="M211" s="349">
        <v>4</v>
      </c>
      <c r="N211" s="350">
        <v>5</v>
      </c>
      <c r="O211" s="349">
        <v>5</v>
      </c>
      <c r="P211" s="349">
        <v>1</v>
      </c>
      <c r="Q211" s="351">
        <v>4</v>
      </c>
      <c r="R211" s="349">
        <v>4</v>
      </c>
      <c r="S211" s="349">
        <v>2</v>
      </c>
      <c r="T211" s="349">
        <v>1</v>
      </c>
      <c r="U211" s="349">
        <v>1</v>
      </c>
      <c r="V211" s="351">
        <v>5</v>
      </c>
      <c r="W211" s="351">
        <v>4</v>
      </c>
      <c r="X211" s="183"/>
      <c r="Y211" s="183"/>
      <c r="AB211" s="185"/>
      <c r="AC211" s="185"/>
      <c r="AD211" s="185"/>
      <c r="AE211" s="185"/>
      <c r="AF211" s="185"/>
      <c r="AG211" s="185"/>
      <c r="AH211" s="185"/>
      <c r="AI211" s="185"/>
      <c r="AJ211" s="185"/>
      <c r="AK211" s="185"/>
      <c r="AL211" s="185"/>
      <c r="AM211" s="185"/>
      <c r="AN211" s="185"/>
      <c r="AO211" s="185"/>
      <c r="AP211" s="185"/>
      <c r="AQ211" s="185"/>
      <c r="AR211" s="180"/>
      <c r="AS211" s="180"/>
      <c r="AT211" s="180"/>
      <c r="AU211" s="180"/>
      <c r="AV211" s="180"/>
      <c r="AW211" s="180"/>
      <c r="AX211" s="180"/>
      <c r="AY211" s="180"/>
      <c r="AZ211" s="181"/>
      <c r="BA211" s="181"/>
      <c r="BB211" s="180"/>
      <c r="BC211" s="180"/>
      <c r="BD211" s="180"/>
      <c r="BE211" s="180"/>
      <c r="BF211" s="180"/>
      <c r="BG211" s="180"/>
      <c r="BH211" s="180"/>
      <c r="BI211" s="180"/>
      <c r="BJ211" s="180"/>
      <c r="BK211" s="180"/>
      <c r="BL211" s="180"/>
      <c r="BM211" s="180"/>
      <c r="BN211" s="180"/>
      <c r="BO211" s="180"/>
      <c r="BP211" s="180"/>
      <c r="BQ211" s="180"/>
      <c r="BR211" s="180"/>
      <c r="BS211" s="180"/>
      <c r="BT211" s="180"/>
      <c r="BU211" s="180"/>
      <c r="BV211" s="180"/>
      <c r="BW211" s="180"/>
      <c r="BX211" s="180"/>
      <c r="BY211" s="180"/>
      <c r="BZ211" s="182"/>
      <c r="CA211" s="180"/>
      <c r="CB211" s="180"/>
      <c r="CC211" s="180"/>
      <c r="CD211" s="180"/>
      <c r="CE211" s="180"/>
      <c r="CF211" s="180"/>
      <c r="CG211" s="180"/>
      <c r="CH211" s="180"/>
      <c r="CI211" s="180"/>
      <c r="CJ211" s="180"/>
      <c r="CK211" s="180"/>
      <c r="CL211" s="180"/>
      <c r="CM211" s="180"/>
      <c r="CN211" s="180"/>
      <c r="CO211" s="180"/>
      <c r="CP211" s="180"/>
      <c r="CQ211" s="180"/>
      <c r="CR211" s="180"/>
      <c r="CS211" s="180"/>
      <c r="CT211" s="180"/>
      <c r="CU211" s="180"/>
      <c r="CV211" s="180"/>
      <c r="CW211" s="180"/>
      <c r="CX211" s="180"/>
      <c r="CY211" s="181"/>
    </row>
    <row r="212" spans="2:103" s="1" customFormat="1" ht="30" customHeight="1">
      <c r="B212" s="183">
        <v>207</v>
      </c>
      <c r="C212" s="370">
        <v>43263</v>
      </c>
      <c r="D212" s="183" t="s">
        <v>165</v>
      </c>
      <c r="E212" s="184" t="s">
        <v>133</v>
      </c>
      <c r="F212" s="184" t="s">
        <v>135</v>
      </c>
      <c r="G212" s="343" t="s">
        <v>120</v>
      </c>
      <c r="H212" s="348">
        <v>4</v>
      </c>
      <c r="I212" s="349">
        <v>5</v>
      </c>
      <c r="J212" s="349">
        <v>3</v>
      </c>
      <c r="K212" s="349">
        <v>4</v>
      </c>
      <c r="L212" s="349">
        <v>3</v>
      </c>
      <c r="M212" s="349">
        <v>4</v>
      </c>
      <c r="N212" s="350">
        <v>4</v>
      </c>
      <c r="O212" s="349"/>
      <c r="P212" s="349"/>
      <c r="Q212" s="351">
        <v>4</v>
      </c>
      <c r="R212" s="349"/>
      <c r="S212" s="349">
        <v>3</v>
      </c>
      <c r="T212" s="349">
        <v>2</v>
      </c>
      <c r="U212" s="349">
        <v>3</v>
      </c>
      <c r="V212" s="351">
        <v>4</v>
      </c>
      <c r="W212" s="351">
        <v>4</v>
      </c>
      <c r="X212" s="183"/>
      <c r="Y212" s="183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0"/>
      <c r="AS212" s="180"/>
      <c r="AT212" s="180"/>
      <c r="AU212" s="180"/>
      <c r="AV212" s="180"/>
      <c r="AW212" s="180"/>
      <c r="AX212" s="180"/>
      <c r="AY212" s="180"/>
      <c r="AZ212" s="181"/>
      <c r="BA212" s="181"/>
      <c r="BB212" s="180"/>
      <c r="BC212" s="180"/>
      <c r="BD212" s="180"/>
      <c r="BE212" s="180"/>
      <c r="BF212" s="180"/>
      <c r="BG212" s="180"/>
      <c r="BH212" s="180"/>
      <c r="BI212" s="180"/>
      <c r="BJ212" s="180"/>
      <c r="BK212" s="180"/>
      <c r="BL212" s="180"/>
      <c r="BM212" s="180"/>
      <c r="BN212" s="180"/>
      <c r="BO212" s="180"/>
      <c r="BP212" s="180"/>
      <c r="BQ212" s="180"/>
      <c r="BR212" s="180"/>
      <c r="BS212" s="180"/>
      <c r="BT212" s="180"/>
      <c r="BU212" s="180"/>
      <c r="BV212" s="180"/>
      <c r="BW212" s="180"/>
      <c r="BX212" s="180"/>
      <c r="BY212" s="180"/>
      <c r="BZ212" s="182"/>
      <c r="CA212" s="180"/>
      <c r="CB212" s="180"/>
      <c r="CC212" s="180"/>
      <c r="CD212" s="180"/>
      <c r="CE212" s="180"/>
      <c r="CF212" s="180"/>
      <c r="CG212" s="180"/>
      <c r="CH212" s="180"/>
      <c r="CI212" s="180"/>
      <c r="CJ212" s="180"/>
      <c r="CK212" s="180"/>
      <c r="CL212" s="180"/>
      <c r="CM212" s="180"/>
      <c r="CN212" s="180"/>
      <c r="CO212" s="180"/>
      <c r="CP212" s="180"/>
      <c r="CQ212" s="180"/>
      <c r="CR212" s="180"/>
      <c r="CS212" s="180"/>
      <c r="CT212" s="180"/>
      <c r="CU212" s="180"/>
      <c r="CV212" s="180"/>
      <c r="CW212" s="180"/>
      <c r="CX212" s="180"/>
      <c r="CY212" s="181"/>
    </row>
    <row r="213" spans="2:103" s="1" customFormat="1" ht="30" customHeight="1">
      <c r="B213" s="183">
        <v>208</v>
      </c>
      <c r="C213" s="370">
        <v>43263</v>
      </c>
      <c r="D213" s="183" t="s">
        <v>165</v>
      </c>
      <c r="E213" s="184" t="s">
        <v>133</v>
      </c>
      <c r="F213" s="184" t="s">
        <v>134</v>
      </c>
      <c r="G213" s="343" t="s">
        <v>105</v>
      </c>
      <c r="H213" s="348">
        <v>4</v>
      </c>
      <c r="I213" s="349">
        <v>3</v>
      </c>
      <c r="J213" s="349">
        <v>2</v>
      </c>
      <c r="K213" s="349">
        <v>1</v>
      </c>
      <c r="L213" s="349">
        <v>4</v>
      </c>
      <c r="M213" s="349">
        <v>4</v>
      </c>
      <c r="N213" s="350">
        <v>3</v>
      </c>
      <c r="O213" s="349">
        <v>4</v>
      </c>
      <c r="P213" s="349">
        <v>3</v>
      </c>
      <c r="Q213" s="351">
        <v>3</v>
      </c>
      <c r="R213" s="349">
        <v>2</v>
      </c>
      <c r="S213" s="349">
        <v>4</v>
      </c>
      <c r="T213" s="349">
        <v>4</v>
      </c>
      <c r="U213" s="349">
        <v>4</v>
      </c>
      <c r="V213" s="351">
        <v>4</v>
      </c>
      <c r="W213" s="351">
        <v>4</v>
      </c>
      <c r="X213" s="183"/>
      <c r="Y213" s="183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  <c r="AR213" s="180"/>
      <c r="AS213" s="180"/>
      <c r="AT213" s="180"/>
      <c r="AU213" s="180"/>
      <c r="AV213" s="180"/>
      <c r="AW213" s="180"/>
      <c r="AX213" s="180"/>
      <c r="AY213" s="180"/>
      <c r="AZ213" s="181"/>
      <c r="BA213" s="181"/>
      <c r="BB213" s="180"/>
      <c r="BC213" s="180"/>
      <c r="BD213" s="180"/>
      <c r="BE213" s="180"/>
      <c r="BF213" s="180"/>
      <c r="BG213" s="180"/>
      <c r="BH213" s="180"/>
      <c r="BI213" s="180"/>
      <c r="BJ213" s="180"/>
      <c r="BK213" s="180"/>
      <c r="BL213" s="180"/>
      <c r="BM213" s="180"/>
      <c r="BN213" s="180"/>
      <c r="BO213" s="180"/>
      <c r="BP213" s="180"/>
      <c r="BQ213" s="180"/>
      <c r="BR213" s="180"/>
      <c r="BS213" s="180"/>
      <c r="BT213" s="180"/>
      <c r="BU213" s="180"/>
      <c r="BV213" s="180"/>
      <c r="BW213" s="180"/>
      <c r="BX213" s="180"/>
      <c r="BY213" s="180"/>
      <c r="BZ213" s="182"/>
      <c r="CA213" s="180"/>
      <c r="CB213" s="180"/>
      <c r="CC213" s="180"/>
      <c r="CD213" s="180"/>
      <c r="CE213" s="180"/>
      <c r="CF213" s="180"/>
      <c r="CG213" s="180"/>
      <c r="CH213" s="180"/>
      <c r="CI213" s="180"/>
      <c r="CJ213" s="180"/>
      <c r="CK213" s="180"/>
      <c r="CL213" s="180"/>
      <c r="CM213" s="180"/>
      <c r="CN213" s="180"/>
      <c r="CO213" s="180"/>
      <c r="CP213" s="180"/>
      <c r="CQ213" s="180"/>
      <c r="CR213" s="180"/>
      <c r="CS213" s="180"/>
      <c r="CT213" s="180"/>
      <c r="CU213" s="180"/>
      <c r="CV213" s="180"/>
      <c r="CW213" s="180"/>
      <c r="CX213" s="180"/>
      <c r="CY213" s="181"/>
    </row>
    <row r="214" spans="2:103" s="1" customFormat="1" ht="30" customHeight="1">
      <c r="B214" s="367">
        <v>209</v>
      </c>
      <c r="C214" s="370">
        <v>43263</v>
      </c>
      <c r="D214" s="183" t="s">
        <v>165</v>
      </c>
      <c r="E214" s="184" t="s">
        <v>132</v>
      </c>
      <c r="F214" s="184" t="s">
        <v>134</v>
      </c>
      <c r="G214" s="343" t="s">
        <v>110</v>
      </c>
      <c r="H214" s="348">
        <v>3</v>
      </c>
      <c r="I214" s="349">
        <v>5</v>
      </c>
      <c r="J214" s="349">
        <v>2</v>
      </c>
      <c r="K214" s="349">
        <v>2</v>
      </c>
      <c r="L214" s="349">
        <v>4</v>
      </c>
      <c r="M214" s="349">
        <v>3</v>
      </c>
      <c r="N214" s="350">
        <v>4</v>
      </c>
      <c r="O214" s="349">
        <v>2</v>
      </c>
      <c r="P214" s="349">
        <v>2</v>
      </c>
      <c r="Q214" s="351">
        <v>3</v>
      </c>
      <c r="R214" s="349">
        <v>5</v>
      </c>
      <c r="S214" s="349">
        <v>4</v>
      </c>
      <c r="T214" s="349">
        <v>2</v>
      </c>
      <c r="U214" s="349">
        <v>2</v>
      </c>
      <c r="V214" s="351">
        <v>5</v>
      </c>
      <c r="W214" s="351">
        <v>3</v>
      </c>
      <c r="X214" s="183"/>
      <c r="Y214" s="183"/>
      <c r="AB214" s="185"/>
      <c r="AC214" s="185"/>
      <c r="AD214" s="185"/>
      <c r="AE214" s="185"/>
      <c r="AF214" s="185"/>
      <c r="AG214" s="185"/>
      <c r="AH214" s="185"/>
      <c r="AI214" s="185"/>
      <c r="AJ214" s="185"/>
      <c r="AK214" s="185"/>
      <c r="AL214" s="185"/>
      <c r="AM214" s="185"/>
      <c r="AN214" s="185"/>
      <c r="AO214" s="185"/>
      <c r="AP214" s="185"/>
      <c r="AQ214" s="185"/>
      <c r="AR214" s="180"/>
      <c r="AS214" s="180"/>
      <c r="AT214" s="180"/>
      <c r="AU214" s="180"/>
      <c r="AV214" s="180"/>
      <c r="AW214" s="180"/>
      <c r="AX214" s="180"/>
      <c r="AY214" s="180"/>
      <c r="AZ214" s="181"/>
      <c r="BA214" s="181"/>
      <c r="BB214" s="180"/>
      <c r="BC214" s="180"/>
      <c r="BD214" s="180"/>
      <c r="BE214" s="180"/>
      <c r="BF214" s="180"/>
      <c r="BG214" s="180"/>
      <c r="BH214" s="180"/>
      <c r="BI214" s="180"/>
      <c r="BJ214" s="180"/>
      <c r="BK214" s="180"/>
      <c r="BL214" s="180"/>
      <c r="BM214" s="180"/>
      <c r="BN214" s="180"/>
      <c r="BO214" s="180"/>
      <c r="BP214" s="180"/>
      <c r="BQ214" s="180"/>
      <c r="BR214" s="180"/>
      <c r="BS214" s="180"/>
      <c r="BT214" s="180"/>
      <c r="BU214" s="180"/>
      <c r="BV214" s="180"/>
      <c r="BW214" s="180"/>
      <c r="BX214" s="180"/>
      <c r="BY214" s="180"/>
      <c r="BZ214" s="182"/>
      <c r="CA214" s="180"/>
      <c r="CB214" s="180"/>
      <c r="CC214" s="180"/>
      <c r="CD214" s="180"/>
      <c r="CE214" s="180"/>
      <c r="CF214" s="180"/>
      <c r="CG214" s="180"/>
      <c r="CH214" s="180"/>
      <c r="CI214" s="180"/>
      <c r="CJ214" s="180"/>
      <c r="CK214" s="180"/>
      <c r="CL214" s="180"/>
      <c r="CM214" s="180"/>
      <c r="CN214" s="180"/>
      <c r="CO214" s="180"/>
      <c r="CP214" s="180"/>
      <c r="CQ214" s="180"/>
      <c r="CR214" s="180"/>
      <c r="CS214" s="180"/>
      <c r="CT214" s="180"/>
      <c r="CU214" s="180"/>
      <c r="CV214" s="180"/>
      <c r="CW214" s="180"/>
      <c r="CX214" s="180"/>
      <c r="CY214" s="181"/>
    </row>
    <row r="215" spans="2:103" s="1" customFormat="1" ht="30" customHeight="1">
      <c r="B215" s="183">
        <v>210</v>
      </c>
      <c r="C215" s="370">
        <v>43263</v>
      </c>
      <c r="D215" s="183" t="s">
        <v>165</v>
      </c>
      <c r="E215" s="184" t="s">
        <v>133</v>
      </c>
      <c r="F215" s="184" t="s">
        <v>135</v>
      </c>
      <c r="G215" s="343" t="s">
        <v>104</v>
      </c>
      <c r="H215" s="348">
        <v>4</v>
      </c>
      <c r="I215" s="349"/>
      <c r="J215" s="349">
        <v>4</v>
      </c>
      <c r="K215" s="349"/>
      <c r="L215" s="349">
        <v>4</v>
      </c>
      <c r="M215" s="349"/>
      <c r="N215" s="350">
        <v>4</v>
      </c>
      <c r="O215" s="349">
        <v>4</v>
      </c>
      <c r="P215" s="349">
        <v>4</v>
      </c>
      <c r="Q215" s="351">
        <v>4</v>
      </c>
      <c r="R215" s="349"/>
      <c r="S215" s="349">
        <v>5</v>
      </c>
      <c r="T215" s="349">
        <v>4</v>
      </c>
      <c r="U215" s="349">
        <v>4</v>
      </c>
      <c r="V215" s="351">
        <v>4</v>
      </c>
      <c r="W215" s="351">
        <v>4</v>
      </c>
      <c r="X215" s="183"/>
      <c r="Y215" s="183"/>
      <c r="AB215" s="185"/>
      <c r="AC215" s="185"/>
      <c r="AD215" s="185"/>
      <c r="AE215" s="185"/>
      <c r="AF215" s="185"/>
      <c r="AG215" s="185"/>
      <c r="AH215" s="185"/>
      <c r="AI215" s="185"/>
      <c r="AJ215" s="185"/>
      <c r="AK215" s="185"/>
      <c r="AL215" s="185"/>
      <c r="AM215" s="185"/>
      <c r="AN215" s="185"/>
      <c r="AO215" s="185"/>
      <c r="AP215" s="185"/>
      <c r="AQ215" s="185"/>
      <c r="AR215" s="180"/>
      <c r="AS215" s="180"/>
      <c r="AT215" s="180"/>
      <c r="AU215" s="180"/>
      <c r="AV215" s="180"/>
      <c r="AW215" s="180"/>
      <c r="AX215" s="180"/>
      <c r="AY215" s="180"/>
      <c r="AZ215" s="181"/>
      <c r="BA215" s="181"/>
      <c r="BB215" s="180"/>
      <c r="BC215" s="180"/>
      <c r="BD215" s="180"/>
      <c r="BE215" s="180"/>
      <c r="BF215" s="180"/>
      <c r="BG215" s="180"/>
      <c r="BH215" s="180"/>
      <c r="BI215" s="180"/>
      <c r="BJ215" s="180"/>
      <c r="BK215" s="180"/>
      <c r="BL215" s="180"/>
      <c r="BM215" s="180"/>
      <c r="BN215" s="180"/>
      <c r="BO215" s="180"/>
      <c r="BP215" s="180"/>
      <c r="BQ215" s="180"/>
      <c r="BR215" s="180"/>
      <c r="BS215" s="180"/>
      <c r="BT215" s="180"/>
      <c r="BU215" s="180"/>
      <c r="BV215" s="180"/>
      <c r="BW215" s="180"/>
      <c r="BX215" s="180"/>
      <c r="BY215" s="180"/>
      <c r="BZ215" s="182"/>
      <c r="CA215" s="180"/>
      <c r="CB215" s="180"/>
      <c r="CC215" s="180"/>
      <c r="CD215" s="180"/>
      <c r="CE215" s="180"/>
      <c r="CF215" s="180"/>
      <c r="CG215" s="180"/>
      <c r="CH215" s="180"/>
      <c r="CI215" s="180"/>
      <c r="CJ215" s="180"/>
      <c r="CK215" s="180"/>
      <c r="CL215" s="180"/>
      <c r="CM215" s="180"/>
      <c r="CN215" s="180"/>
      <c r="CO215" s="180"/>
      <c r="CP215" s="180"/>
      <c r="CQ215" s="180"/>
      <c r="CR215" s="180"/>
      <c r="CS215" s="180"/>
      <c r="CT215" s="180"/>
      <c r="CU215" s="180"/>
      <c r="CV215" s="180"/>
      <c r="CW215" s="180"/>
      <c r="CX215" s="180"/>
      <c r="CY215" s="181"/>
    </row>
    <row r="216" spans="2:103" s="1" customFormat="1" ht="30" customHeight="1">
      <c r="B216" s="183">
        <v>211</v>
      </c>
      <c r="C216" s="370">
        <v>43263</v>
      </c>
      <c r="D216" s="183" t="s">
        <v>165</v>
      </c>
      <c r="E216" s="184" t="s">
        <v>132</v>
      </c>
      <c r="F216" s="184" t="s">
        <v>134</v>
      </c>
      <c r="G216" s="343" t="s">
        <v>100</v>
      </c>
      <c r="H216" s="348">
        <v>5</v>
      </c>
      <c r="I216" s="349">
        <v>5</v>
      </c>
      <c r="J216" s="349">
        <v>3</v>
      </c>
      <c r="K216" s="349">
        <v>5</v>
      </c>
      <c r="L216" s="349">
        <v>5</v>
      </c>
      <c r="M216" s="349">
        <v>5</v>
      </c>
      <c r="N216" s="350">
        <v>4</v>
      </c>
      <c r="O216" s="349">
        <v>5</v>
      </c>
      <c r="P216" s="349">
        <v>2</v>
      </c>
      <c r="Q216" s="351">
        <v>1</v>
      </c>
      <c r="R216" s="349">
        <v>4</v>
      </c>
      <c r="S216" s="349">
        <v>3</v>
      </c>
      <c r="T216" s="349">
        <v>3</v>
      </c>
      <c r="U216" s="349">
        <v>4</v>
      </c>
      <c r="V216" s="351">
        <v>5</v>
      </c>
      <c r="W216" s="351">
        <v>5</v>
      </c>
      <c r="X216" s="183"/>
      <c r="Y216" s="183"/>
      <c r="AB216" s="185"/>
      <c r="AC216" s="185"/>
      <c r="AD216" s="185"/>
      <c r="AE216" s="185"/>
      <c r="AF216" s="185"/>
      <c r="AG216" s="185"/>
      <c r="AH216" s="185"/>
      <c r="AI216" s="185"/>
      <c r="AJ216" s="185"/>
      <c r="AK216" s="185"/>
      <c r="AL216" s="185"/>
      <c r="AM216" s="185"/>
      <c r="AN216" s="185"/>
      <c r="AO216" s="185"/>
      <c r="AP216" s="185"/>
      <c r="AQ216" s="185"/>
      <c r="AR216" s="180"/>
      <c r="AS216" s="180"/>
      <c r="AT216" s="180"/>
      <c r="AU216" s="180"/>
      <c r="AV216" s="180"/>
      <c r="AW216" s="180"/>
      <c r="AX216" s="180"/>
      <c r="AY216" s="180"/>
      <c r="AZ216" s="181"/>
      <c r="BA216" s="181"/>
      <c r="BB216" s="180"/>
      <c r="BC216" s="180"/>
      <c r="BD216" s="180"/>
      <c r="BE216" s="180"/>
      <c r="BF216" s="180"/>
      <c r="BG216" s="180"/>
      <c r="BH216" s="180"/>
      <c r="BI216" s="180"/>
      <c r="BJ216" s="180"/>
      <c r="BK216" s="180"/>
      <c r="BL216" s="180"/>
      <c r="BM216" s="180"/>
      <c r="BN216" s="180"/>
      <c r="BO216" s="180"/>
      <c r="BP216" s="180"/>
      <c r="BQ216" s="180"/>
      <c r="BR216" s="180"/>
      <c r="BS216" s="180"/>
      <c r="BT216" s="180"/>
      <c r="BU216" s="180"/>
      <c r="BV216" s="180"/>
      <c r="BW216" s="180"/>
      <c r="BX216" s="180"/>
      <c r="BY216" s="180"/>
      <c r="BZ216" s="182"/>
      <c r="CA216" s="180"/>
      <c r="CB216" s="180"/>
      <c r="CC216" s="180"/>
      <c r="CD216" s="180"/>
      <c r="CE216" s="180"/>
      <c r="CF216" s="180"/>
      <c r="CG216" s="180"/>
      <c r="CH216" s="180"/>
      <c r="CI216" s="180"/>
      <c r="CJ216" s="180"/>
      <c r="CK216" s="180"/>
      <c r="CL216" s="180"/>
      <c r="CM216" s="180"/>
      <c r="CN216" s="180"/>
      <c r="CO216" s="180"/>
      <c r="CP216" s="180"/>
      <c r="CQ216" s="180"/>
      <c r="CR216" s="180"/>
      <c r="CS216" s="180"/>
      <c r="CT216" s="180"/>
      <c r="CU216" s="180"/>
      <c r="CV216" s="180"/>
      <c r="CW216" s="180"/>
      <c r="CX216" s="180"/>
      <c r="CY216" s="181"/>
    </row>
    <row r="217" spans="2:103" s="1" customFormat="1" ht="30" customHeight="1">
      <c r="B217" s="183">
        <v>212</v>
      </c>
      <c r="C217" s="370">
        <v>43264</v>
      </c>
      <c r="D217" s="183" t="s">
        <v>165</v>
      </c>
      <c r="E217" s="184" t="s">
        <v>132</v>
      </c>
      <c r="F217" s="184" t="s">
        <v>135</v>
      </c>
      <c r="G217" s="343" t="s">
        <v>130</v>
      </c>
      <c r="H217" s="348">
        <v>3</v>
      </c>
      <c r="I217" s="349">
        <v>3</v>
      </c>
      <c r="J217" s="349">
        <v>1</v>
      </c>
      <c r="K217" s="349">
        <v>2</v>
      </c>
      <c r="L217" s="349">
        <v>1</v>
      </c>
      <c r="M217" s="349">
        <v>3</v>
      </c>
      <c r="N217" s="350">
        <v>2</v>
      </c>
      <c r="O217" s="349">
        <v>3</v>
      </c>
      <c r="P217" s="349">
        <v>4</v>
      </c>
      <c r="Q217" s="351">
        <v>3</v>
      </c>
      <c r="R217" s="349">
        <v>2</v>
      </c>
      <c r="S217" s="349">
        <v>3</v>
      </c>
      <c r="T217" s="349">
        <v>4</v>
      </c>
      <c r="U217" s="349">
        <v>4</v>
      </c>
      <c r="V217" s="351">
        <v>4</v>
      </c>
      <c r="W217" s="351">
        <v>4</v>
      </c>
      <c r="X217" s="183"/>
      <c r="Y217" s="183"/>
      <c r="AB217" s="185"/>
      <c r="AC217" s="185"/>
      <c r="AD217" s="185"/>
      <c r="AE217" s="185"/>
      <c r="AF217" s="185"/>
      <c r="AG217" s="185"/>
      <c r="AH217" s="185"/>
      <c r="AI217" s="185"/>
      <c r="AJ217" s="185"/>
      <c r="AK217" s="185"/>
      <c r="AL217" s="185"/>
      <c r="AM217" s="185"/>
      <c r="AN217" s="185"/>
      <c r="AO217" s="185"/>
      <c r="AP217" s="185"/>
      <c r="AQ217" s="185"/>
      <c r="AR217" s="180"/>
      <c r="AS217" s="180"/>
      <c r="AT217" s="180"/>
      <c r="AU217" s="180"/>
      <c r="AV217" s="180"/>
      <c r="AW217" s="180"/>
      <c r="AX217" s="180"/>
      <c r="AY217" s="180"/>
      <c r="AZ217" s="181"/>
      <c r="BA217" s="181"/>
      <c r="BB217" s="180"/>
      <c r="BC217" s="180"/>
      <c r="BD217" s="180"/>
      <c r="BE217" s="180"/>
      <c r="BF217" s="180"/>
      <c r="BG217" s="180"/>
      <c r="BH217" s="180"/>
      <c r="BI217" s="180"/>
      <c r="BJ217" s="180"/>
      <c r="BK217" s="180"/>
      <c r="BL217" s="180"/>
      <c r="BM217" s="180"/>
      <c r="BN217" s="180"/>
      <c r="BO217" s="180"/>
      <c r="BP217" s="180"/>
      <c r="BQ217" s="180"/>
      <c r="BR217" s="180"/>
      <c r="BS217" s="180"/>
      <c r="BT217" s="180"/>
      <c r="BU217" s="180"/>
      <c r="BV217" s="180"/>
      <c r="BW217" s="180"/>
      <c r="BX217" s="180"/>
      <c r="BY217" s="180"/>
      <c r="BZ217" s="182"/>
      <c r="CA217" s="180"/>
      <c r="CB217" s="180"/>
      <c r="CC217" s="180"/>
      <c r="CD217" s="180"/>
      <c r="CE217" s="180"/>
      <c r="CF217" s="180"/>
      <c r="CG217" s="180"/>
      <c r="CH217" s="180"/>
      <c r="CI217" s="180"/>
      <c r="CJ217" s="180"/>
      <c r="CK217" s="180"/>
      <c r="CL217" s="180"/>
      <c r="CM217" s="180"/>
      <c r="CN217" s="180"/>
      <c r="CO217" s="180"/>
      <c r="CP217" s="180"/>
      <c r="CQ217" s="180"/>
      <c r="CR217" s="180"/>
      <c r="CS217" s="180"/>
      <c r="CT217" s="180"/>
      <c r="CU217" s="180"/>
      <c r="CV217" s="180"/>
      <c r="CW217" s="180"/>
      <c r="CX217" s="180"/>
      <c r="CY217" s="181"/>
    </row>
    <row r="218" spans="2:103" s="1" customFormat="1" ht="30" customHeight="1">
      <c r="B218" s="183">
        <v>213</v>
      </c>
      <c r="C218" s="370">
        <v>43264</v>
      </c>
      <c r="D218" s="183" t="s">
        <v>165</v>
      </c>
      <c r="E218" s="184" t="s">
        <v>133</v>
      </c>
      <c r="F218" s="184" t="s">
        <v>134</v>
      </c>
      <c r="G218" s="343" t="s">
        <v>100</v>
      </c>
      <c r="H218" s="348">
        <v>5</v>
      </c>
      <c r="I218" s="349">
        <v>4</v>
      </c>
      <c r="J218" s="349">
        <v>3</v>
      </c>
      <c r="K218" s="349">
        <v>4</v>
      </c>
      <c r="L218" s="349">
        <v>5</v>
      </c>
      <c r="M218" s="349">
        <v>4</v>
      </c>
      <c r="N218" s="350">
        <v>5</v>
      </c>
      <c r="O218" s="349">
        <v>5</v>
      </c>
      <c r="P218" s="349">
        <v>4</v>
      </c>
      <c r="Q218" s="351">
        <v>4</v>
      </c>
      <c r="R218" s="349">
        <v>5</v>
      </c>
      <c r="S218" s="349">
        <v>4</v>
      </c>
      <c r="T218" s="349">
        <v>4</v>
      </c>
      <c r="U218" s="349">
        <v>4</v>
      </c>
      <c r="V218" s="351">
        <v>5</v>
      </c>
      <c r="W218" s="351">
        <v>4</v>
      </c>
      <c r="X218" s="183"/>
      <c r="Y218" s="183"/>
      <c r="AB218" s="185"/>
      <c r="AC218" s="185"/>
      <c r="AD218" s="185"/>
      <c r="AE218" s="185"/>
      <c r="AF218" s="185"/>
      <c r="AG218" s="185"/>
      <c r="AH218" s="185"/>
      <c r="AI218" s="185"/>
      <c r="AJ218" s="185"/>
      <c r="AK218" s="185"/>
      <c r="AL218" s="185"/>
      <c r="AM218" s="185"/>
      <c r="AN218" s="185"/>
      <c r="AO218" s="185"/>
      <c r="AP218" s="185"/>
      <c r="AQ218" s="185"/>
      <c r="AR218" s="180"/>
      <c r="AS218" s="180"/>
      <c r="AT218" s="180"/>
      <c r="AU218" s="180"/>
      <c r="AV218" s="180"/>
      <c r="AW218" s="180"/>
      <c r="AX218" s="180"/>
      <c r="AY218" s="180"/>
      <c r="AZ218" s="181"/>
      <c r="BA218" s="181"/>
      <c r="BB218" s="180"/>
      <c r="BC218" s="180"/>
      <c r="BD218" s="180"/>
      <c r="BE218" s="180"/>
      <c r="BF218" s="180"/>
      <c r="BG218" s="180"/>
      <c r="BH218" s="180"/>
      <c r="BI218" s="180"/>
      <c r="BJ218" s="180"/>
      <c r="BK218" s="180"/>
      <c r="BL218" s="180"/>
      <c r="BM218" s="180"/>
      <c r="BN218" s="180"/>
      <c r="BO218" s="180"/>
      <c r="BP218" s="180"/>
      <c r="BQ218" s="180"/>
      <c r="BR218" s="180"/>
      <c r="BS218" s="180"/>
      <c r="BT218" s="180"/>
      <c r="BU218" s="180"/>
      <c r="BV218" s="180"/>
      <c r="BW218" s="180"/>
      <c r="BX218" s="180"/>
      <c r="BY218" s="180"/>
      <c r="BZ218" s="182"/>
      <c r="CA218" s="180"/>
      <c r="CB218" s="180"/>
      <c r="CC218" s="180"/>
      <c r="CD218" s="180"/>
      <c r="CE218" s="180"/>
      <c r="CF218" s="180"/>
      <c r="CG218" s="180"/>
      <c r="CH218" s="180"/>
      <c r="CI218" s="180"/>
      <c r="CJ218" s="180"/>
      <c r="CK218" s="180"/>
      <c r="CL218" s="180"/>
      <c r="CM218" s="180"/>
      <c r="CN218" s="180"/>
      <c r="CO218" s="180"/>
      <c r="CP218" s="180"/>
      <c r="CQ218" s="180"/>
      <c r="CR218" s="180"/>
      <c r="CS218" s="180"/>
      <c r="CT218" s="180"/>
      <c r="CU218" s="180"/>
      <c r="CV218" s="180"/>
      <c r="CW218" s="180"/>
      <c r="CX218" s="180"/>
      <c r="CY218" s="181"/>
    </row>
    <row r="219" spans="2:103" s="1" customFormat="1" ht="30" customHeight="1">
      <c r="B219" s="183">
        <v>214</v>
      </c>
      <c r="C219" s="370">
        <v>43264</v>
      </c>
      <c r="D219" s="183" t="s">
        <v>165</v>
      </c>
      <c r="E219" s="184" t="s">
        <v>133</v>
      </c>
      <c r="F219" s="184" t="s">
        <v>134</v>
      </c>
      <c r="G219" s="343" t="s">
        <v>99</v>
      </c>
      <c r="H219" s="348">
        <v>4</v>
      </c>
      <c r="I219" s="349">
        <v>5</v>
      </c>
      <c r="J219" s="349">
        <v>4</v>
      </c>
      <c r="K219" s="349">
        <v>3</v>
      </c>
      <c r="L219" s="349">
        <v>4</v>
      </c>
      <c r="M219" s="349">
        <v>3</v>
      </c>
      <c r="N219" s="350">
        <v>5</v>
      </c>
      <c r="O219" s="349">
        <v>4</v>
      </c>
      <c r="P219" s="349">
        <v>4</v>
      </c>
      <c r="Q219" s="351">
        <v>4</v>
      </c>
      <c r="R219" s="349">
        <v>5</v>
      </c>
      <c r="S219" s="349">
        <v>4</v>
      </c>
      <c r="T219" s="349">
        <v>3</v>
      </c>
      <c r="U219" s="349">
        <v>4</v>
      </c>
      <c r="V219" s="351">
        <v>5</v>
      </c>
      <c r="W219" s="351">
        <v>4</v>
      </c>
      <c r="X219" s="183"/>
      <c r="Y219" s="183"/>
      <c r="AB219" s="185"/>
      <c r="AC219" s="185"/>
      <c r="AD219" s="185"/>
      <c r="AE219" s="185"/>
      <c r="AF219" s="185"/>
      <c r="AG219" s="185"/>
      <c r="AH219" s="185"/>
      <c r="AI219" s="185"/>
      <c r="AJ219" s="185"/>
      <c r="AK219" s="185"/>
      <c r="AL219" s="185"/>
      <c r="AM219" s="185"/>
      <c r="AN219" s="185"/>
      <c r="AO219" s="185"/>
      <c r="AP219" s="185"/>
      <c r="AQ219" s="185"/>
      <c r="AR219" s="180"/>
      <c r="AS219" s="180"/>
      <c r="AT219" s="180"/>
      <c r="AU219" s="180"/>
      <c r="AV219" s="180"/>
      <c r="AW219" s="180"/>
      <c r="AX219" s="180"/>
      <c r="AY219" s="180"/>
      <c r="AZ219" s="181"/>
      <c r="BA219" s="181"/>
      <c r="BB219" s="180"/>
      <c r="BC219" s="180"/>
      <c r="BD219" s="180"/>
      <c r="BE219" s="180"/>
      <c r="BF219" s="180"/>
      <c r="BG219" s="180"/>
      <c r="BH219" s="180"/>
      <c r="BI219" s="180"/>
      <c r="BJ219" s="180"/>
      <c r="BK219" s="180"/>
      <c r="BL219" s="180"/>
      <c r="BM219" s="180"/>
      <c r="BN219" s="180"/>
      <c r="BO219" s="180"/>
      <c r="BP219" s="180"/>
      <c r="BQ219" s="180"/>
      <c r="BR219" s="180"/>
      <c r="BS219" s="180"/>
      <c r="BT219" s="180"/>
      <c r="BU219" s="180"/>
      <c r="BV219" s="180"/>
      <c r="BW219" s="180"/>
      <c r="BX219" s="180"/>
      <c r="BY219" s="180"/>
      <c r="BZ219" s="182"/>
      <c r="CA219" s="180"/>
      <c r="CB219" s="180"/>
      <c r="CC219" s="180"/>
      <c r="CD219" s="180"/>
      <c r="CE219" s="180"/>
      <c r="CF219" s="180"/>
      <c r="CG219" s="180"/>
      <c r="CH219" s="180"/>
      <c r="CI219" s="180"/>
      <c r="CJ219" s="180"/>
      <c r="CK219" s="180"/>
      <c r="CL219" s="180"/>
      <c r="CM219" s="180"/>
      <c r="CN219" s="180"/>
      <c r="CO219" s="180"/>
      <c r="CP219" s="180"/>
      <c r="CQ219" s="180"/>
      <c r="CR219" s="180"/>
      <c r="CS219" s="180"/>
      <c r="CT219" s="180"/>
      <c r="CU219" s="180"/>
      <c r="CV219" s="180"/>
      <c r="CW219" s="180"/>
      <c r="CX219" s="180"/>
      <c r="CY219" s="181"/>
    </row>
    <row r="220" spans="2:103" s="1" customFormat="1" ht="30" customHeight="1">
      <c r="B220" s="183">
        <v>215</v>
      </c>
      <c r="C220" s="370">
        <v>43264</v>
      </c>
      <c r="D220" s="183" t="s">
        <v>165</v>
      </c>
      <c r="E220" s="184" t="s">
        <v>132</v>
      </c>
      <c r="F220" s="184" t="s">
        <v>135</v>
      </c>
      <c r="G220" s="343" t="s">
        <v>104</v>
      </c>
      <c r="H220" s="348">
        <v>5</v>
      </c>
      <c r="I220" s="349">
        <v>5</v>
      </c>
      <c r="J220" s="349">
        <v>3</v>
      </c>
      <c r="K220" s="349">
        <v>3</v>
      </c>
      <c r="L220" s="349">
        <v>5</v>
      </c>
      <c r="M220" s="349">
        <v>5</v>
      </c>
      <c r="N220" s="350">
        <v>4</v>
      </c>
      <c r="O220" s="349">
        <v>5</v>
      </c>
      <c r="P220" s="349">
        <v>4</v>
      </c>
      <c r="Q220" s="351">
        <v>5</v>
      </c>
      <c r="R220" s="349">
        <v>4</v>
      </c>
      <c r="S220" s="349">
        <v>3</v>
      </c>
      <c r="T220" s="349">
        <v>2</v>
      </c>
      <c r="U220" s="349">
        <v>3</v>
      </c>
      <c r="V220" s="351">
        <v>5</v>
      </c>
      <c r="W220" s="351">
        <v>5</v>
      </c>
      <c r="X220" s="183"/>
      <c r="Y220" s="183"/>
      <c r="AB220" s="185"/>
      <c r="AC220" s="185"/>
      <c r="AD220" s="185"/>
      <c r="AE220" s="185"/>
      <c r="AF220" s="185"/>
      <c r="AG220" s="185"/>
      <c r="AH220" s="185"/>
      <c r="AI220" s="185"/>
      <c r="AJ220" s="185"/>
      <c r="AK220" s="185"/>
      <c r="AL220" s="185"/>
      <c r="AM220" s="185"/>
      <c r="AN220" s="185"/>
      <c r="AO220" s="185"/>
      <c r="AP220" s="185"/>
      <c r="AQ220" s="185"/>
      <c r="AR220" s="180"/>
      <c r="AS220" s="180"/>
      <c r="AT220" s="180"/>
      <c r="AU220" s="180"/>
      <c r="AV220" s="180"/>
      <c r="AW220" s="180"/>
      <c r="AX220" s="180"/>
      <c r="AY220" s="180"/>
      <c r="AZ220" s="181"/>
      <c r="BA220" s="181"/>
      <c r="BB220" s="180"/>
      <c r="BC220" s="180"/>
      <c r="BD220" s="180"/>
      <c r="BE220" s="180"/>
      <c r="BF220" s="180"/>
      <c r="BG220" s="180"/>
      <c r="BH220" s="180"/>
      <c r="BI220" s="180"/>
      <c r="BJ220" s="180"/>
      <c r="BK220" s="180"/>
      <c r="BL220" s="180"/>
      <c r="BM220" s="180"/>
      <c r="BN220" s="180"/>
      <c r="BO220" s="180"/>
      <c r="BP220" s="180"/>
      <c r="BQ220" s="180"/>
      <c r="BR220" s="180"/>
      <c r="BS220" s="180"/>
      <c r="BT220" s="180"/>
      <c r="BU220" s="180"/>
      <c r="BV220" s="180"/>
      <c r="BW220" s="180"/>
      <c r="BX220" s="180"/>
      <c r="BY220" s="180"/>
      <c r="BZ220" s="182"/>
      <c r="CA220" s="180"/>
      <c r="CB220" s="180"/>
      <c r="CC220" s="180"/>
      <c r="CD220" s="180"/>
      <c r="CE220" s="180"/>
      <c r="CF220" s="180"/>
      <c r="CG220" s="180"/>
      <c r="CH220" s="180"/>
      <c r="CI220" s="180"/>
      <c r="CJ220" s="180"/>
      <c r="CK220" s="180"/>
      <c r="CL220" s="180"/>
      <c r="CM220" s="180"/>
      <c r="CN220" s="180"/>
      <c r="CO220" s="180"/>
      <c r="CP220" s="180"/>
      <c r="CQ220" s="180"/>
      <c r="CR220" s="180"/>
      <c r="CS220" s="180"/>
      <c r="CT220" s="180"/>
      <c r="CU220" s="180"/>
      <c r="CV220" s="180"/>
      <c r="CW220" s="180"/>
      <c r="CX220" s="180"/>
      <c r="CY220" s="181"/>
    </row>
    <row r="221" spans="2:103" s="1" customFormat="1" ht="30" customHeight="1">
      <c r="B221" s="183">
        <v>216</v>
      </c>
      <c r="C221" s="370">
        <v>43264</v>
      </c>
      <c r="D221" s="183" t="s">
        <v>165</v>
      </c>
      <c r="E221" s="184" t="s">
        <v>133</v>
      </c>
      <c r="F221" s="184" t="s">
        <v>134</v>
      </c>
      <c r="G221" s="343" t="s">
        <v>93</v>
      </c>
      <c r="H221" s="348">
        <v>5</v>
      </c>
      <c r="I221" s="349">
        <v>4</v>
      </c>
      <c r="J221" s="349">
        <v>1</v>
      </c>
      <c r="K221" s="349">
        <v>1</v>
      </c>
      <c r="L221" s="349">
        <v>3</v>
      </c>
      <c r="M221" s="349">
        <v>4</v>
      </c>
      <c r="N221" s="350">
        <v>4</v>
      </c>
      <c r="O221" s="349">
        <v>4</v>
      </c>
      <c r="P221" s="349">
        <v>2</v>
      </c>
      <c r="Q221" s="351">
        <v>3</v>
      </c>
      <c r="R221" s="349">
        <v>5</v>
      </c>
      <c r="S221" s="349">
        <v>1</v>
      </c>
      <c r="T221" s="349">
        <v>1</v>
      </c>
      <c r="U221" s="349">
        <v>2</v>
      </c>
      <c r="V221" s="351">
        <v>4</v>
      </c>
      <c r="W221" s="351">
        <v>4</v>
      </c>
      <c r="X221" s="183"/>
      <c r="Y221" s="183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185"/>
      <c r="AL221" s="185"/>
      <c r="AM221" s="185"/>
      <c r="AN221" s="185"/>
      <c r="AO221" s="185"/>
      <c r="AP221" s="185"/>
      <c r="AQ221" s="185"/>
      <c r="AR221" s="180"/>
      <c r="AS221" s="180"/>
      <c r="AT221" s="180"/>
      <c r="AU221" s="180"/>
      <c r="AV221" s="180"/>
      <c r="AW221" s="180"/>
      <c r="AX221" s="180"/>
      <c r="AY221" s="180"/>
      <c r="AZ221" s="181"/>
      <c r="BA221" s="181"/>
      <c r="BB221" s="180"/>
      <c r="BC221" s="180"/>
      <c r="BD221" s="180"/>
      <c r="BE221" s="180"/>
      <c r="BF221" s="180"/>
      <c r="BG221" s="180"/>
      <c r="BH221" s="180"/>
      <c r="BI221" s="180"/>
      <c r="BJ221" s="180"/>
      <c r="BK221" s="180"/>
      <c r="BL221" s="180"/>
      <c r="BM221" s="180"/>
      <c r="BN221" s="180"/>
      <c r="BO221" s="180"/>
      <c r="BP221" s="180"/>
      <c r="BQ221" s="180"/>
      <c r="BR221" s="180"/>
      <c r="BS221" s="180"/>
      <c r="BT221" s="180"/>
      <c r="BU221" s="180"/>
      <c r="BV221" s="180"/>
      <c r="BW221" s="180"/>
      <c r="BX221" s="180"/>
      <c r="BY221" s="180"/>
      <c r="BZ221" s="182"/>
      <c r="CA221" s="180"/>
      <c r="CB221" s="180"/>
      <c r="CC221" s="180"/>
      <c r="CD221" s="180"/>
      <c r="CE221" s="180"/>
      <c r="CF221" s="180"/>
      <c r="CG221" s="180"/>
      <c r="CH221" s="180"/>
      <c r="CI221" s="180"/>
      <c r="CJ221" s="180"/>
      <c r="CK221" s="180"/>
      <c r="CL221" s="180"/>
      <c r="CM221" s="180"/>
      <c r="CN221" s="180"/>
      <c r="CO221" s="180"/>
      <c r="CP221" s="180"/>
      <c r="CQ221" s="180"/>
      <c r="CR221" s="180"/>
      <c r="CS221" s="180"/>
      <c r="CT221" s="180"/>
      <c r="CU221" s="180"/>
      <c r="CV221" s="180"/>
      <c r="CW221" s="180"/>
      <c r="CX221" s="180"/>
      <c r="CY221" s="181"/>
    </row>
    <row r="222" spans="2:103" s="1" customFormat="1" ht="30" customHeight="1">
      <c r="B222" s="367">
        <v>217</v>
      </c>
      <c r="C222" s="370">
        <v>43264</v>
      </c>
      <c r="D222" s="183" t="s">
        <v>165</v>
      </c>
      <c r="E222" s="184" t="s">
        <v>132</v>
      </c>
      <c r="F222" s="184" t="s">
        <v>134</v>
      </c>
      <c r="G222" s="343" t="s">
        <v>99</v>
      </c>
      <c r="H222" s="348">
        <v>5</v>
      </c>
      <c r="I222" s="349">
        <v>4</v>
      </c>
      <c r="J222" s="349">
        <v>3</v>
      </c>
      <c r="K222" s="349">
        <v>3</v>
      </c>
      <c r="L222" s="349">
        <v>5</v>
      </c>
      <c r="M222" s="349">
        <v>3</v>
      </c>
      <c r="N222" s="350">
        <v>4</v>
      </c>
      <c r="O222" s="349">
        <v>5</v>
      </c>
      <c r="P222" s="349">
        <v>4</v>
      </c>
      <c r="Q222" s="351">
        <v>4</v>
      </c>
      <c r="R222" s="349">
        <v>5</v>
      </c>
      <c r="S222" s="349">
        <v>5</v>
      </c>
      <c r="T222" s="349">
        <v>4</v>
      </c>
      <c r="U222" s="349">
        <v>5</v>
      </c>
      <c r="V222" s="351">
        <v>5</v>
      </c>
      <c r="W222" s="351">
        <v>5</v>
      </c>
      <c r="X222" s="183"/>
      <c r="Y222" s="183"/>
      <c r="AB222" s="185"/>
      <c r="AC222" s="185"/>
      <c r="AD222" s="185"/>
      <c r="AE222" s="185"/>
      <c r="AF222" s="185"/>
      <c r="AG222" s="185"/>
      <c r="AH222" s="185"/>
      <c r="AI222" s="185"/>
      <c r="AJ222" s="185"/>
      <c r="AK222" s="185"/>
      <c r="AL222" s="185"/>
      <c r="AM222" s="185"/>
      <c r="AN222" s="185"/>
      <c r="AO222" s="185"/>
      <c r="AP222" s="185"/>
      <c r="AQ222" s="185"/>
      <c r="AR222" s="180"/>
      <c r="AS222" s="180"/>
      <c r="AT222" s="180"/>
      <c r="AU222" s="180"/>
      <c r="AV222" s="180"/>
      <c r="AW222" s="180"/>
      <c r="AX222" s="180"/>
      <c r="AY222" s="180"/>
      <c r="AZ222" s="181"/>
      <c r="BA222" s="181"/>
      <c r="BB222" s="180"/>
      <c r="BC222" s="180"/>
      <c r="BD222" s="180"/>
      <c r="BE222" s="180"/>
      <c r="BF222" s="180"/>
      <c r="BG222" s="180"/>
      <c r="BH222" s="180"/>
      <c r="BI222" s="180"/>
      <c r="BJ222" s="180"/>
      <c r="BK222" s="180"/>
      <c r="BL222" s="180"/>
      <c r="BM222" s="180"/>
      <c r="BN222" s="180"/>
      <c r="BO222" s="180"/>
      <c r="BP222" s="180"/>
      <c r="BQ222" s="180"/>
      <c r="BR222" s="180"/>
      <c r="BS222" s="180"/>
      <c r="BT222" s="180"/>
      <c r="BU222" s="180"/>
      <c r="BV222" s="180"/>
      <c r="BW222" s="180"/>
      <c r="BX222" s="180"/>
      <c r="BY222" s="180"/>
      <c r="BZ222" s="182"/>
      <c r="CA222" s="180"/>
      <c r="CB222" s="180"/>
      <c r="CC222" s="180"/>
      <c r="CD222" s="180"/>
      <c r="CE222" s="180"/>
      <c r="CF222" s="180"/>
      <c r="CG222" s="180"/>
      <c r="CH222" s="180"/>
      <c r="CI222" s="180"/>
      <c r="CJ222" s="180"/>
      <c r="CK222" s="180"/>
      <c r="CL222" s="180"/>
      <c r="CM222" s="180"/>
      <c r="CN222" s="180"/>
      <c r="CO222" s="180"/>
      <c r="CP222" s="180"/>
      <c r="CQ222" s="180"/>
      <c r="CR222" s="180"/>
      <c r="CS222" s="180"/>
      <c r="CT222" s="180"/>
      <c r="CU222" s="180"/>
      <c r="CV222" s="180"/>
      <c r="CW222" s="180"/>
      <c r="CX222" s="180"/>
      <c r="CY222" s="181"/>
    </row>
    <row r="223" spans="2:103" s="1" customFormat="1" ht="30" customHeight="1">
      <c r="B223" s="183">
        <v>218</v>
      </c>
      <c r="C223" s="370">
        <v>43264</v>
      </c>
      <c r="D223" s="183" t="s">
        <v>165</v>
      </c>
      <c r="E223" s="184" t="s">
        <v>133</v>
      </c>
      <c r="F223" s="184" t="s">
        <v>134</v>
      </c>
      <c r="G223" s="343" t="s">
        <v>95</v>
      </c>
      <c r="H223" s="348">
        <v>2</v>
      </c>
      <c r="I223" s="349"/>
      <c r="J223" s="349">
        <v>2</v>
      </c>
      <c r="K223" s="349">
        <v>1</v>
      </c>
      <c r="L223" s="349">
        <v>1</v>
      </c>
      <c r="M223" s="349">
        <v>2</v>
      </c>
      <c r="N223" s="350">
        <v>2</v>
      </c>
      <c r="O223" s="349">
        <v>2</v>
      </c>
      <c r="P223" s="349">
        <v>2</v>
      </c>
      <c r="Q223" s="351">
        <v>4</v>
      </c>
      <c r="R223" s="349"/>
      <c r="S223" s="349">
        <v>1</v>
      </c>
      <c r="T223" s="349"/>
      <c r="U223" s="349">
        <v>4</v>
      </c>
      <c r="V223" s="351"/>
      <c r="W223" s="351">
        <v>2</v>
      </c>
      <c r="X223" s="183"/>
      <c r="Y223" s="183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  <c r="AR223" s="180"/>
      <c r="AS223" s="180"/>
      <c r="AT223" s="180"/>
      <c r="AU223" s="180"/>
      <c r="AV223" s="180"/>
      <c r="AW223" s="180"/>
      <c r="AX223" s="180"/>
      <c r="AY223" s="180"/>
      <c r="AZ223" s="181"/>
      <c r="BA223" s="181"/>
      <c r="BB223" s="180"/>
      <c r="BC223" s="180"/>
      <c r="BD223" s="180"/>
      <c r="BE223" s="180"/>
      <c r="BF223" s="180"/>
      <c r="BG223" s="180"/>
      <c r="BH223" s="180"/>
      <c r="BI223" s="180"/>
      <c r="BJ223" s="180"/>
      <c r="BK223" s="180"/>
      <c r="BL223" s="180"/>
      <c r="BM223" s="180"/>
      <c r="BN223" s="180"/>
      <c r="BO223" s="180"/>
      <c r="BP223" s="180"/>
      <c r="BQ223" s="180"/>
      <c r="BR223" s="180"/>
      <c r="BS223" s="180"/>
      <c r="BT223" s="180"/>
      <c r="BU223" s="180"/>
      <c r="BV223" s="180"/>
      <c r="BW223" s="180"/>
      <c r="BX223" s="180"/>
      <c r="BY223" s="180"/>
      <c r="BZ223" s="182"/>
      <c r="CA223" s="180"/>
      <c r="CB223" s="180"/>
      <c r="CC223" s="180"/>
      <c r="CD223" s="180"/>
      <c r="CE223" s="180"/>
      <c r="CF223" s="180"/>
      <c r="CG223" s="180"/>
      <c r="CH223" s="180"/>
      <c r="CI223" s="180"/>
      <c r="CJ223" s="180"/>
      <c r="CK223" s="180"/>
      <c r="CL223" s="180"/>
      <c r="CM223" s="180"/>
      <c r="CN223" s="180"/>
      <c r="CO223" s="180"/>
      <c r="CP223" s="180"/>
      <c r="CQ223" s="180"/>
      <c r="CR223" s="180"/>
      <c r="CS223" s="180"/>
      <c r="CT223" s="180"/>
      <c r="CU223" s="180"/>
      <c r="CV223" s="180"/>
      <c r="CW223" s="180"/>
      <c r="CX223" s="180"/>
      <c r="CY223" s="181"/>
    </row>
    <row r="224" spans="2:103" s="1" customFormat="1" ht="30" customHeight="1">
      <c r="B224" s="183">
        <v>219</v>
      </c>
      <c r="C224" s="370">
        <v>43264</v>
      </c>
      <c r="D224" s="183" t="s">
        <v>165</v>
      </c>
      <c r="E224" s="184" t="s">
        <v>133</v>
      </c>
      <c r="F224" s="184" t="s">
        <v>136</v>
      </c>
      <c r="G224" s="343" t="s">
        <v>98</v>
      </c>
      <c r="H224" s="348">
        <v>1</v>
      </c>
      <c r="I224" s="349">
        <v>4</v>
      </c>
      <c r="J224" s="349">
        <v>2</v>
      </c>
      <c r="K224" s="349">
        <v>2</v>
      </c>
      <c r="L224" s="349"/>
      <c r="M224" s="349"/>
      <c r="N224" s="350"/>
      <c r="O224" s="349"/>
      <c r="P224" s="349"/>
      <c r="Q224" s="351"/>
      <c r="R224" s="349">
        <v>4</v>
      </c>
      <c r="S224" s="349">
        <v>1</v>
      </c>
      <c r="T224" s="349"/>
      <c r="U224" s="349"/>
      <c r="V224" s="351"/>
      <c r="W224" s="351"/>
      <c r="X224" s="183"/>
      <c r="Y224" s="183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  <c r="AR224" s="180"/>
      <c r="AS224" s="180"/>
      <c r="AT224" s="180"/>
      <c r="AU224" s="180"/>
      <c r="AV224" s="180"/>
      <c r="AW224" s="180"/>
      <c r="AX224" s="180"/>
      <c r="AY224" s="180"/>
      <c r="AZ224" s="181"/>
      <c r="BA224" s="181"/>
      <c r="BB224" s="180"/>
      <c r="BC224" s="180"/>
      <c r="BD224" s="180"/>
      <c r="BE224" s="180"/>
      <c r="BF224" s="180"/>
      <c r="BG224" s="180"/>
      <c r="BH224" s="180"/>
      <c r="BI224" s="180"/>
      <c r="BJ224" s="180"/>
      <c r="BK224" s="180"/>
      <c r="BL224" s="180"/>
      <c r="BM224" s="180"/>
      <c r="BN224" s="180"/>
      <c r="BO224" s="180"/>
      <c r="BP224" s="180"/>
      <c r="BQ224" s="180"/>
      <c r="BR224" s="180"/>
      <c r="BS224" s="180"/>
      <c r="BT224" s="180"/>
      <c r="BU224" s="180"/>
      <c r="BV224" s="180"/>
      <c r="BW224" s="180"/>
      <c r="BX224" s="180"/>
      <c r="BY224" s="180"/>
      <c r="BZ224" s="182"/>
      <c r="CA224" s="180"/>
      <c r="CB224" s="180"/>
      <c r="CC224" s="180"/>
      <c r="CD224" s="180"/>
      <c r="CE224" s="180"/>
      <c r="CF224" s="180"/>
      <c r="CG224" s="180"/>
      <c r="CH224" s="180"/>
      <c r="CI224" s="180"/>
      <c r="CJ224" s="180"/>
      <c r="CK224" s="180"/>
      <c r="CL224" s="180"/>
      <c r="CM224" s="180"/>
      <c r="CN224" s="180"/>
      <c r="CO224" s="180"/>
      <c r="CP224" s="180"/>
      <c r="CQ224" s="180"/>
      <c r="CR224" s="180"/>
      <c r="CS224" s="180"/>
      <c r="CT224" s="180"/>
      <c r="CU224" s="180"/>
      <c r="CV224" s="180"/>
      <c r="CW224" s="180"/>
      <c r="CX224" s="180"/>
      <c r="CY224" s="181"/>
    </row>
    <row r="225" spans="2:103" s="1" customFormat="1" ht="30" customHeight="1">
      <c r="B225" s="183">
        <v>220</v>
      </c>
      <c r="C225" s="370">
        <v>43264</v>
      </c>
      <c r="D225" s="183" t="s">
        <v>165</v>
      </c>
      <c r="E225" s="184" t="s">
        <v>132</v>
      </c>
      <c r="F225" s="184" t="s">
        <v>135</v>
      </c>
      <c r="G225" s="343" t="s">
        <v>108</v>
      </c>
      <c r="H225" s="348">
        <v>1</v>
      </c>
      <c r="I225" s="349"/>
      <c r="J225" s="349"/>
      <c r="K225" s="349"/>
      <c r="L225" s="349">
        <v>1</v>
      </c>
      <c r="M225" s="349">
        <v>1</v>
      </c>
      <c r="N225" s="350">
        <v>1</v>
      </c>
      <c r="O225" s="349">
        <v>2</v>
      </c>
      <c r="P225" s="349">
        <v>3</v>
      </c>
      <c r="Q225" s="351">
        <v>3</v>
      </c>
      <c r="R225" s="349"/>
      <c r="S225" s="349">
        <v>1</v>
      </c>
      <c r="T225" s="349">
        <v>1</v>
      </c>
      <c r="U225" s="349">
        <v>1</v>
      </c>
      <c r="V225" s="351">
        <v>4</v>
      </c>
      <c r="W225" s="351">
        <v>1</v>
      </c>
      <c r="X225" s="183"/>
      <c r="Y225" s="183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  <c r="AR225" s="180"/>
      <c r="AS225" s="180"/>
      <c r="AT225" s="180"/>
      <c r="AU225" s="180"/>
      <c r="AV225" s="180"/>
      <c r="AW225" s="180"/>
      <c r="AX225" s="180"/>
      <c r="AY225" s="180"/>
      <c r="AZ225" s="181"/>
      <c r="BA225" s="181"/>
      <c r="BB225" s="180"/>
      <c r="BC225" s="180"/>
      <c r="BD225" s="180"/>
      <c r="BE225" s="180"/>
      <c r="BF225" s="180"/>
      <c r="BG225" s="180"/>
      <c r="BH225" s="180"/>
      <c r="BI225" s="180"/>
      <c r="BJ225" s="180"/>
      <c r="BK225" s="180"/>
      <c r="BL225" s="180"/>
      <c r="BM225" s="180"/>
      <c r="BN225" s="180"/>
      <c r="BO225" s="180"/>
      <c r="BP225" s="180"/>
      <c r="BQ225" s="180"/>
      <c r="BR225" s="180"/>
      <c r="BS225" s="180"/>
      <c r="BT225" s="180"/>
      <c r="BU225" s="180"/>
      <c r="BV225" s="180"/>
      <c r="BW225" s="180"/>
      <c r="BX225" s="180"/>
      <c r="BY225" s="180"/>
      <c r="BZ225" s="182"/>
      <c r="CA225" s="180"/>
      <c r="CB225" s="180"/>
      <c r="CC225" s="180"/>
      <c r="CD225" s="180"/>
      <c r="CE225" s="180"/>
      <c r="CF225" s="180"/>
      <c r="CG225" s="180"/>
      <c r="CH225" s="180"/>
      <c r="CI225" s="180"/>
      <c r="CJ225" s="180"/>
      <c r="CK225" s="180"/>
      <c r="CL225" s="180"/>
      <c r="CM225" s="180"/>
      <c r="CN225" s="180"/>
      <c r="CO225" s="180"/>
      <c r="CP225" s="180"/>
      <c r="CQ225" s="180"/>
      <c r="CR225" s="180"/>
      <c r="CS225" s="180"/>
      <c r="CT225" s="180"/>
      <c r="CU225" s="180"/>
      <c r="CV225" s="180"/>
      <c r="CW225" s="180"/>
      <c r="CX225" s="180"/>
      <c r="CY225" s="181"/>
    </row>
    <row r="226" spans="2:103" s="1" customFormat="1" ht="30" customHeight="1">
      <c r="B226" s="183">
        <v>221</v>
      </c>
      <c r="C226" s="370">
        <v>43264</v>
      </c>
      <c r="D226" s="183" t="s">
        <v>165</v>
      </c>
      <c r="E226" s="184" t="s">
        <v>132</v>
      </c>
      <c r="F226" s="184" t="s">
        <v>134</v>
      </c>
      <c r="G226" s="343" t="s">
        <v>97</v>
      </c>
      <c r="H226" s="348">
        <v>5</v>
      </c>
      <c r="I226" s="349">
        <v>4</v>
      </c>
      <c r="J226" s="349">
        <v>4</v>
      </c>
      <c r="K226" s="349">
        <v>3</v>
      </c>
      <c r="L226" s="349">
        <v>5</v>
      </c>
      <c r="M226" s="349">
        <v>5</v>
      </c>
      <c r="N226" s="350">
        <v>5</v>
      </c>
      <c r="O226" s="349">
        <v>5</v>
      </c>
      <c r="P226" s="349">
        <v>4</v>
      </c>
      <c r="Q226" s="351">
        <v>5</v>
      </c>
      <c r="R226" s="349">
        <v>5</v>
      </c>
      <c r="S226" s="349"/>
      <c r="T226" s="349"/>
      <c r="U226" s="349"/>
      <c r="V226" s="351">
        <v>4</v>
      </c>
      <c r="W226" s="351">
        <v>4</v>
      </c>
      <c r="X226" s="183"/>
      <c r="Y226" s="183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  <c r="AR226" s="180"/>
      <c r="AS226" s="180"/>
      <c r="AT226" s="180"/>
      <c r="AU226" s="180"/>
      <c r="AV226" s="180"/>
      <c r="AW226" s="180"/>
      <c r="AX226" s="180"/>
      <c r="AY226" s="180"/>
      <c r="AZ226" s="181"/>
      <c r="BA226" s="181"/>
      <c r="BB226" s="180"/>
      <c r="BC226" s="180"/>
      <c r="BD226" s="180"/>
      <c r="BE226" s="180"/>
      <c r="BF226" s="180"/>
      <c r="BG226" s="180"/>
      <c r="BH226" s="180"/>
      <c r="BI226" s="180"/>
      <c r="BJ226" s="180"/>
      <c r="BK226" s="180"/>
      <c r="BL226" s="180"/>
      <c r="BM226" s="180"/>
      <c r="BN226" s="180"/>
      <c r="BO226" s="180"/>
      <c r="BP226" s="180"/>
      <c r="BQ226" s="180"/>
      <c r="BR226" s="180"/>
      <c r="BS226" s="180"/>
      <c r="BT226" s="180"/>
      <c r="BU226" s="180"/>
      <c r="BV226" s="180"/>
      <c r="BW226" s="180"/>
      <c r="BX226" s="180"/>
      <c r="BY226" s="180"/>
      <c r="BZ226" s="182"/>
      <c r="CA226" s="180"/>
      <c r="CB226" s="180"/>
      <c r="CC226" s="180"/>
      <c r="CD226" s="180"/>
      <c r="CE226" s="180"/>
      <c r="CF226" s="180"/>
      <c r="CG226" s="180"/>
      <c r="CH226" s="180"/>
      <c r="CI226" s="180"/>
      <c r="CJ226" s="180"/>
      <c r="CK226" s="180"/>
      <c r="CL226" s="180"/>
      <c r="CM226" s="180"/>
      <c r="CN226" s="180"/>
      <c r="CO226" s="180"/>
      <c r="CP226" s="180"/>
      <c r="CQ226" s="180"/>
      <c r="CR226" s="180"/>
      <c r="CS226" s="180"/>
      <c r="CT226" s="180"/>
      <c r="CU226" s="180"/>
      <c r="CV226" s="180"/>
      <c r="CW226" s="180"/>
      <c r="CX226" s="180"/>
      <c r="CY226" s="181"/>
    </row>
    <row r="227" spans="2:103" s="1" customFormat="1" ht="30" customHeight="1">
      <c r="B227" s="183">
        <v>222</v>
      </c>
      <c r="C227" s="370">
        <v>43264</v>
      </c>
      <c r="D227" s="183" t="s">
        <v>165</v>
      </c>
      <c r="E227" s="184" t="s">
        <v>131</v>
      </c>
      <c r="F227" s="184" t="s">
        <v>135</v>
      </c>
      <c r="G227" s="343" t="s">
        <v>98</v>
      </c>
      <c r="H227" s="348">
        <v>4</v>
      </c>
      <c r="I227" s="349">
        <v>3</v>
      </c>
      <c r="J227" s="349">
        <v>2</v>
      </c>
      <c r="K227" s="349">
        <v>2</v>
      </c>
      <c r="L227" s="349">
        <v>4</v>
      </c>
      <c r="M227" s="349">
        <v>4</v>
      </c>
      <c r="N227" s="350">
        <v>4</v>
      </c>
      <c r="O227" s="349">
        <v>4</v>
      </c>
      <c r="P227" s="349">
        <v>3</v>
      </c>
      <c r="Q227" s="351">
        <v>4</v>
      </c>
      <c r="R227" s="349">
        <v>4</v>
      </c>
      <c r="S227" s="349">
        <v>3</v>
      </c>
      <c r="T227" s="349">
        <v>3</v>
      </c>
      <c r="U227" s="349">
        <v>2</v>
      </c>
      <c r="V227" s="351">
        <v>4</v>
      </c>
      <c r="W227" s="351">
        <v>4</v>
      </c>
      <c r="X227" s="183"/>
      <c r="Y227" s="183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  <c r="AR227" s="180"/>
      <c r="AS227" s="180"/>
      <c r="AT227" s="180"/>
      <c r="AU227" s="180"/>
      <c r="AV227" s="180"/>
      <c r="AW227" s="180"/>
      <c r="AX227" s="180"/>
      <c r="AY227" s="180"/>
      <c r="AZ227" s="181"/>
      <c r="BA227" s="181"/>
      <c r="BB227" s="180"/>
      <c r="BC227" s="180"/>
      <c r="BD227" s="180"/>
      <c r="BE227" s="180"/>
      <c r="BF227" s="180"/>
      <c r="BG227" s="180"/>
      <c r="BH227" s="180"/>
      <c r="BI227" s="180"/>
      <c r="BJ227" s="180"/>
      <c r="BK227" s="180"/>
      <c r="BL227" s="180"/>
      <c r="BM227" s="180"/>
      <c r="BN227" s="180"/>
      <c r="BO227" s="180"/>
      <c r="BP227" s="180"/>
      <c r="BQ227" s="180"/>
      <c r="BR227" s="180"/>
      <c r="BS227" s="180"/>
      <c r="BT227" s="180"/>
      <c r="BU227" s="180"/>
      <c r="BV227" s="180"/>
      <c r="BW227" s="180"/>
      <c r="BX227" s="180"/>
      <c r="BY227" s="180"/>
      <c r="BZ227" s="182"/>
      <c r="CA227" s="180"/>
      <c r="CB227" s="180"/>
      <c r="CC227" s="180"/>
      <c r="CD227" s="180"/>
      <c r="CE227" s="180"/>
      <c r="CF227" s="180"/>
      <c r="CG227" s="180"/>
      <c r="CH227" s="180"/>
      <c r="CI227" s="180"/>
      <c r="CJ227" s="180"/>
      <c r="CK227" s="180"/>
      <c r="CL227" s="180"/>
      <c r="CM227" s="180"/>
      <c r="CN227" s="180"/>
      <c r="CO227" s="180"/>
      <c r="CP227" s="180"/>
      <c r="CQ227" s="180"/>
      <c r="CR227" s="180"/>
      <c r="CS227" s="180"/>
      <c r="CT227" s="180"/>
      <c r="CU227" s="180"/>
      <c r="CV227" s="180"/>
      <c r="CW227" s="180"/>
      <c r="CX227" s="180"/>
      <c r="CY227" s="181"/>
    </row>
    <row r="228" spans="2:103" s="1" customFormat="1" ht="30" customHeight="1">
      <c r="B228" s="183">
        <v>223</v>
      </c>
      <c r="C228" s="370">
        <v>43264</v>
      </c>
      <c r="D228" s="183" t="s">
        <v>165</v>
      </c>
      <c r="E228" s="184" t="s">
        <v>131</v>
      </c>
      <c r="F228" s="184" t="s">
        <v>134</v>
      </c>
      <c r="G228" s="343" t="s">
        <v>94</v>
      </c>
      <c r="H228" s="348">
        <v>1</v>
      </c>
      <c r="I228" s="349">
        <v>2</v>
      </c>
      <c r="J228" s="349">
        <v>1</v>
      </c>
      <c r="K228" s="349">
        <v>1</v>
      </c>
      <c r="L228" s="349">
        <v>2</v>
      </c>
      <c r="M228" s="349">
        <v>1</v>
      </c>
      <c r="N228" s="350">
        <v>1</v>
      </c>
      <c r="O228" s="349">
        <v>2</v>
      </c>
      <c r="P228" s="349">
        <v>2</v>
      </c>
      <c r="Q228" s="351">
        <v>2</v>
      </c>
      <c r="R228" s="349">
        <v>3</v>
      </c>
      <c r="S228" s="349">
        <v>3</v>
      </c>
      <c r="T228" s="349">
        <v>3</v>
      </c>
      <c r="U228" s="349">
        <v>3</v>
      </c>
      <c r="V228" s="351">
        <v>3</v>
      </c>
      <c r="W228" s="351">
        <v>1</v>
      </c>
      <c r="X228" s="183"/>
      <c r="Y228" s="183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  <c r="AR228" s="180"/>
      <c r="AS228" s="180"/>
      <c r="AT228" s="180"/>
      <c r="AU228" s="180"/>
      <c r="AV228" s="180"/>
      <c r="AW228" s="180"/>
      <c r="AX228" s="180"/>
      <c r="AY228" s="180"/>
      <c r="AZ228" s="181"/>
      <c r="BA228" s="181"/>
      <c r="BB228" s="180"/>
      <c r="BC228" s="180"/>
      <c r="BD228" s="180"/>
      <c r="BE228" s="180"/>
      <c r="BF228" s="180"/>
      <c r="BG228" s="180"/>
      <c r="BH228" s="180"/>
      <c r="BI228" s="180"/>
      <c r="BJ228" s="180"/>
      <c r="BK228" s="180"/>
      <c r="BL228" s="180"/>
      <c r="BM228" s="180"/>
      <c r="BN228" s="180"/>
      <c r="BO228" s="180"/>
      <c r="BP228" s="180"/>
      <c r="BQ228" s="180"/>
      <c r="BR228" s="180"/>
      <c r="BS228" s="180"/>
      <c r="BT228" s="180"/>
      <c r="BU228" s="180"/>
      <c r="BV228" s="180"/>
      <c r="BW228" s="180"/>
      <c r="BX228" s="180"/>
      <c r="BY228" s="180"/>
      <c r="BZ228" s="182"/>
      <c r="CA228" s="180"/>
      <c r="CB228" s="180"/>
      <c r="CC228" s="180"/>
      <c r="CD228" s="180"/>
      <c r="CE228" s="180"/>
      <c r="CF228" s="180"/>
      <c r="CG228" s="180"/>
      <c r="CH228" s="180"/>
      <c r="CI228" s="180"/>
      <c r="CJ228" s="180"/>
      <c r="CK228" s="180"/>
      <c r="CL228" s="180"/>
      <c r="CM228" s="180"/>
      <c r="CN228" s="180"/>
      <c r="CO228" s="180"/>
      <c r="CP228" s="180"/>
      <c r="CQ228" s="180"/>
      <c r="CR228" s="180"/>
      <c r="CS228" s="180"/>
      <c r="CT228" s="180"/>
      <c r="CU228" s="180"/>
      <c r="CV228" s="180"/>
      <c r="CW228" s="180"/>
      <c r="CX228" s="180"/>
      <c r="CY228" s="181"/>
    </row>
    <row r="229" spans="2:103" s="1" customFormat="1" ht="30" customHeight="1">
      <c r="B229" s="183">
        <v>224</v>
      </c>
      <c r="C229" s="370">
        <v>43264</v>
      </c>
      <c r="D229" s="183" t="s">
        <v>165</v>
      </c>
      <c r="E229" s="184" t="s">
        <v>133</v>
      </c>
      <c r="F229" s="184" t="s">
        <v>135</v>
      </c>
      <c r="G229" s="343" t="s">
        <v>111</v>
      </c>
      <c r="H229" s="348">
        <v>5</v>
      </c>
      <c r="I229" s="349">
        <v>5</v>
      </c>
      <c r="J229" s="349">
        <v>2</v>
      </c>
      <c r="K229" s="349">
        <v>2</v>
      </c>
      <c r="L229" s="349">
        <v>5</v>
      </c>
      <c r="M229" s="349">
        <v>4</v>
      </c>
      <c r="N229" s="350">
        <v>5</v>
      </c>
      <c r="O229" s="349">
        <v>5</v>
      </c>
      <c r="P229" s="349">
        <v>3</v>
      </c>
      <c r="Q229" s="351">
        <v>5</v>
      </c>
      <c r="R229" s="349">
        <v>5</v>
      </c>
      <c r="S229" s="349">
        <v>5</v>
      </c>
      <c r="T229" s="349">
        <v>3</v>
      </c>
      <c r="U229" s="349">
        <v>4</v>
      </c>
      <c r="V229" s="351">
        <v>5</v>
      </c>
      <c r="W229" s="351">
        <v>5</v>
      </c>
      <c r="X229" s="183"/>
      <c r="Y229" s="183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  <c r="AR229" s="180"/>
      <c r="AS229" s="180"/>
      <c r="AT229" s="180"/>
      <c r="AU229" s="180"/>
      <c r="AV229" s="180"/>
      <c r="AW229" s="180"/>
      <c r="AX229" s="180"/>
      <c r="AY229" s="180"/>
      <c r="AZ229" s="181"/>
      <c r="BA229" s="181"/>
      <c r="BB229" s="180"/>
      <c r="BC229" s="180"/>
      <c r="BD229" s="180"/>
      <c r="BE229" s="180"/>
      <c r="BF229" s="180"/>
      <c r="BG229" s="180"/>
      <c r="BH229" s="180"/>
      <c r="BI229" s="180"/>
      <c r="BJ229" s="180"/>
      <c r="BK229" s="180"/>
      <c r="BL229" s="180"/>
      <c r="BM229" s="180"/>
      <c r="BN229" s="180"/>
      <c r="BO229" s="180"/>
      <c r="BP229" s="180"/>
      <c r="BQ229" s="180"/>
      <c r="BR229" s="180"/>
      <c r="BS229" s="180"/>
      <c r="BT229" s="180"/>
      <c r="BU229" s="180"/>
      <c r="BV229" s="180"/>
      <c r="BW229" s="180"/>
      <c r="BX229" s="180"/>
      <c r="BY229" s="180"/>
      <c r="BZ229" s="182"/>
      <c r="CA229" s="180"/>
      <c r="CB229" s="180"/>
      <c r="CC229" s="180"/>
      <c r="CD229" s="180"/>
      <c r="CE229" s="180"/>
      <c r="CF229" s="180"/>
      <c r="CG229" s="180"/>
      <c r="CH229" s="180"/>
      <c r="CI229" s="180"/>
      <c r="CJ229" s="180"/>
      <c r="CK229" s="180"/>
      <c r="CL229" s="180"/>
      <c r="CM229" s="180"/>
      <c r="CN229" s="180"/>
      <c r="CO229" s="180"/>
      <c r="CP229" s="180"/>
      <c r="CQ229" s="180"/>
      <c r="CR229" s="180"/>
      <c r="CS229" s="180"/>
      <c r="CT229" s="180"/>
      <c r="CU229" s="180"/>
      <c r="CV229" s="180"/>
      <c r="CW229" s="180"/>
      <c r="CX229" s="180"/>
      <c r="CY229" s="181"/>
    </row>
    <row r="230" spans="2:103" s="1" customFormat="1" ht="30" customHeight="1">
      <c r="B230" s="367">
        <v>225</v>
      </c>
      <c r="C230" s="370">
        <v>43265</v>
      </c>
      <c r="D230" s="183" t="s">
        <v>165</v>
      </c>
      <c r="E230" s="184" t="s">
        <v>132</v>
      </c>
      <c r="F230" s="184" t="s">
        <v>135</v>
      </c>
      <c r="G230" s="343" t="s">
        <v>121</v>
      </c>
      <c r="H230" s="348">
        <v>2</v>
      </c>
      <c r="I230" s="349"/>
      <c r="J230" s="349">
        <v>3</v>
      </c>
      <c r="K230" s="349">
        <v>4</v>
      </c>
      <c r="L230" s="349">
        <v>1</v>
      </c>
      <c r="M230" s="349">
        <v>3</v>
      </c>
      <c r="N230" s="350">
        <v>1</v>
      </c>
      <c r="O230" s="349"/>
      <c r="P230" s="349"/>
      <c r="Q230" s="351"/>
      <c r="R230" s="349"/>
      <c r="S230" s="349">
        <v>1</v>
      </c>
      <c r="T230" s="349">
        <v>2</v>
      </c>
      <c r="U230" s="349"/>
      <c r="V230" s="351"/>
      <c r="W230" s="351">
        <v>2</v>
      </c>
      <c r="X230" s="183"/>
      <c r="Y230" s="183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0"/>
      <c r="AS230" s="180"/>
      <c r="AT230" s="180"/>
      <c r="AU230" s="180"/>
      <c r="AV230" s="180"/>
      <c r="AW230" s="180"/>
      <c r="AX230" s="180"/>
      <c r="AY230" s="180"/>
      <c r="AZ230" s="181"/>
      <c r="BA230" s="181"/>
      <c r="BB230" s="180"/>
      <c r="BC230" s="180"/>
      <c r="BD230" s="180"/>
      <c r="BE230" s="180"/>
      <c r="BF230" s="180"/>
      <c r="BG230" s="180"/>
      <c r="BH230" s="180"/>
      <c r="BI230" s="180"/>
      <c r="BJ230" s="180"/>
      <c r="BK230" s="180"/>
      <c r="BL230" s="180"/>
      <c r="BM230" s="180"/>
      <c r="BN230" s="180"/>
      <c r="BO230" s="180"/>
      <c r="BP230" s="180"/>
      <c r="BQ230" s="180"/>
      <c r="BR230" s="180"/>
      <c r="BS230" s="180"/>
      <c r="BT230" s="180"/>
      <c r="BU230" s="180"/>
      <c r="BV230" s="180"/>
      <c r="BW230" s="180"/>
      <c r="BX230" s="180"/>
      <c r="BY230" s="180"/>
      <c r="BZ230" s="182"/>
      <c r="CA230" s="180"/>
      <c r="CB230" s="180"/>
      <c r="CC230" s="180"/>
      <c r="CD230" s="180"/>
      <c r="CE230" s="180"/>
      <c r="CF230" s="180"/>
      <c r="CG230" s="180"/>
      <c r="CH230" s="180"/>
      <c r="CI230" s="180"/>
      <c r="CJ230" s="180"/>
      <c r="CK230" s="180"/>
      <c r="CL230" s="180"/>
      <c r="CM230" s="180"/>
      <c r="CN230" s="180"/>
      <c r="CO230" s="180"/>
      <c r="CP230" s="180"/>
      <c r="CQ230" s="180"/>
      <c r="CR230" s="180"/>
      <c r="CS230" s="180"/>
      <c r="CT230" s="180"/>
      <c r="CU230" s="180"/>
      <c r="CV230" s="180"/>
      <c r="CW230" s="180"/>
      <c r="CX230" s="180"/>
      <c r="CY230" s="181"/>
    </row>
    <row r="231" spans="2:103" s="1" customFormat="1" ht="30" customHeight="1">
      <c r="B231" s="183">
        <v>226</v>
      </c>
      <c r="C231" s="370">
        <v>43265</v>
      </c>
      <c r="D231" s="183" t="s">
        <v>165</v>
      </c>
      <c r="E231" s="184" t="s">
        <v>133</v>
      </c>
      <c r="F231" s="184" t="s">
        <v>134</v>
      </c>
      <c r="G231" s="343" t="s">
        <v>102</v>
      </c>
      <c r="H231" s="348">
        <v>2</v>
      </c>
      <c r="I231" s="349">
        <v>5</v>
      </c>
      <c r="J231" s="349">
        <v>4</v>
      </c>
      <c r="K231" s="349">
        <v>5</v>
      </c>
      <c r="L231" s="349">
        <v>4</v>
      </c>
      <c r="M231" s="349">
        <v>2</v>
      </c>
      <c r="N231" s="350">
        <v>4</v>
      </c>
      <c r="O231" s="349">
        <v>2</v>
      </c>
      <c r="P231" s="349">
        <v>4</v>
      </c>
      <c r="Q231" s="351">
        <v>4</v>
      </c>
      <c r="R231" s="349">
        <v>4</v>
      </c>
      <c r="S231" s="349">
        <v>4</v>
      </c>
      <c r="T231" s="349">
        <v>4</v>
      </c>
      <c r="U231" s="349"/>
      <c r="V231" s="351">
        <v>4</v>
      </c>
      <c r="W231" s="351">
        <v>4</v>
      </c>
      <c r="X231" s="183"/>
      <c r="Y231" s="183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5"/>
      <c r="AM231" s="185"/>
      <c r="AN231" s="185"/>
      <c r="AO231" s="185"/>
      <c r="AP231" s="185"/>
      <c r="AQ231" s="185"/>
      <c r="AR231" s="180"/>
      <c r="AS231" s="180"/>
      <c r="AT231" s="180"/>
      <c r="AU231" s="180"/>
      <c r="AV231" s="180"/>
      <c r="AW231" s="180"/>
      <c r="AX231" s="180"/>
      <c r="AY231" s="180"/>
      <c r="AZ231" s="181"/>
      <c r="BA231" s="181"/>
      <c r="BB231" s="180"/>
      <c r="BC231" s="180"/>
      <c r="BD231" s="180"/>
      <c r="BE231" s="180"/>
      <c r="BF231" s="180"/>
      <c r="BG231" s="180"/>
      <c r="BH231" s="180"/>
      <c r="BI231" s="180"/>
      <c r="BJ231" s="180"/>
      <c r="BK231" s="180"/>
      <c r="BL231" s="180"/>
      <c r="BM231" s="180"/>
      <c r="BN231" s="180"/>
      <c r="BO231" s="180"/>
      <c r="BP231" s="180"/>
      <c r="BQ231" s="180"/>
      <c r="BR231" s="180"/>
      <c r="BS231" s="180"/>
      <c r="BT231" s="180"/>
      <c r="BU231" s="180"/>
      <c r="BV231" s="180"/>
      <c r="BW231" s="180"/>
      <c r="BX231" s="180"/>
      <c r="BY231" s="180"/>
      <c r="BZ231" s="182"/>
      <c r="CA231" s="180"/>
      <c r="CB231" s="180"/>
      <c r="CC231" s="180"/>
      <c r="CD231" s="180"/>
      <c r="CE231" s="180"/>
      <c r="CF231" s="180"/>
      <c r="CG231" s="180"/>
      <c r="CH231" s="180"/>
      <c r="CI231" s="180"/>
      <c r="CJ231" s="180"/>
      <c r="CK231" s="180"/>
      <c r="CL231" s="180"/>
      <c r="CM231" s="180"/>
      <c r="CN231" s="180"/>
      <c r="CO231" s="180"/>
      <c r="CP231" s="180"/>
      <c r="CQ231" s="180"/>
      <c r="CR231" s="180"/>
      <c r="CS231" s="180"/>
      <c r="CT231" s="180"/>
      <c r="CU231" s="180"/>
      <c r="CV231" s="180"/>
      <c r="CW231" s="180"/>
      <c r="CX231" s="180"/>
      <c r="CY231" s="181"/>
    </row>
    <row r="232" spans="2:103" s="1" customFormat="1" ht="30" customHeight="1">
      <c r="B232" s="183">
        <v>227</v>
      </c>
      <c r="C232" s="370">
        <v>43265</v>
      </c>
      <c r="D232" s="183" t="s">
        <v>165</v>
      </c>
      <c r="E232" s="184" t="s">
        <v>133</v>
      </c>
      <c r="F232" s="184" t="s">
        <v>135</v>
      </c>
      <c r="G232" s="343" t="s">
        <v>108</v>
      </c>
      <c r="H232" s="348">
        <v>2</v>
      </c>
      <c r="I232" s="349">
        <v>2</v>
      </c>
      <c r="J232" s="349">
        <v>2</v>
      </c>
      <c r="K232" s="349">
        <v>2</v>
      </c>
      <c r="L232" s="349">
        <v>2</v>
      </c>
      <c r="M232" s="349">
        <v>1</v>
      </c>
      <c r="N232" s="350">
        <v>1</v>
      </c>
      <c r="O232" s="349">
        <v>1</v>
      </c>
      <c r="P232" s="349">
        <v>2</v>
      </c>
      <c r="Q232" s="351">
        <v>2</v>
      </c>
      <c r="R232" s="349">
        <v>2</v>
      </c>
      <c r="S232" s="349">
        <v>1</v>
      </c>
      <c r="T232" s="349">
        <v>1</v>
      </c>
      <c r="U232" s="349">
        <v>1</v>
      </c>
      <c r="V232" s="351">
        <v>1</v>
      </c>
      <c r="W232" s="351">
        <v>2</v>
      </c>
      <c r="X232" s="183"/>
      <c r="Y232" s="183"/>
      <c r="AB232" s="185"/>
      <c r="AC232" s="185"/>
      <c r="AD232" s="185"/>
      <c r="AE232" s="185"/>
      <c r="AF232" s="185"/>
      <c r="AG232" s="185"/>
      <c r="AH232" s="185"/>
      <c r="AI232" s="185"/>
      <c r="AJ232" s="185"/>
      <c r="AK232" s="185"/>
      <c r="AL232" s="185"/>
      <c r="AM232" s="185"/>
      <c r="AN232" s="185"/>
      <c r="AO232" s="185"/>
      <c r="AP232" s="185"/>
      <c r="AQ232" s="185"/>
      <c r="AR232" s="180"/>
      <c r="AS232" s="180"/>
      <c r="AT232" s="180"/>
      <c r="AU232" s="180"/>
      <c r="AV232" s="180"/>
      <c r="AW232" s="180"/>
      <c r="AX232" s="180"/>
      <c r="AY232" s="180"/>
      <c r="AZ232" s="181"/>
      <c r="BA232" s="181"/>
      <c r="BB232" s="180"/>
      <c r="BC232" s="180"/>
      <c r="BD232" s="180"/>
      <c r="BE232" s="180"/>
      <c r="BF232" s="180"/>
      <c r="BG232" s="180"/>
      <c r="BH232" s="180"/>
      <c r="BI232" s="180"/>
      <c r="BJ232" s="180"/>
      <c r="BK232" s="180"/>
      <c r="BL232" s="180"/>
      <c r="BM232" s="180"/>
      <c r="BN232" s="180"/>
      <c r="BO232" s="180"/>
      <c r="BP232" s="180"/>
      <c r="BQ232" s="180"/>
      <c r="BR232" s="180"/>
      <c r="BS232" s="180"/>
      <c r="BT232" s="180"/>
      <c r="BU232" s="180"/>
      <c r="BV232" s="180"/>
      <c r="BW232" s="180"/>
      <c r="BX232" s="180"/>
      <c r="BY232" s="180"/>
      <c r="BZ232" s="182"/>
      <c r="CA232" s="180"/>
      <c r="CB232" s="180"/>
      <c r="CC232" s="180"/>
      <c r="CD232" s="180"/>
      <c r="CE232" s="180"/>
      <c r="CF232" s="180"/>
      <c r="CG232" s="180"/>
      <c r="CH232" s="180"/>
      <c r="CI232" s="180"/>
      <c r="CJ232" s="180"/>
      <c r="CK232" s="180"/>
      <c r="CL232" s="180"/>
      <c r="CM232" s="180"/>
      <c r="CN232" s="180"/>
      <c r="CO232" s="180"/>
      <c r="CP232" s="180"/>
      <c r="CQ232" s="180"/>
      <c r="CR232" s="180"/>
      <c r="CS232" s="180"/>
      <c r="CT232" s="180"/>
      <c r="CU232" s="180"/>
      <c r="CV232" s="180"/>
      <c r="CW232" s="180"/>
      <c r="CX232" s="180"/>
      <c r="CY232" s="181"/>
    </row>
    <row r="233" spans="2:103" s="1" customFormat="1" ht="30" customHeight="1">
      <c r="B233" s="183">
        <v>228</v>
      </c>
      <c r="C233" s="370">
        <v>43265</v>
      </c>
      <c r="D233" s="183" t="s">
        <v>165</v>
      </c>
      <c r="E233" s="184" t="s">
        <v>133</v>
      </c>
      <c r="F233" s="184" t="s">
        <v>135</v>
      </c>
      <c r="G233" s="343" t="s">
        <v>102</v>
      </c>
      <c r="H233" s="348">
        <v>5</v>
      </c>
      <c r="I233" s="349">
        <v>5</v>
      </c>
      <c r="J233" s="349">
        <v>5</v>
      </c>
      <c r="K233" s="349">
        <v>5</v>
      </c>
      <c r="L233" s="349">
        <v>5</v>
      </c>
      <c r="M233" s="349">
        <v>5</v>
      </c>
      <c r="N233" s="350">
        <v>5</v>
      </c>
      <c r="O233" s="349">
        <v>5</v>
      </c>
      <c r="P233" s="349">
        <v>5</v>
      </c>
      <c r="Q233" s="351">
        <v>5</v>
      </c>
      <c r="R233" s="349">
        <v>5</v>
      </c>
      <c r="S233" s="349">
        <v>5</v>
      </c>
      <c r="T233" s="349">
        <v>5</v>
      </c>
      <c r="U233" s="349">
        <v>5</v>
      </c>
      <c r="V233" s="351"/>
      <c r="W233" s="351">
        <v>5</v>
      </c>
      <c r="X233" s="183"/>
      <c r="Y233" s="183"/>
      <c r="AB233" s="185"/>
      <c r="AC233" s="185"/>
      <c r="AD233" s="185"/>
      <c r="AE233" s="185"/>
      <c r="AF233" s="185"/>
      <c r="AG233" s="185"/>
      <c r="AH233" s="185"/>
      <c r="AI233" s="185"/>
      <c r="AJ233" s="185"/>
      <c r="AK233" s="185"/>
      <c r="AL233" s="185"/>
      <c r="AM233" s="185"/>
      <c r="AN233" s="185"/>
      <c r="AO233" s="185"/>
      <c r="AP233" s="185"/>
      <c r="AQ233" s="185"/>
      <c r="AR233" s="180"/>
      <c r="AS233" s="180"/>
      <c r="AT233" s="180"/>
      <c r="AU233" s="180"/>
      <c r="AV233" s="180"/>
      <c r="AW233" s="180"/>
      <c r="AX233" s="180"/>
      <c r="AY233" s="180"/>
      <c r="AZ233" s="181"/>
      <c r="BA233" s="181"/>
      <c r="BB233" s="180"/>
      <c r="BC233" s="180"/>
      <c r="BD233" s="180"/>
      <c r="BE233" s="180"/>
      <c r="BF233" s="180"/>
      <c r="BG233" s="180"/>
      <c r="BH233" s="180"/>
      <c r="BI233" s="180"/>
      <c r="BJ233" s="180"/>
      <c r="BK233" s="180"/>
      <c r="BL233" s="180"/>
      <c r="BM233" s="180"/>
      <c r="BN233" s="180"/>
      <c r="BO233" s="180"/>
      <c r="BP233" s="180"/>
      <c r="BQ233" s="180"/>
      <c r="BR233" s="180"/>
      <c r="BS233" s="180"/>
      <c r="BT233" s="180"/>
      <c r="BU233" s="180"/>
      <c r="BV233" s="180"/>
      <c r="BW233" s="180"/>
      <c r="BX233" s="180"/>
      <c r="BY233" s="180"/>
      <c r="BZ233" s="182"/>
      <c r="CA233" s="180"/>
      <c r="CB233" s="180"/>
      <c r="CC233" s="180"/>
      <c r="CD233" s="180"/>
      <c r="CE233" s="180"/>
      <c r="CF233" s="180"/>
      <c r="CG233" s="180"/>
      <c r="CH233" s="180"/>
      <c r="CI233" s="180"/>
      <c r="CJ233" s="180"/>
      <c r="CK233" s="180"/>
      <c r="CL233" s="180"/>
      <c r="CM233" s="180"/>
      <c r="CN233" s="180"/>
      <c r="CO233" s="180"/>
      <c r="CP233" s="180"/>
      <c r="CQ233" s="180"/>
      <c r="CR233" s="180"/>
      <c r="CS233" s="180"/>
      <c r="CT233" s="180"/>
      <c r="CU233" s="180"/>
      <c r="CV233" s="180"/>
      <c r="CW233" s="180"/>
      <c r="CX233" s="180"/>
      <c r="CY233" s="181"/>
    </row>
    <row r="234" spans="2:103" s="1" customFormat="1" ht="30" customHeight="1">
      <c r="B234" s="183">
        <v>229</v>
      </c>
      <c r="C234" s="370">
        <v>43266</v>
      </c>
      <c r="D234" s="183" t="s">
        <v>165</v>
      </c>
      <c r="E234" s="184" t="s">
        <v>133</v>
      </c>
      <c r="F234" s="184" t="s">
        <v>134</v>
      </c>
      <c r="G234" s="343" t="s">
        <v>107</v>
      </c>
      <c r="H234" s="348">
        <v>5</v>
      </c>
      <c r="I234" s="349">
        <v>4</v>
      </c>
      <c r="J234" s="349">
        <v>2</v>
      </c>
      <c r="K234" s="349">
        <v>3</v>
      </c>
      <c r="L234" s="349">
        <v>4</v>
      </c>
      <c r="M234" s="349">
        <v>3</v>
      </c>
      <c r="N234" s="350">
        <v>3</v>
      </c>
      <c r="O234" s="349">
        <v>4</v>
      </c>
      <c r="P234" s="349">
        <v>4</v>
      </c>
      <c r="Q234" s="351">
        <v>4</v>
      </c>
      <c r="R234" s="349">
        <v>5</v>
      </c>
      <c r="S234" s="349">
        <v>4</v>
      </c>
      <c r="T234" s="349">
        <v>4</v>
      </c>
      <c r="U234" s="349">
        <v>4</v>
      </c>
      <c r="V234" s="351">
        <v>4</v>
      </c>
      <c r="W234" s="351">
        <v>4</v>
      </c>
      <c r="X234" s="183"/>
      <c r="Y234" s="183"/>
      <c r="AB234" s="185"/>
      <c r="AC234" s="185"/>
      <c r="AD234" s="185"/>
      <c r="AE234" s="185"/>
      <c r="AF234" s="185"/>
      <c r="AG234" s="185"/>
      <c r="AH234" s="185"/>
      <c r="AI234" s="185"/>
      <c r="AJ234" s="185"/>
      <c r="AK234" s="185"/>
      <c r="AL234" s="185"/>
      <c r="AM234" s="185"/>
      <c r="AN234" s="185"/>
      <c r="AO234" s="185"/>
      <c r="AP234" s="185"/>
      <c r="AQ234" s="185"/>
      <c r="AR234" s="180"/>
      <c r="AS234" s="180"/>
      <c r="AT234" s="180"/>
      <c r="AU234" s="180"/>
      <c r="AV234" s="180"/>
      <c r="AW234" s="180"/>
      <c r="AX234" s="180"/>
      <c r="AY234" s="180"/>
      <c r="AZ234" s="181"/>
      <c r="BA234" s="181"/>
      <c r="BB234" s="180"/>
      <c r="BC234" s="180"/>
      <c r="BD234" s="180"/>
      <c r="BE234" s="180"/>
      <c r="BF234" s="180"/>
      <c r="BG234" s="180"/>
      <c r="BH234" s="180"/>
      <c r="BI234" s="180"/>
      <c r="BJ234" s="180"/>
      <c r="BK234" s="180"/>
      <c r="BL234" s="180"/>
      <c r="BM234" s="180"/>
      <c r="BN234" s="180"/>
      <c r="BO234" s="180"/>
      <c r="BP234" s="180"/>
      <c r="BQ234" s="180"/>
      <c r="BR234" s="180"/>
      <c r="BS234" s="180"/>
      <c r="BT234" s="180"/>
      <c r="BU234" s="180"/>
      <c r="BV234" s="180"/>
      <c r="BW234" s="180"/>
      <c r="BX234" s="180"/>
      <c r="BY234" s="180"/>
      <c r="BZ234" s="182"/>
      <c r="CA234" s="180"/>
      <c r="CB234" s="180"/>
      <c r="CC234" s="180"/>
      <c r="CD234" s="180"/>
      <c r="CE234" s="180"/>
      <c r="CF234" s="180"/>
      <c r="CG234" s="180"/>
      <c r="CH234" s="180"/>
      <c r="CI234" s="180"/>
      <c r="CJ234" s="180"/>
      <c r="CK234" s="180"/>
      <c r="CL234" s="180"/>
      <c r="CM234" s="180"/>
      <c r="CN234" s="180"/>
      <c r="CO234" s="180"/>
      <c r="CP234" s="180"/>
      <c r="CQ234" s="180"/>
      <c r="CR234" s="180"/>
      <c r="CS234" s="180"/>
      <c r="CT234" s="180"/>
      <c r="CU234" s="180"/>
      <c r="CV234" s="180"/>
      <c r="CW234" s="180"/>
      <c r="CX234" s="180"/>
      <c r="CY234" s="181"/>
    </row>
    <row r="235" spans="2:103" s="1" customFormat="1" ht="30" customHeight="1">
      <c r="B235" s="183">
        <v>230</v>
      </c>
      <c r="C235" s="370">
        <v>43266</v>
      </c>
      <c r="D235" s="183" t="s">
        <v>165</v>
      </c>
      <c r="E235" s="184" t="s">
        <v>132</v>
      </c>
      <c r="F235" s="184" t="s">
        <v>134</v>
      </c>
      <c r="G235" s="343" t="s">
        <v>113</v>
      </c>
      <c r="H235" s="348">
        <v>5</v>
      </c>
      <c r="I235" s="349">
        <v>4</v>
      </c>
      <c r="J235" s="349">
        <v>2</v>
      </c>
      <c r="K235" s="349">
        <v>3</v>
      </c>
      <c r="L235" s="349">
        <v>5</v>
      </c>
      <c r="M235" s="349">
        <v>4</v>
      </c>
      <c r="N235" s="350">
        <v>4</v>
      </c>
      <c r="O235" s="349">
        <v>5</v>
      </c>
      <c r="P235" s="349">
        <v>5</v>
      </c>
      <c r="Q235" s="351">
        <v>5</v>
      </c>
      <c r="R235" s="349">
        <v>5</v>
      </c>
      <c r="S235" s="349">
        <v>4</v>
      </c>
      <c r="T235" s="349">
        <v>3</v>
      </c>
      <c r="U235" s="349">
        <v>4</v>
      </c>
      <c r="V235" s="351">
        <v>5</v>
      </c>
      <c r="W235" s="351">
        <v>5</v>
      </c>
      <c r="X235" s="183"/>
      <c r="Y235" s="183"/>
      <c r="AB235" s="185"/>
      <c r="AC235" s="185"/>
      <c r="AD235" s="185"/>
      <c r="AE235" s="185"/>
      <c r="AF235" s="185"/>
      <c r="AG235" s="185"/>
      <c r="AH235" s="185"/>
      <c r="AI235" s="185"/>
      <c r="AJ235" s="185"/>
      <c r="AK235" s="185"/>
      <c r="AL235" s="185"/>
      <c r="AM235" s="185"/>
      <c r="AN235" s="185"/>
      <c r="AO235" s="185"/>
      <c r="AP235" s="185"/>
      <c r="AQ235" s="185"/>
      <c r="AR235" s="180"/>
      <c r="AS235" s="180"/>
      <c r="AT235" s="180"/>
      <c r="AU235" s="180"/>
      <c r="AV235" s="180"/>
      <c r="AW235" s="180"/>
      <c r="AX235" s="180"/>
      <c r="AY235" s="180"/>
      <c r="AZ235" s="181"/>
      <c r="BA235" s="181"/>
      <c r="BB235" s="180"/>
      <c r="BC235" s="180"/>
      <c r="BD235" s="180"/>
      <c r="BE235" s="180"/>
      <c r="BF235" s="180"/>
      <c r="BG235" s="180"/>
      <c r="BH235" s="180"/>
      <c r="BI235" s="180"/>
      <c r="BJ235" s="180"/>
      <c r="BK235" s="180"/>
      <c r="BL235" s="180"/>
      <c r="BM235" s="180"/>
      <c r="BN235" s="180"/>
      <c r="BO235" s="180"/>
      <c r="BP235" s="180"/>
      <c r="BQ235" s="180"/>
      <c r="BR235" s="180"/>
      <c r="BS235" s="180"/>
      <c r="BT235" s="180"/>
      <c r="BU235" s="180"/>
      <c r="BV235" s="180"/>
      <c r="BW235" s="180"/>
      <c r="BX235" s="180"/>
      <c r="BY235" s="180"/>
      <c r="BZ235" s="182"/>
      <c r="CA235" s="180"/>
      <c r="CB235" s="180"/>
      <c r="CC235" s="180"/>
      <c r="CD235" s="180"/>
      <c r="CE235" s="180"/>
      <c r="CF235" s="180"/>
      <c r="CG235" s="180"/>
      <c r="CH235" s="180"/>
      <c r="CI235" s="180"/>
      <c r="CJ235" s="180"/>
      <c r="CK235" s="180"/>
      <c r="CL235" s="180"/>
      <c r="CM235" s="180"/>
      <c r="CN235" s="180"/>
      <c r="CO235" s="180"/>
      <c r="CP235" s="180"/>
      <c r="CQ235" s="180"/>
      <c r="CR235" s="180"/>
      <c r="CS235" s="180"/>
      <c r="CT235" s="180"/>
      <c r="CU235" s="180"/>
      <c r="CV235" s="180"/>
      <c r="CW235" s="180"/>
      <c r="CX235" s="180"/>
      <c r="CY235" s="181"/>
    </row>
    <row r="236" spans="2:103" s="1" customFormat="1" ht="30" customHeight="1">
      <c r="B236" s="183">
        <v>231</v>
      </c>
      <c r="C236" s="370">
        <v>43266</v>
      </c>
      <c r="D236" s="183" t="s">
        <v>165</v>
      </c>
      <c r="E236" s="184" t="s">
        <v>132</v>
      </c>
      <c r="F236" s="184" t="s">
        <v>135</v>
      </c>
      <c r="G236" s="343" t="s">
        <v>102</v>
      </c>
      <c r="H236" s="348">
        <v>5</v>
      </c>
      <c r="I236" s="349">
        <v>5</v>
      </c>
      <c r="J236" s="349"/>
      <c r="K236" s="349"/>
      <c r="L236" s="349">
        <v>5</v>
      </c>
      <c r="M236" s="349">
        <v>5</v>
      </c>
      <c r="N236" s="350">
        <v>5</v>
      </c>
      <c r="O236" s="349">
        <v>4</v>
      </c>
      <c r="P236" s="349">
        <v>5</v>
      </c>
      <c r="Q236" s="351">
        <v>5</v>
      </c>
      <c r="R236" s="349">
        <v>5</v>
      </c>
      <c r="S236" s="349">
        <v>5</v>
      </c>
      <c r="T236" s="349">
        <v>4</v>
      </c>
      <c r="U236" s="349">
        <v>4</v>
      </c>
      <c r="V236" s="351">
        <v>5</v>
      </c>
      <c r="W236" s="351">
        <v>5</v>
      </c>
      <c r="X236" s="183"/>
      <c r="Y236" s="183"/>
      <c r="AB236" s="185"/>
      <c r="AC236" s="185"/>
      <c r="AD236" s="185"/>
      <c r="AE236" s="185"/>
      <c r="AF236" s="185"/>
      <c r="AG236" s="185"/>
      <c r="AH236" s="185"/>
      <c r="AI236" s="185"/>
      <c r="AJ236" s="185"/>
      <c r="AK236" s="185"/>
      <c r="AL236" s="185"/>
      <c r="AM236" s="185"/>
      <c r="AN236" s="185"/>
      <c r="AO236" s="185"/>
      <c r="AP236" s="185"/>
      <c r="AQ236" s="185"/>
      <c r="AR236" s="180"/>
      <c r="AS236" s="180"/>
      <c r="AT236" s="180"/>
      <c r="AU236" s="180"/>
      <c r="AV236" s="180"/>
      <c r="AW236" s="180"/>
      <c r="AX236" s="180"/>
      <c r="AY236" s="180"/>
      <c r="AZ236" s="181"/>
      <c r="BA236" s="181"/>
      <c r="BB236" s="180"/>
      <c r="BC236" s="180"/>
      <c r="BD236" s="180"/>
      <c r="BE236" s="180"/>
      <c r="BF236" s="180"/>
      <c r="BG236" s="180"/>
      <c r="BH236" s="180"/>
      <c r="BI236" s="180"/>
      <c r="BJ236" s="180"/>
      <c r="BK236" s="180"/>
      <c r="BL236" s="180"/>
      <c r="BM236" s="180"/>
      <c r="BN236" s="180"/>
      <c r="BO236" s="180"/>
      <c r="BP236" s="180"/>
      <c r="BQ236" s="180"/>
      <c r="BR236" s="180"/>
      <c r="BS236" s="180"/>
      <c r="BT236" s="180"/>
      <c r="BU236" s="180"/>
      <c r="BV236" s="180"/>
      <c r="BW236" s="180"/>
      <c r="BX236" s="180"/>
      <c r="BY236" s="180"/>
      <c r="BZ236" s="182"/>
      <c r="CA236" s="180"/>
      <c r="CB236" s="180"/>
      <c r="CC236" s="180"/>
      <c r="CD236" s="180"/>
      <c r="CE236" s="180"/>
      <c r="CF236" s="180"/>
      <c r="CG236" s="180"/>
      <c r="CH236" s="180"/>
      <c r="CI236" s="180"/>
      <c r="CJ236" s="180"/>
      <c r="CK236" s="180"/>
      <c r="CL236" s="180"/>
      <c r="CM236" s="180"/>
      <c r="CN236" s="180"/>
      <c r="CO236" s="180"/>
      <c r="CP236" s="180"/>
      <c r="CQ236" s="180"/>
      <c r="CR236" s="180"/>
      <c r="CS236" s="180"/>
      <c r="CT236" s="180"/>
      <c r="CU236" s="180"/>
      <c r="CV236" s="180"/>
      <c r="CW236" s="180"/>
      <c r="CX236" s="180"/>
      <c r="CY236" s="181"/>
    </row>
    <row r="237" spans="2:103" s="1" customFormat="1" ht="30" customHeight="1">
      <c r="B237" s="183">
        <v>232</v>
      </c>
      <c r="C237" s="370">
        <v>43266</v>
      </c>
      <c r="D237" s="183" t="s">
        <v>165</v>
      </c>
      <c r="E237" s="184" t="s">
        <v>132</v>
      </c>
      <c r="F237" s="184" t="s">
        <v>134</v>
      </c>
      <c r="G237" s="343" t="s">
        <v>123</v>
      </c>
      <c r="H237" s="348">
        <v>4</v>
      </c>
      <c r="I237" s="349">
        <v>4</v>
      </c>
      <c r="J237" s="349"/>
      <c r="K237" s="349"/>
      <c r="L237" s="349">
        <v>4</v>
      </c>
      <c r="M237" s="349">
        <v>3</v>
      </c>
      <c r="N237" s="350">
        <v>3</v>
      </c>
      <c r="O237" s="349">
        <v>4</v>
      </c>
      <c r="P237" s="349">
        <v>4</v>
      </c>
      <c r="Q237" s="351">
        <v>3</v>
      </c>
      <c r="R237" s="349">
        <v>4</v>
      </c>
      <c r="S237" s="349">
        <v>4</v>
      </c>
      <c r="T237" s="349">
        <v>4</v>
      </c>
      <c r="U237" s="349">
        <v>4</v>
      </c>
      <c r="V237" s="351"/>
      <c r="W237" s="351">
        <v>3</v>
      </c>
      <c r="X237" s="183"/>
      <c r="Y237" s="183"/>
      <c r="AB237" s="185"/>
      <c r="AC237" s="185"/>
      <c r="AD237" s="185"/>
      <c r="AE237" s="185"/>
      <c r="AF237" s="185"/>
      <c r="AG237" s="185"/>
      <c r="AH237" s="185"/>
      <c r="AI237" s="185"/>
      <c r="AJ237" s="185"/>
      <c r="AK237" s="185"/>
      <c r="AL237" s="185"/>
      <c r="AM237" s="185"/>
      <c r="AN237" s="185"/>
      <c r="AO237" s="185"/>
      <c r="AP237" s="185"/>
      <c r="AQ237" s="185"/>
      <c r="AR237" s="180"/>
      <c r="AS237" s="180"/>
      <c r="AT237" s="180"/>
      <c r="AU237" s="180"/>
      <c r="AV237" s="180"/>
      <c r="AW237" s="180"/>
      <c r="AX237" s="180"/>
      <c r="AY237" s="180"/>
      <c r="AZ237" s="181"/>
      <c r="BA237" s="181"/>
      <c r="BB237" s="180"/>
      <c r="BC237" s="180"/>
      <c r="BD237" s="180"/>
      <c r="BE237" s="180"/>
      <c r="BF237" s="180"/>
      <c r="BG237" s="180"/>
      <c r="BH237" s="180"/>
      <c r="BI237" s="180"/>
      <c r="BJ237" s="180"/>
      <c r="BK237" s="180"/>
      <c r="BL237" s="180"/>
      <c r="BM237" s="180"/>
      <c r="BN237" s="180"/>
      <c r="BO237" s="180"/>
      <c r="BP237" s="180"/>
      <c r="BQ237" s="180"/>
      <c r="BR237" s="180"/>
      <c r="BS237" s="180"/>
      <c r="BT237" s="180"/>
      <c r="BU237" s="180"/>
      <c r="BV237" s="180"/>
      <c r="BW237" s="180"/>
      <c r="BX237" s="180"/>
      <c r="BY237" s="180"/>
      <c r="BZ237" s="182"/>
      <c r="CA237" s="180"/>
      <c r="CB237" s="180"/>
      <c r="CC237" s="180"/>
      <c r="CD237" s="180"/>
      <c r="CE237" s="180"/>
      <c r="CF237" s="180"/>
      <c r="CG237" s="180"/>
      <c r="CH237" s="180"/>
      <c r="CI237" s="180"/>
      <c r="CJ237" s="180"/>
      <c r="CK237" s="180"/>
      <c r="CL237" s="180"/>
      <c r="CM237" s="180"/>
      <c r="CN237" s="180"/>
      <c r="CO237" s="180"/>
      <c r="CP237" s="180"/>
      <c r="CQ237" s="180"/>
      <c r="CR237" s="180"/>
      <c r="CS237" s="180"/>
      <c r="CT237" s="180"/>
      <c r="CU237" s="180"/>
      <c r="CV237" s="180"/>
      <c r="CW237" s="180"/>
      <c r="CX237" s="180"/>
      <c r="CY237" s="181"/>
    </row>
    <row r="238" spans="2:103" s="1" customFormat="1" ht="30" customHeight="1">
      <c r="B238" s="367">
        <v>233</v>
      </c>
      <c r="C238" s="370">
        <v>43267</v>
      </c>
      <c r="D238" s="183" t="s">
        <v>165</v>
      </c>
      <c r="E238" s="184" t="s">
        <v>133</v>
      </c>
      <c r="F238" s="184" t="s">
        <v>134</v>
      </c>
      <c r="G238" s="343" t="s">
        <v>109</v>
      </c>
      <c r="H238" s="348">
        <v>5</v>
      </c>
      <c r="I238" s="349">
        <v>5</v>
      </c>
      <c r="J238" s="349">
        <v>4</v>
      </c>
      <c r="K238" s="349">
        <v>3</v>
      </c>
      <c r="L238" s="349">
        <v>5</v>
      </c>
      <c r="M238" s="349">
        <v>5</v>
      </c>
      <c r="N238" s="350">
        <v>5</v>
      </c>
      <c r="O238" s="349">
        <v>5</v>
      </c>
      <c r="P238" s="349">
        <v>4</v>
      </c>
      <c r="Q238" s="351">
        <v>5</v>
      </c>
      <c r="R238" s="349">
        <v>5</v>
      </c>
      <c r="S238" s="349">
        <v>5</v>
      </c>
      <c r="T238" s="349">
        <v>4</v>
      </c>
      <c r="U238" s="349">
        <v>5</v>
      </c>
      <c r="V238" s="351">
        <v>5</v>
      </c>
      <c r="W238" s="351">
        <v>5</v>
      </c>
      <c r="X238" s="183"/>
      <c r="Y238" s="183"/>
      <c r="AB238" s="185"/>
      <c r="AC238" s="185"/>
      <c r="AD238" s="185"/>
      <c r="AE238" s="185"/>
      <c r="AF238" s="185"/>
      <c r="AG238" s="185"/>
      <c r="AH238" s="185"/>
      <c r="AI238" s="185"/>
      <c r="AJ238" s="185"/>
      <c r="AK238" s="185"/>
      <c r="AL238" s="185"/>
      <c r="AM238" s="185"/>
      <c r="AN238" s="185"/>
      <c r="AO238" s="185"/>
      <c r="AP238" s="185"/>
      <c r="AQ238" s="185"/>
      <c r="AR238" s="180"/>
      <c r="AS238" s="180"/>
      <c r="AT238" s="180"/>
      <c r="AU238" s="180"/>
      <c r="AV238" s="180"/>
      <c r="AW238" s="180"/>
      <c r="AX238" s="180"/>
      <c r="AY238" s="180"/>
      <c r="AZ238" s="181"/>
      <c r="BA238" s="181"/>
      <c r="BB238" s="180"/>
      <c r="BC238" s="180"/>
      <c r="BD238" s="180"/>
      <c r="BE238" s="180"/>
      <c r="BF238" s="180"/>
      <c r="BG238" s="180"/>
      <c r="BH238" s="180"/>
      <c r="BI238" s="180"/>
      <c r="BJ238" s="180"/>
      <c r="BK238" s="180"/>
      <c r="BL238" s="180"/>
      <c r="BM238" s="180"/>
      <c r="BN238" s="180"/>
      <c r="BO238" s="180"/>
      <c r="BP238" s="180"/>
      <c r="BQ238" s="180"/>
      <c r="BR238" s="180"/>
      <c r="BS238" s="180"/>
      <c r="BT238" s="180"/>
      <c r="BU238" s="180"/>
      <c r="BV238" s="180"/>
      <c r="BW238" s="180"/>
      <c r="BX238" s="180"/>
      <c r="BY238" s="180"/>
      <c r="BZ238" s="182"/>
      <c r="CA238" s="180"/>
      <c r="CB238" s="180"/>
      <c r="CC238" s="180"/>
      <c r="CD238" s="180"/>
      <c r="CE238" s="180"/>
      <c r="CF238" s="180"/>
      <c r="CG238" s="180"/>
      <c r="CH238" s="180"/>
      <c r="CI238" s="180"/>
      <c r="CJ238" s="180"/>
      <c r="CK238" s="180"/>
      <c r="CL238" s="180"/>
      <c r="CM238" s="180"/>
      <c r="CN238" s="180"/>
      <c r="CO238" s="180"/>
      <c r="CP238" s="180"/>
      <c r="CQ238" s="180"/>
      <c r="CR238" s="180"/>
      <c r="CS238" s="180"/>
      <c r="CT238" s="180"/>
      <c r="CU238" s="180"/>
      <c r="CV238" s="180"/>
      <c r="CW238" s="180"/>
      <c r="CX238" s="180"/>
      <c r="CY238" s="181"/>
    </row>
    <row r="239" spans="2:103" s="1" customFormat="1" ht="30" customHeight="1">
      <c r="B239" s="183">
        <v>234</v>
      </c>
      <c r="C239" s="370">
        <v>43267</v>
      </c>
      <c r="D239" s="183" t="s">
        <v>165</v>
      </c>
      <c r="E239" s="184" t="s">
        <v>132</v>
      </c>
      <c r="F239" s="184" t="s">
        <v>135</v>
      </c>
      <c r="G239" s="343" t="s">
        <v>123</v>
      </c>
      <c r="H239" s="348">
        <v>1</v>
      </c>
      <c r="I239" s="349">
        <v>5</v>
      </c>
      <c r="J239" s="349">
        <v>2</v>
      </c>
      <c r="K239" s="349"/>
      <c r="L239" s="349">
        <v>3</v>
      </c>
      <c r="M239" s="349">
        <v>3</v>
      </c>
      <c r="N239" s="350">
        <v>3</v>
      </c>
      <c r="O239" s="349">
        <v>3</v>
      </c>
      <c r="P239" s="349">
        <v>3</v>
      </c>
      <c r="Q239" s="351">
        <v>3</v>
      </c>
      <c r="R239" s="349"/>
      <c r="S239" s="349">
        <v>1</v>
      </c>
      <c r="T239" s="349">
        <v>2</v>
      </c>
      <c r="U239" s="349"/>
      <c r="V239" s="351">
        <v>4</v>
      </c>
      <c r="W239" s="351">
        <v>3</v>
      </c>
      <c r="X239" s="183"/>
      <c r="Y239" s="183"/>
      <c r="AB239" s="185"/>
      <c r="AC239" s="185"/>
      <c r="AD239" s="185"/>
      <c r="AE239" s="185"/>
      <c r="AF239" s="185"/>
      <c r="AG239" s="185"/>
      <c r="AH239" s="185"/>
      <c r="AI239" s="185"/>
      <c r="AJ239" s="185"/>
      <c r="AK239" s="185"/>
      <c r="AL239" s="185"/>
      <c r="AM239" s="185"/>
      <c r="AN239" s="185"/>
      <c r="AO239" s="185"/>
      <c r="AP239" s="185"/>
      <c r="AQ239" s="185"/>
      <c r="AR239" s="180"/>
      <c r="AS239" s="180"/>
      <c r="AT239" s="180"/>
      <c r="AU239" s="180"/>
      <c r="AV239" s="180"/>
      <c r="AW239" s="180"/>
      <c r="AX239" s="180"/>
      <c r="AY239" s="180"/>
      <c r="AZ239" s="181"/>
      <c r="BA239" s="181"/>
      <c r="BB239" s="180"/>
      <c r="BC239" s="180"/>
      <c r="BD239" s="180"/>
      <c r="BE239" s="180"/>
      <c r="BF239" s="180"/>
      <c r="BG239" s="180"/>
      <c r="BH239" s="180"/>
      <c r="BI239" s="180"/>
      <c r="BJ239" s="180"/>
      <c r="BK239" s="180"/>
      <c r="BL239" s="180"/>
      <c r="BM239" s="180"/>
      <c r="BN239" s="180"/>
      <c r="BO239" s="180"/>
      <c r="BP239" s="180"/>
      <c r="BQ239" s="180"/>
      <c r="BR239" s="180"/>
      <c r="BS239" s="180"/>
      <c r="BT239" s="180"/>
      <c r="BU239" s="180"/>
      <c r="BV239" s="180"/>
      <c r="BW239" s="180"/>
      <c r="BX239" s="180"/>
      <c r="BY239" s="180"/>
      <c r="BZ239" s="182"/>
      <c r="CA239" s="180"/>
      <c r="CB239" s="180"/>
      <c r="CC239" s="180"/>
      <c r="CD239" s="180"/>
      <c r="CE239" s="180"/>
      <c r="CF239" s="180"/>
      <c r="CG239" s="180"/>
      <c r="CH239" s="180"/>
      <c r="CI239" s="180"/>
      <c r="CJ239" s="180"/>
      <c r="CK239" s="180"/>
      <c r="CL239" s="180"/>
      <c r="CM239" s="180"/>
      <c r="CN239" s="180"/>
      <c r="CO239" s="180"/>
      <c r="CP239" s="180"/>
      <c r="CQ239" s="180"/>
      <c r="CR239" s="180"/>
      <c r="CS239" s="180"/>
      <c r="CT239" s="180"/>
      <c r="CU239" s="180"/>
      <c r="CV239" s="180"/>
      <c r="CW239" s="180"/>
      <c r="CX239" s="180"/>
      <c r="CY239" s="181"/>
    </row>
    <row r="240" spans="2:103" s="1" customFormat="1" ht="30" customHeight="1">
      <c r="B240" s="183">
        <v>235</v>
      </c>
      <c r="C240" s="370">
        <v>43268</v>
      </c>
      <c r="D240" s="183" t="s">
        <v>165</v>
      </c>
      <c r="E240" s="184" t="s">
        <v>133</v>
      </c>
      <c r="F240" s="184" t="s">
        <v>135</v>
      </c>
      <c r="G240" s="343" t="s">
        <v>98</v>
      </c>
      <c r="H240" s="348">
        <v>5</v>
      </c>
      <c r="I240" s="349">
        <v>5</v>
      </c>
      <c r="J240" s="349">
        <v>3</v>
      </c>
      <c r="K240" s="349">
        <v>3</v>
      </c>
      <c r="L240" s="349">
        <v>5</v>
      </c>
      <c r="M240" s="349">
        <v>4</v>
      </c>
      <c r="N240" s="350">
        <v>5</v>
      </c>
      <c r="O240" s="349">
        <v>4</v>
      </c>
      <c r="P240" s="349"/>
      <c r="Q240" s="351">
        <v>4</v>
      </c>
      <c r="R240" s="349">
        <v>5</v>
      </c>
      <c r="S240" s="349">
        <v>4</v>
      </c>
      <c r="T240" s="349">
        <v>4</v>
      </c>
      <c r="U240" s="349">
        <v>4</v>
      </c>
      <c r="V240" s="351">
        <v>4</v>
      </c>
      <c r="W240" s="351">
        <v>4</v>
      </c>
      <c r="X240" s="183"/>
      <c r="Y240" s="183"/>
      <c r="AB240" s="185"/>
      <c r="AC240" s="185"/>
      <c r="AD240" s="185"/>
      <c r="AE240" s="185"/>
      <c r="AF240" s="185"/>
      <c r="AG240" s="185"/>
      <c r="AH240" s="185"/>
      <c r="AI240" s="185"/>
      <c r="AJ240" s="185"/>
      <c r="AK240" s="185"/>
      <c r="AL240" s="185"/>
      <c r="AM240" s="185"/>
      <c r="AN240" s="185"/>
      <c r="AO240" s="185"/>
      <c r="AP240" s="185"/>
      <c r="AQ240" s="185"/>
      <c r="AR240" s="180"/>
      <c r="AS240" s="180"/>
      <c r="AT240" s="180"/>
      <c r="AU240" s="180"/>
      <c r="AV240" s="180"/>
      <c r="AW240" s="180"/>
      <c r="AX240" s="180"/>
      <c r="AY240" s="180"/>
      <c r="AZ240" s="181"/>
      <c r="BA240" s="181"/>
      <c r="BB240" s="180"/>
      <c r="BC240" s="180"/>
      <c r="BD240" s="180"/>
      <c r="BE240" s="180"/>
      <c r="BF240" s="180"/>
      <c r="BG240" s="180"/>
      <c r="BH240" s="180"/>
      <c r="BI240" s="180"/>
      <c r="BJ240" s="180"/>
      <c r="BK240" s="180"/>
      <c r="BL240" s="180"/>
      <c r="BM240" s="180"/>
      <c r="BN240" s="180"/>
      <c r="BO240" s="180"/>
      <c r="BP240" s="180"/>
      <c r="BQ240" s="180"/>
      <c r="BR240" s="180"/>
      <c r="BS240" s="180"/>
      <c r="BT240" s="180"/>
      <c r="BU240" s="180"/>
      <c r="BV240" s="180"/>
      <c r="BW240" s="180"/>
      <c r="BX240" s="180"/>
      <c r="BY240" s="180"/>
      <c r="BZ240" s="182"/>
      <c r="CA240" s="180"/>
      <c r="CB240" s="180"/>
      <c r="CC240" s="180"/>
      <c r="CD240" s="180"/>
      <c r="CE240" s="180"/>
      <c r="CF240" s="180"/>
      <c r="CG240" s="180"/>
      <c r="CH240" s="180"/>
      <c r="CI240" s="180"/>
      <c r="CJ240" s="180"/>
      <c r="CK240" s="180"/>
      <c r="CL240" s="180"/>
      <c r="CM240" s="180"/>
      <c r="CN240" s="180"/>
      <c r="CO240" s="180"/>
      <c r="CP240" s="180"/>
      <c r="CQ240" s="180"/>
      <c r="CR240" s="180"/>
      <c r="CS240" s="180"/>
      <c r="CT240" s="180"/>
      <c r="CU240" s="180"/>
      <c r="CV240" s="180"/>
      <c r="CW240" s="180"/>
      <c r="CX240" s="180"/>
      <c r="CY240" s="181"/>
    </row>
    <row r="241" spans="2:103" s="1" customFormat="1" ht="30" customHeight="1">
      <c r="B241" s="183">
        <v>236</v>
      </c>
      <c r="C241" s="370">
        <v>43269</v>
      </c>
      <c r="D241" s="183" t="s">
        <v>165</v>
      </c>
      <c r="E241" s="184" t="s">
        <v>133</v>
      </c>
      <c r="F241" s="184" t="s">
        <v>135</v>
      </c>
      <c r="G241" s="343" t="s">
        <v>118</v>
      </c>
      <c r="H241" s="348">
        <v>5</v>
      </c>
      <c r="I241" s="349">
        <v>5</v>
      </c>
      <c r="J241" s="349">
        <v>3</v>
      </c>
      <c r="K241" s="349">
        <v>3</v>
      </c>
      <c r="L241" s="349">
        <v>5</v>
      </c>
      <c r="M241" s="349">
        <v>3</v>
      </c>
      <c r="N241" s="350">
        <v>5</v>
      </c>
      <c r="O241" s="349">
        <v>5</v>
      </c>
      <c r="P241" s="349">
        <v>5</v>
      </c>
      <c r="Q241" s="351">
        <v>5</v>
      </c>
      <c r="R241" s="349">
        <v>5</v>
      </c>
      <c r="S241" s="349">
        <v>5</v>
      </c>
      <c r="T241" s="349">
        <v>5</v>
      </c>
      <c r="U241" s="349">
        <v>5</v>
      </c>
      <c r="V241" s="351">
        <v>5</v>
      </c>
      <c r="W241" s="351">
        <v>5</v>
      </c>
      <c r="X241" s="183"/>
      <c r="Y241" s="183"/>
      <c r="AB241" s="185"/>
      <c r="AC241" s="185"/>
      <c r="AD241" s="185"/>
      <c r="AE241" s="185"/>
      <c r="AF241" s="185"/>
      <c r="AG241" s="185"/>
      <c r="AH241" s="185"/>
      <c r="AI241" s="185"/>
      <c r="AJ241" s="185"/>
      <c r="AK241" s="185"/>
      <c r="AL241" s="185"/>
      <c r="AM241" s="185"/>
      <c r="AN241" s="185"/>
      <c r="AO241" s="185"/>
      <c r="AP241" s="185"/>
      <c r="AQ241" s="185"/>
      <c r="AR241" s="180"/>
      <c r="AS241" s="180"/>
      <c r="AT241" s="180"/>
      <c r="AU241" s="180"/>
      <c r="AV241" s="180"/>
      <c r="AW241" s="180"/>
      <c r="AX241" s="180"/>
      <c r="AY241" s="180"/>
      <c r="AZ241" s="181"/>
      <c r="BA241" s="181"/>
      <c r="BB241" s="180"/>
      <c r="BC241" s="180"/>
      <c r="BD241" s="180"/>
      <c r="BE241" s="180"/>
      <c r="BF241" s="180"/>
      <c r="BG241" s="180"/>
      <c r="BH241" s="180"/>
      <c r="BI241" s="180"/>
      <c r="BJ241" s="180"/>
      <c r="BK241" s="180"/>
      <c r="BL241" s="180"/>
      <c r="BM241" s="180"/>
      <c r="BN241" s="180"/>
      <c r="BO241" s="180"/>
      <c r="BP241" s="180"/>
      <c r="BQ241" s="180"/>
      <c r="BR241" s="180"/>
      <c r="BS241" s="180"/>
      <c r="BT241" s="180"/>
      <c r="BU241" s="180"/>
      <c r="BV241" s="180"/>
      <c r="BW241" s="180"/>
      <c r="BX241" s="180"/>
      <c r="BY241" s="180"/>
      <c r="BZ241" s="182"/>
      <c r="CA241" s="180"/>
      <c r="CB241" s="180"/>
      <c r="CC241" s="180"/>
      <c r="CD241" s="180"/>
      <c r="CE241" s="180"/>
      <c r="CF241" s="180"/>
      <c r="CG241" s="180"/>
      <c r="CH241" s="180"/>
      <c r="CI241" s="180"/>
      <c r="CJ241" s="180"/>
      <c r="CK241" s="180"/>
      <c r="CL241" s="180"/>
      <c r="CM241" s="180"/>
      <c r="CN241" s="180"/>
      <c r="CO241" s="180"/>
      <c r="CP241" s="180"/>
      <c r="CQ241" s="180"/>
      <c r="CR241" s="180"/>
      <c r="CS241" s="180"/>
      <c r="CT241" s="180"/>
      <c r="CU241" s="180"/>
      <c r="CV241" s="180"/>
      <c r="CW241" s="180"/>
      <c r="CX241" s="180"/>
      <c r="CY241" s="181"/>
    </row>
    <row r="242" spans="2:103" s="1" customFormat="1" ht="30" customHeight="1">
      <c r="B242" s="183">
        <v>237</v>
      </c>
      <c r="C242" s="370">
        <v>43269</v>
      </c>
      <c r="D242" s="183" t="s">
        <v>165</v>
      </c>
      <c r="E242" s="184" t="s">
        <v>132</v>
      </c>
      <c r="F242" s="184" t="s">
        <v>135</v>
      </c>
      <c r="G242" s="343" t="s">
        <v>130</v>
      </c>
      <c r="H242" s="348">
        <v>4</v>
      </c>
      <c r="I242" s="349">
        <v>4</v>
      </c>
      <c r="J242" s="349">
        <v>4</v>
      </c>
      <c r="K242" s="349">
        <v>3</v>
      </c>
      <c r="L242" s="349">
        <v>3</v>
      </c>
      <c r="M242" s="349">
        <v>4</v>
      </c>
      <c r="N242" s="350">
        <v>4</v>
      </c>
      <c r="O242" s="349">
        <v>4</v>
      </c>
      <c r="P242" s="349">
        <v>4</v>
      </c>
      <c r="Q242" s="351">
        <v>3</v>
      </c>
      <c r="R242" s="349">
        <v>4</v>
      </c>
      <c r="S242" s="349">
        <v>3</v>
      </c>
      <c r="T242" s="349">
        <v>4</v>
      </c>
      <c r="U242" s="349">
        <v>3</v>
      </c>
      <c r="V242" s="351">
        <v>4</v>
      </c>
      <c r="W242" s="351">
        <v>4</v>
      </c>
      <c r="X242" s="183"/>
      <c r="Y242" s="183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0"/>
      <c r="AS242" s="180"/>
      <c r="AT242" s="180"/>
      <c r="AU242" s="180"/>
      <c r="AV242" s="180"/>
      <c r="AW242" s="180"/>
      <c r="AX242" s="180"/>
      <c r="AY242" s="180"/>
      <c r="AZ242" s="181"/>
      <c r="BA242" s="181"/>
      <c r="BB242" s="180"/>
      <c r="BC242" s="180"/>
      <c r="BD242" s="180"/>
      <c r="BE242" s="180"/>
      <c r="BF242" s="180"/>
      <c r="BG242" s="180"/>
      <c r="BH242" s="180"/>
      <c r="BI242" s="180"/>
      <c r="BJ242" s="180"/>
      <c r="BK242" s="180"/>
      <c r="BL242" s="180"/>
      <c r="BM242" s="180"/>
      <c r="BN242" s="180"/>
      <c r="BO242" s="180"/>
      <c r="BP242" s="180"/>
      <c r="BQ242" s="180"/>
      <c r="BR242" s="180"/>
      <c r="BS242" s="180"/>
      <c r="BT242" s="180"/>
      <c r="BU242" s="180"/>
      <c r="BV242" s="180"/>
      <c r="BW242" s="180"/>
      <c r="BX242" s="180"/>
      <c r="BY242" s="180"/>
      <c r="BZ242" s="182"/>
      <c r="CA242" s="180"/>
      <c r="CB242" s="180"/>
      <c r="CC242" s="180"/>
      <c r="CD242" s="180"/>
      <c r="CE242" s="180"/>
      <c r="CF242" s="180"/>
      <c r="CG242" s="180"/>
      <c r="CH242" s="180"/>
      <c r="CI242" s="180"/>
      <c r="CJ242" s="180"/>
      <c r="CK242" s="180"/>
      <c r="CL242" s="180"/>
      <c r="CM242" s="180"/>
      <c r="CN242" s="180"/>
      <c r="CO242" s="180"/>
      <c r="CP242" s="180"/>
      <c r="CQ242" s="180"/>
      <c r="CR242" s="180"/>
      <c r="CS242" s="180"/>
      <c r="CT242" s="180"/>
      <c r="CU242" s="180"/>
      <c r="CV242" s="180"/>
      <c r="CW242" s="180"/>
      <c r="CX242" s="180"/>
      <c r="CY242" s="181"/>
    </row>
    <row r="243" spans="2:103" s="1" customFormat="1" ht="30" customHeight="1">
      <c r="B243" s="183">
        <v>238</v>
      </c>
      <c r="C243" s="370">
        <v>43269</v>
      </c>
      <c r="D243" s="183" t="s">
        <v>165</v>
      </c>
      <c r="E243" s="184" t="s">
        <v>133</v>
      </c>
      <c r="F243" s="184" t="s">
        <v>135</v>
      </c>
      <c r="G243" s="343" t="s">
        <v>109</v>
      </c>
      <c r="H243" s="348">
        <v>4</v>
      </c>
      <c r="I243" s="349">
        <v>4</v>
      </c>
      <c r="J243" s="349">
        <v>3</v>
      </c>
      <c r="K243" s="349">
        <v>3</v>
      </c>
      <c r="L243" s="349">
        <v>5</v>
      </c>
      <c r="M243" s="349">
        <v>4</v>
      </c>
      <c r="N243" s="350">
        <v>4</v>
      </c>
      <c r="O243" s="349">
        <v>4</v>
      </c>
      <c r="P243" s="349">
        <v>3</v>
      </c>
      <c r="Q243" s="351">
        <v>3</v>
      </c>
      <c r="R243" s="349">
        <v>4</v>
      </c>
      <c r="S243" s="349">
        <v>4</v>
      </c>
      <c r="T243" s="349">
        <v>3</v>
      </c>
      <c r="U243" s="349">
        <v>4</v>
      </c>
      <c r="V243" s="351">
        <v>4</v>
      </c>
      <c r="W243" s="351">
        <v>4</v>
      </c>
      <c r="X243" s="183"/>
      <c r="Y243" s="183"/>
      <c r="AB243" s="185"/>
      <c r="AC243" s="185"/>
      <c r="AD243" s="185"/>
      <c r="AE243" s="185"/>
      <c r="AF243" s="185"/>
      <c r="AG243" s="185"/>
      <c r="AH243" s="185"/>
      <c r="AI243" s="185"/>
      <c r="AJ243" s="185"/>
      <c r="AK243" s="185"/>
      <c r="AL243" s="185"/>
      <c r="AM243" s="185"/>
      <c r="AN243" s="185"/>
      <c r="AO243" s="185"/>
      <c r="AP243" s="185"/>
      <c r="AQ243" s="185"/>
      <c r="AR243" s="180"/>
      <c r="AS243" s="180"/>
      <c r="AT243" s="180"/>
      <c r="AU243" s="180"/>
      <c r="AV243" s="180"/>
      <c r="AW243" s="180"/>
      <c r="AX243" s="180"/>
      <c r="AY243" s="180"/>
      <c r="AZ243" s="181"/>
      <c r="BA243" s="181"/>
      <c r="BB243" s="180"/>
      <c r="BC243" s="180"/>
      <c r="BD243" s="180"/>
      <c r="BE243" s="180"/>
      <c r="BF243" s="180"/>
      <c r="BG243" s="180"/>
      <c r="BH243" s="180"/>
      <c r="BI243" s="180"/>
      <c r="BJ243" s="180"/>
      <c r="BK243" s="180"/>
      <c r="BL243" s="180"/>
      <c r="BM243" s="180"/>
      <c r="BN243" s="180"/>
      <c r="BO243" s="180"/>
      <c r="BP243" s="180"/>
      <c r="BQ243" s="180"/>
      <c r="BR243" s="180"/>
      <c r="BS243" s="180"/>
      <c r="BT243" s="180"/>
      <c r="BU243" s="180"/>
      <c r="BV243" s="180"/>
      <c r="BW243" s="180"/>
      <c r="BX243" s="180"/>
      <c r="BY243" s="180"/>
      <c r="BZ243" s="182"/>
      <c r="CA243" s="180"/>
      <c r="CB243" s="180"/>
      <c r="CC243" s="180"/>
      <c r="CD243" s="180"/>
      <c r="CE243" s="180"/>
      <c r="CF243" s="180"/>
      <c r="CG243" s="180"/>
      <c r="CH243" s="180"/>
      <c r="CI243" s="180"/>
      <c r="CJ243" s="180"/>
      <c r="CK243" s="180"/>
      <c r="CL243" s="180"/>
      <c r="CM243" s="180"/>
      <c r="CN243" s="180"/>
      <c r="CO243" s="180"/>
      <c r="CP243" s="180"/>
      <c r="CQ243" s="180"/>
      <c r="CR243" s="180"/>
      <c r="CS243" s="180"/>
      <c r="CT243" s="180"/>
      <c r="CU243" s="180"/>
      <c r="CV243" s="180"/>
      <c r="CW243" s="180"/>
      <c r="CX243" s="180"/>
      <c r="CY243" s="181"/>
    </row>
    <row r="244" spans="2:103" s="1" customFormat="1" ht="30" customHeight="1">
      <c r="B244" s="183">
        <v>239</v>
      </c>
      <c r="C244" s="370">
        <v>43269</v>
      </c>
      <c r="D244" s="183" t="s">
        <v>166</v>
      </c>
      <c r="E244" s="184" t="s">
        <v>133</v>
      </c>
      <c r="F244" s="184" t="s">
        <v>134</v>
      </c>
      <c r="G244" s="343" t="s">
        <v>105</v>
      </c>
      <c r="H244" s="348">
        <v>5</v>
      </c>
      <c r="I244" s="349">
        <v>4</v>
      </c>
      <c r="J244" s="349">
        <v>4</v>
      </c>
      <c r="K244" s="349">
        <v>5</v>
      </c>
      <c r="L244" s="349">
        <v>5</v>
      </c>
      <c r="M244" s="349">
        <v>4</v>
      </c>
      <c r="N244" s="350">
        <v>5</v>
      </c>
      <c r="O244" s="349">
        <v>4</v>
      </c>
      <c r="P244" s="349">
        <v>4</v>
      </c>
      <c r="Q244" s="351"/>
      <c r="R244" s="349">
        <v>4</v>
      </c>
      <c r="S244" s="349">
        <v>4</v>
      </c>
      <c r="T244" s="349">
        <v>5</v>
      </c>
      <c r="U244" s="349">
        <v>4</v>
      </c>
      <c r="V244" s="351">
        <v>5</v>
      </c>
      <c r="W244" s="351"/>
      <c r="X244" s="183"/>
      <c r="Y244" s="183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0"/>
      <c r="AS244" s="180"/>
      <c r="AT244" s="180"/>
      <c r="AU244" s="180"/>
      <c r="AV244" s="180"/>
      <c r="AW244" s="180"/>
      <c r="AX244" s="180"/>
      <c r="AY244" s="180"/>
      <c r="AZ244" s="181"/>
      <c r="BA244" s="181"/>
      <c r="BB244" s="180"/>
      <c r="BC244" s="180"/>
      <c r="BD244" s="180"/>
      <c r="BE244" s="180"/>
      <c r="BF244" s="180"/>
      <c r="BG244" s="180"/>
      <c r="BH244" s="180"/>
      <c r="BI244" s="180"/>
      <c r="BJ244" s="180"/>
      <c r="BK244" s="180"/>
      <c r="BL244" s="180"/>
      <c r="BM244" s="180"/>
      <c r="BN244" s="180"/>
      <c r="BO244" s="180"/>
      <c r="BP244" s="180"/>
      <c r="BQ244" s="180"/>
      <c r="BR244" s="180"/>
      <c r="BS244" s="180"/>
      <c r="BT244" s="180"/>
      <c r="BU244" s="180"/>
      <c r="BV244" s="180"/>
      <c r="BW244" s="180"/>
      <c r="BX244" s="180"/>
      <c r="BY244" s="180"/>
      <c r="BZ244" s="182"/>
      <c r="CA244" s="180"/>
      <c r="CB244" s="180"/>
      <c r="CC244" s="180"/>
      <c r="CD244" s="180"/>
      <c r="CE244" s="180"/>
      <c r="CF244" s="180"/>
      <c r="CG244" s="180"/>
      <c r="CH244" s="180"/>
      <c r="CI244" s="180"/>
      <c r="CJ244" s="180"/>
      <c r="CK244" s="180"/>
      <c r="CL244" s="180"/>
      <c r="CM244" s="180"/>
      <c r="CN244" s="180"/>
      <c r="CO244" s="180"/>
      <c r="CP244" s="180"/>
      <c r="CQ244" s="180"/>
      <c r="CR244" s="180"/>
      <c r="CS244" s="180"/>
      <c r="CT244" s="180"/>
      <c r="CU244" s="180"/>
      <c r="CV244" s="180"/>
      <c r="CW244" s="180"/>
      <c r="CX244" s="180"/>
      <c r="CY244" s="181"/>
    </row>
    <row r="245" spans="2:103" s="1" customFormat="1" ht="30" customHeight="1">
      <c r="B245" s="183">
        <v>240</v>
      </c>
      <c r="C245" s="370">
        <v>43270</v>
      </c>
      <c r="D245" s="183" t="s">
        <v>165</v>
      </c>
      <c r="E245" s="184" t="s">
        <v>133</v>
      </c>
      <c r="F245" s="184" t="s">
        <v>135</v>
      </c>
      <c r="G245" s="343" t="s">
        <v>125</v>
      </c>
      <c r="H245" s="348">
        <v>4</v>
      </c>
      <c r="I245" s="349">
        <v>4</v>
      </c>
      <c r="J245" s="349">
        <v>1</v>
      </c>
      <c r="K245" s="349">
        <v>1</v>
      </c>
      <c r="L245" s="349">
        <v>4</v>
      </c>
      <c r="M245" s="349">
        <v>2</v>
      </c>
      <c r="N245" s="350">
        <v>3</v>
      </c>
      <c r="O245" s="349">
        <v>4</v>
      </c>
      <c r="P245" s="349"/>
      <c r="Q245" s="351">
        <v>4</v>
      </c>
      <c r="R245" s="349">
        <v>3</v>
      </c>
      <c r="S245" s="349">
        <v>4</v>
      </c>
      <c r="T245" s="349">
        <v>4</v>
      </c>
      <c r="U245" s="349">
        <v>3</v>
      </c>
      <c r="V245" s="351">
        <v>5</v>
      </c>
      <c r="W245" s="351">
        <v>4</v>
      </c>
      <c r="X245" s="183"/>
      <c r="Y245" s="183"/>
      <c r="AB245" s="185"/>
      <c r="AC245" s="185"/>
      <c r="AD245" s="185"/>
      <c r="AE245" s="185"/>
      <c r="AF245" s="185"/>
      <c r="AG245" s="185"/>
      <c r="AH245" s="185"/>
      <c r="AI245" s="185"/>
      <c r="AJ245" s="185"/>
      <c r="AK245" s="185"/>
      <c r="AL245" s="185"/>
      <c r="AM245" s="185"/>
      <c r="AN245" s="185"/>
      <c r="AO245" s="185"/>
      <c r="AP245" s="185"/>
      <c r="AQ245" s="185"/>
      <c r="AR245" s="180"/>
      <c r="AS245" s="180"/>
      <c r="AT245" s="180"/>
      <c r="AU245" s="180"/>
      <c r="AV245" s="180"/>
      <c r="AW245" s="180"/>
      <c r="AX245" s="180"/>
      <c r="AY245" s="180"/>
      <c r="AZ245" s="181"/>
      <c r="BA245" s="181"/>
      <c r="BB245" s="180"/>
      <c r="BC245" s="180"/>
      <c r="BD245" s="180"/>
      <c r="BE245" s="180"/>
      <c r="BF245" s="180"/>
      <c r="BG245" s="180"/>
      <c r="BH245" s="180"/>
      <c r="BI245" s="180"/>
      <c r="BJ245" s="180"/>
      <c r="BK245" s="180"/>
      <c r="BL245" s="180"/>
      <c r="BM245" s="180"/>
      <c r="BN245" s="180"/>
      <c r="BO245" s="180"/>
      <c r="BP245" s="180"/>
      <c r="BQ245" s="180"/>
      <c r="BR245" s="180"/>
      <c r="BS245" s="180"/>
      <c r="BT245" s="180"/>
      <c r="BU245" s="180"/>
      <c r="BV245" s="180"/>
      <c r="BW245" s="180"/>
      <c r="BX245" s="180"/>
      <c r="BY245" s="180"/>
      <c r="BZ245" s="182"/>
      <c r="CA245" s="180"/>
      <c r="CB245" s="180"/>
      <c r="CC245" s="180"/>
      <c r="CD245" s="180"/>
      <c r="CE245" s="180"/>
      <c r="CF245" s="180"/>
      <c r="CG245" s="180"/>
      <c r="CH245" s="180"/>
      <c r="CI245" s="180"/>
      <c r="CJ245" s="180"/>
      <c r="CK245" s="180"/>
      <c r="CL245" s="180"/>
      <c r="CM245" s="180"/>
      <c r="CN245" s="180"/>
      <c r="CO245" s="180"/>
      <c r="CP245" s="180"/>
      <c r="CQ245" s="180"/>
      <c r="CR245" s="180"/>
      <c r="CS245" s="180"/>
      <c r="CT245" s="180"/>
      <c r="CU245" s="180"/>
      <c r="CV245" s="180"/>
      <c r="CW245" s="180"/>
      <c r="CX245" s="180"/>
      <c r="CY245" s="181"/>
    </row>
    <row r="246" spans="2:103" s="1" customFormat="1" ht="30" customHeight="1">
      <c r="B246" s="367">
        <v>241</v>
      </c>
      <c r="C246" s="370">
        <v>43270</v>
      </c>
      <c r="D246" s="183" t="s">
        <v>165</v>
      </c>
      <c r="E246" s="184" t="s">
        <v>132</v>
      </c>
      <c r="F246" s="184" t="s">
        <v>135</v>
      </c>
      <c r="G246" s="343" t="s">
        <v>97</v>
      </c>
      <c r="H246" s="348">
        <v>3</v>
      </c>
      <c r="I246" s="349">
        <v>3</v>
      </c>
      <c r="J246" s="349">
        <v>3</v>
      </c>
      <c r="K246" s="349">
        <v>2</v>
      </c>
      <c r="L246" s="349">
        <v>3</v>
      </c>
      <c r="M246" s="349">
        <v>2</v>
      </c>
      <c r="N246" s="350">
        <v>1</v>
      </c>
      <c r="O246" s="349">
        <v>2</v>
      </c>
      <c r="P246" s="349">
        <v>2</v>
      </c>
      <c r="Q246" s="351">
        <v>2</v>
      </c>
      <c r="R246" s="349">
        <v>3</v>
      </c>
      <c r="S246" s="349">
        <v>2</v>
      </c>
      <c r="T246" s="349">
        <v>1</v>
      </c>
      <c r="U246" s="349"/>
      <c r="V246" s="351"/>
      <c r="W246" s="351">
        <v>3</v>
      </c>
      <c r="X246" s="183"/>
      <c r="Y246" s="183"/>
      <c r="AB246" s="185"/>
      <c r="AC246" s="185"/>
      <c r="AD246" s="185"/>
      <c r="AE246" s="185"/>
      <c r="AF246" s="185"/>
      <c r="AG246" s="185"/>
      <c r="AH246" s="185"/>
      <c r="AI246" s="185"/>
      <c r="AJ246" s="185"/>
      <c r="AK246" s="185"/>
      <c r="AL246" s="185"/>
      <c r="AM246" s="185"/>
      <c r="AN246" s="185"/>
      <c r="AO246" s="185"/>
      <c r="AP246" s="185"/>
      <c r="AQ246" s="185"/>
      <c r="AR246" s="180"/>
      <c r="AS246" s="180"/>
      <c r="AT246" s="180"/>
      <c r="AU246" s="180"/>
      <c r="AV246" s="180"/>
      <c r="AW246" s="180"/>
      <c r="AX246" s="180"/>
      <c r="AY246" s="180"/>
      <c r="AZ246" s="181"/>
      <c r="BA246" s="181"/>
      <c r="BB246" s="180"/>
      <c r="BC246" s="180"/>
      <c r="BD246" s="180"/>
      <c r="BE246" s="180"/>
      <c r="BF246" s="180"/>
      <c r="BG246" s="180"/>
      <c r="BH246" s="180"/>
      <c r="BI246" s="180"/>
      <c r="BJ246" s="180"/>
      <c r="BK246" s="180"/>
      <c r="BL246" s="180"/>
      <c r="BM246" s="180"/>
      <c r="BN246" s="180"/>
      <c r="BO246" s="180"/>
      <c r="BP246" s="180"/>
      <c r="BQ246" s="180"/>
      <c r="BR246" s="180"/>
      <c r="BS246" s="180"/>
      <c r="BT246" s="180"/>
      <c r="BU246" s="180"/>
      <c r="BV246" s="180"/>
      <c r="BW246" s="180"/>
      <c r="BX246" s="180"/>
      <c r="BY246" s="180"/>
      <c r="BZ246" s="182"/>
      <c r="CA246" s="180"/>
      <c r="CB246" s="180"/>
      <c r="CC246" s="180"/>
      <c r="CD246" s="180"/>
      <c r="CE246" s="180"/>
      <c r="CF246" s="180"/>
      <c r="CG246" s="180"/>
      <c r="CH246" s="180"/>
      <c r="CI246" s="180"/>
      <c r="CJ246" s="180"/>
      <c r="CK246" s="180"/>
      <c r="CL246" s="180"/>
      <c r="CM246" s="180"/>
      <c r="CN246" s="180"/>
      <c r="CO246" s="180"/>
      <c r="CP246" s="180"/>
      <c r="CQ246" s="180"/>
      <c r="CR246" s="180"/>
      <c r="CS246" s="180"/>
      <c r="CT246" s="180"/>
      <c r="CU246" s="180"/>
      <c r="CV246" s="180"/>
      <c r="CW246" s="180"/>
      <c r="CX246" s="180"/>
      <c r="CY246" s="181"/>
    </row>
    <row r="247" spans="2:103" s="1" customFormat="1" ht="30" customHeight="1">
      <c r="B247" s="183">
        <v>242</v>
      </c>
      <c r="C247" s="370">
        <v>43270</v>
      </c>
      <c r="D247" s="183" t="s">
        <v>165</v>
      </c>
      <c r="E247" s="184" t="s">
        <v>132</v>
      </c>
      <c r="F247" s="184" t="s">
        <v>135</v>
      </c>
      <c r="G247" s="343" t="s">
        <v>101</v>
      </c>
      <c r="H247" s="348">
        <v>4</v>
      </c>
      <c r="I247" s="349">
        <v>4</v>
      </c>
      <c r="J247" s="349">
        <v>2</v>
      </c>
      <c r="K247" s="349"/>
      <c r="L247" s="349">
        <v>4</v>
      </c>
      <c r="M247" s="349">
        <v>4</v>
      </c>
      <c r="N247" s="350">
        <v>4</v>
      </c>
      <c r="O247" s="349">
        <v>3</v>
      </c>
      <c r="P247" s="349"/>
      <c r="Q247" s="351">
        <v>5</v>
      </c>
      <c r="R247" s="349">
        <v>4</v>
      </c>
      <c r="S247" s="349">
        <v>4</v>
      </c>
      <c r="T247" s="349">
        <v>4</v>
      </c>
      <c r="U247" s="349">
        <v>4</v>
      </c>
      <c r="V247" s="351">
        <v>4</v>
      </c>
      <c r="W247" s="351">
        <v>4</v>
      </c>
      <c r="X247" s="183"/>
      <c r="Y247" s="183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0"/>
      <c r="AS247" s="180"/>
      <c r="AT247" s="180"/>
      <c r="AU247" s="180"/>
      <c r="AV247" s="180"/>
      <c r="AW247" s="180"/>
      <c r="AX247" s="180"/>
      <c r="AY247" s="180"/>
      <c r="AZ247" s="181"/>
      <c r="BA247" s="181"/>
      <c r="BB247" s="180"/>
      <c r="BC247" s="180"/>
      <c r="BD247" s="180"/>
      <c r="BE247" s="180"/>
      <c r="BF247" s="180"/>
      <c r="BG247" s="180"/>
      <c r="BH247" s="180"/>
      <c r="BI247" s="180"/>
      <c r="BJ247" s="180"/>
      <c r="BK247" s="180"/>
      <c r="BL247" s="180"/>
      <c r="BM247" s="180"/>
      <c r="BN247" s="180"/>
      <c r="BO247" s="180"/>
      <c r="BP247" s="180"/>
      <c r="BQ247" s="180"/>
      <c r="BR247" s="180"/>
      <c r="BS247" s="180"/>
      <c r="BT247" s="180"/>
      <c r="BU247" s="180"/>
      <c r="BV247" s="180"/>
      <c r="BW247" s="180"/>
      <c r="BX247" s="180"/>
      <c r="BY247" s="180"/>
      <c r="BZ247" s="182"/>
      <c r="CA247" s="180"/>
      <c r="CB247" s="180"/>
      <c r="CC247" s="180"/>
      <c r="CD247" s="180"/>
      <c r="CE247" s="180"/>
      <c r="CF247" s="180"/>
      <c r="CG247" s="180"/>
      <c r="CH247" s="180"/>
      <c r="CI247" s="180"/>
      <c r="CJ247" s="180"/>
      <c r="CK247" s="180"/>
      <c r="CL247" s="180"/>
      <c r="CM247" s="180"/>
      <c r="CN247" s="180"/>
      <c r="CO247" s="180"/>
      <c r="CP247" s="180"/>
      <c r="CQ247" s="180"/>
      <c r="CR247" s="180"/>
      <c r="CS247" s="180"/>
      <c r="CT247" s="180"/>
      <c r="CU247" s="180"/>
      <c r="CV247" s="180"/>
      <c r="CW247" s="180"/>
      <c r="CX247" s="180"/>
      <c r="CY247" s="181"/>
    </row>
    <row r="248" spans="2:103" s="1" customFormat="1" ht="30" customHeight="1">
      <c r="B248" s="183">
        <v>243</v>
      </c>
      <c r="C248" s="370">
        <v>43270</v>
      </c>
      <c r="D248" s="183" t="s">
        <v>165</v>
      </c>
      <c r="E248" s="184" t="s">
        <v>133</v>
      </c>
      <c r="F248" s="184" t="s">
        <v>135</v>
      </c>
      <c r="G248" s="343" t="s">
        <v>129</v>
      </c>
      <c r="H248" s="348">
        <v>3</v>
      </c>
      <c r="I248" s="349">
        <v>4</v>
      </c>
      <c r="J248" s="349">
        <v>2</v>
      </c>
      <c r="K248" s="349">
        <v>2</v>
      </c>
      <c r="L248" s="349">
        <v>3</v>
      </c>
      <c r="M248" s="349">
        <v>4</v>
      </c>
      <c r="N248" s="350">
        <v>4</v>
      </c>
      <c r="O248" s="349">
        <v>3</v>
      </c>
      <c r="P248" s="349">
        <v>3</v>
      </c>
      <c r="Q248" s="351">
        <v>4</v>
      </c>
      <c r="R248" s="349">
        <v>3</v>
      </c>
      <c r="S248" s="349">
        <v>3</v>
      </c>
      <c r="T248" s="349">
        <v>3</v>
      </c>
      <c r="U248" s="349">
        <v>3</v>
      </c>
      <c r="V248" s="351">
        <v>4</v>
      </c>
      <c r="W248" s="351">
        <v>4</v>
      </c>
      <c r="X248" s="183"/>
      <c r="Y248" s="183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0"/>
      <c r="AS248" s="180"/>
      <c r="AT248" s="180"/>
      <c r="AU248" s="180"/>
      <c r="AV248" s="180"/>
      <c r="AW248" s="180"/>
      <c r="AX248" s="180"/>
      <c r="AY248" s="180"/>
      <c r="AZ248" s="181"/>
      <c r="BA248" s="181"/>
      <c r="BB248" s="180"/>
      <c r="BC248" s="180"/>
      <c r="BD248" s="180"/>
      <c r="BE248" s="180"/>
      <c r="BF248" s="180"/>
      <c r="BG248" s="180"/>
      <c r="BH248" s="180"/>
      <c r="BI248" s="180"/>
      <c r="BJ248" s="180"/>
      <c r="BK248" s="180"/>
      <c r="BL248" s="180"/>
      <c r="BM248" s="180"/>
      <c r="BN248" s="180"/>
      <c r="BO248" s="180"/>
      <c r="BP248" s="180"/>
      <c r="BQ248" s="180"/>
      <c r="BR248" s="180"/>
      <c r="BS248" s="180"/>
      <c r="BT248" s="180"/>
      <c r="BU248" s="180"/>
      <c r="BV248" s="180"/>
      <c r="BW248" s="180"/>
      <c r="BX248" s="180"/>
      <c r="BY248" s="180"/>
      <c r="BZ248" s="182"/>
      <c r="CA248" s="180"/>
      <c r="CB248" s="180"/>
      <c r="CC248" s="180"/>
      <c r="CD248" s="180"/>
      <c r="CE248" s="180"/>
      <c r="CF248" s="180"/>
      <c r="CG248" s="180"/>
      <c r="CH248" s="180"/>
      <c r="CI248" s="180"/>
      <c r="CJ248" s="180"/>
      <c r="CK248" s="180"/>
      <c r="CL248" s="180"/>
      <c r="CM248" s="180"/>
      <c r="CN248" s="180"/>
      <c r="CO248" s="180"/>
      <c r="CP248" s="180"/>
      <c r="CQ248" s="180"/>
      <c r="CR248" s="180"/>
      <c r="CS248" s="180"/>
      <c r="CT248" s="180"/>
      <c r="CU248" s="180"/>
      <c r="CV248" s="180"/>
      <c r="CW248" s="180"/>
      <c r="CX248" s="180"/>
      <c r="CY248" s="181"/>
    </row>
    <row r="249" spans="2:103" s="1" customFormat="1" ht="30" customHeight="1">
      <c r="B249" s="183">
        <v>244</v>
      </c>
      <c r="C249" s="370">
        <v>43270</v>
      </c>
      <c r="D249" s="183" t="s">
        <v>165</v>
      </c>
      <c r="E249" s="184" t="s">
        <v>131</v>
      </c>
      <c r="F249" s="184" t="s">
        <v>135</v>
      </c>
      <c r="G249" s="343" t="s">
        <v>95</v>
      </c>
      <c r="H249" s="348">
        <v>5</v>
      </c>
      <c r="I249" s="349">
        <v>5</v>
      </c>
      <c r="J249" s="349">
        <v>3</v>
      </c>
      <c r="K249" s="349">
        <v>3</v>
      </c>
      <c r="L249" s="349">
        <v>5</v>
      </c>
      <c r="M249" s="349">
        <v>4</v>
      </c>
      <c r="N249" s="350">
        <v>5</v>
      </c>
      <c r="O249" s="349">
        <v>4</v>
      </c>
      <c r="P249" s="349">
        <v>4</v>
      </c>
      <c r="Q249" s="351">
        <v>5</v>
      </c>
      <c r="R249" s="349">
        <v>5</v>
      </c>
      <c r="S249" s="349">
        <v>4</v>
      </c>
      <c r="T249" s="349">
        <v>4</v>
      </c>
      <c r="U249" s="349">
        <v>5</v>
      </c>
      <c r="V249" s="351">
        <v>5</v>
      </c>
      <c r="W249" s="351">
        <v>5</v>
      </c>
      <c r="X249" s="183"/>
      <c r="Y249" s="183"/>
      <c r="AB249" s="185"/>
      <c r="AC249" s="185"/>
      <c r="AD249" s="185"/>
      <c r="AE249" s="185"/>
      <c r="AF249" s="185"/>
      <c r="AG249" s="185"/>
      <c r="AH249" s="185"/>
      <c r="AI249" s="185"/>
      <c r="AJ249" s="185"/>
      <c r="AK249" s="185"/>
      <c r="AL249" s="185"/>
      <c r="AM249" s="185"/>
      <c r="AN249" s="185"/>
      <c r="AO249" s="185"/>
      <c r="AP249" s="185"/>
      <c r="AQ249" s="185"/>
      <c r="AR249" s="180"/>
      <c r="AS249" s="180"/>
      <c r="AT249" s="180"/>
      <c r="AU249" s="180"/>
      <c r="AV249" s="180"/>
      <c r="AW249" s="180"/>
      <c r="AX249" s="180"/>
      <c r="AY249" s="180"/>
      <c r="AZ249" s="181"/>
      <c r="BA249" s="181"/>
      <c r="BB249" s="180"/>
      <c r="BC249" s="180"/>
      <c r="BD249" s="180"/>
      <c r="BE249" s="180"/>
      <c r="BF249" s="180"/>
      <c r="BG249" s="180"/>
      <c r="BH249" s="180"/>
      <c r="BI249" s="180"/>
      <c r="BJ249" s="180"/>
      <c r="BK249" s="180"/>
      <c r="BL249" s="180"/>
      <c r="BM249" s="180"/>
      <c r="BN249" s="180"/>
      <c r="BO249" s="180"/>
      <c r="BP249" s="180"/>
      <c r="BQ249" s="180"/>
      <c r="BR249" s="180"/>
      <c r="BS249" s="180"/>
      <c r="BT249" s="180"/>
      <c r="BU249" s="180"/>
      <c r="BV249" s="180"/>
      <c r="BW249" s="180"/>
      <c r="BX249" s="180"/>
      <c r="BY249" s="180"/>
      <c r="BZ249" s="182"/>
      <c r="CA249" s="180"/>
      <c r="CB249" s="180"/>
      <c r="CC249" s="180"/>
      <c r="CD249" s="180"/>
      <c r="CE249" s="180"/>
      <c r="CF249" s="180"/>
      <c r="CG249" s="180"/>
      <c r="CH249" s="180"/>
      <c r="CI249" s="180"/>
      <c r="CJ249" s="180"/>
      <c r="CK249" s="180"/>
      <c r="CL249" s="180"/>
      <c r="CM249" s="180"/>
      <c r="CN249" s="180"/>
      <c r="CO249" s="180"/>
      <c r="CP249" s="180"/>
      <c r="CQ249" s="180"/>
      <c r="CR249" s="180"/>
      <c r="CS249" s="180"/>
      <c r="CT249" s="180"/>
      <c r="CU249" s="180"/>
      <c r="CV249" s="180"/>
      <c r="CW249" s="180"/>
      <c r="CX249" s="180"/>
      <c r="CY249" s="181"/>
    </row>
    <row r="250" spans="2:103" s="1" customFormat="1" ht="30" customHeight="1">
      <c r="B250" s="183">
        <v>245</v>
      </c>
      <c r="C250" s="370">
        <v>43270</v>
      </c>
      <c r="D250" s="183" t="s">
        <v>165</v>
      </c>
      <c r="E250" s="184" t="s">
        <v>132</v>
      </c>
      <c r="F250" s="184" t="s">
        <v>135</v>
      </c>
      <c r="G250" s="343" t="s">
        <v>99</v>
      </c>
      <c r="H250" s="348">
        <v>5</v>
      </c>
      <c r="I250" s="349">
        <v>4</v>
      </c>
      <c r="J250" s="349">
        <v>5</v>
      </c>
      <c r="K250" s="349">
        <v>5</v>
      </c>
      <c r="L250" s="349">
        <v>5</v>
      </c>
      <c r="M250" s="349">
        <v>5</v>
      </c>
      <c r="N250" s="350">
        <v>5</v>
      </c>
      <c r="O250" s="349">
        <v>5</v>
      </c>
      <c r="P250" s="349">
        <v>5</v>
      </c>
      <c r="Q250" s="351">
        <v>5</v>
      </c>
      <c r="R250" s="349">
        <v>5</v>
      </c>
      <c r="S250" s="349">
        <v>5</v>
      </c>
      <c r="T250" s="349">
        <v>5</v>
      </c>
      <c r="U250" s="349">
        <v>5</v>
      </c>
      <c r="V250" s="351">
        <v>4</v>
      </c>
      <c r="W250" s="351">
        <v>5</v>
      </c>
      <c r="X250" s="183"/>
      <c r="Y250" s="183"/>
      <c r="AB250" s="185"/>
      <c r="AC250" s="185"/>
      <c r="AD250" s="185"/>
      <c r="AE250" s="185"/>
      <c r="AF250" s="185"/>
      <c r="AG250" s="185"/>
      <c r="AH250" s="185"/>
      <c r="AI250" s="185"/>
      <c r="AJ250" s="185"/>
      <c r="AK250" s="185"/>
      <c r="AL250" s="185"/>
      <c r="AM250" s="185"/>
      <c r="AN250" s="185"/>
      <c r="AO250" s="185"/>
      <c r="AP250" s="185"/>
      <c r="AQ250" s="185"/>
      <c r="AR250" s="180"/>
      <c r="AS250" s="180"/>
      <c r="AT250" s="180"/>
      <c r="AU250" s="180"/>
      <c r="AV250" s="180"/>
      <c r="AW250" s="180"/>
      <c r="AX250" s="180"/>
      <c r="AY250" s="180"/>
      <c r="AZ250" s="181"/>
      <c r="BA250" s="181"/>
      <c r="BB250" s="180"/>
      <c r="BC250" s="180"/>
      <c r="BD250" s="180"/>
      <c r="BE250" s="180"/>
      <c r="BF250" s="180"/>
      <c r="BG250" s="180"/>
      <c r="BH250" s="180"/>
      <c r="BI250" s="180"/>
      <c r="BJ250" s="180"/>
      <c r="BK250" s="180"/>
      <c r="BL250" s="180"/>
      <c r="BM250" s="180"/>
      <c r="BN250" s="180"/>
      <c r="BO250" s="180"/>
      <c r="BP250" s="180"/>
      <c r="BQ250" s="180"/>
      <c r="BR250" s="180"/>
      <c r="BS250" s="180"/>
      <c r="BT250" s="180"/>
      <c r="BU250" s="180"/>
      <c r="BV250" s="180"/>
      <c r="BW250" s="180"/>
      <c r="BX250" s="180"/>
      <c r="BY250" s="180"/>
      <c r="BZ250" s="182"/>
      <c r="CA250" s="180"/>
      <c r="CB250" s="180"/>
      <c r="CC250" s="180"/>
      <c r="CD250" s="180"/>
      <c r="CE250" s="180"/>
      <c r="CF250" s="180"/>
      <c r="CG250" s="180"/>
      <c r="CH250" s="180"/>
      <c r="CI250" s="180"/>
      <c r="CJ250" s="180"/>
      <c r="CK250" s="180"/>
      <c r="CL250" s="180"/>
      <c r="CM250" s="180"/>
      <c r="CN250" s="180"/>
      <c r="CO250" s="180"/>
      <c r="CP250" s="180"/>
      <c r="CQ250" s="180"/>
      <c r="CR250" s="180"/>
      <c r="CS250" s="180"/>
      <c r="CT250" s="180"/>
      <c r="CU250" s="180"/>
      <c r="CV250" s="180"/>
      <c r="CW250" s="180"/>
      <c r="CX250" s="180"/>
      <c r="CY250" s="181"/>
    </row>
    <row r="251" spans="2:103" s="1" customFormat="1" ht="30" customHeight="1">
      <c r="B251" s="183">
        <v>246</v>
      </c>
      <c r="C251" s="370">
        <v>43270</v>
      </c>
      <c r="D251" s="183" t="s">
        <v>165</v>
      </c>
      <c r="E251" s="184" t="s">
        <v>132</v>
      </c>
      <c r="F251" s="184" t="s">
        <v>135</v>
      </c>
      <c r="G251" s="343" t="s">
        <v>114</v>
      </c>
      <c r="H251" s="348">
        <v>5</v>
      </c>
      <c r="I251" s="349">
        <v>5</v>
      </c>
      <c r="J251" s="349">
        <v>1</v>
      </c>
      <c r="K251" s="349">
        <v>1</v>
      </c>
      <c r="L251" s="349">
        <v>5</v>
      </c>
      <c r="M251" s="349">
        <v>5</v>
      </c>
      <c r="N251" s="350">
        <v>5</v>
      </c>
      <c r="O251" s="349">
        <v>5</v>
      </c>
      <c r="P251" s="349">
        <v>1</v>
      </c>
      <c r="Q251" s="351">
        <v>5</v>
      </c>
      <c r="R251" s="349">
        <v>4</v>
      </c>
      <c r="S251" s="349">
        <v>1</v>
      </c>
      <c r="T251" s="349">
        <v>1</v>
      </c>
      <c r="U251" s="349">
        <v>1</v>
      </c>
      <c r="V251" s="351">
        <v>5</v>
      </c>
      <c r="W251" s="351">
        <v>5</v>
      </c>
      <c r="X251" s="183"/>
      <c r="Y251" s="183"/>
      <c r="AB251" s="185"/>
      <c r="AC251" s="185"/>
      <c r="AD251" s="185"/>
      <c r="AE251" s="185"/>
      <c r="AF251" s="185"/>
      <c r="AG251" s="185"/>
      <c r="AH251" s="185"/>
      <c r="AI251" s="185"/>
      <c r="AJ251" s="185"/>
      <c r="AK251" s="185"/>
      <c r="AL251" s="185"/>
      <c r="AM251" s="185"/>
      <c r="AN251" s="185"/>
      <c r="AO251" s="185"/>
      <c r="AP251" s="185"/>
      <c r="AQ251" s="185"/>
      <c r="AR251" s="180"/>
      <c r="AS251" s="180"/>
      <c r="AT251" s="180"/>
      <c r="AU251" s="180"/>
      <c r="AV251" s="180"/>
      <c r="AW251" s="180"/>
      <c r="AX251" s="180"/>
      <c r="AY251" s="180"/>
      <c r="AZ251" s="181"/>
      <c r="BA251" s="181"/>
      <c r="BB251" s="180"/>
      <c r="BC251" s="180"/>
      <c r="BD251" s="180"/>
      <c r="BE251" s="180"/>
      <c r="BF251" s="180"/>
      <c r="BG251" s="180"/>
      <c r="BH251" s="180"/>
      <c r="BI251" s="180"/>
      <c r="BJ251" s="180"/>
      <c r="BK251" s="180"/>
      <c r="BL251" s="180"/>
      <c r="BM251" s="180"/>
      <c r="BN251" s="180"/>
      <c r="BO251" s="180"/>
      <c r="BP251" s="180"/>
      <c r="BQ251" s="180"/>
      <c r="BR251" s="180"/>
      <c r="BS251" s="180"/>
      <c r="BT251" s="180"/>
      <c r="BU251" s="180"/>
      <c r="BV251" s="180"/>
      <c r="BW251" s="180"/>
      <c r="BX251" s="180"/>
      <c r="BY251" s="180"/>
      <c r="BZ251" s="182"/>
      <c r="CA251" s="180"/>
      <c r="CB251" s="180"/>
      <c r="CC251" s="180"/>
      <c r="CD251" s="180"/>
      <c r="CE251" s="180"/>
      <c r="CF251" s="180"/>
      <c r="CG251" s="180"/>
      <c r="CH251" s="180"/>
      <c r="CI251" s="180"/>
      <c r="CJ251" s="180"/>
      <c r="CK251" s="180"/>
      <c r="CL251" s="180"/>
      <c r="CM251" s="180"/>
      <c r="CN251" s="180"/>
      <c r="CO251" s="180"/>
      <c r="CP251" s="180"/>
      <c r="CQ251" s="180"/>
      <c r="CR251" s="180"/>
      <c r="CS251" s="180"/>
      <c r="CT251" s="180"/>
      <c r="CU251" s="180"/>
      <c r="CV251" s="180"/>
      <c r="CW251" s="180"/>
      <c r="CX251" s="180"/>
      <c r="CY251" s="181"/>
    </row>
    <row r="252" spans="2:103" s="1" customFormat="1" ht="30" customHeight="1">
      <c r="B252" s="183">
        <v>247</v>
      </c>
      <c r="C252" s="370">
        <v>43270</v>
      </c>
      <c r="D252" s="183" t="s">
        <v>165</v>
      </c>
      <c r="E252" s="184" t="s">
        <v>132</v>
      </c>
      <c r="F252" s="184" t="s">
        <v>135</v>
      </c>
      <c r="G252" s="343" t="s">
        <v>104</v>
      </c>
      <c r="H252" s="348">
        <v>1</v>
      </c>
      <c r="I252" s="349">
        <v>4</v>
      </c>
      <c r="J252" s="349">
        <v>1</v>
      </c>
      <c r="K252" s="349">
        <v>1</v>
      </c>
      <c r="L252" s="349">
        <v>1</v>
      </c>
      <c r="M252" s="349">
        <v>3</v>
      </c>
      <c r="N252" s="350">
        <v>1</v>
      </c>
      <c r="O252" s="349"/>
      <c r="P252" s="349"/>
      <c r="Q252" s="351">
        <v>4</v>
      </c>
      <c r="R252" s="349">
        <v>4</v>
      </c>
      <c r="S252" s="349">
        <v>1</v>
      </c>
      <c r="T252" s="349">
        <v>1</v>
      </c>
      <c r="U252" s="349">
        <v>1</v>
      </c>
      <c r="V252" s="351">
        <v>4</v>
      </c>
      <c r="W252" s="351">
        <v>1</v>
      </c>
      <c r="X252" s="183"/>
      <c r="Y252" s="183"/>
      <c r="AB252" s="185"/>
      <c r="AC252" s="185"/>
      <c r="AD252" s="185"/>
      <c r="AE252" s="185"/>
      <c r="AF252" s="185"/>
      <c r="AG252" s="185"/>
      <c r="AH252" s="185"/>
      <c r="AI252" s="185"/>
      <c r="AJ252" s="185"/>
      <c r="AK252" s="185"/>
      <c r="AL252" s="185"/>
      <c r="AM252" s="185"/>
      <c r="AN252" s="185"/>
      <c r="AO252" s="185"/>
      <c r="AP252" s="185"/>
      <c r="AQ252" s="185"/>
      <c r="AR252" s="180"/>
      <c r="AS252" s="180"/>
      <c r="AT252" s="180"/>
      <c r="AU252" s="180"/>
      <c r="AV252" s="180"/>
      <c r="AW252" s="180"/>
      <c r="AX252" s="180"/>
      <c r="AY252" s="180"/>
      <c r="AZ252" s="181"/>
      <c r="BA252" s="181"/>
      <c r="BB252" s="180"/>
      <c r="BC252" s="180"/>
      <c r="BD252" s="180"/>
      <c r="BE252" s="180"/>
      <c r="BF252" s="180"/>
      <c r="BG252" s="180"/>
      <c r="BH252" s="180"/>
      <c r="BI252" s="180"/>
      <c r="BJ252" s="180"/>
      <c r="BK252" s="180"/>
      <c r="BL252" s="180"/>
      <c r="BM252" s="180"/>
      <c r="BN252" s="180"/>
      <c r="BO252" s="180"/>
      <c r="BP252" s="180"/>
      <c r="BQ252" s="180"/>
      <c r="BR252" s="180"/>
      <c r="BS252" s="180"/>
      <c r="BT252" s="180"/>
      <c r="BU252" s="180"/>
      <c r="BV252" s="180"/>
      <c r="BW252" s="180"/>
      <c r="BX252" s="180"/>
      <c r="BY252" s="180"/>
      <c r="BZ252" s="182"/>
      <c r="CA252" s="180"/>
      <c r="CB252" s="180"/>
      <c r="CC252" s="180"/>
      <c r="CD252" s="180"/>
      <c r="CE252" s="180"/>
      <c r="CF252" s="180"/>
      <c r="CG252" s="180"/>
      <c r="CH252" s="180"/>
      <c r="CI252" s="180"/>
      <c r="CJ252" s="180"/>
      <c r="CK252" s="180"/>
      <c r="CL252" s="180"/>
      <c r="CM252" s="180"/>
      <c r="CN252" s="180"/>
      <c r="CO252" s="180"/>
      <c r="CP252" s="180"/>
      <c r="CQ252" s="180"/>
      <c r="CR252" s="180"/>
      <c r="CS252" s="180"/>
      <c r="CT252" s="180"/>
      <c r="CU252" s="180"/>
      <c r="CV252" s="180"/>
      <c r="CW252" s="180"/>
      <c r="CX252" s="180"/>
      <c r="CY252" s="181"/>
    </row>
    <row r="253" spans="2:103" s="1" customFormat="1" ht="30" customHeight="1">
      <c r="B253" s="183">
        <v>248</v>
      </c>
      <c r="C253" s="370">
        <v>43270</v>
      </c>
      <c r="D253" s="183" t="s">
        <v>165</v>
      </c>
      <c r="E253" s="184" t="s">
        <v>132</v>
      </c>
      <c r="F253" s="184" t="s">
        <v>134</v>
      </c>
      <c r="G253" s="343" t="s">
        <v>119</v>
      </c>
      <c r="H253" s="348">
        <v>5</v>
      </c>
      <c r="I253" s="349">
        <v>4</v>
      </c>
      <c r="J253" s="349">
        <v>5</v>
      </c>
      <c r="K253" s="349">
        <v>4</v>
      </c>
      <c r="L253" s="349">
        <v>5</v>
      </c>
      <c r="M253" s="349">
        <v>4</v>
      </c>
      <c r="N253" s="350">
        <v>4</v>
      </c>
      <c r="O253" s="349">
        <v>4</v>
      </c>
      <c r="P253" s="349">
        <v>4</v>
      </c>
      <c r="Q253" s="351">
        <v>4</v>
      </c>
      <c r="R253" s="349">
        <v>4</v>
      </c>
      <c r="S253" s="349">
        <v>5</v>
      </c>
      <c r="T253" s="349">
        <v>5</v>
      </c>
      <c r="U253" s="349">
        <v>4</v>
      </c>
      <c r="V253" s="351">
        <v>4</v>
      </c>
      <c r="W253" s="351">
        <v>4</v>
      </c>
      <c r="X253" s="183"/>
      <c r="Y253" s="183"/>
      <c r="AB253" s="185"/>
      <c r="AC253" s="185"/>
      <c r="AD253" s="185"/>
      <c r="AE253" s="185"/>
      <c r="AF253" s="185"/>
      <c r="AG253" s="185"/>
      <c r="AH253" s="185"/>
      <c r="AI253" s="185"/>
      <c r="AJ253" s="185"/>
      <c r="AK253" s="185"/>
      <c r="AL253" s="185"/>
      <c r="AM253" s="185"/>
      <c r="AN253" s="185"/>
      <c r="AO253" s="185"/>
      <c r="AP253" s="185"/>
      <c r="AQ253" s="185"/>
      <c r="AR253" s="180"/>
      <c r="AS253" s="180"/>
      <c r="AT253" s="180"/>
      <c r="AU253" s="180"/>
      <c r="AV253" s="180"/>
      <c r="AW253" s="180"/>
      <c r="AX253" s="180"/>
      <c r="AY253" s="180"/>
      <c r="AZ253" s="181"/>
      <c r="BA253" s="181"/>
      <c r="BB253" s="180"/>
      <c r="BC253" s="180"/>
      <c r="BD253" s="180"/>
      <c r="BE253" s="180"/>
      <c r="BF253" s="180"/>
      <c r="BG253" s="180"/>
      <c r="BH253" s="180"/>
      <c r="BI253" s="180"/>
      <c r="BJ253" s="180"/>
      <c r="BK253" s="180"/>
      <c r="BL253" s="180"/>
      <c r="BM253" s="180"/>
      <c r="BN253" s="180"/>
      <c r="BO253" s="180"/>
      <c r="BP253" s="180"/>
      <c r="BQ253" s="180"/>
      <c r="BR253" s="180"/>
      <c r="BS253" s="180"/>
      <c r="BT253" s="180"/>
      <c r="BU253" s="180"/>
      <c r="BV253" s="180"/>
      <c r="BW253" s="180"/>
      <c r="BX253" s="180"/>
      <c r="BY253" s="180"/>
      <c r="BZ253" s="182"/>
      <c r="CA253" s="180"/>
      <c r="CB253" s="180"/>
      <c r="CC253" s="180"/>
      <c r="CD253" s="180"/>
      <c r="CE253" s="180"/>
      <c r="CF253" s="180"/>
      <c r="CG253" s="180"/>
      <c r="CH253" s="180"/>
      <c r="CI253" s="180"/>
      <c r="CJ253" s="180"/>
      <c r="CK253" s="180"/>
      <c r="CL253" s="180"/>
      <c r="CM253" s="180"/>
      <c r="CN253" s="180"/>
      <c r="CO253" s="180"/>
      <c r="CP253" s="180"/>
      <c r="CQ253" s="180"/>
      <c r="CR253" s="180"/>
      <c r="CS253" s="180"/>
      <c r="CT253" s="180"/>
      <c r="CU253" s="180"/>
      <c r="CV253" s="180"/>
      <c r="CW253" s="180"/>
      <c r="CX253" s="180"/>
      <c r="CY253" s="181"/>
    </row>
    <row r="254" spans="2:103" s="1" customFormat="1" ht="30" customHeight="1">
      <c r="B254" s="367">
        <v>249</v>
      </c>
      <c r="C254" s="370">
        <v>43270</v>
      </c>
      <c r="D254" s="183" t="s">
        <v>165</v>
      </c>
      <c r="E254" s="184" t="s">
        <v>133</v>
      </c>
      <c r="F254" s="184" t="s">
        <v>134</v>
      </c>
      <c r="G254" s="343" t="s">
        <v>104</v>
      </c>
      <c r="H254" s="348">
        <v>4</v>
      </c>
      <c r="I254" s="349">
        <v>3</v>
      </c>
      <c r="J254" s="349">
        <v>3</v>
      </c>
      <c r="K254" s="349">
        <v>3</v>
      </c>
      <c r="L254" s="349">
        <v>3</v>
      </c>
      <c r="M254" s="349">
        <v>3</v>
      </c>
      <c r="N254" s="350">
        <v>3</v>
      </c>
      <c r="O254" s="349">
        <v>3</v>
      </c>
      <c r="P254" s="349">
        <v>2</v>
      </c>
      <c r="Q254" s="351">
        <v>3</v>
      </c>
      <c r="R254" s="349">
        <v>4</v>
      </c>
      <c r="S254" s="349">
        <v>1</v>
      </c>
      <c r="T254" s="349">
        <v>1</v>
      </c>
      <c r="U254" s="349">
        <v>3</v>
      </c>
      <c r="V254" s="351">
        <v>5</v>
      </c>
      <c r="W254" s="351">
        <v>3</v>
      </c>
      <c r="X254" s="183"/>
      <c r="Y254" s="183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5"/>
      <c r="AL254" s="185"/>
      <c r="AM254" s="185"/>
      <c r="AN254" s="185"/>
      <c r="AO254" s="185"/>
      <c r="AP254" s="185"/>
      <c r="AQ254" s="185"/>
      <c r="AR254" s="180"/>
      <c r="AS254" s="180"/>
      <c r="AT254" s="180"/>
      <c r="AU254" s="180"/>
      <c r="AV254" s="180"/>
      <c r="AW254" s="180"/>
      <c r="AX254" s="180"/>
      <c r="AY254" s="180"/>
      <c r="AZ254" s="181"/>
      <c r="BA254" s="181"/>
      <c r="BB254" s="180"/>
      <c r="BC254" s="180"/>
      <c r="BD254" s="180"/>
      <c r="BE254" s="180"/>
      <c r="BF254" s="180"/>
      <c r="BG254" s="180"/>
      <c r="BH254" s="180"/>
      <c r="BI254" s="180"/>
      <c r="BJ254" s="180"/>
      <c r="BK254" s="180"/>
      <c r="BL254" s="180"/>
      <c r="BM254" s="180"/>
      <c r="BN254" s="180"/>
      <c r="BO254" s="180"/>
      <c r="BP254" s="180"/>
      <c r="BQ254" s="180"/>
      <c r="BR254" s="180"/>
      <c r="BS254" s="180"/>
      <c r="BT254" s="180"/>
      <c r="BU254" s="180"/>
      <c r="BV254" s="180"/>
      <c r="BW254" s="180"/>
      <c r="BX254" s="180"/>
      <c r="BY254" s="180"/>
      <c r="BZ254" s="182"/>
      <c r="CA254" s="180"/>
      <c r="CB254" s="180"/>
      <c r="CC254" s="180"/>
      <c r="CD254" s="180"/>
      <c r="CE254" s="180"/>
      <c r="CF254" s="180"/>
      <c r="CG254" s="180"/>
      <c r="CH254" s="180"/>
      <c r="CI254" s="180"/>
      <c r="CJ254" s="180"/>
      <c r="CK254" s="180"/>
      <c r="CL254" s="180"/>
      <c r="CM254" s="180"/>
      <c r="CN254" s="180"/>
      <c r="CO254" s="180"/>
      <c r="CP254" s="180"/>
      <c r="CQ254" s="180"/>
      <c r="CR254" s="180"/>
      <c r="CS254" s="180"/>
      <c r="CT254" s="180"/>
      <c r="CU254" s="180"/>
      <c r="CV254" s="180"/>
      <c r="CW254" s="180"/>
      <c r="CX254" s="180"/>
      <c r="CY254" s="181"/>
    </row>
    <row r="255" spans="2:103" s="1" customFormat="1" ht="30" customHeight="1">
      <c r="B255" s="183">
        <v>250</v>
      </c>
      <c r="C255" s="370">
        <v>43270</v>
      </c>
      <c r="D255" s="183" t="s">
        <v>165</v>
      </c>
      <c r="E255" s="184" t="s">
        <v>133</v>
      </c>
      <c r="F255" s="184" t="s">
        <v>135</v>
      </c>
      <c r="G255" s="343" t="s">
        <v>95</v>
      </c>
      <c r="H255" s="348">
        <v>3</v>
      </c>
      <c r="I255" s="349">
        <v>4</v>
      </c>
      <c r="J255" s="349">
        <v>3</v>
      </c>
      <c r="K255" s="349">
        <v>3</v>
      </c>
      <c r="L255" s="349">
        <v>3</v>
      </c>
      <c r="M255" s="349">
        <v>3</v>
      </c>
      <c r="N255" s="350">
        <v>3</v>
      </c>
      <c r="O255" s="349">
        <v>3</v>
      </c>
      <c r="P255" s="349">
        <v>3</v>
      </c>
      <c r="Q255" s="351">
        <v>4</v>
      </c>
      <c r="R255" s="349">
        <v>4</v>
      </c>
      <c r="S255" s="349">
        <v>2</v>
      </c>
      <c r="T255" s="349">
        <v>2</v>
      </c>
      <c r="U255" s="349">
        <v>3</v>
      </c>
      <c r="V255" s="351">
        <v>4</v>
      </c>
      <c r="W255" s="351">
        <v>3</v>
      </c>
      <c r="X255" s="183"/>
      <c r="Y255" s="183"/>
      <c r="AB255" s="185"/>
      <c r="AC255" s="185"/>
      <c r="AD255" s="185"/>
      <c r="AE255" s="185"/>
      <c r="AF255" s="185"/>
      <c r="AG255" s="185"/>
      <c r="AH255" s="185"/>
      <c r="AI255" s="185"/>
      <c r="AJ255" s="185"/>
      <c r="AK255" s="185"/>
      <c r="AL255" s="185"/>
      <c r="AM255" s="185"/>
      <c r="AN255" s="185"/>
      <c r="AO255" s="185"/>
      <c r="AP255" s="185"/>
      <c r="AQ255" s="185"/>
      <c r="AR255" s="180"/>
      <c r="AS255" s="180"/>
      <c r="AT255" s="180"/>
      <c r="AU255" s="180"/>
      <c r="AV255" s="180"/>
      <c r="AW255" s="180"/>
      <c r="AX255" s="180"/>
      <c r="AY255" s="180"/>
      <c r="AZ255" s="181"/>
      <c r="BA255" s="181"/>
      <c r="BB255" s="180"/>
      <c r="BC255" s="180"/>
      <c r="BD255" s="180"/>
      <c r="BE255" s="180"/>
      <c r="BF255" s="180"/>
      <c r="BG255" s="180"/>
      <c r="BH255" s="180"/>
      <c r="BI255" s="180"/>
      <c r="BJ255" s="180"/>
      <c r="BK255" s="180"/>
      <c r="BL255" s="180"/>
      <c r="BM255" s="180"/>
      <c r="BN255" s="180"/>
      <c r="BO255" s="180"/>
      <c r="BP255" s="180"/>
      <c r="BQ255" s="180"/>
      <c r="BR255" s="180"/>
      <c r="BS255" s="180"/>
      <c r="BT255" s="180"/>
      <c r="BU255" s="180"/>
      <c r="BV255" s="180"/>
      <c r="BW255" s="180"/>
      <c r="BX255" s="180"/>
      <c r="BY255" s="180"/>
      <c r="BZ255" s="182"/>
      <c r="CA255" s="180"/>
      <c r="CB255" s="180"/>
      <c r="CC255" s="180"/>
      <c r="CD255" s="180"/>
      <c r="CE255" s="180"/>
      <c r="CF255" s="180"/>
      <c r="CG255" s="180"/>
      <c r="CH255" s="180"/>
      <c r="CI255" s="180"/>
      <c r="CJ255" s="180"/>
      <c r="CK255" s="180"/>
      <c r="CL255" s="180"/>
      <c r="CM255" s="180"/>
      <c r="CN255" s="180"/>
      <c r="CO255" s="180"/>
      <c r="CP255" s="180"/>
      <c r="CQ255" s="180"/>
      <c r="CR255" s="180"/>
      <c r="CS255" s="180"/>
      <c r="CT255" s="180"/>
      <c r="CU255" s="180"/>
      <c r="CV255" s="180"/>
      <c r="CW255" s="180"/>
      <c r="CX255" s="180"/>
      <c r="CY255" s="181"/>
    </row>
    <row r="256" spans="2:103" s="1" customFormat="1" ht="30" customHeight="1">
      <c r="B256" s="183">
        <v>251</v>
      </c>
      <c r="C256" s="370">
        <v>43270</v>
      </c>
      <c r="D256" s="183" t="s">
        <v>165</v>
      </c>
      <c r="E256" s="184" t="s">
        <v>132</v>
      </c>
      <c r="F256" s="184" t="s">
        <v>135</v>
      </c>
      <c r="G256" s="343" t="s">
        <v>102</v>
      </c>
      <c r="H256" s="348">
        <v>5</v>
      </c>
      <c r="I256" s="349">
        <v>4</v>
      </c>
      <c r="J256" s="349">
        <v>3</v>
      </c>
      <c r="K256" s="349">
        <v>4</v>
      </c>
      <c r="L256" s="349">
        <v>5</v>
      </c>
      <c r="M256" s="349">
        <v>4</v>
      </c>
      <c r="N256" s="350">
        <v>5</v>
      </c>
      <c r="O256" s="349">
        <v>5</v>
      </c>
      <c r="P256" s="349">
        <v>4</v>
      </c>
      <c r="Q256" s="351">
        <v>5</v>
      </c>
      <c r="R256" s="349">
        <v>5</v>
      </c>
      <c r="S256" s="349">
        <v>4</v>
      </c>
      <c r="T256" s="349">
        <v>4</v>
      </c>
      <c r="U256" s="349">
        <v>5</v>
      </c>
      <c r="V256" s="351">
        <v>5</v>
      </c>
      <c r="W256" s="351">
        <v>5</v>
      </c>
      <c r="X256" s="183"/>
      <c r="Y256" s="183"/>
      <c r="AB256" s="185"/>
      <c r="AC256" s="185"/>
      <c r="AD256" s="185"/>
      <c r="AE256" s="185"/>
      <c r="AF256" s="185"/>
      <c r="AG256" s="185"/>
      <c r="AH256" s="185"/>
      <c r="AI256" s="185"/>
      <c r="AJ256" s="185"/>
      <c r="AK256" s="185"/>
      <c r="AL256" s="185"/>
      <c r="AM256" s="185"/>
      <c r="AN256" s="185"/>
      <c r="AO256" s="185"/>
      <c r="AP256" s="185"/>
      <c r="AQ256" s="185"/>
      <c r="AR256" s="180"/>
      <c r="AS256" s="180"/>
      <c r="AT256" s="180"/>
      <c r="AU256" s="180"/>
      <c r="AV256" s="180"/>
      <c r="AW256" s="180"/>
      <c r="AX256" s="180"/>
      <c r="AY256" s="180"/>
      <c r="AZ256" s="181"/>
      <c r="BA256" s="181"/>
      <c r="BB256" s="180"/>
      <c r="BC256" s="180"/>
      <c r="BD256" s="180"/>
      <c r="BE256" s="180"/>
      <c r="BF256" s="180"/>
      <c r="BG256" s="180"/>
      <c r="BH256" s="180"/>
      <c r="BI256" s="180"/>
      <c r="BJ256" s="180"/>
      <c r="BK256" s="180"/>
      <c r="BL256" s="180"/>
      <c r="BM256" s="180"/>
      <c r="BN256" s="180"/>
      <c r="BO256" s="180"/>
      <c r="BP256" s="180"/>
      <c r="BQ256" s="180"/>
      <c r="BR256" s="180"/>
      <c r="BS256" s="180"/>
      <c r="BT256" s="180"/>
      <c r="BU256" s="180"/>
      <c r="BV256" s="180"/>
      <c r="BW256" s="180"/>
      <c r="BX256" s="180"/>
      <c r="BY256" s="180"/>
      <c r="BZ256" s="182"/>
      <c r="CA256" s="180"/>
      <c r="CB256" s="180"/>
      <c r="CC256" s="180"/>
      <c r="CD256" s="180"/>
      <c r="CE256" s="180"/>
      <c r="CF256" s="180"/>
      <c r="CG256" s="180"/>
      <c r="CH256" s="180"/>
      <c r="CI256" s="180"/>
      <c r="CJ256" s="180"/>
      <c r="CK256" s="180"/>
      <c r="CL256" s="180"/>
      <c r="CM256" s="180"/>
      <c r="CN256" s="180"/>
      <c r="CO256" s="180"/>
      <c r="CP256" s="180"/>
      <c r="CQ256" s="180"/>
      <c r="CR256" s="180"/>
      <c r="CS256" s="180"/>
      <c r="CT256" s="180"/>
      <c r="CU256" s="180"/>
      <c r="CV256" s="180"/>
      <c r="CW256" s="180"/>
      <c r="CX256" s="180"/>
      <c r="CY256" s="181"/>
    </row>
    <row r="257" spans="2:103" s="1" customFormat="1" ht="30" customHeight="1">
      <c r="B257" s="183">
        <v>252</v>
      </c>
      <c r="C257" s="370">
        <v>43270</v>
      </c>
      <c r="D257" s="183" t="s">
        <v>165</v>
      </c>
      <c r="E257" s="184" t="s">
        <v>132</v>
      </c>
      <c r="F257" s="184" t="s">
        <v>135</v>
      </c>
      <c r="G257" s="343" t="s">
        <v>101</v>
      </c>
      <c r="H257" s="348">
        <v>5</v>
      </c>
      <c r="I257" s="349">
        <v>4</v>
      </c>
      <c r="J257" s="349">
        <v>2</v>
      </c>
      <c r="K257" s="349">
        <v>3</v>
      </c>
      <c r="L257" s="349">
        <v>5</v>
      </c>
      <c r="M257" s="349">
        <v>4</v>
      </c>
      <c r="N257" s="350">
        <v>5</v>
      </c>
      <c r="O257" s="349">
        <v>5</v>
      </c>
      <c r="P257" s="349">
        <v>3</v>
      </c>
      <c r="Q257" s="351">
        <v>5</v>
      </c>
      <c r="R257" s="349">
        <v>3</v>
      </c>
      <c r="S257" s="349">
        <v>3</v>
      </c>
      <c r="T257" s="349">
        <v>2</v>
      </c>
      <c r="U257" s="349">
        <v>2</v>
      </c>
      <c r="V257" s="351">
        <v>5</v>
      </c>
      <c r="W257" s="351">
        <v>4</v>
      </c>
      <c r="X257" s="183"/>
      <c r="Y257" s="183"/>
      <c r="AB257" s="185"/>
      <c r="AC257" s="185"/>
      <c r="AD257" s="185"/>
      <c r="AE257" s="185"/>
      <c r="AF257" s="185"/>
      <c r="AG257" s="185"/>
      <c r="AH257" s="185"/>
      <c r="AI257" s="185"/>
      <c r="AJ257" s="185"/>
      <c r="AK257" s="185"/>
      <c r="AL257" s="185"/>
      <c r="AM257" s="185"/>
      <c r="AN257" s="185"/>
      <c r="AO257" s="185"/>
      <c r="AP257" s="185"/>
      <c r="AQ257" s="185"/>
      <c r="AR257" s="180"/>
      <c r="AS257" s="180"/>
      <c r="AT257" s="180"/>
      <c r="AU257" s="180"/>
      <c r="AV257" s="180"/>
      <c r="AW257" s="180"/>
      <c r="AX257" s="180"/>
      <c r="AY257" s="180"/>
      <c r="AZ257" s="181"/>
      <c r="BA257" s="181"/>
      <c r="BB257" s="180"/>
      <c r="BC257" s="180"/>
      <c r="BD257" s="180"/>
      <c r="BE257" s="180"/>
      <c r="BF257" s="180"/>
      <c r="BG257" s="180"/>
      <c r="BH257" s="180"/>
      <c r="BI257" s="180"/>
      <c r="BJ257" s="180"/>
      <c r="BK257" s="180"/>
      <c r="BL257" s="180"/>
      <c r="BM257" s="180"/>
      <c r="BN257" s="180"/>
      <c r="BO257" s="180"/>
      <c r="BP257" s="180"/>
      <c r="BQ257" s="180"/>
      <c r="BR257" s="180"/>
      <c r="BS257" s="180"/>
      <c r="BT257" s="180"/>
      <c r="BU257" s="180"/>
      <c r="BV257" s="180"/>
      <c r="BW257" s="180"/>
      <c r="BX257" s="180"/>
      <c r="BY257" s="180"/>
      <c r="BZ257" s="182"/>
      <c r="CA257" s="180"/>
      <c r="CB257" s="180"/>
      <c r="CC257" s="180"/>
      <c r="CD257" s="180"/>
      <c r="CE257" s="180"/>
      <c r="CF257" s="180"/>
      <c r="CG257" s="180"/>
      <c r="CH257" s="180"/>
      <c r="CI257" s="180"/>
      <c r="CJ257" s="180"/>
      <c r="CK257" s="180"/>
      <c r="CL257" s="180"/>
      <c r="CM257" s="180"/>
      <c r="CN257" s="180"/>
      <c r="CO257" s="180"/>
      <c r="CP257" s="180"/>
      <c r="CQ257" s="180"/>
      <c r="CR257" s="180"/>
      <c r="CS257" s="180"/>
      <c r="CT257" s="180"/>
      <c r="CU257" s="180"/>
      <c r="CV257" s="180"/>
      <c r="CW257" s="180"/>
      <c r="CX257" s="180"/>
      <c r="CY257" s="181"/>
    </row>
    <row r="258" spans="2:103" s="1" customFormat="1" ht="30" customHeight="1">
      <c r="B258" s="183">
        <v>253</v>
      </c>
      <c r="C258" s="370">
        <v>43270</v>
      </c>
      <c r="D258" s="183" t="s">
        <v>165</v>
      </c>
      <c r="E258" s="184" t="s">
        <v>132</v>
      </c>
      <c r="F258" s="184" t="s">
        <v>135</v>
      </c>
      <c r="G258" s="343" t="s">
        <v>104</v>
      </c>
      <c r="H258" s="348">
        <v>5</v>
      </c>
      <c r="I258" s="349">
        <v>5</v>
      </c>
      <c r="J258" s="349">
        <v>3</v>
      </c>
      <c r="K258" s="349">
        <v>5</v>
      </c>
      <c r="L258" s="349">
        <v>5</v>
      </c>
      <c r="M258" s="349">
        <v>5</v>
      </c>
      <c r="N258" s="350">
        <v>5</v>
      </c>
      <c r="O258" s="349">
        <v>5</v>
      </c>
      <c r="P258" s="349">
        <v>5</v>
      </c>
      <c r="Q258" s="351">
        <v>5</v>
      </c>
      <c r="R258" s="349">
        <v>5</v>
      </c>
      <c r="S258" s="349">
        <v>5</v>
      </c>
      <c r="T258" s="349">
        <v>5</v>
      </c>
      <c r="U258" s="349">
        <v>5</v>
      </c>
      <c r="V258" s="351">
        <v>5</v>
      </c>
      <c r="W258" s="351">
        <v>5</v>
      </c>
      <c r="X258" s="183"/>
      <c r="Y258" s="183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5"/>
      <c r="AL258" s="185"/>
      <c r="AM258" s="185"/>
      <c r="AN258" s="185"/>
      <c r="AO258" s="185"/>
      <c r="AP258" s="185"/>
      <c r="AQ258" s="185"/>
      <c r="AR258" s="180"/>
      <c r="AS258" s="180"/>
      <c r="AT258" s="180"/>
      <c r="AU258" s="180"/>
      <c r="AV258" s="180"/>
      <c r="AW258" s="180"/>
      <c r="AX258" s="180"/>
      <c r="AY258" s="180"/>
      <c r="AZ258" s="181"/>
      <c r="BA258" s="181"/>
      <c r="BB258" s="180"/>
      <c r="BC258" s="180"/>
      <c r="BD258" s="180"/>
      <c r="BE258" s="180"/>
      <c r="BF258" s="180"/>
      <c r="BG258" s="180"/>
      <c r="BH258" s="180"/>
      <c r="BI258" s="180"/>
      <c r="BJ258" s="180"/>
      <c r="BK258" s="180"/>
      <c r="BL258" s="180"/>
      <c r="BM258" s="180"/>
      <c r="BN258" s="180"/>
      <c r="BO258" s="180"/>
      <c r="BP258" s="180"/>
      <c r="BQ258" s="180"/>
      <c r="BR258" s="180"/>
      <c r="BS258" s="180"/>
      <c r="BT258" s="180"/>
      <c r="BU258" s="180"/>
      <c r="BV258" s="180"/>
      <c r="BW258" s="180"/>
      <c r="BX258" s="180"/>
      <c r="BY258" s="180"/>
      <c r="BZ258" s="182"/>
      <c r="CA258" s="180"/>
      <c r="CB258" s="180"/>
      <c r="CC258" s="180"/>
      <c r="CD258" s="180"/>
      <c r="CE258" s="180"/>
      <c r="CF258" s="180"/>
      <c r="CG258" s="180"/>
      <c r="CH258" s="180"/>
      <c r="CI258" s="180"/>
      <c r="CJ258" s="180"/>
      <c r="CK258" s="180"/>
      <c r="CL258" s="180"/>
      <c r="CM258" s="180"/>
      <c r="CN258" s="180"/>
      <c r="CO258" s="180"/>
      <c r="CP258" s="180"/>
      <c r="CQ258" s="180"/>
      <c r="CR258" s="180"/>
      <c r="CS258" s="180"/>
      <c r="CT258" s="180"/>
      <c r="CU258" s="180"/>
      <c r="CV258" s="180"/>
      <c r="CW258" s="180"/>
      <c r="CX258" s="180"/>
      <c r="CY258" s="181"/>
    </row>
    <row r="259" spans="2:103" s="1" customFormat="1" ht="30" customHeight="1">
      <c r="B259" s="183">
        <v>254</v>
      </c>
      <c r="C259" s="370">
        <v>43270</v>
      </c>
      <c r="D259" s="183" t="s">
        <v>165</v>
      </c>
      <c r="E259" s="184" t="s">
        <v>133</v>
      </c>
      <c r="F259" s="184" t="s">
        <v>134</v>
      </c>
      <c r="G259" s="343" t="s">
        <v>100</v>
      </c>
      <c r="H259" s="348">
        <v>4</v>
      </c>
      <c r="I259" s="349">
        <v>4</v>
      </c>
      <c r="J259" s="349">
        <v>4</v>
      </c>
      <c r="K259" s="349">
        <v>4</v>
      </c>
      <c r="L259" s="349">
        <v>4</v>
      </c>
      <c r="M259" s="349">
        <v>4</v>
      </c>
      <c r="N259" s="350">
        <v>4</v>
      </c>
      <c r="O259" s="349">
        <v>4</v>
      </c>
      <c r="P259" s="349">
        <v>4</v>
      </c>
      <c r="Q259" s="351">
        <v>5</v>
      </c>
      <c r="R259" s="349">
        <v>4</v>
      </c>
      <c r="S259" s="349">
        <v>2</v>
      </c>
      <c r="T259" s="349">
        <v>2</v>
      </c>
      <c r="U259" s="349"/>
      <c r="V259" s="351">
        <v>3</v>
      </c>
      <c r="W259" s="351">
        <v>3</v>
      </c>
      <c r="X259" s="183"/>
      <c r="Y259" s="183"/>
      <c r="AB259" s="185"/>
      <c r="AC259" s="185"/>
      <c r="AD259" s="185"/>
      <c r="AE259" s="185"/>
      <c r="AF259" s="185"/>
      <c r="AG259" s="185"/>
      <c r="AH259" s="185"/>
      <c r="AI259" s="185"/>
      <c r="AJ259" s="185"/>
      <c r="AK259" s="185"/>
      <c r="AL259" s="185"/>
      <c r="AM259" s="185"/>
      <c r="AN259" s="185"/>
      <c r="AO259" s="185"/>
      <c r="AP259" s="185"/>
      <c r="AQ259" s="185"/>
      <c r="AR259" s="180"/>
      <c r="AS259" s="180"/>
      <c r="AT259" s="180"/>
      <c r="AU259" s="180"/>
      <c r="AV259" s="180"/>
      <c r="AW259" s="180"/>
      <c r="AX259" s="180"/>
      <c r="AY259" s="180"/>
      <c r="AZ259" s="181"/>
      <c r="BA259" s="181"/>
      <c r="BB259" s="180"/>
      <c r="BC259" s="180"/>
      <c r="BD259" s="180"/>
      <c r="BE259" s="180"/>
      <c r="BF259" s="180"/>
      <c r="BG259" s="180"/>
      <c r="BH259" s="180"/>
      <c r="BI259" s="180"/>
      <c r="BJ259" s="180"/>
      <c r="BK259" s="180"/>
      <c r="BL259" s="180"/>
      <c r="BM259" s="180"/>
      <c r="BN259" s="180"/>
      <c r="BO259" s="180"/>
      <c r="BP259" s="180"/>
      <c r="BQ259" s="180"/>
      <c r="BR259" s="180"/>
      <c r="BS259" s="180"/>
      <c r="BT259" s="180"/>
      <c r="BU259" s="180"/>
      <c r="BV259" s="180"/>
      <c r="BW259" s="180"/>
      <c r="BX259" s="180"/>
      <c r="BY259" s="180"/>
      <c r="BZ259" s="182"/>
      <c r="CA259" s="180"/>
      <c r="CB259" s="180"/>
      <c r="CC259" s="180"/>
      <c r="CD259" s="180"/>
      <c r="CE259" s="180"/>
      <c r="CF259" s="180"/>
      <c r="CG259" s="180"/>
      <c r="CH259" s="180"/>
      <c r="CI259" s="180"/>
      <c r="CJ259" s="180"/>
      <c r="CK259" s="180"/>
      <c r="CL259" s="180"/>
      <c r="CM259" s="180"/>
      <c r="CN259" s="180"/>
      <c r="CO259" s="180"/>
      <c r="CP259" s="180"/>
      <c r="CQ259" s="180"/>
      <c r="CR259" s="180"/>
      <c r="CS259" s="180"/>
      <c r="CT259" s="180"/>
      <c r="CU259" s="180"/>
      <c r="CV259" s="180"/>
      <c r="CW259" s="180"/>
      <c r="CX259" s="180"/>
      <c r="CY259" s="181"/>
    </row>
    <row r="260" spans="2:103" s="1" customFormat="1" ht="30" customHeight="1">
      <c r="B260" s="183">
        <v>255</v>
      </c>
      <c r="C260" s="370">
        <v>43270</v>
      </c>
      <c r="D260" s="183" t="s">
        <v>165</v>
      </c>
      <c r="E260" s="184" t="s">
        <v>133</v>
      </c>
      <c r="F260" s="184" t="s">
        <v>134</v>
      </c>
      <c r="G260" s="343" t="s">
        <v>106</v>
      </c>
      <c r="H260" s="348">
        <v>5</v>
      </c>
      <c r="I260" s="349">
        <v>4</v>
      </c>
      <c r="J260" s="349">
        <v>4</v>
      </c>
      <c r="K260" s="349">
        <v>3</v>
      </c>
      <c r="L260" s="349">
        <v>5</v>
      </c>
      <c r="M260" s="349">
        <v>4</v>
      </c>
      <c r="N260" s="350">
        <v>3</v>
      </c>
      <c r="O260" s="349">
        <v>4</v>
      </c>
      <c r="P260" s="349">
        <v>4</v>
      </c>
      <c r="Q260" s="351">
        <v>4</v>
      </c>
      <c r="R260" s="349">
        <v>5</v>
      </c>
      <c r="S260" s="349">
        <v>3</v>
      </c>
      <c r="T260" s="349">
        <v>2</v>
      </c>
      <c r="U260" s="349">
        <v>2</v>
      </c>
      <c r="V260" s="351">
        <v>5</v>
      </c>
      <c r="W260" s="351">
        <v>4</v>
      </c>
      <c r="X260" s="183"/>
      <c r="Y260" s="183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5"/>
      <c r="AL260" s="185"/>
      <c r="AM260" s="185"/>
      <c r="AN260" s="185"/>
      <c r="AO260" s="185"/>
      <c r="AP260" s="185"/>
      <c r="AQ260" s="185"/>
      <c r="AR260" s="180"/>
      <c r="AS260" s="180"/>
      <c r="AT260" s="180"/>
      <c r="AU260" s="180"/>
      <c r="AV260" s="180"/>
      <c r="AW260" s="180"/>
      <c r="AX260" s="180"/>
      <c r="AY260" s="180"/>
      <c r="AZ260" s="181"/>
      <c r="BA260" s="181"/>
      <c r="BB260" s="180"/>
      <c r="BC260" s="180"/>
      <c r="BD260" s="180"/>
      <c r="BE260" s="180"/>
      <c r="BF260" s="180"/>
      <c r="BG260" s="180"/>
      <c r="BH260" s="180"/>
      <c r="BI260" s="180"/>
      <c r="BJ260" s="180"/>
      <c r="BK260" s="180"/>
      <c r="BL260" s="180"/>
      <c r="BM260" s="180"/>
      <c r="BN260" s="180"/>
      <c r="BO260" s="180"/>
      <c r="BP260" s="180"/>
      <c r="BQ260" s="180"/>
      <c r="BR260" s="180"/>
      <c r="BS260" s="180"/>
      <c r="BT260" s="180"/>
      <c r="BU260" s="180"/>
      <c r="BV260" s="180"/>
      <c r="BW260" s="180"/>
      <c r="BX260" s="180"/>
      <c r="BY260" s="180"/>
      <c r="BZ260" s="182"/>
      <c r="CA260" s="180"/>
      <c r="CB260" s="180"/>
      <c r="CC260" s="180"/>
      <c r="CD260" s="180"/>
      <c r="CE260" s="180"/>
      <c r="CF260" s="180"/>
      <c r="CG260" s="180"/>
      <c r="CH260" s="180"/>
      <c r="CI260" s="180"/>
      <c r="CJ260" s="180"/>
      <c r="CK260" s="180"/>
      <c r="CL260" s="180"/>
      <c r="CM260" s="180"/>
      <c r="CN260" s="180"/>
      <c r="CO260" s="180"/>
      <c r="CP260" s="180"/>
      <c r="CQ260" s="180"/>
      <c r="CR260" s="180"/>
      <c r="CS260" s="180"/>
      <c r="CT260" s="180"/>
      <c r="CU260" s="180"/>
      <c r="CV260" s="180"/>
      <c r="CW260" s="180"/>
      <c r="CX260" s="180"/>
      <c r="CY260" s="181"/>
    </row>
    <row r="261" spans="2:103" s="1" customFormat="1" ht="30" customHeight="1">
      <c r="B261" s="183">
        <v>256</v>
      </c>
      <c r="C261" s="370">
        <v>43270</v>
      </c>
      <c r="D261" s="183" t="s">
        <v>165</v>
      </c>
      <c r="E261" s="184" t="s">
        <v>133</v>
      </c>
      <c r="F261" s="184" t="s">
        <v>134</v>
      </c>
      <c r="G261" s="343" t="s">
        <v>113</v>
      </c>
      <c r="H261" s="348">
        <v>5</v>
      </c>
      <c r="I261" s="349">
        <v>4</v>
      </c>
      <c r="J261" s="349">
        <v>3</v>
      </c>
      <c r="K261" s="349">
        <v>3</v>
      </c>
      <c r="L261" s="349">
        <v>5</v>
      </c>
      <c r="M261" s="349">
        <v>5</v>
      </c>
      <c r="N261" s="350">
        <v>5</v>
      </c>
      <c r="O261" s="349">
        <v>5</v>
      </c>
      <c r="P261" s="349">
        <v>5</v>
      </c>
      <c r="Q261" s="351">
        <v>4</v>
      </c>
      <c r="R261" s="349">
        <v>5</v>
      </c>
      <c r="S261" s="349">
        <v>4</v>
      </c>
      <c r="T261" s="349">
        <v>4</v>
      </c>
      <c r="U261" s="349">
        <v>4</v>
      </c>
      <c r="V261" s="351">
        <v>5</v>
      </c>
      <c r="W261" s="351">
        <v>5</v>
      </c>
      <c r="X261" s="183"/>
      <c r="Y261" s="183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5"/>
      <c r="AL261" s="185"/>
      <c r="AM261" s="185"/>
      <c r="AN261" s="185"/>
      <c r="AO261" s="185"/>
      <c r="AP261" s="185"/>
      <c r="AQ261" s="185"/>
      <c r="AR261" s="180"/>
      <c r="AS261" s="180"/>
      <c r="AT261" s="180"/>
      <c r="AU261" s="180"/>
      <c r="AV261" s="180"/>
      <c r="AW261" s="180"/>
      <c r="AX261" s="180"/>
      <c r="AY261" s="180"/>
      <c r="AZ261" s="181"/>
      <c r="BA261" s="181"/>
      <c r="BB261" s="180"/>
      <c r="BC261" s="180"/>
      <c r="BD261" s="180"/>
      <c r="BE261" s="180"/>
      <c r="BF261" s="180"/>
      <c r="BG261" s="180"/>
      <c r="BH261" s="180"/>
      <c r="BI261" s="180"/>
      <c r="BJ261" s="180"/>
      <c r="BK261" s="180"/>
      <c r="BL261" s="180"/>
      <c r="BM261" s="180"/>
      <c r="BN261" s="180"/>
      <c r="BO261" s="180"/>
      <c r="BP261" s="180"/>
      <c r="BQ261" s="180"/>
      <c r="BR261" s="180"/>
      <c r="BS261" s="180"/>
      <c r="BT261" s="180"/>
      <c r="BU261" s="180"/>
      <c r="BV261" s="180"/>
      <c r="BW261" s="180"/>
      <c r="BX261" s="180"/>
      <c r="BY261" s="180"/>
      <c r="BZ261" s="182"/>
      <c r="CA261" s="180"/>
      <c r="CB261" s="180"/>
      <c r="CC261" s="180"/>
      <c r="CD261" s="180"/>
      <c r="CE261" s="180"/>
      <c r="CF261" s="180"/>
      <c r="CG261" s="180"/>
      <c r="CH261" s="180"/>
      <c r="CI261" s="180"/>
      <c r="CJ261" s="180"/>
      <c r="CK261" s="180"/>
      <c r="CL261" s="180"/>
      <c r="CM261" s="180"/>
      <c r="CN261" s="180"/>
      <c r="CO261" s="180"/>
      <c r="CP261" s="180"/>
      <c r="CQ261" s="180"/>
      <c r="CR261" s="180"/>
      <c r="CS261" s="180"/>
      <c r="CT261" s="180"/>
      <c r="CU261" s="180"/>
      <c r="CV261" s="180"/>
      <c r="CW261" s="180"/>
      <c r="CX261" s="180"/>
      <c r="CY261" s="181"/>
    </row>
    <row r="262" spans="2:103" s="1" customFormat="1" ht="30" customHeight="1">
      <c r="B262" s="367">
        <v>257</v>
      </c>
      <c r="C262" s="370">
        <v>43270</v>
      </c>
      <c r="D262" s="183" t="s">
        <v>165</v>
      </c>
      <c r="E262" s="184" t="s">
        <v>132</v>
      </c>
      <c r="F262" s="184" t="s">
        <v>134</v>
      </c>
      <c r="G262" s="343" t="s">
        <v>111</v>
      </c>
      <c r="H262" s="348">
        <v>4</v>
      </c>
      <c r="I262" s="349">
        <v>3</v>
      </c>
      <c r="J262" s="349">
        <v>3</v>
      </c>
      <c r="K262" s="349">
        <v>4</v>
      </c>
      <c r="L262" s="349">
        <v>4</v>
      </c>
      <c r="M262" s="349">
        <v>4</v>
      </c>
      <c r="N262" s="350">
        <v>4</v>
      </c>
      <c r="O262" s="349">
        <v>4</v>
      </c>
      <c r="P262" s="349">
        <v>4</v>
      </c>
      <c r="Q262" s="351">
        <v>4</v>
      </c>
      <c r="R262" s="349">
        <v>4</v>
      </c>
      <c r="S262" s="349">
        <v>3</v>
      </c>
      <c r="T262" s="349">
        <v>4</v>
      </c>
      <c r="U262" s="349">
        <v>2</v>
      </c>
      <c r="V262" s="351">
        <v>4</v>
      </c>
      <c r="W262" s="351">
        <v>5</v>
      </c>
      <c r="X262" s="183"/>
      <c r="Y262" s="183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0"/>
      <c r="AS262" s="180"/>
      <c r="AT262" s="180"/>
      <c r="AU262" s="180"/>
      <c r="AV262" s="180"/>
      <c r="AW262" s="180"/>
      <c r="AX262" s="180"/>
      <c r="AY262" s="180"/>
      <c r="AZ262" s="181"/>
      <c r="BA262" s="181"/>
      <c r="BB262" s="180"/>
      <c r="BC262" s="180"/>
      <c r="BD262" s="180"/>
      <c r="BE262" s="180"/>
      <c r="BF262" s="180"/>
      <c r="BG262" s="180"/>
      <c r="BH262" s="180"/>
      <c r="BI262" s="180"/>
      <c r="BJ262" s="180"/>
      <c r="BK262" s="180"/>
      <c r="BL262" s="180"/>
      <c r="BM262" s="180"/>
      <c r="BN262" s="180"/>
      <c r="BO262" s="180"/>
      <c r="BP262" s="180"/>
      <c r="BQ262" s="180"/>
      <c r="BR262" s="180"/>
      <c r="BS262" s="180"/>
      <c r="BT262" s="180"/>
      <c r="BU262" s="180"/>
      <c r="BV262" s="180"/>
      <c r="BW262" s="180"/>
      <c r="BX262" s="180"/>
      <c r="BY262" s="180"/>
      <c r="BZ262" s="182"/>
      <c r="CA262" s="180"/>
      <c r="CB262" s="180"/>
      <c r="CC262" s="180"/>
      <c r="CD262" s="180"/>
      <c r="CE262" s="180"/>
      <c r="CF262" s="180"/>
      <c r="CG262" s="180"/>
      <c r="CH262" s="180"/>
      <c r="CI262" s="180"/>
      <c r="CJ262" s="180"/>
      <c r="CK262" s="180"/>
      <c r="CL262" s="180"/>
      <c r="CM262" s="180"/>
      <c r="CN262" s="180"/>
      <c r="CO262" s="180"/>
      <c r="CP262" s="180"/>
      <c r="CQ262" s="180"/>
      <c r="CR262" s="180"/>
      <c r="CS262" s="180"/>
      <c r="CT262" s="180"/>
      <c r="CU262" s="180"/>
      <c r="CV262" s="180"/>
      <c r="CW262" s="180"/>
      <c r="CX262" s="180"/>
      <c r="CY262" s="181"/>
    </row>
    <row r="263" spans="2:103" s="1" customFormat="1" ht="30" customHeight="1">
      <c r="B263" s="183">
        <v>258</v>
      </c>
      <c r="C263" s="370">
        <v>43270</v>
      </c>
      <c r="D263" s="183" t="s">
        <v>165</v>
      </c>
      <c r="E263" s="184" t="s">
        <v>133</v>
      </c>
      <c r="F263" s="184" t="s">
        <v>134</v>
      </c>
      <c r="G263" s="343" t="s">
        <v>120</v>
      </c>
      <c r="H263" s="348">
        <v>1</v>
      </c>
      <c r="I263" s="349">
        <v>1</v>
      </c>
      <c r="J263" s="349">
        <v>3</v>
      </c>
      <c r="K263" s="349">
        <v>3</v>
      </c>
      <c r="L263" s="349">
        <v>2</v>
      </c>
      <c r="M263" s="349">
        <v>3</v>
      </c>
      <c r="N263" s="350">
        <v>3</v>
      </c>
      <c r="O263" s="349">
        <v>4</v>
      </c>
      <c r="P263" s="349">
        <v>3</v>
      </c>
      <c r="Q263" s="351">
        <v>1</v>
      </c>
      <c r="R263" s="349">
        <v>4</v>
      </c>
      <c r="S263" s="349">
        <v>5</v>
      </c>
      <c r="T263" s="349">
        <v>5</v>
      </c>
      <c r="U263" s="349">
        <v>4</v>
      </c>
      <c r="V263" s="351">
        <v>4</v>
      </c>
      <c r="W263" s="351">
        <v>3</v>
      </c>
      <c r="X263" s="183"/>
      <c r="Y263" s="183"/>
      <c r="AB263" s="185"/>
      <c r="AC263" s="185"/>
      <c r="AD263" s="185"/>
      <c r="AE263" s="185"/>
      <c r="AF263" s="185"/>
      <c r="AG263" s="185"/>
      <c r="AH263" s="185"/>
      <c r="AI263" s="185"/>
      <c r="AJ263" s="185"/>
      <c r="AK263" s="185"/>
      <c r="AL263" s="185"/>
      <c r="AM263" s="185"/>
      <c r="AN263" s="185"/>
      <c r="AO263" s="185"/>
      <c r="AP263" s="185"/>
      <c r="AQ263" s="185"/>
      <c r="AR263" s="180"/>
      <c r="AS263" s="180"/>
      <c r="AT263" s="180"/>
      <c r="AU263" s="180"/>
      <c r="AV263" s="180"/>
      <c r="AW263" s="180"/>
      <c r="AX263" s="180"/>
      <c r="AY263" s="180"/>
      <c r="AZ263" s="181"/>
      <c r="BA263" s="181"/>
      <c r="BB263" s="180"/>
      <c r="BC263" s="180"/>
      <c r="BD263" s="180"/>
      <c r="BE263" s="180"/>
      <c r="BF263" s="180"/>
      <c r="BG263" s="180"/>
      <c r="BH263" s="180"/>
      <c r="BI263" s="180"/>
      <c r="BJ263" s="180"/>
      <c r="BK263" s="180"/>
      <c r="BL263" s="180"/>
      <c r="BM263" s="180"/>
      <c r="BN263" s="180"/>
      <c r="BO263" s="180"/>
      <c r="BP263" s="180"/>
      <c r="BQ263" s="180"/>
      <c r="BR263" s="180"/>
      <c r="BS263" s="180"/>
      <c r="BT263" s="180"/>
      <c r="BU263" s="180"/>
      <c r="BV263" s="180"/>
      <c r="BW263" s="180"/>
      <c r="BX263" s="180"/>
      <c r="BY263" s="180"/>
      <c r="BZ263" s="182"/>
      <c r="CA263" s="180"/>
      <c r="CB263" s="180"/>
      <c r="CC263" s="180"/>
      <c r="CD263" s="180"/>
      <c r="CE263" s="180"/>
      <c r="CF263" s="180"/>
      <c r="CG263" s="180"/>
      <c r="CH263" s="180"/>
      <c r="CI263" s="180"/>
      <c r="CJ263" s="180"/>
      <c r="CK263" s="180"/>
      <c r="CL263" s="180"/>
      <c r="CM263" s="180"/>
      <c r="CN263" s="180"/>
      <c r="CO263" s="180"/>
      <c r="CP263" s="180"/>
      <c r="CQ263" s="180"/>
      <c r="CR263" s="180"/>
      <c r="CS263" s="180"/>
      <c r="CT263" s="180"/>
      <c r="CU263" s="180"/>
      <c r="CV263" s="180"/>
      <c r="CW263" s="180"/>
      <c r="CX263" s="180"/>
      <c r="CY263" s="181"/>
    </row>
    <row r="264" spans="2:103" s="1" customFormat="1" ht="30" customHeight="1">
      <c r="B264" s="183">
        <v>259</v>
      </c>
      <c r="C264" s="370">
        <v>43270</v>
      </c>
      <c r="D264" s="183" t="s">
        <v>165</v>
      </c>
      <c r="E264" s="184" t="s">
        <v>133</v>
      </c>
      <c r="F264" s="184" t="s">
        <v>135</v>
      </c>
      <c r="G264" s="343" t="s">
        <v>130</v>
      </c>
      <c r="H264" s="348">
        <v>5</v>
      </c>
      <c r="I264" s="349">
        <v>5</v>
      </c>
      <c r="J264" s="349">
        <v>5</v>
      </c>
      <c r="K264" s="349">
        <v>5</v>
      </c>
      <c r="L264" s="349">
        <v>5</v>
      </c>
      <c r="M264" s="349">
        <v>5</v>
      </c>
      <c r="N264" s="350">
        <v>5</v>
      </c>
      <c r="O264" s="349">
        <v>5</v>
      </c>
      <c r="P264" s="349">
        <v>5</v>
      </c>
      <c r="Q264" s="351">
        <v>5</v>
      </c>
      <c r="R264" s="349">
        <v>5</v>
      </c>
      <c r="S264" s="349">
        <v>5</v>
      </c>
      <c r="T264" s="349">
        <v>5</v>
      </c>
      <c r="U264" s="349">
        <v>5</v>
      </c>
      <c r="V264" s="351">
        <v>5</v>
      </c>
      <c r="W264" s="351">
        <v>5</v>
      </c>
      <c r="X264" s="183"/>
      <c r="Y264" s="183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5"/>
      <c r="AM264" s="185"/>
      <c r="AN264" s="185"/>
      <c r="AO264" s="185"/>
      <c r="AP264" s="185"/>
      <c r="AQ264" s="185"/>
      <c r="AR264" s="180"/>
      <c r="AS264" s="180"/>
      <c r="AT264" s="180"/>
      <c r="AU264" s="180"/>
      <c r="AV264" s="180"/>
      <c r="AW264" s="180"/>
      <c r="AX264" s="180"/>
      <c r="AY264" s="180"/>
      <c r="AZ264" s="181"/>
      <c r="BA264" s="181"/>
      <c r="BB264" s="180"/>
      <c r="BC264" s="180"/>
      <c r="BD264" s="180"/>
      <c r="BE264" s="180"/>
      <c r="BF264" s="180"/>
      <c r="BG264" s="180"/>
      <c r="BH264" s="180"/>
      <c r="BI264" s="180"/>
      <c r="BJ264" s="180"/>
      <c r="BK264" s="180"/>
      <c r="BL264" s="180"/>
      <c r="BM264" s="180"/>
      <c r="BN264" s="180"/>
      <c r="BO264" s="180"/>
      <c r="BP264" s="180"/>
      <c r="BQ264" s="180"/>
      <c r="BR264" s="180"/>
      <c r="BS264" s="180"/>
      <c r="BT264" s="180"/>
      <c r="BU264" s="180"/>
      <c r="BV264" s="180"/>
      <c r="BW264" s="180"/>
      <c r="BX264" s="180"/>
      <c r="BY264" s="180"/>
      <c r="BZ264" s="182"/>
      <c r="CA264" s="180"/>
      <c r="CB264" s="180"/>
      <c r="CC264" s="180"/>
      <c r="CD264" s="180"/>
      <c r="CE264" s="180"/>
      <c r="CF264" s="180"/>
      <c r="CG264" s="180"/>
      <c r="CH264" s="180"/>
      <c r="CI264" s="180"/>
      <c r="CJ264" s="180"/>
      <c r="CK264" s="180"/>
      <c r="CL264" s="180"/>
      <c r="CM264" s="180"/>
      <c r="CN264" s="180"/>
      <c r="CO264" s="180"/>
      <c r="CP264" s="180"/>
      <c r="CQ264" s="180"/>
      <c r="CR264" s="180"/>
      <c r="CS264" s="180"/>
      <c r="CT264" s="180"/>
      <c r="CU264" s="180"/>
      <c r="CV264" s="180"/>
      <c r="CW264" s="180"/>
      <c r="CX264" s="180"/>
      <c r="CY264" s="181"/>
    </row>
    <row r="265" spans="2:103" s="1" customFormat="1" ht="30" customHeight="1">
      <c r="B265" s="183">
        <v>260</v>
      </c>
      <c r="C265" s="370">
        <v>43270</v>
      </c>
      <c r="D265" s="183" t="s">
        <v>165</v>
      </c>
      <c r="E265" s="184" t="s">
        <v>132</v>
      </c>
      <c r="F265" s="184" t="s">
        <v>135</v>
      </c>
      <c r="G265" s="343" t="s">
        <v>119</v>
      </c>
      <c r="H265" s="348">
        <v>1</v>
      </c>
      <c r="I265" s="349">
        <v>1</v>
      </c>
      <c r="J265" s="349">
        <v>1</v>
      </c>
      <c r="K265" s="349">
        <v>1</v>
      </c>
      <c r="L265" s="349">
        <v>1</v>
      </c>
      <c r="M265" s="349">
        <v>1</v>
      </c>
      <c r="N265" s="350">
        <v>1</v>
      </c>
      <c r="O265" s="349">
        <v>1</v>
      </c>
      <c r="P265" s="349">
        <v>1</v>
      </c>
      <c r="Q265" s="351">
        <v>1</v>
      </c>
      <c r="R265" s="349">
        <v>5</v>
      </c>
      <c r="S265" s="349">
        <v>1</v>
      </c>
      <c r="T265" s="349">
        <v>1</v>
      </c>
      <c r="U265" s="349">
        <v>1</v>
      </c>
      <c r="V265" s="351">
        <v>5</v>
      </c>
      <c r="W265" s="351">
        <v>1</v>
      </c>
      <c r="X265" s="183"/>
      <c r="Y265" s="183"/>
      <c r="AB265" s="185"/>
      <c r="AC265" s="185"/>
      <c r="AD265" s="185"/>
      <c r="AE265" s="185"/>
      <c r="AF265" s="185"/>
      <c r="AG265" s="185"/>
      <c r="AH265" s="185"/>
      <c r="AI265" s="185"/>
      <c r="AJ265" s="185"/>
      <c r="AK265" s="185"/>
      <c r="AL265" s="185"/>
      <c r="AM265" s="185"/>
      <c r="AN265" s="185"/>
      <c r="AO265" s="185"/>
      <c r="AP265" s="185"/>
      <c r="AQ265" s="185"/>
      <c r="AR265" s="180"/>
      <c r="AS265" s="180"/>
      <c r="AT265" s="180"/>
      <c r="AU265" s="180"/>
      <c r="AV265" s="180"/>
      <c r="AW265" s="180"/>
      <c r="AX265" s="180"/>
      <c r="AY265" s="180"/>
      <c r="AZ265" s="181"/>
      <c r="BA265" s="181"/>
      <c r="BB265" s="180"/>
      <c r="BC265" s="180"/>
      <c r="BD265" s="180"/>
      <c r="BE265" s="180"/>
      <c r="BF265" s="180"/>
      <c r="BG265" s="180"/>
      <c r="BH265" s="180"/>
      <c r="BI265" s="180"/>
      <c r="BJ265" s="180"/>
      <c r="BK265" s="180"/>
      <c r="BL265" s="180"/>
      <c r="BM265" s="180"/>
      <c r="BN265" s="180"/>
      <c r="BO265" s="180"/>
      <c r="BP265" s="180"/>
      <c r="BQ265" s="180"/>
      <c r="BR265" s="180"/>
      <c r="BS265" s="180"/>
      <c r="BT265" s="180"/>
      <c r="BU265" s="180"/>
      <c r="BV265" s="180"/>
      <c r="BW265" s="180"/>
      <c r="BX265" s="180"/>
      <c r="BY265" s="180"/>
      <c r="BZ265" s="182"/>
      <c r="CA265" s="180"/>
      <c r="CB265" s="180"/>
      <c r="CC265" s="180"/>
      <c r="CD265" s="180"/>
      <c r="CE265" s="180"/>
      <c r="CF265" s="180"/>
      <c r="CG265" s="180"/>
      <c r="CH265" s="180"/>
      <c r="CI265" s="180"/>
      <c r="CJ265" s="180"/>
      <c r="CK265" s="180"/>
      <c r="CL265" s="180"/>
      <c r="CM265" s="180"/>
      <c r="CN265" s="180"/>
      <c r="CO265" s="180"/>
      <c r="CP265" s="180"/>
      <c r="CQ265" s="180"/>
      <c r="CR265" s="180"/>
      <c r="CS265" s="180"/>
      <c r="CT265" s="180"/>
      <c r="CU265" s="180"/>
      <c r="CV265" s="180"/>
      <c r="CW265" s="180"/>
      <c r="CX265" s="180"/>
      <c r="CY265" s="181"/>
    </row>
    <row r="266" spans="2:103" s="1" customFormat="1" ht="30" customHeight="1">
      <c r="B266" s="183">
        <v>261</v>
      </c>
      <c r="C266" s="370">
        <v>43270</v>
      </c>
      <c r="D266" s="183" t="s">
        <v>165</v>
      </c>
      <c r="E266" s="184" t="s">
        <v>133</v>
      </c>
      <c r="F266" s="184" t="s">
        <v>134</v>
      </c>
      <c r="G266" s="343" t="s">
        <v>108</v>
      </c>
      <c r="H266" s="348">
        <v>5</v>
      </c>
      <c r="I266" s="349">
        <v>5</v>
      </c>
      <c r="J266" s="349">
        <v>3</v>
      </c>
      <c r="K266" s="349">
        <v>4</v>
      </c>
      <c r="L266" s="349">
        <v>4</v>
      </c>
      <c r="M266" s="349">
        <v>4</v>
      </c>
      <c r="N266" s="350">
        <v>3</v>
      </c>
      <c r="O266" s="349">
        <v>4</v>
      </c>
      <c r="P266" s="349">
        <v>4</v>
      </c>
      <c r="Q266" s="351">
        <v>4</v>
      </c>
      <c r="R266" s="349">
        <v>5</v>
      </c>
      <c r="S266" s="349">
        <v>4</v>
      </c>
      <c r="T266" s="349">
        <v>4</v>
      </c>
      <c r="U266" s="349">
        <v>4</v>
      </c>
      <c r="V266" s="351">
        <v>5</v>
      </c>
      <c r="W266" s="351">
        <v>4</v>
      </c>
      <c r="X266" s="183"/>
      <c r="Y266" s="183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0"/>
      <c r="AS266" s="180"/>
      <c r="AT266" s="180"/>
      <c r="AU266" s="180"/>
      <c r="AV266" s="180"/>
      <c r="AW266" s="180"/>
      <c r="AX266" s="180"/>
      <c r="AY266" s="180"/>
      <c r="AZ266" s="181"/>
      <c r="BA266" s="181"/>
      <c r="BB266" s="180"/>
      <c r="BC266" s="180"/>
      <c r="BD266" s="180"/>
      <c r="BE266" s="180"/>
      <c r="BF266" s="180"/>
      <c r="BG266" s="180"/>
      <c r="BH266" s="180"/>
      <c r="BI266" s="180"/>
      <c r="BJ266" s="180"/>
      <c r="BK266" s="180"/>
      <c r="BL266" s="180"/>
      <c r="BM266" s="180"/>
      <c r="BN266" s="180"/>
      <c r="BO266" s="180"/>
      <c r="BP266" s="180"/>
      <c r="BQ266" s="180"/>
      <c r="BR266" s="180"/>
      <c r="BS266" s="180"/>
      <c r="BT266" s="180"/>
      <c r="BU266" s="180"/>
      <c r="BV266" s="180"/>
      <c r="BW266" s="180"/>
      <c r="BX266" s="180"/>
      <c r="BY266" s="180"/>
      <c r="BZ266" s="182"/>
      <c r="CA266" s="180"/>
      <c r="CB266" s="180"/>
      <c r="CC266" s="180"/>
      <c r="CD266" s="180"/>
      <c r="CE266" s="180"/>
      <c r="CF266" s="180"/>
      <c r="CG266" s="180"/>
      <c r="CH266" s="180"/>
      <c r="CI266" s="180"/>
      <c r="CJ266" s="180"/>
      <c r="CK266" s="180"/>
      <c r="CL266" s="180"/>
      <c r="CM266" s="180"/>
      <c r="CN266" s="180"/>
      <c r="CO266" s="180"/>
      <c r="CP266" s="180"/>
      <c r="CQ266" s="180"/>
      <c r="CR266" s="180"/>
      <c r="CS266" s="180"/>
      <c r="CT266" s="180"/>
      <c r="CU266" s="180"/>
      <c r="CV266" s="180"/>
      <c r="CW266" s="180"/>
      <c r="CX266" s="180"/>
      <c r="CY266" s="181"/>
    </row>
    <row r="267" spans="2:103" s="1" customFormat="1" ht="30" customHeight="1">
      <c r="B267" s="183">
        <v>262</v>
      </c>
      <c r="C267" s="370">
        <v>43270</v>
      </c>
      <c r="D267" s="183" t="s">
        <v>165</v>
      </c>
      <c r="E267" s="184" t="s">
        <v>133</v>
      </c>
      <c r="F267" s="184" t="s">
        <v>134</v>
      </c>
      <c r="G267" s="343" t="s">
        <v>108</v>
      </c>
      <c r="H267" s="348">
        <v>5</v>
      </c>
      <c r="I267" s="349">
        <v>4</v>
      </c>
      <c r="J267" s="349">
        <v>4</v>
      </c>
      <c r="K267" s="349">
        <v>4</v>
      </c>
      <c r="L267" s="349">
        <v>5</v>
      </c>
      <c r="M267" s="349">
        <v>5</v>
      </c>
      <c r="N267" s="350">
        <v>5</v>
      </c>
      <c r="O267" s="349">
        <v>5</v>
      </c>
      <c r="P267" s="349">
        <v>5</v>
      </c>
      <c r="Q267" s="351">
        <v>4</v>
      </c>
      <c r="R267" s="349">
        <v>5</v>
      </c>
      <c r="S267" s="349">
        <v>4</v>
      </c>
      <c r="T267" s="349">
        <v>4</v>
      </c>
      <c r="U267" s="349">
        <v>4</v>
      </c>
      <c r="V267" s="351">
        <v>5</v>
      </c>
      <c r="W267" s="351">
        <v>5</v>
      </c>
      <c r="X267" s="183"/>
      <c r="Y267" s="183"/>
      <c r="AB267" s="185"/>
      <c r="AC267" s="185"/>
      <c r="AD267" s="185"/>
      <c r="AE267" s="185"/>
      <c r="AF267" s="185"/>
      <c r="AG267" s="185"/>
      <c r="AH267" s="185"/>
      <c r="AI267" s="185"/>
      <c r="AJ267" s="185"/>
      <c r="AK267" s="185"/>
      <c r="AL267" s="185"/>
      <c r="AM267" s="185"/>
      <c r="AN267" s="185"/>
      <c r="AO267" s="185"/>
      <c r="AP267" s="185"/>
      <c r="AQ267" s="185"/>
      <c r="AR267" s="180"/>
      <c r="AS267" s="180"/>
      <c r="AT267" s="180"/>
      <c r="AU267" s="180"/>
      <c r="AV267" s="180"/>
      <c r="AW267" s="180"/>
      <c r="AX267" s="180"/>
      <c r="AY267" s="180"/>
      <c r="AZ267" s="181"/>
      <c r="BA267" s="181"/>
      <c r="BB267" s="180"/>
      <c r="BC267" s="180"/>
      <c r="BD267" s="180"/>
      <c r="BE267" s="180"/>
      <c r="BF267" s="180"/>
      <c r="BG267" s="180"/>
      <c r="BH267" s="180"/>
      <c r="BI267" s="180"/>
      <c r="BJ267" s="180"/>
      <c r="BK267" s="180"/>
      <c r="BL267" s="180"/>
      <c r="BM267" s="180"/>
      <c r="BN267" s="180"/>
      <c r="BO267" s="180"/>
      <c r="BP267" s="180"/>
      <c r="BQ267" s="180"/>
      <c r="BR267" s="180"/>
      <c r="BS267" s="180"/>
      <c r="BT267" s="180"/>
      <c r="BU267" s="180"/>
      <c r="BV267" s="180"/>
      <c r="BW267" s="180"/>
      <c r="BX267" s="180"/>
      <c r="BY267" s="180"/>
      <c r="BZ267" s="182"/>
      <c r="CA267" s="180"/>
      <c r="CB267" s="180"/>
      <c r="CC267" s="180"/>
      <c r="CD267" s="180"/>
      <c r="CE267" s="180"/>
      <c r="CF267" s="180"/>
      <c r="CG267" s="180"/>
      <c r="CH267" s="180"/>
      <c r="CI267" s="180"/>
      <c r="CJ267" s="180"/>
      <c r="CK267" s="180"/>
      <c r="CL267" s="180"/>
      <c r="CM267" s="180"/>
      <c r="CN267" s="180"/>
      <c r="CO267" s="180"/>
      <c r="CP267" s="180"/>
      <c r="CQ267" s="180"/>
      <c r="CR267" s="180"/>
      <c r="CS267" s="180"/>
      <c r="CT267" s="180"/>
      <c r="CU267" s="180"/>
      <c r="CV267" s="180"/>
      <c r="CW267" s="180"/>
      <c r="CX267" s="180"/>
      <c r="CY267" s="181"/>
    </row>
    <row r="268" spans="2:103" s="1" customFormat="1" ht="30" customHeight="1">
      <c r="B268" s="183">
        <v>263</v>
      </c>
      <c r="C268" s="370">
        <v>43270</v>
      </c>
      <c r="D268" s="183" t="s">
        <v>166</v>
      </c>
      <c r="E268" s="184" t="s">
        <v>132</v>
      </c>
      <c r="F268" s="184" t="s">
        <v>135</v>
      </c>
      <c r="G268" s="343" t="s">
        <v>114</v>
      </c>
      <c r="H268" s="348">
        <v>4</v>
      </c>
      <c r="I268" s="349">
        <v>4</v>
      </c>
      <c r="J268" s="349">
        <v>1</v>
      </c>
      <c r="K268" s="349">
        <v>5</v>
      </c>
      <c r="L268" s="349">
        <v>4</v>
      </c>
      <c r="M268" s="349">
        <v>4</v>
      </c>
      <c r="N268" s="350">
        <v>4</v>
      </c>
      <c r="O268" s="349">
        <v>4</v>
      </c>
      <c r="P268" s="349">
        <v>4</v>
      </c>
      <c r="Q268" s="351">
        <v>4</v>
      </c>
      <c r="R268" s="349">
        <v>4</v>
      </c>
      <c r="S268" s="349">
        <v>4</v>
      </c>
      <c r="T268" s="349">
        <v>4</v>
      </c>
      <c r="U268" s="349">
        <v>4</v>
      </c>
      <c r="V268" s="351">
        <v>5</v>
      </c>
      <c r="W268" s="351">
        <v>4</v>
      </c>
      <c r="X268" s="183"/>
      <c r="Y268" s="183"/>
      <c r="AB268" s="185"/>
      <c r="AC268" s="185"/>
      <c r="AD268" s="185"/>
      <c r="AE268" s="185"/>
      <c r="AF268" s="185"/>
      <c r="AG268" s="185"/>
      <c r="AH268" s="185"/>
      <c r="AI268" s="185"/>
      <c r="AJ268" s="185"/>
      <c r="AK268" s="185"/>
      <c r="AL268" s="185"/>
      <c r="AM268" s="185"/>
      <c r="AN268" s="185"/>
      <c r="AO268" s="185"/>
      <c r="AP268" s="185"/>
      <c r="AQ268" s="185"/>
      <c r="AR268" s="180"/>
      <c r="AS268" s="180"/>
      <c r="AT268" s="180"/>
      <c r="AU268" s="180"/>
      <c r="AV268" s="180"/>
      <c r="AW268" s="180"/>
      <c r="AX268" s="180"/>
      <c r="AY268" s="180"/>
      <c r="AZ268" s="181"/>
      <c r="BA268" s="181"/>
      <c r="BB268" s="180"/>
      <c r="BC268" s="180"/>
      <c r="BD268" s="180"/>
      <c r="BE268" s="180"/>
      <c r="BF268" s="180"/>
      <c r="BG268" s="180"/>
      <c r="BH268" s="180"/>
      <c r="BI268" s="180"/>
      <c r="BJ268" s="180"/>
      <c r="BK268" s="180"/>
      <c r="BL268" s="180"/>
      <c r="BM268" s="180"/>
      <c r="BN268" s="180"/>
      <c r="BO268" s="180"/>
      <c r="BP268" s="180"/>
      <c r="BQ268" s="180"/>
      <c r="BR268" s="180"/>
      <c r="BS268" s="180"/>
      <c r="BT268" s="180"/>
      <c r="BU268" s="180"/>
      <c r="BV268" s="180"/>
      <c r="BW268" s="180"/>
      <c r="BX268" s="180"/>
      <c r="BY268" s="180"/>
      <c r="BZ268" s="182"/>
      <c r="CA268" s="180"/>
      <c r="CB268" s="180"/>
      <c r="CC268" s="180"/>
      <c r="CD268" s="180"/>
      <c r="CE268" s="180"/>
      <c r="CF268" s="180"/>
      <c r="CG268" s="180"/>
      <c r="CH268" s="180"/>
      <c r="CI268" s="180"/>
      <c r="CJ268" s="180"/>
      <c r="CK268" s="180"/>
      <c r="CL268" s="180"/>
      <c r="CM268" s="180"/>
      <c r="CN268" s="180"/>
      <c r="CO268" s="180"/>
      <c r="CP268" s="180"/>
      <c r="CQ268" s="180"/>
      <c r="CR268" s="180"/>
      <c r="CS268" s="180"/>
      <c r="CT268" s="180"/>
      <c r="CU268" s="180"/>
      <c r="CV268" s="180"/>
      <c r="CW268" s="180"/>
      <c r="CX268" s="180"/>
      <c r="CY268" s="181"/>
    </row>
    <row r="269" spans="2:103" s="1" customFormat="1" ht="30" customHeight="1">
      <c r="B269" s="183">
        <v>264</v>
      </c>
      <c r="C269" s="370">
        <v>43270</v>
      </c>
      <c r="D269" s="183" t="s">
        <v>165</v>
      </c>
      <c r="E269" s="184" t="s">
        <v>133</v>
      </c>
      <c r="F269" s="184" t="s">
        <v>134</v>
      </c>
      <c r="G269" s="343" t="s">
        <v>128</v>
      </c>
      <c r="H269" s="348">
        <v>5</v>
      </c>
      <c r="I269" s="349">
        <v>5</v>
      </c>
      <c r="J269" s="349">
        <v>4</v>
      </c>
      <c r="K269" s="349">
        <v>4</v>
      </c>
      <c r="L269" s="349">
        <v>5</v>
      </c>
      <c r="M269" s="349">
        <v>5</v>
      </c>
      <c r="N269" s="350">
        <v>5</v>
      </c>
      <c r="O269" s="349">
        <v>5</v>
      </c>
      <c r="P269" s="349">
        <v>5</v>
      </c>
      <c r="Q269" s="351">
        <v>5</v>
      </c>
      <c r="R269" s="349">
        <v>5</v>
      </c>
      <c r="S269" s="349">
        <v>5</v>
      </c>
      <c r="T269" s="349">
        <v>5</v>
      </c>
      <c r="U269" s="349">
        <v>5</v>
      </c>
      <c r="V269" s="351">
        <v>5</v>
      </c>
      <c r="W269" s="351">
        <v>5</v>
      </c>
      <c r="X269" s="183"/>
      <c r="Y269" s="183"/>
      <c r="AB269" s="185"/>
      <c r="AC269" s="185"/>
      <c r="AD269" s="185"/>
      <c r="AE269" s="185"/>
      <c r="AF269" s="185"/>
      <c r="AG269" s="185"/>
      <c r="AH269" s="185"/>
      <c r="AI269" s="185"/>
      <c r="AJ269" s="185"/>
      <c r="AK269" s="185"/>
      <c r="AL269" s="185"/>
      <c r="AM269" s="185"/>
      <c r="AN269" s="185"/>
      <c r="AO269" s="185"/>
      <c r="AP269" s="185"/>
      <c r="AQ269" s="185"/>
      <c r="AR269" s="180"/>
      <c r="AS269" s="180"/>
      <c r="AT269" s="180"/>
      <c r="AU269" s="180"/>
      <c r="AV269" s="180"/>
      <c r="AW269" s="180"/>
      <c r="AX269" s="180"/>
      <c r="AY269" s="180"/>
      <c r="AZ269" s="181"/>
      <c r="BA269" s="181"/>
      <c r="BB269" s="180"/>
      <c r="BC269" s="180"/>
      <c r="BD269" s="180"/>
      <c r="BE269" s="180"/>
      <c r="BF269" s="180"/>
      <c r="BG269" s="180"/>
      <c r="BH269" s="180"/>
      <c r="BI269" s="180"/>
      <c r="BJ269" s="180"/>
      <c r="BK269" s="180"/>
      <c r="BL269" s="180"/>
      <c r="BM269" s="180"/>
      <c r="BN269" s="180"/>
      <c r="BO269" s="180"/>
      <c r="BP269" s="180"/>
      <c r="BQ269" s="180"/>
      <c r="BR269" s="180"/>
      <c r="BS269" s="180"/>
      <c r="BT269" s="180"/>
      <c r="BU269" s="180"/>
      <c r="BV269" s="180"/>
      <c r="BW269" s="180"/>
      <c r="BX269" s="180"/>
      <c r="BY269" s="180"/>
      <c r="BZ269" s="182"/>
      <c r="CA269" s="180"/>
      <c r="CB269" s="180"/>
      <c r="CC269" s="180"/>
      <c r="CD269" s="180"/>
      <c r="CE269" s="180"/>
      <c r="CF269" s="180"/>
      <c r="CG269" s="180"/>
      <c r="CH269" s="180"/>
      <c r="CI269" s="180"/>
      <c r="CJ269" s="180"/>
      <c r="CK269" s="180"/>
      <c r="CL269" s="180"/>
      <c r="CM269" s="180"/>
      <c r="CN269" s="180"/>
      <c r="CO269" s="180"/>
      <c r="CP269" s="180"/>
      <c r="CQ269" s="180"/>
      <c r="CR269" s="180"/>
      <c r="CS269" s="180"/>
      <c r="CT269" s="180"/>
      <c r="CU269" s="180"/>
      <c r="CV269" s="180"/>
      <c r="CW269" s="180"/>
      <c r="CX269" s="180"/>
      <c r="CY269" s="181"/>
    </row>
    <row r="270" spans="2:103" s="1" customFormat="1" ht="30" customHeight="1">
      <c r="B270" s="367">
        <v>265</v>
      </c>
      <c r="C270" s="370">
        <v>43270</v>
      </c>
      <c r="D270" s="183" t="s">
        <v>165</v>
      </c>
      <c r="E270" s="184" t="s">
        <v>133</v>
      </c>
      <c r="F270" s="184" t="s">
        <v>134</v>
      </c>
      <c r="G270" s="343" t="s">
        <v>108</v>
      </c>
      <c r="H270" s="348">
        <v>5</v>
      </c>
      <c r="I270" s="349">
        <v>4</v>
      </c>
      <c r="J270" s="349">
        <v>5</v>
      </c>
      <c r="K270" s="349">
        <v>5</v>
      </c>
      <c r="L270" s="349">
        <v>5</v>
      </c>
      <c r="M270" s="349">
        <v>5</v>
      </c>
      <c r="N270" s="350">
        <v>5</v>
      </c>
      <c r="O270" s="349">
        <v>5</v>
      </c>
      <c r="P270" s="349">
        <v>5</v>
      </c>
      <c r="Q270" s="351">
        <v>5</v>
      </c>
      <c r="R270" s="349">
        <v>5</v>
      </c>
      <c r="S270" s="349">
        <v>5</v>
      </c>
      <c r="T270" s="349">
        <v>5</v>
      </c>
      <c r="U270" s="349">
        <v>5</v>
      </c>
      <c r="V270" s="351">
        <v>5</v>
      </c>
      <c r="W270" s="351">
        <v>5</v>
      </c>
      <c r="X270" s="183"/>
      <c r="Y270" s="183"/>
      <c r="AB270" s="185"/>
      <c r="AC270" s="185"/>
      <c r="AD270" s="185"/>
      <c r="AE270" s="185"/>
      <c r="AF270" s="185"/>
      <c r="AG270" s="185"/>
      <c r="AH270" s="185"/>
      <c r="AI270" s="185"/>
      <c r="AJ270" s="185"/>
      <c r="AK270" s="185"/>
      <c r="AL270" s="185"/>
      <c r="AM270" s="185"/>
      <c r="AN270" s="185"/>
      <c r="AO270" s="185"/>
      <c r="AP270" s="185"/>
      <c r="AQ270" s="185"/>
      <c r="AR270" s="180"/>
      <c r="AS270" s="180"/>
      <c r="AT270" s="180"/>
      <c r="AU270" s="180"/>
      <c r="AV270" s="180"/>
      <c r="AW270" s="180"/>
      <c r="AX270" s="180"/>
      <c r="AY270" s="180"/>
      <c r="AZ270" s="181"/>
      <c r="BA270" s="181"/>
      <c r="BB270" s="180"/>
      <c r="BC270" s="180"/>
      <c r="BD270" s="180"/>
      <c r="BE270" s="180"/>
      <c r="BF270" s="180"/>
      <c r="BG270" s="180"/>
      <c r="BH270" s="180"/>
      <c r="BI270" s="180"/>
      <c r="BJ270" s="180"/>
      <c r="BK270" s="180"/>
      <c r="BL270" s="180"/>
      <c r="BM270" s="180"/>
      <c r="BN270" s="180"/>
      <c r="BO270" s="180"/>
      <c r="BP270" s="180"/>
      <c r="BQ270" s="180"/>
      <c r="BR270" s="180"/>
      <c r="BS270" s="180"/>
      <c r="BT270" s="180"/>
      <c r="BU270" s="180"/>
      <c r="BV270" s="180"/>
      <c r="BW270" s="180"/>
      <c r="BX270" s="180"/>
      <c r="BY270" s="180"/>
      <c r="BZ270" s="182"/>
      <c r="CA270" s="180"/>
      <c r="CB270" s="180"/>
      <c r="CC270" s="180"/>
      <c r="CD270" s="180"/>
      <c r="CE270" s="180"/>
      <c r="CF270" s="180"/>
      <c r="CG270" s="180"/>
      <c r="CH270" s="180"/>
      <c r="CI270" s="180"/>
      <c r="CJ270" s="180"/>
      <c r="CK270" s="180"/>
      <c r="CL270" s="180"/>
      <c r="CM270" s="180"/>
      <c r="CN270" s="180"/>
      <c r="CO270" s="180"/>
      <c r="CP270" s="180"/>
      <c r="CQ270" s="180"/>
      <c r="CR270" s="180"/>
      <c r="CS270" s="180"/>
      <c r="CT270" s="180"/>
      <c r="CU270" s="180"/>
      <c r="CV270" s="180"/>
      <c r="CW270" s="180"/>
      <c r="CX270" s="180"/>
      <c r="CY270" s="181"/>
    </row>
    <row r="271" spans="2:103" s="1" customFormat="1" ht="30" customHeight="1">
      <c r="B271" s="183">
        <v>266</v>
      </c>
      <c r="C271" s="370">
        <v>43270</v>
      </c>
      <c r="D271" s="183" t="s">
        <v>165</v>
      </c>
      <c r="E271" s="184" t="s">
        <v>132</v>
      </c>
      <c r="F271" s="184" t="s">
        <v>135</v>
      </c>
      <c r="G271" s="343" t="s">
        <v>108</v>
      </c>
      <c r="H271" s="348">
        <v>3</v>
      </c>
      <c r="I271" s="349">
        <v>3</v>
      </c>
      <c r="J271" s="349">
        <v>2</v>
      </c>
      <c r="K271" s="349">
        <v>2</v>
      </c>
      <c r="L271" s="349"/>
      <c r="M271" s="349">
        <v>2</v>
      </c>
      <c r="N271" s="350">
        <v>2</v>
      </c>
      <c r="O271" s="349">
        <v>2</v>
      </c>
      <c r="P271" s="349">
        <v>4</v>
      </c>
      <c r="Q271" s="351">
        <v>2</v>
      </c>
      <c r="R271" s="349">
        <v>2</v>
      </c>
      <c r="S271" s="349">
        <v>3</v>
      </c>
      <c r="T271" s="349">
        <v>3</v>
      </c>
      <c r="U271" s="349">
        <v>3</v>
      </c>
      <c r="V271" s="351">
        <v>3</v>
      </c>
      <c r="W271" s="351">
        <v>3</v>
      </c>
      <c r="X271" s="183"/>
      <c r="Y271" s="183"/>
      <c r="AB271" s="185"/>
      <c r="AC271" s="185"/>
      <c r="AD271" s="185"/>
      <c r="AE271" s="185"/>
      <c r="AF271" s="185"/>
      <c r="AG271" s="185"/>
      <c r="AH271" s="185"/>
      <c r="AI271" s="185"/>
      <c r="AJ271" s="185"/>
      <c r="AK271" s="185"/>
      <c r="AL271" s="185"/>
      <c r="AM271" s="185"/>
      <c r="AN271" s="185"/>
      <c r="AO271" s="185"/>
      <c r="AP271" s="185"/>
      <c r="AQ271" s="185"/>
      <c r="AR271" s="180"/>
      <c r="AS271" s="180"/>
      <c r="AT271" s="180"/>
      <c r="AU271" s="180"/>
      <c r="AV271" s="180"/>
      <c r="AW271" s="180"/>
      <c r="AX271" s="180"/>
      <c r="AY271" s="180"/>
      <c r="AZ271" s="181"/>
      <c r="BA271" s="181"/>
      <c r="BB271" s="180"/>
      <c r="BC271" s="180"/>
      <c r="BD271" s="180"/>
      <c r="BE271" s="180"/>
      <c r="BF271" s="180"/>
      <c r="BG271" s="180"/>
      <c r="BH271" s="180"/>
      <c r="BI271" s="180"/>
      <c r="BJ271" s="180"/>
      <c r="BK271" s="180"/>
      <c r="BL271" s="180"/>
      <c r="BM271" s="180"/>
      <c r="BN271" s="180"/>
      <c r="BO271" s="180"/>
      <c r="BP271" s="180"/>
      <c r="BQ271" s="180"/>
      <c r="BR271" s="180"/>
      <c r="BS271" s="180"/>
      <c r="BT271" s="180"/>
      <c r="BU271" s="180"/>
      <c r="BV271" s="180"/>
      <c r="BW271" s="180"/>
      <c r="BX271" s="180"/>
      <c r="BY271" s="180"/>
      <c r="BZ271" s="182"/>
      <c r="CA271" s="180"/>
      <c r="CB271" s="180"/>
      <c r="CC271" s="180"/>
      <c r="CD271" s="180"/>
      <c r="CE271" s="180"/>
      <c r="CF271" s="180"/>
      <c r="CG271" s="180"/>
      <c r="CH271" s="180"/>
      <c r="CI271" s="180"/>
      <c r="CJ271" s="180"/>
      <c r="CK271" s="180"/>
      <c r="CL271" s="180"/>
      <c r="CM271" s="180"/>
      <c r="CN271" s="180"/>
      <c r="CO271" s="180"/>
      <c r="CP271" s="180"/>
      <c r="CQ271" s="180"/>
      <c r="CR271" s="180"/>
      <c r="CS271" s="180"/>
      <c r="CT271" s="180"/>
      <c r="CU271" s="180"/>
      <c r="CV271" s="180"/>
      <c r="CW271" s="180"/>
      <c r="CX271" s="180"/>
      <c r="CY271" s="181"/>
    </row>
    <row r="272" spans="2:103" s="1" customFormat="1" ht="30" customHeight="1">
      <c r="B272" s="183">
        <v>267</v>
      </c>
      <c r="C272" s="370">
        <v>43270</v>
      </c>
      <c r="D272" s="183" t="s">
        <v>165</v>
      </c>
      <c r="E272" s="184" t="s">
        <v>132</v>
      </c>
      <c r="F272" s="184" t="s">
        <v>136</v>
      </c>
      <c r="G272" s="343" t="s">
        <v>118</v>
      </c>
      <c r="H272" s="348">
        <v>5</v>
      </c>
      <c r="I272" s="349">
        <v>5</v>
      </c>
      <c r="J272" s="349">
        <v>4</v>
      </c>
      <c r="K272" s="349">
        <v>3</v>
      </c>
      <c r="L272" s="349">
        <v>4</v>
      </c>
      <c r="M272" s="349">
        <v>4</v>
      </c>
      <c r="N272" s="350">
        <v>5</v>
      </c>
      <c r="O272" s="349">
        <v>5</v>
      </c>
      <c r="P272" s="349">
        <v>5</v>
      </c>
      <c r="Q272" s="351">
        <v>4</v>
      </c>
      <c r="R272" s="349">
        <v>4</v>
      </c>
      <c r="S272" s="349">
        <v>5</v>
      </c>
      <c r="T272" s="349">
        <v>4</v>
      </c>
      <c r="U272" s="349">
        <v>4</v>
      </c>
      <c r="V272" s="351">
        <v>4</v>
      </c>
      <c r="W272" s="351">
        <v>4</v>
      </c>
      <c r="X272" s="183"/>
      <c r="Y272" s="183"/>
      <c r="AB272" s="185"/>
      <c r="AC272" s="185"/>
      <c r="AD272" s="185"/>
      <c r="AE272" s="185"/>
      <c r="AF272" s="185"/>
      <c r="AG272" s="185"/>
      <c r="AH272" s="185"/>
      <c r="AI272" s="185"/>
      <c r="AJ272" s="185"/>
      <c r="AK272" s="185"/>
      <c r="AL272" s="185"/>
      <c r="AM272" s="185"/>
      <c r="AN272" s="185"/>
      <c r="AO272" s="185"/>
      <c r="AP272" s="185"/>
      <c r="AQ272" s="185"/>
      <c r="AR272" s="180"/>
      <c r="AS272" s="180"/>
      <c r="AT272" s="180"/>
      <c r="AU272" s="180"/>
      <c r="AV272" s="180"/>
      <c r="AW272" s="180"/>
      <c r="AX272" s="180"/>
      <c r="AY272" s="180"/>
      <c r="AZ272" s="181"/>
      <c r="BA272" s="181"/>
      <c r="BB272" s="180"/>
      <c r="BC272" s="180"/>
      <c r="BD272" s="180"/>
      <c r="BE272" s="180"/>
      <c r="BF272" s="180"/>
      <c r="BG272" s="180"/>
      <c r="BH272" s="180"/>
      <c r="BI272" s="180"/>
      <c r="BJ272" s="180"/>
      <c r="BK272" s="180"/>
      <c r="BL272" s="180"/>
      <c r="BM272" s="180"/>
      <c r="BN272" s="180"/>
      <c r="BO272" s="180"/>
      <c r="BP272" s="180"/>
      <c r="BQ272" s="180"/>
      <c r="BR272" s="180"/>
      <c r="BS272" s="180"/>
      <c r="BT272" s="180"/>
      <c r="BU272" s="180"/>
      <c r="BV272" s="180"/>
      <c r="BW272" s="180"/>
      <c r="BX272" s="180"/>
      <c r="BY272" s="180"/>
      <c r="BZ272" s="182"/>
      <c r="CA272" s="180"/>
      <c r="CB272" s="180"/>
      <c r="CC272" s="180"/>
      <c r="CD272" s="180"/>
      <c r="CE272" s="180"/>
      <c r="CF272" s="180"/>
      <c r="CG272" s="180"/>
      <c r="CH272" s="180"/>
      <c r="CI272" s="180"/>
      <c r="CJ272" s="180"/>
      <c r="CK272" s="180"/>
      <c r="CL272" s="180"/>
      <c r="CM272" s="180"/>
      <c r="CN272" s="180"/>
      <c r="CO272" s="180"/>
      <c r="CP272" s="180"/>
      <c r="CQ272" s="180"/>
      <c r="CR272" s="180"/>
      <c r="CS272" s="180"/>
      <c r="CT272" s="180"/>
      <c r="CU272" s="180"/>
      <c r="CV272" s="180"/>
      <c r="CW272" s="180"/>
      <c r="CX272" s="180"/>
      <c r="CY272" s="181"/>
    </row>
    <row r="273" spans="2:103" s="1" customFormat="1" ht="30" customHeight="1">
      <c r="B273" s="183">
        <v>268</v>
      </c>
      <c r="C273" s="370">
        <v>43270</v>
      </c>
      <c r="D273" s="183" t="s">
        <v>165</v>
      </c>
      <c r="E273" s="184" t="s">
        <v>132</v>
      </c>
      <c r="F273" s="184" t="s">
        <v>134</v>
      </c>
      <c r="G273" s="343" t="s">
        <v>102</v>
      </c>
      <c r="H273" s="348">
        <v>5</v>
      </c>
      <c r="I273" s="349"/>
      <c r="J273" s="349">
        <v>4</v>
      </c>
      <c r="K273" s="349">
        <v>4</v>
      </c>
      <c r="L273" s="349">
        <v>5</v>
      </c>
      <c r="M273" s="349">
        <v>5</v>
      </c>
      <c r="N273" s="350">
        <v>5</v>
      </c>
      <c r="O273" s="349">
        <v>5</v>
      </c>
      <c r="P273" s="349">
        <v>5</v>
      </c>
      <c r="Q273" s="351">
        <v>5</v>
      </c>
      <c r="R273" s="349">
        <v>5</v>
      </c>
      <c r="S273" s="349">
        <v>4</v>
      </c>
      <c r="T273" s="349">
        <v>5</v>
      </c>
      <c r="U273" s="349">
        <v>4</v>
      </c>
      <c r="V273" s="351">
        <v>5</v>
      </c>
      <c r="W273" s="351">
        <v>5</v>
      </c>
      <c r="X273" s="183"/>
      <c r="Y273" s="183"/>
      <c r="AB273" s="185"/>
      <c r="AC273" s="185"/>
      <c r="AD273" s="185"/>
      <c r="AE273" s="185"/>
      <c r="AF273" s="185"/>
      <c r="AG273" s="185"/>
      <c r="AH273" s="185"/>
      <c r="AI273" s="185"/>
      <c r="AJ273" s="185"/>
      <c r="AK273" s="185"/>
      <c r="AL273" s="185"/>
      <c r="AM273" s="185"/>
      <c r="AN273" s="185"/>
      <c r="AO273" s="185"/>
      <c r="AP273" s="185"/>
      <c r="AQ273" s="185"/>
      <c r="AR273" s="180"/>
      <c r="AS273" s="180"/>
      <c r="AT273" s="180"/>
      <c r="AU273" s="180"/>
      <c r="AV273" s="180"/>
      <c r="AW273" s="180"/>
      <c r="AX273" s="180"/>
      <c r="AY273" s="180"/>
      <c r="AZ273" s="181"/>
      <c r="BA273" s="181"/>
      <c r="BB273" s="180"/>
      <c r="BC273" s="180"/>
      <c r="BD273" s="180"/>
      <c r="BE273" s="180"/>
      <c r="BF273" s="180"/>
      <c r="BG273" s="180"/>
      <c r="BH273" s="180"/>
      <c r="BI273" s="180"/>
      <c r="BJ273" s="180"/>
      <c r="BK273" s="180"/>
      <c r="BL273" s="180"/>
      <c r="BM273" s="180"/>
      <c r="BN273" s="180"/>
      <c r="BO273" s="180"/>
      <c r="BP273" s="180"/>
      <c r="BQ273" s="180"/>
      <c r="BR273" s="180"/>
      <c r="BS273" s="180"/>
      <c r="BT273" s="180"/>
      <c r="BU273" s="180"/>
      <c r="BV273" s="180"/>
      <c r="BW273" s="180"/>
      <c r="BX273" s="180"/>
      <c r="BY273" s="180"/>
      <c r="BZ273" s="182"/>
      <c r="CA273" s="180"/>
      <c r="CB273" s="180"/>
      <c r="CC273" s="180"/>
      <c r="CD273" s="180"/>
      <c r="CE273" s="180"/>
      <c r="CF273" s="180"/>
      <c r="CG273" s="180"/>
      <c r="CH273" s="180"/>
      <c r="CI273" s="180"/>
      <c r="CJ273" s="180"/>
      <c r="CK273" s="180"/>
      <c r="CL273" s="180"/>
      <c r="CM273" s="180"/>
      <c r="CN273" s="180"/>
      <c r="CO273" s="180"/>
      <c r="CP273" s="180"/>
      <c r="CQ273" s="180"/>
      <c r="CR273" s="180"/>
      <c r="CS273" s="180"/>
      <c r="CT273" s="180"/>
      <c r="CU273" s="180"/>
      <c r="CV273" s="180"/>
      <c r="CW273" s="180"/>
      <c r="CX273" s="180"/>
      <c r="CY273" s="181"/>
    </row>
    <row r="274" spans="2:103" s="1" customFormat="1" ht="30" customHeight="1">
      <c r="B274" s="183">
        <v>269</v>
      </c>
      <c r="C274" s="370">
        <v>43270</v>
      </c>
      <c r="D274" s="183" t="s">
        <v>165</v>
      </c>
      <c r="E274" s="184" t="s">
        <v>133</v>
      </c>
      <c r="F274" s="184" t="s">
        <v>135</v>
      </c>
      <c r="G274" s="343" t="s">
        <v>105</v>
      </c>
      <c r="H274" s="348">
        <v>5</v>
      </c>
      <c r="I274" s="349">
        <v>4</v>
      </c>
      <c r="J274" s="349">
        <v>3</v>
      </c>
      <c r="K274" s="349">
        <v>4</v>
      </c>
      <c r="L274" s="349">
        <v>5</v>
      </c>
      <c r="M274" s="349"/>
      <c r="N274" s="350">
        <v>4</v>
      </c>
      <c r="O274" s="349">
        <v>5</v>
      </c>
      <c r="P274" s="349"/>
      <c r="Q274" s="351">
        <v>4</v>
      </c>
      <c r="R274" s="349"/>
      <c r="S274" s="349">
        <v>3</v>
      </c>
      <c r="T274" s="349">
        <v>4</v>
      </c>
      <c r="U274" s="349">
        <v>4</v>
      </c>
      <c r="V274" s="351">
        <v>4</v>
      </c>
      <c r="W274" s="351">
        <v>4</v>
      </c>
      <c r="X274" s="183"/>
      <c r="Y274" s="183"/>
      <c r="AB274" s="185"/>
      <c r="AC274" s="185"/>
      <c r="AD274" s="185"/>
      <c r="AE274" s="185"/>
      <c r="AF274" s="185"/>
      <c r="AG274" s="185"/>
      <c r="AH274" s="185"/>
      <c r="AI274" s="185"/>
      <c r="AJ274" s="185"/>
      <c r="AK274" s="185"/>
      <c r="AL274" s="185"/>
      <c r="AM274" s="185"/>
      <c r="AN274" s="185"/>
      <c r="AO274" s="185"/>
      <c r="AP274" s="185"/>
      <c r="AQ274" s="185"/>
      <c r="AR274" s="180"/>
      <c r="AS274" s="180"/>
      <c r="AT274" s="180"/>
      <c r="AU274" s="180"/>
      <c r="AV274" s="180"/>
      <c r="AW274" s="180"/>
      <c r="AX274" s="180"/>
      <c r="AY274" s="180"/>
      <c r="AZ274" s="181"/>
      <c r="BA274" s="181"/>
      <c r="BB274" s="180"/>
      <c r="BC274" s="180"/>
      <c r="BD274" s="180"/>
      <c r="BE274" s="180"/>
      <c r="BF274" s="180"/>
      <c r="BG274" s="180"/>
      <c r="BH274" s="180"/>
      <c r="BI274" s="180"/>
      <c r="BJ274" s="180"/>
      <c r="BK274" s="180"/>
      <c r="BL274" s="180"/>
      <c r="BM274" s="180"/>
      <c r="BN274" s="180"/>
      <c r="BO274" s="180"/>
      <c r="BP274" s="180"/>
      <c r="BQ274" s="180"/>
      <c r="BR274" s="180"/>
      <c r="BS274" s="180"/>
      <c r="BT274" s="180"/>
      <c r="BU274" s="180"/>
      <c r="BV274" s="180"/>
      <c r="BW274" s="180"/>
      <c r="BX274" s="180"/>
      <c r="BY274" s="180"/>
      <c r="BZ274" s="182"/>
      <c r="CA274" s="180"/>
      <c r="CB274" s="180"/>
      <c r="CC274" s="180"/>
      <c r="CD274" s="180"/>
      <c r="CE274" s="180"/>
      <c r="CF274" s="180"/>
      <c r="CG274" s="180"/>
      <c r="CH274" s="180"/>
      <c r="CI274" s="180"/>
      <c r="CJ274" s="180"/>
      <c r="CK274" s="180"/>
      <c r="CL274" s="180"/>
      <c r="CM274" s="180"/>
      <c r="CN274" s="180"/>
      <c r="CO274" s="180"/>
      <c r="CP274" s="180"/>
      <c r="CQ274" s="180"/>
      <c r="CR274" s="180"/>
      <c r="CS274" s="180"/>
      <c r="CT274" s="180"/>
      <c r="CU274" s="180"/>
      <c r="CV274" s="180"/>
      <c r="CW274" s="180"/>
      <c r="CX274" s="180"/>
      <c r="CY274" s="181"/>
    </row>
    <row r="275" spans="2:103" s="1" customFormat="1" ht="30" customHeight="1">
      <c r="B275" s="183">
        <v>270</v>
      </c>
      <c r="C275" s="370">
        <v>43270</v>
      </c>
      <c r="D275" s="183" t="s">
        <v>165</v>
      </c>
      <c r="E275" s="184" t="s">
        <v>132</v>
      </c>
      <c r="F275" s="184" t="s">
        <v>135</v>
      </c>
      <c r="G275" s="343" t="s">
        <v>108</v>
      </c>
      <c r="H275" s="348">
        <v>5</v>
      </c>
      <c r="I275" s="349">
        <v>5</v>
      </c>
      <c r="J275" s="349">
        <v>4</v>
      </c>
      <c r="K275" s="349"/>
      <c r="L275" s="349">
        <v>5</v>
      </c>
      <c r="M275" s="349">
        <v>5</v>
      </c>
      <c r="N275" s="350">
        <v>5</v>
      </c>
      <c r="O275" s="349">
        <v>5</v>
      </c>
      <c r="P275" s="349"/>
      <c r="Q275" s="351">
        <v>5</v>
      </c>
      <c r="R275" s="349">
        <v>5</v>
      </c>
      <c r="S275" s="349">
        <v>4</v>
      </c>
      <c r="T275" s="349">
        <v>4</v>
      </c>
      <c r="U275" s="349"/>
      <c r="V275" s="351">
        <v>5</v>
      </c>
      <c r="W275" s="351">
        <v>5</v>
      </c>
      <c r="X275" s="183"/>
      <c r="Y275" s="183"/>
      <c r="AB275" s="185"/>
      <c r="AC275" s="185"/>
      <c r="AD275" s="185"/>
      <c r="AE275" s="185"/>
      <c r="AF275" s="185"/>
      <c r="AG275" s="185"/>
      <c r="AH275" s="185"/>
      <c r="AI275" s="185"/>
      <c r="AJ275" s="185"/>
      <c r="AK275" s="185"/>
      <c r="AL275" s="185"/>
      <c r="AM275" s="185"/>
      <c r="AN275" s="185"/>
      <c r="AO275" s="185"/>
      <c r="AP275" s="185"/>
      <c r="AQ275" s="185"/>
      <c r="AR275" s="180"/>
      <c r="AS275" s="180"/>
      <c r="AT275" s="180"/>
      <c r="AU275" s="180"/>
      <c r="AV275" s="180"/>
      <c r="AW275" s="180"/>
      <c r="AX275" s="180"/>
      <c r="AY275" s="180"/>
      <c r="AZ275" s="181"/>
      <c r="BA275" s="181"/>
      <c r="BB275" s="180"/>
      <c r="BC275" s="180"/>
      <c r="BD275" s="180"/>
      <c r="BE275" s="180"/>
      <c r="BF275" s="180"/>
      <c r="BG275" s="180"/>
      <c r="BH275" s="180"/>
      <c r="BI275" s="180"/>
      <c r="BJ275" s="180"/>
      <c r="BK275" s="180"/>
      <c r="BL275" s="180"/>
      <c r="BM275" s="180"/>
      <c r="BN275" s="180"/>
      <c r="BO275" s="180"/>
      <c r="BP275" s="180"/>
      <c r="BQ275" s="180"/>
      <c r="BR275" s="180"/>
      <c r="BS275" s="180"/>
      <c r="BT275" s="180"/>
      <c r="BU275" s="180"/>
      <c r="BV275" s="180"/>
      <c r="BW275" s="180"/>
      <c r="BX275" s="180"/>
      <c r="BY275" s="180"/>
      <c r="BZ275" s="182"/>
      <c r="CA275" s="180"/>
      <c r="CB275" s="180"/>
      <c r="CC275" s="180"/>
      <c r="CD275" s="180"/>
      <c r="CE275" s="180"/>
      <c r="CF275" s="180"/>
      <c r="CG275" s="180"/>
      <c r="CH275" s="180"/>
      <c r="CI275" s="180"/>
      <c r="CJ275" s="180"/>
      <c r="CK275" s="180"/>
      <c r="CL275" s="180"/>
      <c r="CM275" s="180"/>
      <c r="CN275" s="180"/>
      <c r="CO275" s="180"/>
      <c r="CP275" s="180"/>
      <c r="CQ275" s="180"/>
      <c r="CR275" s="180"/>
      <c r="CS275" s="180"/>
      <c r="CT275" s="180"/>
      <c r="CU275" s="180"/>
      <c r="CV275" s="180"/>
      <c r="CW275" s="180"/>
      <c r="CX275" s="180"/>
      <c r="CY275" s="181"/>
    </row>
    <row r="276" spans="2:103" s="1" customFormat="1" ht="30" customHeight="1">
      <c r="B276" s="183">
        <v>271</v>
      </c>
      <c r="C276" s="370">
        <v>43270</v>
      </c>
      <c r="D276" s="183" t="s">
        <v>165</v>
      </c>
      <c r="E276" s="184" t="s">
        <v>132</v>
      </c>
      <c r="F276" s="184" t="s">
        <v>134</v>
      </c>
      <c r="G276" s="343" t="s">
        <v>120</v>
      </c>
      <c r="H276" s="348">
        <v>4</v>
      </c>
      <c r="I276" s="349">
        <v>4</v>
      </c>
      <c r="J276" s="349">
        <v>3</v>
      </c>
      <c r="K276" s="349">
        <v>2</v>
      </c>
      <c r="L276" s="349">
        <v>4</v>
      </c>
      <c r="M276" s="349">
        <v>4</v>
      </c>
      <c r="N276" s="350">
        <v>5</v>
      </c>
      <c r="O276" s="349">
        <v>4</v>
      </c>
      <c r="P276" s="349">
        <v>4</v>
      </c>
      <c r="Q276" s="351">
        <v>4</v>
      </c>
      <c r="R276" s="349"/>
      <c r="S276" s="349">
        <v>3</v>
      </c>
      <c r="T276" s="349">
        <v>3</v>
      </c>
      <c r="U276" s="349">
        <v>4</v>
      </c>
      <c r="V276" s="351">
        <v>4</v>
      </c>
      <c r="W276" s="351">
        <v>4</v>
      </c>
      <c r="X276" s="183"/>
      <c r="Y276" s="183"/>
      <c r="AB276" s="185"/>
      <c r="AC276" s="185"/>
      <c r="AD276" s="185"/>
      <c r="AE276" s="185"/>
      <c r="AF276" s="185"/>
      <c r="AG276" s="185"/>
      <c r="AH276" s="185"/>
      <c r="AI276" s="185"/>
      <c r="AJ276" s="185"/>
      <c r="AK276" s="185"/>
      <c r="AL276" s="185"/>
      <c r="AM276" s="185"/>
      <c r="AN276" s="185"/>
      <c r="AO276" s="185"/>
      <c r="AP276" s="185"/>
      <c r="AQ276" s="185"/>
      <c r="AR276" s="180"/>
      <c r="AS276" s="180"/>
      <c r="AT276" s="180"/>
      <c r="AU276" s="180"/>
      <c r="AV276" s="180"/>
      <c r="AW276" s="180"/>
      <c r="AX276" s="180"/>
      <c r="AY276" s="180"/>
      <c r="AZ276" s="181"/>
      <c r="BA276" s="181"/>
      <c r="BB276" s="180"/>
      <c r="BC276" s="180"/>
      <c r="BD276" s="180"/>
      <c r="BE276" s="180"/>
      <c r="BF276" s="180"/>
      <c r="BG276" s="180"/>
      <c r="BH276" s="180"/>
      <c r="BI276" s="180"/>
      <c r="BJ276" s="180"/>
      <c r="BK276" s="180"/>
      <c r="BL276" s="180"/>
      <c r="BM276" s="180"/>
      <c r="BN276" s="180"/>
      <c r="BO276" s="180"/>
      <c r="BP276" s="180"/>
      <c r="BQ276" s="180"/>
      <c r="BR276" s="180"/>
      <c r="BS276" s="180"/>
      <c r="BT276" s="180"/>
      <c r="BU276" s="180"/>
      <c r="BV276" s="180"/>
      <c r="BW276" s="180"/>
      <c r="BX276" s="180"/>
      <c r="BY276" s="180"/>
      <c r="BZ276" s="182"/>
      <c r="CA276" s="180"/>
      <c r="CB276" s="180"/>
      <c r="CC276" s="180"/>
      <c r="CD276" s="180"/>
      <c r="CE276" s="180"/>
      <c r="CF276" s="180"/>
      <c r="CG276" s="180"/>
      <c r="CH276" s="180"/>
      <c r="CI276" s="180"/>
      <c r="CJ276" s="180"/>
      <c r="CK276" s="180"/>
      <c r="CL276" s="180"/>
      <c r="CM276" s="180"/>
      <c r="CN276" s="180"/>
      <c r="CO276" s="180"/>
      <c r="CP276" s="180"/>
      <c r="CQ276" s="180"/>
      <c r="CR276" s="180"/>
      <c r="CS276" s="180"/>
      <c r="CT276" s="180"/>
      <c r="CU276" s="180"/>
      <c r="CV276" s="180"/>
      <c r="CW276" s="180"/>
      <c r="CX276" s="180"/>
      <c r="CY276" s="181"/>
    </row>
    <row r="277" spans="2:103" s="1" customFormat="1" ht="30" customHeight="1">
      <c r="B277" s="183">
        <v>272</v>
      </c>
      <c r="C277" s="370">
        <v>43270</v>
      </c>
      <c r="D277" s="183" t="s">
        <v>165</v>
      </c>
      <c r="E277" s="184" t="s">
        <v>132</v>
      </c>
      <c r="F277" s="184" t="s">
        <v>135</v>
      </c>
      <c r="G277" s="343" t="s">
        <v>121</v>
      </c>
      <c r="H277" s="348">
        <v>4</v>
      </c>
      <c r="I277" s="349">
        <v>5</v>
      </c>
      <c r="J277" s="349">
        <v>5</v>
      </c>
      <c r="K277" s="349"/>
      <c r="L277" s="349">
        <v>4</v>
      </c>
      <c r="M277" s="349">
        <v>4</v>
      </c>
      <c r="N277" s="350"/>
      <c r="O277" s="349">
        <v>4</v>
      </c>
      <c r="P277" s="349">
        <v>4</v>
      </c>
      <c r="Q277" s="351"/>
      <c r="R277" s="349">
        <v>5</v>
      </c>
      <c r="S277" s="349">
        <v>3</v>
      </c>
      <c r="T277" s="349">
        <v>3</v>
      </c>
      <c r="U277" s="349">
        <v>5</v>
      </c>
      <c r="V277" s="351">
        <v>3</v>
      </c>
      <c r="W277" s="351">
        <v>4</v>
      </c>
      <c r="X277" s="183"/>
      <c r="Y277" s="183"/>
      <c r="AB277" s="185"/>
      <c r="AC277" s="185"/>
      <c r="AD277" s="185"/>
      <c r="AE277" s="185"/>
      <c r="AF277" s="185"/>
      <c r="AG277" s="185"/>
      <c r="AH277" s="185"/>
      <c r="AI277" s="185"/>
      <c r="AJ277" s="185"/>
      <c r="AK277" s="185"/>
      <c r="AL277" s="185"/>
      <c r="AM277" s="185"/>
      <c r="AN277" s="185"/>
      <c r="AO277" s="185"/>
      <c r="AP277" s="185"/>
      <c r="AQ277" s="185"/>
      <c r="AR277" s="180"/>
      <c r="AS277" s="180"/>
      <c r="AT277" s="180"/>
      <c r="AU277" s="180"/>
      <c r="AV277" s="180"/>
      <c r="AW277" s="180"/>
      <c r="AX277" s="180"/>
      <c r="AY277" s="180"/>
      <c r="AZ277" s="181"/>
      <c r="BA277" s="181"/>
      <c r="BB277" s="180"/>
      <c r="BC277" s="180"/>
      <c r="BD277" s="180"/>
      <c r="BE277" s="180"/>
      <c r="BF277" s="180"/>
      <c r="BG277" s="180"/>
      <c r="BH277" s="180"/>
      <c r="BI277" s="180"/>
      <c r="BJ277" s="180"/>
      <c r="BK277" s="180"/>
      <c r="BL277" s="180"/>
      <c r="BM277" s="180"/>
      <c r="BN277" s="180"/>
      <c r="BO277" s="180"/>
      <c r="BP277" s="180"/>
      <c r="BQ277" s="180"/>
      <c r="BR277" s="180"/>
      <c r="BS277" s="180"/>
      <c r="BT277" s="180"/>
      <c r="BU277" s="180"/>
      <c r="BV277" s="180"/>
      <c r="BW277" s="180"/>
      <c r="BX277" s="180"/>
      <c r="BY277" s="180"/>
      <c r="BZ277" s="182"/>
      <c r="CA277" s="180"/>
      <c r="CB277" s="180"/>
      <c r="CC277" s="180"/>
      <c r="CD277" s="180"/>
      <c r="CE277" s="180"/>
      <c r="CF277" s="180"/>
      <c r="CG277" s="180"/>
      <c r="CH277" s="180"/>
      <c r="CI277" s="180"/>
      <c r="CJ277" s="180"/>
      <c r="CK277" s="180"/>
      <c r="CL277" s="180"/>
      <c r="CM277" s="180"/>
      <c r="CN277" s="180"/>
      <c r="CO277" s="180"/>
      <c r="CP277" s="180"/>
      <c r="CQ277" s="180"/>
      <c r="CR277" s="180"/>
      <c r="CS277" s="180"/>
      <c r="CT277" s="180"/>
      <c r="CU277" s="180"/>
      <c r="CV277" s="180"/>
      <c r="CW277" s="180"/>
      <c r="CX277" s="180"/>
      <c r="CY277" s="181"/>
    </row>
    <row r="278" spans="2:103" s="1" customFormat="1" ht="30" customHeight="1">
      <c r="B278" s="367">
        <v>273</v>
      </c>
      <c r="C278" s="370">
        <v>43270</v>
      </c>
      <c r="D278" s="183" t="s">
        <v>165</v>
      </c>
      <c r="E278" s="184" t="s">
        <v>133</v>
      </c>
      <c r="F278" s="184" t="s">
        <v>135</v>
      </c>
      <c r="G278" s="343" t="s">
        <v>102</v>
      </c>
      <c r="H278" s="348">
        <v>5</v>
      </c>
      <c r="I278" s="349">
        <v>5</v>
      </c>
      <c r="J278" s="349">
        <v>4</v>
      </c>
      <c r="K278" s="349">
        <v>4</v>
      </c>
      <c r="L278" s="349">
        <v>4</v>
      </c>
      <c r="M278" s="349">
        <v>5</v>
      </c>
      <c r="N278" s="350">
        <v>5</v>
      </c>
      <c r="O278" s="349"/>
      <c r="P278" s="349"/>
      <c r="Q278" s="351">
        <v>4</v>
      </c>
      <c r="R278" s="349">
        <v>5</v>
      </c>
      <c r="S278" s="349">
        <v>4</v>
      </c>
      <c r="T278" s="349">
        <v>4</v>
      </c>
      <c r="U278" s="349">
        <v>4</v>
      </c>
      <c r="V278" s="351">
        <v>4</v>
      </c>
      <c r="W278" s="351">
        <v>5</v>
      </c>
      <c r="X278" s="183"/>
      <c r="Y278" s="183"/>
      <c r="AB278" s="185"/>
      <c r="AC278" s="185"/>
      <c r="AD278" s="185"/>
      <c r="AE278" s="185"/>
      <c r="AF278" s="185"/>
      <c r="AG278" s="185"/>
      <c r="AH278" s="185"/>
      <c r="AI278" s="185"/>
      <c r="AJ278" s="185"/>
      <c r="AK278" s="185"/>
      <c r="AL278" s="185"/>
      <c r="AM278" s="185"/>
      <c r="AN278" s="185"/>
      <c r="AO278" s="185"/>
      <c r="AP278" s="185"/>
      <c r="AQ278" s="185"/>
      <c r="AR278" s="180"/>
      <c r="AS278" s="180"/>
      <c r="AT278" s="180"/>
      <c r="AU278" s="180"/>
      <c r="AV278" s="180"/>
      <c r="AW278" s="180"/>
      <c r="AX278" s="180"/>
      <c r="AY278" s="180"/>
      <c r="AZ278" s="181"/>
      <c r="BA278" s="181"/>
      <c r="BB278" s="180"/>
      <c r="BC278" s="180"/>
      <c r="BD278" s="180"/>
      <c r="BE278" s="180"/>
      <c r="BF278" s="180"/>
      <c r="BG278" s="180"/>
      <c r="BH278" s="180"/>
      <c r="BI278" s="180"/>
      <c r="BJ278" s="180"/>
      <c r="BK278" s="180"/>
      <c r="BL278" s="180"/>
      <c r="BM278" s="180"/>
      <c r="BN278" s="180"/>
      <c r="BO278" s="180"/>
      <c r="BP278" s="180"/>
      <c r="BQ278" s="180"/>
      <c r="BR278" s="180"/>
      <c r="BS278" s="180"/>
      <c r="BT278" s="180"/>
      <c r="BU278" s="180"/>
      <c r="BV278" s="180"/>
      <c r="BW278" s="180"/>
      <c r="BX278" s="180"/>
      <c r="BY278" s="180"/>
      <c r="BZ278" s="182"/>
      <c r="CA278" s="180"/>
      <c r="CB278" s="180"/>
      <c r="CC278" s="180"/>
      <c r="CD278" s="180"/>
      <c r="CE278" s="180"/>
      <c r="CF278" s="180"/>
      <c r="CG278" s="180"/>
      <c r="CH278" s="180"/>
      <c r="CI278" s="180"/>
      <c r="CJ278" s="180"/>
      <c r="CK278" s="180"/>
      <c r="CL278" s="180"/>
      <c r="CM278" s="180"/>
      <c r="CN278" s="180"/>
      <c r="CO278" s="180"/>
      <c r="CP278" s="180"/>
      <c r="CQ278" s="180"/>
      <c r="CR278" s="180"/>
      <c r="CS278" s="180"/>
      <c r="CT278" s="180"/>
      <c r="CU278" s="180"/>
      <c r="CV278" s="180"/>
      <c r="CW278" s="180"/>
      <c r="CX278" s="180"/>
      <c r="CY278" s="181"/>
    </row>
    <row r="279" spans="2:103" s="1" customFormat="1" ht="30" customHeight="1">
      <c r="B279" s="183">
        <v>274</v>
      </c>
      <c r="C279" s="370">
        <v>43270</v>
      </c>
      <c r="D279" s="183" t="s">
        <v>165</v>
      </c>
      <c r="E279" s="184" t="s">
        <v>133</v>
      </c>
      <c r="F279" s="184" t="s">
        <v>135</v>
      </c>
      <c r="G279" s="343" t="s">
        <v>94</v>
      </c>
      <c r="H279" s="348">
        <v>5</v>
      </c>
      <c r="I279" s="349">
        <v>3</v>
      </c>
      <c r="J279" s="349">
        <v>1</v>
      </c>
      <c r="K279" s="349">
        <v>1</v>
      </c>
      <c r="L279" s="349">
        <v>5</v>
      </c>
      <c r="M279" s="349">
        <v>4</v>
      </c>
      <c r="N279" s="350">
        <v>4</v>
      </c>
      <c r="O279" s="349">
        <v>4</v>
      </c>
      <c r="P279" s="349">
        <v>1</v>
      </c>
      <c r="Q279" s="351">
        <v>4</v>
      </c>
      <c r="R279" s="349">
        <v>1</v>
      </c>
      <c r="S279" s="349">
        <v>1</v>
      </c>
      <c r="T279" s="349">
        <v>1</v>
      </c>
      <c r="U279" s="349">
        <v>1</v>
      </c>
      <c r="V279" s="351">
        <v>4</v>
      </c>
      <c r="W279" s="351">
        <v>4</v>
      </c>
      <c r="X279" s="183"/>
      <c r="Y279" s="183"/>
      <c r="AB279" s="185"/>
      <c r="AC279" s="185"/>
      <c r="AD279" s="185"/>
      <c r="AE279" s="185"/>
      <c r="AF279" s="185"/>
      <c r="AG279" s="185"/>
      <c r="AH279" s="185"/>
      <c r="AI279" s="185"/>
      <c r="AJ279" s="185"/>
      <c r="AK279" s="185"/>
      <c r="AL279" s="185"/>
      <c r="AM279" s="185"/>
      <c r="AN279" s="185"/>
      <c r="AO279" s="185"/>
      <c r="AP279" s="185"/>
      <c r="AQ279" s="185"/>
      <c r="AR279" s="180"/>
      <c r="AS279" s="180"/>
      <c r="AT279" s="180"/>
      <c r="AU279" s="180"/>
      <c r="AV279" s="180"/>
      <c r="AW279" s="180"/>
      <c r="AX279" s="180"/>
      <c r="AY279" s="180"/>
      <c r="AZ279" s="181"/>
      <c r="BA279" s="181"/>
      <c r="BB279" s="180"/>
      <c r="BC279" s="180"/>
      <c r="BD279" s="180"/>
      <c r="BE279" s="180"/>
      <c r="BF279" s="180"/>
      <c r="BG279" s="180"/>
      <c r="BH279" s="180"/>
      <c r="BI279" s="180"/>
      <c r="BJ279" s="180"/>
      <c r="BK279" s="180"/>
      <c r="BL279" s="180"/>
      <c r="BM279" s="180"/>
      <c r="BN279" s="180"/>
      <c r="BO279" s="180"/>
      <c r="BP279" s="180"/>
      <c r="BQ279" s="180"/>
      <c r="BR279" s="180"/>
      <c r="BS279" s="180"/>
      <c r="BT279" s="180"/>
      <c r="BU279" s="180"/>
      <c r="BV279" s="180"/>
      <c r="BW279" s="180"/>
      <c r="BX279" s="180"/>
      <c r="BY279" s="180"/>
      <c r="BZ279" s="182"/>
      <c r="CA279" s="180"/>
      <c r="CB279" s="180"/>
      <c r="CC279" s="180"/>
      <c r="CD279" s="180"/>
      <c r="CE279" s="180"/>
      <c r="CF279" s="180"/>
      <c r="CG279" s="180"/>
      <c r="CH279" s="180"/>
      <c r="CI279" s="180"/>
      <c r="CJ279" s="180"/>
      <c r="CK279" s="180"/>
      <c r="CL279" s="180"/>
      <c r="CM279" s="180"/>
      <c r="CN279" s="180"/>
      <c r="CO279" s="180"/>
      <c r="CP279" s="180"/>
      <c r="CQ279" s="180"/>
      <c r="CR279" s="180"/>
      <c r="CS279" s="180"/>
      <c r="CT279" s="180"/>
      <c r="CU279" s="180"/>
      <c r="CV279" s="180"/>
      <c r="CW279" s="180"/>
      <c r="CX279" s="180"/>
      <c r="CY279" s="181"/>
    </row>
    <row r="280" spans="2:103" s="1" customFormat="1" ht="30" customHeight="1">
      <c r="B280" s="183">
        <v>275</v>
      </c>
      <c r="C280" s="370">
        <v>43270</v>
      </c>
      <c r="D280" s="183" t="s">
        <v>165</v>
      </c>
      <c r="E280" s="184" t="s">
        <v>132</v>
      </c>
      <c r="F280" s="184" t="s">
        <v>135</v>
      </c>
      <c r="G280" s="343" t="s">
        <v>117</v>
      </c>
      <c r="H280" s="348">
        <v>2</v>
      </c>
      <c r="I280" s="349">
        <v>3</v>
      </c>
      <c r="J280" s="349">
        <v>4</v>
      </c>
      <c r="K280" s="349">
        <v>1</v>
      </c>
      <c r="L280" s="349">
        <v>3</v>
      </c>
      <c r="M280" s="349">
        <v>3</v>
      </c>
      <c r="N280" s="350">
        <v>4</v>
      </c>
      <c r="O280" s="349">
        <v>4</v>
      </c>
      <c r="P280" s="349"/>
      <c r="Q280" s="351">
        <v>4</v>
      </c>
      <c r="R280" s="349">
        <v>5</v>
      </c>
      <c r="S280" s="349">
        <v>4</v>
      </c>
      <c r="T280" s="349">
        <v>4</v>
      </c>
      <c r="U280" s="349">
        <v>4</v>
      </c>
      <c r="V280" s="351">
        <v>3</v>
      </c>
      <c r="W280" s="351">
        <v>4</v>
      </c>
      <c r="X280" s="183"/>
      <c r="Y280" s="183"/>
      <c r="AB280" s="185"/>
      <c r="AC280" s="185"/>
      <c r="AD280" s="185"/>
      <c r="AE280" s="185"/>
      <c r="AF280" s="185"/>
      <c r="AG280" s="185"/>
      <c r="AH280" s="185"/>
      <c r="AI280" s="185"/>
      <c r="AJ280" s="185"/>
      <c r="AK280" s="185"/>
      <c r="AL280" s="185"/>
      <c r="AM280" s="185"/>
      <c r="AN280" s="185"/>
      <c r="AO280" s="185"/>
      <c r="AP280" s="185"/>
      <c r="AQ280" s="185"/>
      <c r="AR280" s="180"/>
      <c r="AS280" s="180"/>
      <c r="AT280" s="180"/>
      <c r="AU280" s="180"/>
      <c r="AV280" s="180"/>
      <c r="AW280" s="180"/>
      <c r="AX280" s="180"/>
      <c r="AY280" s="180"/>
      <c r="AZ280" s="181"/>
      <c r="BA280" s="181"/>
      <c r="BB280" s="180"/>
      <c r="BC280" s="180"/>
      <c r="BD280" s="180"/>
      <c r="BE280" s="180"/>
      <c r="BF280" s="180"/>
      <c r="BG280" s="180"/>
      <c r="BH280" s="180"/>
      <c r="BI280" s="180"/>
      <c r="BJ280" s="180"/>
      <c r="BK280" s="180"/>
      <c r="BL280" s="180"/>
      <c r="BM280" s="180"/>
      <c r="BN280" s="180"/>
      <c r="BO280" s="180"/>
      <c r="BP280" s="180"/>
      <c r="BQ280" s="180"/>
      <c r="BR280" s="180"/>
      <c r="BS280" s="180"/>
      <c r="BT280" s="180"/>
      <c r="BU280" s="180"/>
      <c r="BV280" s="180"/>
      <c r="BW280" s="180"/>
      <c r="BX280" s="180"/>
      <c r="BY280" s="180"/>
      <c r="BZ280" s="182"/>
      <c r="CA280" s="180"/>
      <c r="CB280" s="180"/>
      <c r="CC280" s="180"/>
      <c r="CD280" s="180"/>
      <c r="CE280" s="180"/>
      <c r="CF280" s="180"/>
      <c r="CG280" s="180"/>
      <c r="CH280" s="180"/>
      <c r="CI280" s="180"/>
      <c r="CJ280" s="180"/>
      <c r="CK280" s="180"/>
      <c r="CL280" s="180"/>
      <c r="CM280" s="180"/>
      <c r="CN280" s="180"/>
      <c r="CO280" s="180"/>
      <c r="CP280" s="180"/>
      <c r="CQ280" s="180"/>
      <c r="CR280" s="180"/>
      <c r="CS280" s="180"/>
      <c r="CT280" s="180"/>
      <c r="CU280" s="180"/>
      <c r="CV280" s="180"/>
      <c r="CW280" s="180"/>
      <c r="CX280" s="180"/>
      <c r="CY280" s="181"/>
    </row>
    <row r="281" spans="2:103" s="1" customFormat="1" ht="30" customHeight="1">
      <c r="B281" s="183">
        <v>276</v>
      </c>
      <c r="C281" s="370">
        <v>43270</v>
      </c>
      <c r="D281" s="183" t="s">
        <v>166</v>
      </c>
      <c r="E281" s="184" t="s">
        <v>132</v>
      </c>
      <c r="F281" s="184" t="s">
        <v>135</v>
      </c>
      <c r="G281" s="343" t="s">
        <v>105</v>
      </c>
      <c r="H281" s="348">
        <v>4</v>
      </c>
      <c r="I281" s="349">
        <v>4</v>
      </c>
      <c r="J281" s="349">
        <v>2</v>
      </c>
      <c r="K281" s="349">
        <v>2</v>
      </c>
      <c r="L281" s="349">
        <v>4</v>
      </c>
      <c r="M281" s="349">
        <v>3</v>
      </c>
      <c r="N281" s="350">
        <v>4</v>
      </c>
      <c r="O281" s="349">
        <v>4</v>
      </c>
      <c r="P281" s="349">
        <v>4</v>
      </c>
      <c r="Q281" s="351">
        <v>3</v>
      </c>
      <c r="R281" s="349">
        <v>2</v>
      </c>
      <c r="S281" s="349">
        <v>4</v>
      </c>
      <c r="T281" s="349">
        <v>3</v>
      </c>
      <c r="U281" s="349">
        <v>4</v>
      </c>
      <c r="V281" s="351">
        <v>4</v>
      </c>
      <c r="W281" s="351">
        <v>4</v>
      </c>
      <c r="X281" s="183"/>
      <c r="Y281" s="183"/>
      <c r="AB281" s="185"/>
      <c r="AC281" s="185"/>
      <c r="AD281" s="185"/>
      <c r="AE281" s="185"/>
      <c r="AF281" s="185"/>
      <c r="AG281" s="185"/>
      <c r="AH281" s="185"/>
      <c r="AI281" s="185"/>
      <c r="AJ281" s="185"/>
      <c r="AK281" s="185"/>
      <c r="AL281" s="185"/>
      <c r="AM281" s="185"/>
      <c r="AN281" s="185"/>
      <c r="AO281" s="185"/>
      <c r="AP281" s="185"/>
      <c r="AQ281" s="185"/>
      <c r="AR281" s="180"/>
      <c r="AS281" s="180"/>
      <c r="AT281" s="180"/>
      <c r="AU281" s="180"/>
      <c r="AV281" s="180"/>
      <c r="AW281" s="180"/>
      <c r="AX281" s="180"/>
      <c r="AY281" s="180"/>
      <c r="AZ281" s="181"/>
      <c r="BA281" s="181"/>
      <c r="BB281" s="180"/>
      <c r="BC281" s="180"/>
      <c r="BD281" s="180"/>
      <c r="BE281" s="180"/>
      <c r="BF281" s="180"/>
      <c r="BG281" s="180"/>
      <c r="BH281" s="180"/>
      <c r="BI281" s="180"/>
      <c r="BJ281" s="180"/>
      <c r="BK281" s="180"/>
      <c r="BL281" s="180"/>
      <c r="BM281" s="180"/>
      <c r="BN281" s="180"/>
      <c r="BO281" s="180"/>
      <c r="BP281" s="180"/>
      <c r="BQ281" s="180"/>
      <c r="BR281" s="180"/>
      <c r="BS281" s="180"/>
      <c r="BT281" s="180"/>
      <c r="BU281" s="180"/>
      <c r="BV281" s="180"/>
      <c r="BW281" s="180"/>
      <c r="BX281" s="180"/>
      <c r="BY281" s="180"/>
      <c r="BZ281" s="182"/>
      <c r="CA281" s="180"/>
      <c r="CB281" s="180"/>
      <c r="CC281" s="180"/>
      <c r="CD281" s="180"/>
      <c r="CE281" s="180"/>
      <c r="CF281" s="180"/>
      <c r="CG281" s="180"/>
      <c r="CH281" s="180"/>
      <c r="CI281" s="180"/>
      <c r="CJ281" s="180"/>
      <c r="CK281" s="180"/>
      <c r="CL281" s="180"/>
      <c r="CM281" s="180"/>
      <c r="CN281" s="180"/>
      <c r="CO281" s="180"/>
      <c r="CP281" s="180"/>
      <c r="CQ281" s="180"/>
      <c r="CR281" s="180"/>
      <c r="CS281" s="180"/>
      <c r="CT281" s="180"/>
      <c r="CU281" s="180"/>
      <c r="CV281" s="180"/>
      <c r="CW281" s="180"/>
      <c r="CX281" s="180"/>
      <c r="CY281" s="181"/>
    </row>
    <row r="282" spans="2:103" s="1" customFormat="1" ht="30" customHeight="1">
      <c r="B282" s="183">
        <v>277</v>
      </c>
      <c r="C282" s="370">
        <v>43270</v>
      </c>
      <c r="D282" s="183" t="s">
        <v>165</v>
      </c>
      <c r="E282" s="184" t="s">
        <v>133</v>
      </c>
      <c r="F282" s="184" t="s">
        <v>134</v>
      </c>
      <c r="G282" s="343" t="s">
        <v>128</v>
      </c>
      <c r="H282" s="348">
        <v>3</v>
      </c>
      <c r="I282" s="349">
        <v>4</v>
      </c>
      <c r="J282" s="349">
        <v>2</v>
      </c>
      <c r="K282" s="349">
        <v>2</v>
      </c>
      <c r="L282" s="349">
        <v>3</v>
      </c>
      <c r="M282" s="349">
        <v>4</v>
      </c>
      <c r="N282" s="350">
        <v>4</v>
      </c>
      <c r="O282" s="349">
        <v>3</v>
      </c>
      <c r="P282" s="349">
        <v>3</v>
      </c>
      <c r="Q282" s="351">
        <v>3</v>
      </c>
      <c r="R282" s="349">
        <v>3</v>
      </c>
      <c r="S282" s="349">
        <v>2</v>
      </c>
      <c r="T282" s="349">
        <v>3</v>
      </c>
      <c r="U282" s="349">
        <v>3</v>
      </c>
      <c r="V282" s="351">
        <v>3</v>
      </c>
      <c r="W282" s="351">
        <v>3</v>
      </c>
      <c r="X282" s="183"/>
      <c r="Y282" s="183"/>
      <c r="AB282" s="185"/>
      <c r="AC282" s="185"/>
      <c r="AD282" s="185"/>
      <c r="AE282" s="185"/>
      <c r="AF282" s="185"/>
      <c r="AG282" s="185"/>
      <c r="AH282" s="185"/>
      <c r="AI282" s="185"/>
      <c r="AJ282" s="185"/>
      <c r="AK282" s="185"/>
      <c r="AL282" s="185"/>
      <c r="AM282" s="185"/>
      <c r="AN282" s="185"/>
      <c r="AO282" s="185"/>
      <c r="AP282" s="185"/>
      <c r="AQ282" s="185"/>
      <c r="AR282" s="180"/>
      <c r="AS282" s="180"/>
      <c r="AT282" s="180"/>
      <c r="AU282" s="180"/>
      <c r="AV282" s="180"/>
      <c r="AW282" s="180"/>
      <c r="AX282" s="180"/>
      <c r="AY282" s="180"/>
      <c r="AZ282" s="181"/>
      <c r="BA282" s="181"/>
      <c r="BB282" s="180"/>
      <c r="BC282" s="180"/>
      <c r="BD282" s="180"/>
      <c r="BE282" s="180"/>
      <c r="BF282" s="180"/>
      <c r="BG282" s="180"/>
      <c r="BH282" s="180"/>
      <c r="BI282" s="180"/>
      <c r="BJ282" s="180"/>
      <c r="BK282" s="180"/>
      <c r="BL282" s="180"/>
      <c r="BM282" s="180"/>
      <c r="BN282" s="180"/>
      <c r="BO282" s="180"/>
      <c r="BP282" s="180"/>
      <c r="BQ282" s="180"/>
      <c r="BR282" s="180"/>
      <c r="BS282" s="180"/>
      <c r="BT282" s="180"/>
      <c r="BU282" s="180"/>
      <c r="BV282" s="180"/>
      <c r="BW282" s="180"/>
      <c r="BX282" s="180"/>
      <c r="BY282" s="180"/>
      <c r="BZ282" s="182"/>
      <c r="CA282" s="180"/>
      <c r="CB282" s="180"/>
      <c r="CC282" s="180"/>
      <c r="CD282" s="180"/>
      <c r="CE282" s="180"/>
      <c r="CF282" s="180"/>
      <c r="CG282" s="180"/>
      <c r="CH282" s="180"/>
      <c r="CI282" s="180"/>
      <c r="CJ282" s="180"/>
      <c r="CK282" s="180"/>
      <c r="CL282" s="180"/>
      <c r="CM282" s="180"/>
      <c r="CN282" s="180"/>
      <c r="CO282" s="180"/>
      <c r="CP282" s="180"/>
      <c r="CQ282" s="180"/>
      <c r="CR282" s="180"/>
      <c r="CS282" s="180"/>
      <c r="CT282" s="180"/>
      <c r="CU282" s="180"/>
      <c r="CV282" s="180"/>
      <c r="CW282" s="180"/>
      <c r="CX282" s="180"/>
      <c r="CY282" s="181"/>
    </row>
    <row r="283" spans="2:103" s="1" customFormat="1" ht="30" customHeight="1">
      <c r="B283" s="183">
        <v>278</v>
      </c>
      <c r="C283" s="370">
        <v>43270</v>
      </c>
      <c r="D283" s="183" t="s">
        <v>165</v>
      </c>
      <c r="E283" s="184" t="s">
        <v>133</v>
      </c>
      <c r="F283" s="184" t="s">
        <v>135</v>
      </c>
      <c r="G283" s="343"/>
      <c r="H283" s="348">
        <v>3</v>
      </c>
      <c r="I283" s="349">
        <v>4</v>
      </c>
      <c r="J283" s="349">
        <v>2</v>
      </c>
      <c r="K283" s="349">
        <v>2</v>
      </c>
      <c r="L283" s="349"/>
      <c r="M283" s="349">
        <v>5</v>
      </c>
      <c r="N283" s="350">
        <v>4</v>
      </c>
      <c r="O283" s="349"/>
      <c r="P283" s="349"/>
      <c r="Q283" s="351">
        <v>2</v>
      </c>
      <c r="R283" s="349">
        <v>5</v>
      </c>
      <c r="S283" s="349">
        <v>4</v>
      </c>
      <c r="T283" s="349">
        <v>4</v>
      </c>
      <c r="U283" s="349">
        <v>3</v>
      </c>
      <c r="V283" s="351">
        <v>4</v>
      </c>
      <c r="W283" s="351">
        <v>4</v>
      </c>
      <c r="X283" s="183"/>
      <c r="Y283" s="183"/>
      <c r="AB283" s="185"/>
      <c r="AC283" s="185"/>
      <c r="AD283" s="185"/>
      <c r="AE283" s="185"/>
      <c r="AF283" s="185"/>
      <c r="AG283" s="185"/>
      <c r="AH283" s="185"/>
      <c r="AI283" s="185"/>
      <c r="AJ283" s="185"/>
      <c r="AK283" s="185"/>
      <c r="AL283" s="185"/>
      <c r="AM283" s="185"/>
      <c r="AN283" s="185"/>
      <c r="AO283" s="185"/>
      <c r="AP283" s="185"/>
      <c r="AQ283" s="185"/>
      <c r="AR283" s="180"/>
      <c r="AS283" s="180"/>
      <c r="AT283" s="180"/>
      <c r="AU283" s="180"/>
      <c r="AV283" s="180"/>
      <c r="AW283" s="180"/>
      <c r="AX283" s="180"/>
      <c r="AY283" s="180"/>
      <c r="AZ283" s="181"/>
      <c r="BA283" s="181"/>
      <c r="BB283" s="180"/>
      <c r="BC283" s="180"/>
      <c r="BD283" s="180"/>
      <c r="BE283" s="180"/>
      <c r="BF283" s="180"/>
      <c r="BG283" s="180"/>
      <c r="BH283" s="180"/>
      <c r="BI283" s="180"/>
      <c r="BJ283" s="180"/>
      <c r="BK283" s="180"/>
      <c r="BL283" s="180"/>
      <c r="BM283" s="180"/>
      <c r="BN283" s="180"/>
      <c r="BO283" s="180"/>
      <c r="BP283" s="180"/>
      <c r="BQ283" s="180"/>
      <c r="BR283" s="180"/>
      <c r="BS283" s="180"/>
      <c r="BT283" s="180"/>
      <c r="BU283" s="180"/>
      <c r="BV283" s="180"/>
      <c r="BW283" s="180"/>
      <c r="BX283" s="180"/>
      <c r="BY283" s="180"/>
      <c r="BZ283" s="182"/>
      <c r="CA283" s="180"/>
      <c r="CB283" s="180"/>
      <c r="CC283" s="180"/>
      <c r="CD283" s="180"/>
      <c r="CE283" s="180"/>
      <c r="CF283" s="180"/>
      <c r="CG283" s="180"/>
      <c r="CH283" s="180"/>
      <c r="CI283" s="180"/>
      <c r="CJ283" s="180"/>
      <c r="CK283" s="180"/>
      <c r="CL283" s="180"/>
      <c r="CM283" s="180"/>
      <c r="CN283" s="180"/>
      <c r="CO283" s="180"/>
      <c r="CP283" s="180"/>
      <c r="CQ283" s="180"/>
      <c r="CR283" s="180"/>
      <c r="CS283" s="180"/>
      <c r="CT283" s="180"/>
      <c r="CU283" s="180"/>
      <c r="CV283" s="180"/>
      <c r="CW283" s="180"/>
      <c r="CX283" s="180"/>
      <c r="CY283" s="181"/>
    </row>
    <row r="284" spans="2:103" s="1" customFormat="1" ht="30" customHeight="1">
      <c r="B284" s="183">
        <v>279</v>
      </c>
      <c r="C284" s="370">
        <v>43270</v>
      </c>
      <c r="D284" s="183" t="s">
        <v>166</v>
      </c>
      <c r="E284" s="184" t="s">
        <v>132</v>
      </c>
      <c r="F284" s="184" t="s">
        <v>135</v>
      </c>
      <c r="G284" s="343" t="s">
        <v>98</v>
      </c>
      <c r="H284" s="348">
        <v>4</v>
      </c>
      <c r="I284" s="349">
        <v>5</v>
      </c>
      <c r="J284" s="349">
        <v>5</v>
      </c>
      <c r="K284" s="349">
        <v>4</v>
      </c>
      <c r="L284" s="349"/>
      <c r="M284" s="349">
        <v>4</v>
      </c>
      <c r="N284" s="350">
        <v>4</v>
      </c>
      <c r="O284" s="349"/>
      <c r="P284" s="349">
        <v>4</v>
      </c>
      <c r="Q284" s="351">
        <v>5</v>
      </c>
      <c r="R284" s="349"/>
      <c r="S284" s="349">
        <v>4</v>
      </c>
      <c r="T284" s="349">
        <v>4</v>
      </c>
      <c r="U284" s="349">
        <v>5</v>
      </c>
      <c r="V284" s="351">
        <v>5</v>
      </c>
      <c r="W284" s="351">
        <v>5</v>
      </c>
      <c r="X284" s="183"/>
      <c r="Y284" s="183"/>
      <c r="AB284" s="185"/>
      <c r="AC284" s="185"/>
      <c r="AD284" s="185"/>
      <c r="AE284" s="185"/>
      <c r="AF284" s="185"/>
      <c r="AG284" s="185"/>
      <c r="AH284" s="185"/>
      <c r="AI284" s="185"/>
      <c r="AJ284" s="185"/>
      <c r="AK284" s="185"/>
      <c r="AL284" s="185"/>
      <c r="AM284" s="185"/>
      <c r="AN284" s="185"/>
      <c r="AO284" s="185"/>
      <c r="AP284" s="185"/>
      <c r="AQ284" s="185"/>
      <c r="AR284" s="180"/>
      <c r="AS284" s="180"/>
      <c r="AT284" s="180"/>
      <c r="AU284" s="180"/>
      <c r="AV284" s="180"/>
      <c r="AW284" s="180"/>
      <c r="AX284" s="180"/>
      <c r="AY284" s="180"/>
      <c r="AZ284" s="181"/>
      <c r="BA284" s="181"/>
      <c r="BB284" s="180"/>
      <c r="BC284" s="180"/>
      <c r="BD284" s="180"/>
      <c r="BE284" s="180"/>
      <c r="BF284" s="180"/>
      <c r="BG284" s="180"/>
      <c r="BH284" s="180"/>
      <c r="BI284" s="180"/>
      <c r="BJ284" s="180"/>
      <c r="BK284" s="180"/>
      <c r="BL284" s="180"/>
      <c r="BM284" s="180"/>
      <c r="BN284" s="180"/>
      <c r="BO284" s="180"/>
      <c r="BP284" s="180"/>
      <c r="BQ284" s="180"/>
      <c r="BR284" s="180"/>
      <c r="BS284" s="180"/>
      <c r="BT284" s="180"/>
      <c r="BU284" s="180"/>
      <c r="BV284" s="180"/>
      <c r="BW284" s="180"/>
      <c r="BX284" s="180"/>
      <c r="BY284" s="180"/>
      <c r="BZ284" s="182"/>
      <c r="CA284" s="180"/>
      <c r="CB284" s="180"/>
      <c r="CC284" s="180"/>
      <c r="CD284" s="180"/>
      <c r="CE284" s="180"/>
      <c r="CF284" s="180"/>
      <c r="CG284" s="180"/>
      <c r="CH284" s="180"/>
      <c r="CI284" s="180"/>
      <c r="CJ284" s="180"/>
      <c r="CK284" s="180"/>
      <c r="CL284" s="180"/>
      <c r="CM284" s="180"/>
      <c r="CN284" s="180"/>
      <c r="CO284" s="180"/>
      <c r="CP284" s="180"/>
      <c r="CQ284" s="180"/>
      <c r="CR284" s="180"/>
      <c r="CS284" s="180"/>
      <c r="CT284" s="180"/>
      <c r="CU284" s="180"/>
      <c r="CV284" s="180"/>
      <c r="CW284" s="180"/>
      <c r="CX284" s="180"/>
      <c r="CY284" s="181"/>
    </row>
    <row r="285" spans="2:103" s="1" customFormat="1" ht="30" customHeight="1">
      <c r="B285" s="183">
        <v>280</v>
      </c>
      <c r="C285" s="370">
        <v>43270</v>
      </c>
      <c r="D285" s="183" t="s">
        <v>165</v>
      </c>
      <c r="E285" s="184" t="s">
        <v>133</v>
      </c>
      <c r="F285" s="184" t="s">
        <v>135</v>
      </c>
      <c r="G285" s="343" t="s">
        <v>101</v>
      </c>
      <c r="H285" s="348">
        <v>4</v>
      </c>
      <c r="I285" s="349">
        <v>5</v>
      </c>
      <c r="J285" s="349">
        <v>4</v>
      </c>
      <c r="K285" s="349">
        <v>4</v>
      </c>
      <c r="L285" s="349">
        <v>3</v>
      </c>
      <c r="M285" s="349">
        <v>4</v>
      </c>
      <c r="N285" s="350">
        <v>4</v>
      </c>
      <c r="O285" s="349"/>
      <c r="P285" s="349"/>
      <c r="Q285" s="351">
        <v>4</v>
      </c>
      <c r="R285" s="349"/>
      <c r="S285" s="349"/>
      <c r="T285" s="349"/>
      <c r="U285" s="349"/>
      <c r="V285" s="351">
        <v>4</v>
      </c>
      <c r="W285" s="351">
        <v>4</v>
      </c>
      <c r="X285" s="183"/>
      <c r="Y285" s="183"/>
      <c r="AB285" s="185"/>
      <c r="AC285" s="185"/>
      <c r="AD285" s="185"/>
      <c r="AE285" s="185"/>
      <c r="AF285" s="185"/>
      <c r="AG285" s="185"/>
      <c r="AH285" s="185"/>
      <c r="AI285" s="185"/>
      <c r="AJ285" s="185"/>
      <c r="AK285" s="185"/>
      <c r="AL285" s="185"/>
      <c r="AM285" s="185"/>
      <c r="AN285" s="185"/>
      <c r="AO285" s="185"/>
      <c r="AP285" s="185"/>
      <c r="AQ285" s="185"/>
      <c r="AR285" s="180"/>
      <c r="AS285" s="180"/>
      <c r="AT285" s="180"/>
      <c r="AU285" s="180"/>
      <c r="AV285" s="180"/>
      <c r="AW285" s="180"/>
      <c r="AX285" s="180"/>
      <c r="AY285" s="180"/>
      <c r="AZ285" s="181"/>
      <c r="BA285" s="181"/>
      <c r="BB285" s="180"/>
      <c r="BC285" s="180"/>
      <c r="BD285" s="180"/>
      <c r="BE285" s="180"/>
      <c r="BF285" s="180"/>
      <c r="BG285" s="180"/>
      <c r="BH285" s="180"/>
      <c r="BI285" s="180"/>
      <c r="BJ285" s="180"/>
      <c r="BK285" s="180"/>
      <c r="BL285" s="180"/>
      <c r="BM285" s="180"/>
      <c r="BN285" s="180"/>
      <c r="BO285" s="180"/>
      <c r="BP285" s="180"/>
      <c r="BQ285" s="180"/>
      <c r="BR285" s="180"/>
      <c r="BS285" s="180"/>
      <c r="BT285" s="180"/>
      <c r="BU285" s="180"/>
      <c r="BV285" s="180"/>
      <c r="BW285" s="180"/>
      <c r="BX285" s="180"/>
      <c r="BY285" s="180"/>
      <c r="BZ285" s="182"/>
      <c r="CA285" s="180"/>
      <c r="CB285" s="180"/>
      <c r="CC285" s="180"/>
      <c r="CD285" s="180"/>
      <c r="CE285" s="180"/>
      <c r="CF285" s="180"/>
      <c r="CG285" s="180"/>
      <c r="CH285" s="180"/>
      <c r="CI285" s="180"/>
      <c r="CJ285" s="180"/>
      <c r="CK285" s="180"/>
      <c r="CL285" s="180"/>
      <c r="CM285" s="180"/>
      <c r="CN285" s="180"/>
      <c r="CO285" s="180"/>
      <c r="CP285" s="180"/>
      <c r="CQ285" s="180"/>
      <c r="CR285" s="180"/>
      <c r="CS285" s="180"/>
      <c r="CT285" s="180"/>
      <c r="CU285" s="180"/>
      <c r="CV285" s="180"/>
      <c r="CW285" s="180"/>
      <c r="CX285" s="180"/>
      <c r="CY285" s="181"/>
    </row>
    <row r="286" spans="2:103" s="1" customFormat="1" ht="30" customHeight="1">
      <c r="B286" s="367">
        <v>281</v>
      </c>
      <c r="C286" s="370">
        <v>43270</v>
      </c>
      <c r="D286" s="183" t="s">
        <v>165</v>
      </c>
      <c r="E286" s="184" t="s">
        <v>131</v>
      </c>
      <c r="F286" s="184" t="s">
        <v>135</v>
      </c>
      <c r="G286" s="343" t="s">
        <v>100</v>
      </c>
      <c r="H286" s="348">
        <v>4</v>
      </c>
      <c r="I286" s="349">
        <v>5</v>
      </c>
      <c r="J286" s="349">
        <v>5</v>
      </c>
      <c r="K286" s="349">
        <v>3</v>
      </c>
      <c r="L286" s="349">
        <v>5</v>
      </c>
      <c r="M286" s="349">
        <v>5</v>
      </c>
      <c r="N286" s="350">
        <v>5</v>
      </c>
      <c r="O286" s="349">
        <v>4</v>
      </c>
      <c r="P286" s="349">
        <v>3</v>
      </c>
      <c r="Q286" s="351">
        <v>4</v>
      </c>
      <c r="R286" s="349">
        <v>5</v>
      </c>
      <c r="S286" s="349">
        <v>5</v>
      </c>
      <c r="T286" s="349">
        <v>5</v>
      </c>
      <c r="U286" s="349">
        <v>5</v>
      </c>
      <c r="V286" s="351">
        <v>5</v>
      </c>
      <c r="W286" s="351">
        <v>5</v>
      </c>
      <c r="X286" s="183"/>
      <c r="Y286" s="183"/>
      <c r="AB286" s="185"/>
      <c r="AC286" s="185"/>
      <c r="AD286" s="185"/>
      <c r="AE286" s="185"/>
      <c r="AF286" s="185"/>
      <c r="AG286" s="185"/>
      <c r="AH286" s="185"/>
      <c r="AI286" s="185"/>
      <c r="AJ286" s="185"/>
      <c r="AK286" s="185"/>
      <c r="AL286" s="185"/>
      <c r="AM286" s="185"/>
      <c r="AN286" s="185"/>
      <c r="AO286" s="185"/>
      <c r="AP286" s="185"/>
      <c r="AQ286" s="185"/>
      <c r="AR286" s="180"/>
      <c r="AS286" s="180"/>
      <c r="AT286" s="180"/>
      <c r="AU286" s="180"/>
      <c r="AV286" s="180"/>
      <c r="AW286" s="180"/>
      <c r="AX286" s="180"/>
      <c r="AY286" s="180"/>
      <c r="AZ286" s="181"/>
      <c r="BA286" s="181"/>
      <c r="BB286" s="180"/>
      <c r="BC286" s="180"/>
      <c r="BD286" s="180"/>
      <c r="BE286" s="180"/>
      <c r="BF286" s="180"/>
      <c r="BG286" s="180"/>
      <c r="BH286" s="180"/>
      <c r="BI286" s="180"/>
      <c r="BJ286" s="180"/>
      <c r="BK286" s="180"/>
      <c r="BL286" s="180"/>
      <c r="BM286" s="180"/>
      <c r="BN286" s="180"/>
      <c r="BO286" s="180"/>
      <c r="BP286" s="180"/>
      <c r="BQ286" s="180"/>
      <c r="BR286" s="180"/>
      <c r="BS286" s="180"/>
      <c r="BT286" s="180"/>
      <c r="BU286" s="180"/>
      <c r="BV286" s="180"/>
      <c r="BW286" s="180"/>
      <c r="BX286" s="180"/>
      <c r="BY286" s="180"/>
      <c r="BZ286" s="182"/>
      <c r="CA286" s="180"/>
      <c r="CB286" s="180"/>
      <c r="CC286" s="180"/>
      <c r="CD286" s="180"/>
      <c r="CE286" s="180"/>
      <c r="CF286" s="180"/>
      <c r="CG286" s="180"/>
      <c r="CH286" s="180"/>
      <c r="CI286" s="180"/>
      <c r="CJ286" s="180"/>
      <c r="CK286" s="180"/>
      <c r="CL286" s="180"/>
      <c r="CM286" s="180"/>
      <c r="CN286" s="180"/>
      <c r="CO286" s="180"/>
      <c r="CP286" s="180"/>
      <c r="CQ286" s="180"/>
      <c r="CR286" s="180"/>
      <c r="CS286" s="180"/>
      <c r="CT286" s="180"/>
      <c r="CU286" s="180"/>
      <c r="CV286" s="180"/>
      <c r="CW286" s="180"/>
      <c r="CX286" s="180"/>
      <c r="CY286" s="181"/>
    </row>
    <row r="287" spans="2:103" s="1" customFormat="1" ht="30" customHeight="1">
      <c r="B287" s="183">
        <v>282</v>
      </c>
      <c r="C287" s="370">
        <v>43270</v>
      </c>
      <c r="D287" s="183" t="s">
        <v>165</v>
      </c>
      <c r="E287" s="184" t="s">
        <v>131</v>
      </c>
      <c r="F287" s="184" t="s">
        <v>135</v>
      </c>
      <c r="G287" s="343" t="s">
        <v>111</v>
      </c>
      <c r="H287" s="348">
        <v>5</v>
      </c>
      <c r="I287" s="349">
        <v>3</v>
      </c>
      <c r="J287" s="349">
        <v>4</v>
      </c>
      <c r="K287" s="349">
        <v>3</v>
      </c>
      <c r="L287" s="349">
        <v>5</v>
      </c>
      <c r="M287" s="349">
        <v>5</v>
      </c>
      <c r="N287" s="350">
        <v>5</v>
      </c>
      <c r="O287" s="349">
        <v>4</v>
      </c>
      <c r="P287" s="349">
        <v>3</v>
      </c>
      <c r="Q287" s="351">
        <v>5</v>
      </c>
      <c r="R287" s="349">
        <v>5</v>
      </c>
      <c r="S287" s="349">
        <v>3</v>
      </c>
      <c r="T287" s="349">
        <v>2</v>
      </c>
      <c r="U287" s="349">
        <v>2</v>
      </c>
      <c r="V287" s="351">
        <v>5</v>
      </c>
      <c r="W287" s="351">
        <v>4</v>
      </c>
      <c r="X287" s="183"/>
      <c r="Y287" s="183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5"/>
      <c r="AR287" s="180"/>
      <c r="AS287" s="180"/>
      <c r="AT287" s="180"/>
      <c r="AU287" s="180"/>
      <c r="AV287" s="180"/>
      <c r="AW287" s="180"/>
      <c r="AX287" s="180"/>
      <c r="AY287" s="180"/>
      <c r="AZ287" s="181"/>
      <c r="BA287" s="181"/>
      <c r="BB287" s="180"/>
      <c r="BC287" s="180"/>
      <c r="BD287" s="180"/>
      <c r="BE287" s="180"/>
      <c r="BF287" s="180"/>
      <c r="BG287" s="180"/>
      <c r="BH287" s="180"/>
      <c r="BI287" s="180"/>
      <c r="BJ287" s="180"/>
      <c r="BK287" s="180"/>
      <c r="BL287" s="180"/>
      <c r="BM287" s="180"/>
      <c r="BN287" s="180"/>
      <c r="BO287" s="180"/>
      <c r="BP287" s="180"/>
      <c r="BQ287" s="180"/>
      <c r="BR287" s="180"/>
      <c r="BS287" s="180"/>
      <c r="BT287" s="180"/>
      <c r="BU287" s="180"/>
      <c r="BV287" s="180"/>
      <c r="BW287" s="180"/>
      <c r="BX287" s="180"/>
      <c r="BY287" s="180"/>
      <c r="BZ287" s="182"/>
      <c r="CA287" s="180"/>
      <c r="CB287" s="180"/>
      <c r="CC287" s="180"/>
      <c r="CD287" s="180"/>
      <c r="CE287" s="180"/>
      <c r="CF287" s="180"/>
      <c r="CG287" s="180"/>
      <c r="CH287" s="180"/>
      <c r="CI287" s="180"/>
      <c r="CJ287" s="180"/>
      <c r="CK287" s="180"/>
      <c r="CL287" s="180"/>
      <c r="CM287" s="180"/>
      <c r="CN287" s="180"/>
      <c r="CO287" s="180"/>
      <c r="CP287" s="180"/>
      <c r="CQ287" s="180"/>
      <c r="CR287" s="180"/>
      <c r="CS287" s="180"/>
      <c r="CT287" s="180"/>
      <c r="CU287" s="180"/>
      <c r="CV287" s="180"/>
      <c r="CW287" s="180"/>
      <c r="CX287" s="180"/>
      <c r="CY287" s="181"/>
    </row>
    <row r="288" spans="2:103" s="1" customFormat="1" ht="30" customHeight="1">
      <c r="B288" s="183">
        <v>283</v>
      </c>
      <c r="C288" s="370">
        <v>43270</v>
      </c>
      <c r="D288" s="183" t="s">
        <v>165</v>
      </c>
      <c r="E288" s="184" t="s">
        <v>133</v>
      </c>
      <c r="F288" s="184" t="s">
        <v>134</v>
      </c>
      <c r="G288" s="343" t="s">
        <v>128</v>
      </c>
      <c r="H288" s="348">
        <v>5</v>
      </c>
      <c r="I288" s="349">
        <v>4</v>
      </c>
      <c r="J288" s="349">
        <v>4</v>
      </c>
      <c r="K288" s="349">
        <v>4</v>
      </c>
      <c r="L288" s="349">
        <v>5</v>
      </c>
      <c r="M288" s="349">
        <v>5</v>
      </c>
      <c r="N288" s="350">
        <v>5</v>
      </c>
      <c r="O288" s="349">
        <v>5</v>
      </c>
      <c r="P288" s="349">
        <v>5</v>
      </c>
      <c r="Q288" s="351">
        <v>4</v>
      </c>
      <c r="R288" s="349">
        <v>5</v>
      </c>
      <c r="S288" s="349">
        <v>5</v>
      </c>
      <c r="T288" s="349">
        <v>4</v>
      </c>
      <c r="U288" s="349">
        <v>5</v>
      </c>
      <c r="V288" s="351">
        <v>5</v>
      </c>
      <c r="W288" s="351">
        <v>5</v>
      </c>
      <c r="X288" s="183"/>
      <c r="Y288" s="183"/>
      <c r="AB288" s="185"/>
      <c r="AC288" s="185"/>
      <c r="AD288" s="185"/>
      <c r="AE288" s="185"/>
      <c r="AF288" s="185"/>
      <c r="AG288" s="185"/>
      <c r="AH288" s="185"/>
      <c r="AI288" s="185"/>
      <c r="AJ288" s="185"/>
      <c r="AK288" s="185"/>
      <c r="AL288" s="185"/>
      <c r="AM288" s="185"/>
      <c r="AN288" s="185"/>
      <c r="AO288" s="185"/>
      <c r="AP288" s="185"/>
      <c r="AQ288" s="185"/>
      <c r="AR288" s="180"/>
      <c r="AS288" s="180"/>
      <c r="AT288" s="180"/>
      <c r="AU288" s="180"/>
      <c r="AV288" s="180"/>
      <c r="AW288" s="180"/>
      <c r="AX288" s="180"/>
      <c r="AY288" s="180"/>
      <c r="AZ288" s="181"/>
      <c r="BA288" s="181"/>
      <c r="BB288" s="180"/>
      <c r="BC288" s="180"/>
      <c r="BD288" s="180"/>
      <c r="BE288" s="180"/>
      <c r="BF288" s="180"/>
      <c r="BG288" s="180"/>
      <c r="BH288" s="180"/>
      <c r="BI288" s="180"/>
      <c r="BJ288" s="180"/>
      <c r="BK288" s="180"/>
      <c r="BL288" s="180"/>
      <c r="BM288" s="180"/>
      <c r="BN288" s="180"/>
      <c r="BO288" s="180"/>
      <c r="BP288" s="180"/>
      <c r="BQ288" s="180"/>
      <c r="BR288" s="180"/>
      <c r="BS288" s="180"/>
      <c r="BT288" s="180"/>
      <c r="BU288" s="180"/>
      <c r="BV288" s="180"/>
      <c r="BW288" s="180"/>
      <c r="BX288" s="180"/>
      <c r="BY288" s="180"/>
      <c r="BZ288" s="182"/>
      <c r="CA288" s="180"/>
      <c r="CB288" s="180"/>
      <c r="CC288" s="180"/>
      <c r="CD288" s="180"/>
      <c r="CE288" s="180"/>
      <c r="CF288" s="180"/>
      <c r="CG288" s="180"/>
      <c r="CH288" s="180"/>
      <c r="CI288" s="180"/>
      <c r="CJ288" s="180"/>
      <c r="CK288" s="180"/>
      <c r="CL288" s="180"/>
      <c r="CM288" s="180"/>
      <c r="CN288" s="180"/>
      <c r="CO288" s="180"/>
      <c r="CP288" s="180"/>
      <c r="CQ288" s="180"/>
      <c r="CR288" s="180"/>
      <c r="CS288" s="180"/>
      <c r="CT288" s="180"/>
      <c r="CU288" s="180"/>
      <c r="CV288" s="180"/>
      <c r="CW288" s="180"/>
      <c r="CX288" s="180"/>
      <c r="CY288" s="181"/>
    </row>
    <row r="289" spans="2:103" s="1" customFormat="1" ht="30" customHeight="1">
      <c r="B289" s="183">
        <v>284</v>
      </c>
      <c r="C289" s="370">
        <v>43270</v>
      </c>
      <c r="D289" s="183" t="s">
        <v>165</v>
      </c>
      <c r="E289" s="184" t="s">
        <v>133</v>
      </c>
      <c r="F289" s="184" t="s">
        <v>134</v>
      </c>
      <c r="G289" s="343" t="s">
        <v>121</v>
      </c>
      <c r="H289" s="348">
        <v>4</v>
      </c>
      <c r="I289" s="349">
        <v>4</v>
      </c>
      <c r="J289" s="349">
        <v>4</v>
      </c>
      <c r="K289" s="349"/>
      <c r="L289" s="349"/>
      <c r="M289" s="349">
        <v>3</v>
      </c>
      <c r="N289" s="350">
        <v>4</v>
      </c>
      <c r="O289" s="349">
        <v>4</v>
      </c>
      <c r="P289" s="349">
        <v>4</v>
      </c>
      <c r="Q289" s="351"/>
      <c r="R289" s="349"/>
      <c r="S289" s="349"/>
      <c r="T289" s="349"/>
      <c r="U289" s="349"/>
      <c r="V289" s="351"/>
      <c r="W289" s="351"/>
      <c r="X289" s="183"/>
      <c r="Y289" s="183"/>
      <c r="AB289" s="185"/>
      <c r="AC289" s="185"/>
      <c r="AD289" s="185"/>
      <c r="AE289" s="185"/>
      <c r="AF289" s="185"/>
      <c r="AG289" s="185"/>
      <c r="AH289" s="185"/>
      <c r="AI289" s="185"/>
      <c r="AJ289" s="185"/>
      <c r="AK289" s="185"/>
      <c r="AL289" s="185"/>
      <c r="AM289" s="185"/>
      <c r="AN289" s="185"/>
      <c r="AO289" s="185"/>
      <c r="AP289" s="185"/>
      <c r="AQ289" s="185"/>
      <c r="AR289" s="180"/>
      <c r="AS289" s="180"/>
      <c r="AT289" s="180"/>
      <c r="AU289" s="180"/>
      <c r="AV289" s="180"/>
      <c r="AW289" s="180"/>
      <c r="AX289" s="180"/>
      <c r="AY289" s="180"/>
      <c r="AZ289" s="181"/>
      <c r="BA289" s="181"/>
      <c r="BB289" s="180"/>
      <c r="BC289" s="180"/>
      <c r="BD289" s="180"/>
      <c r="BE289" s="180"/>
      <c r="BF289" s="180"/>
      <c r="BG289" s="180"/>
      <c r="BH289" s="180"/>
      <c r="BI289" s="180"/>
      <c r="BJ289" s="180"/>
      <c r="BK289" s="180"/>
      <c r="BL289" s="180"/>
      <c r="BM289" s="180"/>
      <c r="BN289" s="180"/>
      <c r="BO289" s="180"/>
      <c r="BP289" s="180"/>
      <c r="BQ289" s="180"/>
      <c r="BR289" s="180"/>
      <c r="BS289" s="180"/>
      <c r="BT289" s="180"/>
      <c r="BU289" s="180"/>
      <c r="BV289" s="180"/>
      <c r="BW289" s="180"/>
      <c r="BX289" s="180"/>
      <c r="BY289" s="180"/>
      <c r="BZ289" s="182"/>
      <c r="CA289" s="180"/>
      <c r="CB289" s="180"/>
      <c r="CC289" s="180"/>
      <c r="CD289" s="180"/>
      <c r="CE289" s="180"/>
      <c r="CF289" s="180"/>
      <c r="CG289" s="180"/>
      <c r="CH289" s="180"/>
      <c r="CI289" s="180"/>
      <c r="CJ289" s="180"/>
      <c r="CK289" s="180"/>
      <c r="CL289" s="180"/>
      <c r="CM289" s="180"/>
      <c r="CN289" s="180"/>
      <c r="CO289" s="180"/>
      <c r="CP289" s="180"/>
      <c r="CQ289" s="180"/>
      <c r="CR289" s="180"/>
      <c r="CS289" s="180"/>
      <c r="CT289" s="180"/>
      <c r="CU289" s="180"/>
      <c r="CV289" s="180"/>
      <c r="CW289" s="180"/>
      <c r="CX289" s="180"/>
      <c r="CY289" s="181"/>
    </row>
    <row r="290" spans="2:103" s="1" customFormat="1" ht="30" customHeight="1">
      <c r="B290" s="183">
        <v>285</v>
      </c>
      <c r="C290" s="370">
        <v>43270</v>
      </c>
      <c r="D290" s="183" t="s">
        <v>165</v>
      </c>
      <c r="E290" s="184" t="s">
        <v>132</v>
      </c>
      <c r="F290" s="184" t="s">
        <v>135</v>
      </c>
      <c r="G290" s="343" t="s">
        <v>126</v>
      </c>
      <c r="H290" s="348">
        <v>4</v>
      </c>
      <c r="I290" s="349">
        <v>4</v>
      </c>
      <c r="J290" s="349">
        <v>2</v>
      </c>
      <c r="K290" s="349">
        <v>2</v>
      </c>
      <c r="L290" s="349">
        <v>4</v>
      </c>
      <c r="M290" s="349">
        <v>3</v>
      </c>
      <c r="N290" s="350">
        <v>4</v>
      </c>
      <c r="O290" s="349">
        <v>4</v>
      </c>
      <c r="P290" s="349">
        <v>4</v>
      </c>
      <c r="Q290" s="351">
        <v>4</v>
      </c>
      <c r="R290" s="349">
        <v>3</v>
      </c>
      <c r="S290" s="349">
        <v>3</v>
      </c>
      <c r="T290" s="349">
        <v>3</v>
      </c>
      <c r="U290" s="349">
        <v>3</v>
      </c>
      <c r="V290" s="351">
        <v>4</v>
      </c>
      <c r="W290" s="351">
        <v>4</v>
      </c>
      <c r="X290" s="183"/>
      <c r="Y290" s="183"/>
      <c r="AB290" s="185"/>
      <c r="AC290" s="185"/>
      <c r="AD290" s="185"/>
      <c r="AE290" s="185"/>
      <c r="AF290" s="185"/>
      <c r="AG290" s="185"/>
      <c r="AH290" s="185"/>
      <c r="AI290" s="185"/>
      <c r="AJ290" s="185"/>
      <c r="AK290" s="185"/>
      <c r="AL290" s="185"/>
      <c r="AM290" s="185"/>
      <c r="AN290" s="185"/>
      <c r="AO290" s="185"/>
      <c r="AP290" s="185"/>
      <c r="AQ290" s="185"/>
      <c r="AR290" s="180"/>
      <c r="AS290" s="180"/>
      <c r="AT290" s="180"/>
      <c r="AU290" s="180"/>
      <c r="AV290" s="180"/>
      <c r="AW290" s="180"/>
      <c r="AX290" s="180"/>
      <c r="AY290" s="180"/>
      <c r="AZ290" s="181"/>
      <c r="BA290" s="181"/>
      <c r="BB290" s="180"/>
      <c r="BC290" s="180"/>
      <c r="BD290" s="180"/>
      <c r="BE290" s="180"/>
      <c r="BF290" s="180"/>
      <c r="BG290" s="180"/>
      <c r="BH290" s="180"/>
      <c r="BI290" s="180"/>
      <c r="BJ290" s="180"/>
      <c r="BK290" s="180"/>
      <c r="BL290" s="180"/>
      <c r="BM290" s="180"/>
      <c r="BN290" s="180"/>
      <c r="BO290" s="180"/>
      <c r="BP290" s="180"/>
      <c r="BQ290" s="180"/>
      <c r="BR290" s="180"/>
      <c r="BS290" s="180"/>
      <c r="BT290" s="180"/>
      <c r="BU290" s="180"/>
      <c r="BV290" s="180"/>
      <c r="BW290" s="180"/>
      <c r="BX290" s="180"/>
      <c r="BY290" s="180"/>
      <c r="BZ290" s="182"/>
      <c r="CA290" s="180"/>
      <c r="CB290" s="180"/>
      <c r="CC290" s="180"/>
      <c r="CD290" s="180"/>
      <c r="CE290" s="180"/>
      <c r="CF290" s="180"/>
      <c r="CG290" s="180"/>
      <c r="CH290" s="180"/>
      <c r="CI290" s="180"/>
      <c r="CJ290" s="180"/>
      <c r="CK290" s="180"/>
      <c r="CL290" s="180"/>
      <c r="CM290" s="180"/>
      <c r="CN290" s="180"/>
      <c r="CO290" s="180"/>
      <c r="CP290" s="180"/>
      <c r="CQ290" s="180"/>
      <c r="CR290" s="180"/>
      <c r="CS290" s="180"/>
      <c r="CT290" s="180"/>
      <c r="CU290" s="180"/>
      <c r="CV290" s="180"/>
      <c r="CW290" s="180"/>
      <c r="CX290" s="180"/>
      <c r="CY290" s="181"/>
    </row>
    <row r="291" spans="2:103" s="1" customFormat="1" ht="30" customHeight="1">
      <c r="B291" s="183">
        <v>286</v>
      </c>
      <c r="C291" s="370">
        <v>43270</v>
      </c>
      <c r="D291" s="183" t="s">
        <v>165</v>
      </c>
      <c r="E291" s="184" t="s">
        <v>132</v>
      </c>
      <c r="F291" s="184" t="s">
        <v>135</v>
      </c>
      <c r="G291" s="343" t="s">
        <v>110</v>
      </c>
      <c r="H291" s="348">
        <v>5</v>
      </c>
      <c r="I291" s="349">
        <v>5</v>
      </c>
      <c r="J291" s="349">
        <v>2</v>
      </c>
      <c r="K291" s="349">
        <v>2</v>
      </c>
      <c r="L291" s="349">
        <v>5</v>
      </c>
      <c r="M291" s="349">
        <v>5</v>
      </c>
      <c r="N291" s="350">
        <v>5</v>
      </c>
      <c r="O291" s="349">
        <v>5</v>
      </c>
      <c r="P291" s="349">
        <v>2</v>
      </c>
      <c r="Q291" s="351"/>
      <c r="R291" s="349">
        <v>5</v>
      </c>
      <c r="S291" s="349">
        <v>3</v>
      </c>
      <c r="T291" s="349"/>
      <c r="U291" s="349">
        <v>3</v>
      </c>
      <c r="V291" s="351">
        <v>5</v>
      </c>
      <c r="W291" s="351">
        <v>4</v>
      </c>
      <c r="X291" s="183"/>
      <c r="Y291" s="183"/>
      <c r="AB291" s="185"/>
      <c r="AC291" s="185"/>
      <c r="AD291" s="185"/>
      <c r="AE291" s="185"/>
      <c r="AF291" s="185"/>
      <c r="AG291" s="185"/>
      <c r="AH291" s="185"/>
      <c r="AI291" s="185"/>
      <c r="AJ291" s="185"/>
      <c r="AK291" s="185"/>
      <c r="AL291" s="185"/>
      <c r="AM291" s="185"/>
      <c r="AN291" s="185"/>
      <c r="AO291" s="185"/>
      <c r="AP291" s="185"/>
      <c r="AQ291" s="185"/>
      <c r="AR291" s="180"/>
      <c r="AS291" s="180"/>
      <c r="AT291" s="180"/>
      <c r="AU291" s="180"/>
      <c r="AV291" s="180"/>
      <c r="AW291" s="180"/>
      <c r="AX291" s="180"/>
      <c r="AY291" s="180"/>
      <c r="AZ291" s="181"/>
      <c r="BA291" s="181"/>
      <c r="BB291" s="180"/>
      <c r="BC291" s="180"/>
      <c r="BD291" s="180"/>
      <c r="BE291" s="180"/>
      <c r="BF291" s="180"/>
      <c r="BG291" s="180"/>
      <c r="BH291" s="180"/>
      <c r="BI291" s="180"/>
      <c r="BJ291" s="180"/>
      <c r="BK291" s="180"/>
      <c r="BL291" s="180"/>
      <c r="BM291" s="180"/>
      <c r="BN291" s="180"/>
      <c r="BO291" s="180"/>
      <c r="BP291" s="180"/>
      <c r="BQ291" s="180"/>
      <c r="BR291" s="180"/>
      <c r="BS291" s="180"/>
      <c r="BT291" s="180"/>
      <c r="BU291" s="180"/>
      <c r="BV291" s="180"/>
      <c r="BW291" s="180"/>
      <c r="BX291" s="180"/>
      <c r="BY291" s="180"/>
      <c r="BZ291" s="182"/>
      <c r="CA291" s="180"/>
      <c r="CB291" s="180"/>
      <c r="CC291" s="180"/>
      <c r="CD291" s="180"/>
      <c r="CE291" s="180"/>
      <c r="CF291" s="180"/>
      <c r="CG291" s="180"/>
      <c r="CH291" s="180"/>
      <c r="CI291" s="180"/>
      <c r="CJ291" s="180"/>
      <c r="CK291" s="180"/>
      <c r="CL291" s="180"/>
      <c r="CM291" s="180"/>
      <c r="CN291" s="180"/>
      <c r="CO291" s="180"/>
      <c r="CP291" s="180"/>
      <c r="CQ291" s="180"/>
      <c r="CR291" s="180"/>
      <c r="CS291" s="180"/>
      <c r="CT291" s="180"/>
      <c r="CU291" s="180"/>
      <c r="CV291" s="180"/>
      <c r="CW291" s="180"/>
      <c r="CX291" s="180"/>
      <c r="CY291" s="181"/>
    </row>
    <row r="292" spans="2:103" s="1" customFormat="1" ht="30" customHeight="1">
      <c r="B292" s="183">
        <v>287</v>
      </c>
      <c r="C292" s="370">
        <v>43270</v>
      </c>
      <c r="D292" s="183" t="s">
        <v>165</v>
      </c>
      <c r="E292" s="184" t="s">
        <v>133</v>
      </c>
      <c r="F292" s="184" t="s">
        <v>135</v>
      </c>
      <c r="G292" s="343" t="s">
        <v>101</v>
      </c>
      <c r="H292" s="348">
        <v>2</v>
      </c>
      <c r="I292" s="349">
        <v>4</v>
      </c>
      <c r="J292" s="349">
        <v>4</v>
      </c>
      <c r="K292" s="349">
        <v>4</v>
      </c>
      <c r="L292" s="349"/>
      <c r="M292" s="349">
        <v>3</v>
      </c>
      <c r="N292" s="350">
        <v>4</v>
      </c>
      <c r="O292" s="349">
        <v>2</v>
      </c>
      <c r="P292" s="349">
        <v>2</v>
      </c>
      <c r="Q292" s="351">
        <v>3</v>
      </c>
      <c r="R292" s="349">
        <v>3</v>
      </c>
      <c r="S292" s="349">
        <v>3</v>
      </c>
      <c r="T292" s="349">
        <v>3</v>
      </c>
      <c r="U292" s="349"/>
      <c r="V292" s="351">
        <v>3</v>
      </c>
      <c r="W292" s="351">
        <v>3</v>
      </c>
      <c r="X292" s="183"/>
      <c r="Y292" s="183"/>
      <c r="AB292" s="185"/>
      <c r="AC292" s="185"/>
      <c r="AD292" s="185"/>
      <c r="AE292" s="185"/>
      <c r="AF292" s="185"/>
      <c r="AG292" s="185"/>
      <c r="AH292" s="185"/>
      <c r="AI292" s="185"/>
      <c r="AJ292" s="185"/>
      <c r="AK292" s="185"/>
      <c r="AL292" s="185"/>
      <c r="AM292" s="185"/>
      <c r="AN292" s="185"/>
      <c r="AO292" s="185"/>
      <c r="AP292" s="185"/>
      <c r="AQ292" s="185"/>
      <c r="AR292" s="180"/>
      <c r="AS292" s="180"/>
      <c r="AT292" s="180"/>
      <c r="AU292" s="180"/>
      <c r="AV292" s="180"/>
      <c r="AW292" s="180"/>
      <c r="AX292" s="180"/>
      <c r="AY292" s="180"/>
      <c r="AZ292" s="181"/>
      <c r="BA292" s="181"/>
      <c r="BB292" s="180"/>
      <c r="BC292" s="180"/>
      <c r="BD292" s="180"/>
      <c r="BE292" s="180"/>
      <c r="BF292" s="180"/>
      <c r="BG292" s="180"/>
      <c r="BH292" s="180"/>
      <c r="BI292" s="180"/>
      <c r="BJ292" s="180"/>
      <c r="BK292" s="180"/>
      <c r="BL292" s="180"/>
      <c r="BM292" s="180"/>
      <c r="BN292" s="180"/>
      <c r="BO292" s="180"/>
      <c r="BP292" s="180"/>
      <c r="BQ292" s="180"/>
      <c r="BR292" s="180"/>
      <c r="BS292" s="180"/>
      <c r="BT292" s="180"/>
      <c r="BU292" s="180"/>
      <c r="BV292" s="180"/>
      <c r="BW292" s="180"/>
      <c r="BX292" s="180"/>
      <c r="BY292" s="180"/>
      <c r="BZ292" s="182"/>
      <c r="CA292" s="180"/>
      <c r="CB292" s="180"/>
      <c r="CC292" s="180"/>
      <c r="CD292" s="180"/>
      <c r="CE292" s="180"/>
      <c r="CF292" s="180"/>
      <c r="CG292" s="180"/>
      <c r="CH292" s="180"/>
      <c r="CI292" s="180"/>
      <c r="CJ292" s="180"/>
      <c r="CK292" s="180"/>
      <c r="CL292" s="180"/>
      <c r="CM292" s="180"/>
      <c r="CN292" s="180"/>
      <c r="CO292" s="180"/>
      <c r="CP292" s="180"/>
      <c r="CQ292" s="180"/>
      <c r="CR292" s="180"/>
      <c r="CS292" s="180"/>
      <c r="CT292" s="180"/>
      <c r="CU292" s="180"/>
      <c r="CV292" s="180"/>
      <c r="CW292" s="180"/>
      <c r="CX292" s="180"/>
      <c r="CY292" s="181"/>
    </row>
    <row r="293" spans="2:103" s="1" customFormat="1" ht="30" customHeight="1">
      <c r="B293" s="183">
        <v>288</v>
      </c>
      <c r="C293" s="370">
        <v>43270</v>
      </c>
      <c r="D293" s="183" t="s">
        <v>165</v>
      </c>
      <c r="E293" s="184" t="s">
        <v>133</v>
      </c>
      <c r="F293" s="184" t="s">
        <v>135</v>
      </c>
      <c r="G293" s="343" t="s">
        <v>120</v>
      </c>
      <c r="H293" s="348">
        <v>5</v>
      </c>
      <c r="I293" s="349">
        <v>4</v>
      </c>
      <c r="J293" s="349">
        <v>4</v>
      </c>
      <c r="K293" s="349">
        <v>5</v>
      </c>
      <c r="L293" s="349">
        <v>5</v>
      </c>
      <c r="M293" s="349">
        <v>5</v>
      </c>
      <c r="N293" s="350">
        <v>5</v>
      </c>
      <c r="O293" s="349">
        <v>4</v>
      </c>
      <c r="P293" s="349">
        <v>5</v>
      </c>
      <c r="Q293" s="351">
        <v>4</v>
      </c>
      <c r="R293" s="349">
        <v>4</v>
      </c>
      <c r="S293" s="349">
        <v>5</v>
      </c>
      <c r="T293" s="349">
        <v>4</v>
      </c>
      <c r="U293" s="349"/>
      <c r="V293" s="351">
        <v>5</v>
      </c>
      <c r="W293" s="351">
        <v>4</v>
      </c>
      <c r="X293" s="183"/>
      <c r="Y293" s="183"/>
      <c r="AB293" s="185"/>
      <c r="AC293" s="185"/>
      <c r="AD293" s="185"/>
      <c r="AE293" s="185"/>
      <c r="AF293" s="185"/>
      <c r="AG293" s="185"/>
      <c r="AH293" s="185"/>
      <c r="AI293" s="185"/>
      <c r="AJ293" s="185"/>
      <c r="AK293" s="185"/>
      <c r="AL293" s="185"/>
      <c r="AM293" s="185"/>
      <c r="AN293" s="185"/>
      <c r="AO293" s="185"/>
      <c r="AP293" s="185"/>
      <c r="AQ293" s="185"/>
      <c r="AR293" s="180"/>
      <c r="AS293" s="180"/>
      <c r="AT293" s="180"/>
      <c r="AU293" s="180"/>
      <c r="AV293" s="180"/>
      <c r="AW293" s="180"/>
      <c r="AX293" s="180"/>
      <c r="AY293" s="180"/>
      <c r="AZ293" s="181"/>
      <c r="BA293" s="181"/>
      <c r="BB293" s="180"/>
      <c r="BC293" s="180"/>
      <c r="BD293" s="180"/>
      <c r="BE293" s="180"/>
      <c r="BF293" s="180"/>
      <c r="BG293" s="180"/>
      <c r="BH293" s="180"/>
      <c r="BI293" s="180"/>
      <c r="BJ293" s="180"/>
      <c r="BK293" s="180"/>
      <c r="BL293" s="180"/>
      <c r="BM293" s="180"/>
      <c r="BN293" s="180"/>
      <c r="BO293" s="180"/>
      <c r="BP293" s="180"/>
      <c r="BQ293" s="180"/>
      <c r="BR293" s="180"/>
      <c r="BS293" s="180"/>
      <c r="BT293" s="180"/>
      <c r="BU293" s="180"/>
      <c r="BV293" s="180"/>
      <c r="BW293" s="180"/>
      <c r="BX293" s="180"/>
      <c r="BY293" s="180"/>
      <c r="BZ293" s="182"/>
      <c r="CA293" s="180"/>
      <c r="CB293" s="180"/>
      <c r="CC293" s="180"/>
      <c r="CD293" s="180"/>
      <c r="CE293" s="180"/>
      <c r="CF293" s="180"/>
      <c r="CG293" s="180"/>
      <c r="CH293" s="180"/>
      <c r="CI293" s="180"/>
      <c r="CJ293" s="180"/>
      <c r="CK293" s="180"/>
      <c r="CL293" s="180"/>
      <c r="CM293" s="180"/>
      <c r="CN293" s="180"/>
      <c r="CO293" s="180"/>
      <c r="CP293" s="180"/>
      <c r="CQ293" s="180"/>
      <c r="CR293" s="180"/>
      <c r="CS293" s="180"/>
      <c r="CT293" s="180"/>
      <c r="CU293" s="180"/>
      <c r="CV293" s="180"/>
      <c r="CW293" s="180"/>
      <c r="CX293" s="180"/>
      <c r="CY293" s="181"/>
    </row>
    <row r="294" spans="2:103" s="1" customFormat="1" ht="30" customHeight="1">
      <c r="B294" s="367">
        <v>289</v>
      </c>
      <c r="C294" s="370">
        <v>43270</v>
      </c>
      <c r="D294" s="183" t="s">
        <v>165</v>
      </c>
      <c r="E294" s="184" t="s">
        <v>132</v>
      </c>
      <c r="F294" s="184" t="s">
        <v>135</v>
      </c>
      <c r="G294" s="343" t="s">
        <v>113</v>
      </c>
      <c r="H294" s="348">
        <v>1</v>
      </c>
      <c r="I294" s="349">
        <v>3</v>
      </c>
      <c r="J294" s="349">
        <v>1</v>
      </c>
      <c r="K294" s="349">
        <v>1</v>
      </c>
      <c r="L294" s="349">
        <v>3</v>
      </c>
      <c r="M294" s="349">
        <v>1</v>
      </c>
      <c r="N294" s="350">
        <v>1</v>
      </c>
      <c r="O294" s="349"/>
      <c r="P294" s="349">
        <v>2</v>
      </c>
      <c r="Q294" s="351">
        <v>1</v>
      </c>
      <c r="R294" s="349"/>
      <c r="S294" s="349">
        <v>2</v>
      </c>
      <c r="T294" s="349">
        <v>2</v>
      </c>
      <c r="U294" s="349">
        <v>2</v>
      </c>
      <c r="V294" s="351">
        <v>5</v>
      </c>
      <c r="W294" s="351">
        <v>3</v>
      </c>
      <c r="X294" s="183"/>
      <c r="Y294" s="183"/>
      <c r="AB294" s="185"/>
      <c r="AC294" s="185"/>
      <c r="AD294" s="185"/>
      <c r="AE294" s="185"/>
      <c r="AF294" s="185"/>
      <c r="AG294" s="185"/>
      <c r="AH294" s="185"/>
      <c r="AI294" s="185"/>
      <c r="AJ294" s="185"/>
      <c r="AK294" s="185"/>
      <c r="AL294" s="185"/>
      <c r="AM294" s="185"/>
      <c r="AN294" s="185"/>
      <c r="AO294" s="185"/>
      <c r="AP294" s="185"/>
      <c r="AQ294" s="185"/>
      <c r="AR294" s="180"/>
      <c r="AS294" s="180"/>
      <c r="AT294" s="180"/>
      <c r="AU294" s="180"/>
      <c r="AV294" s="180"/>
      <c r="AW294" s="180"/>
      <c r="AX294" s="180"/>
      <c r="AY294" s="180"/>
      <c r="AZ294" s="181"/>
      <c r="BA294" s="181"/>
      <c r="BB294" s="180"/>
      <c r="BC294" s="180"/>
      <c r="BD294" s="180"/>
      <c r="BE294" s="180"/>
      <c r="BF294" s="180"/>
      <c r="BG294" s="180"/>
      <c r="BH294" s="180"/>
      <c r="BI294" s="180"/>
      <c r="BJ294" s="180"/>
      <c r="BK294" s="180"/>
      <c r="BL294" s="180"/>
      <c r="BM294" s="180"/>
      <c r="BN294" s="180"/>
      <c r="BO294" s="180"/>
      <c r="BP294" s="180"/>
      <c r="BQ294" s="180"/>
      <c r="BR294" s="180"/>
      <c r="BS294" s="180"/>
      <c r="BT294" s="180"/>
      <c r="BU294" s="180"/>
      <c r="BV294" s="180"/>
      <c r="BW294" s="180"/>
      <c r="BX294" s="180"/>
      <c r="BY294" s="180"/>
      <c r="BZ294" s="182"/>
      <c r="CA294" s="180"/>
      <c r="CB294" s="180"/>
      <c r="CC294" s="180"/>
      <c r="CD294" s="180"/>
      <c r="CE294" s="180"/>
      <c r="CF294" s="180"/>
      <c r="CG294" s="180"/>
      <c r="CH294" s="180"/>
      <c r="CI294" s="180"/>
      <c r="CJ294" s="180"/>
      <c r="CK294" s="180"/>
      <c r="CL294" s="180"/>
      <c r="CM294" s="180"/>
      <c r="CN294" s="180"/>
      <c r="CO294" s="180"/>
      <c r="CP294" s="180"/>
      <c r="CQ294" s="180"/>
      <c r="CR294" s="180"/>
      <c r="CS294" s="180"/>
      <c r="CT294" s="180"/>
      <c r="CU294" s="180"/>
      <c r="CV294" s="180"/>
      <c r="CW294" s="180"/>
      <c r="CX294" s="180"/>
      <c r="CY294" s="181"/>
    </row>
    <row r="295" spans="2:103" s="1" customFormat="1" ht="30" customHeight="1">
      <c r="B295" s="183">
        <v>290</v>
      </c>
      <c r="C295" s="370">
        <v>43270</v>
      </c>
      <c r="D295" s="183" t="s">
        <v>165</v>
      </c>
      <c r="E295" s="184" t="s">
        <v>133</v>
      </c>
      <c r="F295" s="184" t="s">
        <v>135</v>
      </c>
      <c r="G295" s="343" t="s">
        <v>95</v>
      </c>
      <c r="H295" s="348">
        <v>4</v>
      </c>
      <c r="I295" s="349"/>
      <c r="J295" s="349">
        <v>1</v>
      </c>
      <c r="K295" s="349"/>
      <c r="L295" s="349"/>
      <c r="M295" s="349"/>
      <c r="N295" s="350"/>
      <c r="O295" s="349">
        <v>4</v>
      </c>
      <c r="P295" s="349">
        <v>4</v>
      </c>
      <c r="Q295" s="351"/>
      <c r="R295" s="349">
        <v>4</v>
      </c>
      <c r="S295" s="349">
        <v>4</v>
      </c>
      <c r="T295" s="349">
        <v>3</v>
      </c>
      <c r="U295" s="349">
        <v>4</v>
      </c>
      <c r="V295" s="351">
        <v>5</v>
      </c>
      <c r="W295" s="351">
        <v>3</v>
      </c>
      <c r="X295" s="183"/>
      <c r="Y295" s="183"/>
      <c r="AB295" s="185"/>
      <c r="AC295" s="185"/>
      <c r="AD295" s="185"/>
      <c r="AE295" s="185"/>
      <c r="AF295" s="185"/>
      <c r="AG295" s="185"/>
      <c r="AH295" s="185"/>
      <c r="AI295" s="185"/>
      <c r="AJ295" s="185"/>
      <c r="AK295" s="185"/>
      <c r="AL295" s="185"/>
      <c r="AM295" s="185"/>
      <c r="AN295" s="185"/>
      <c r="AO295" s="185"/>
      <c r="AP295" s="185"/>
      <c r="AQ295" s="185"/>
      <c r="AR295" s="180"/>
      <c r="AS295" s="180"/>
      <c r="AT295" s="180"/>
      <c r="AU295" s="180"/>
      <c r="AV295" s="180"/>
      <c r="AW295" s="180"/>
      <c r="AX295" s="180"/>
      <c r="AY295" s="180"/>
      <c r="AZ295" s="181"/>
      <c r="BA295" s="181"/>
      <c r="BB295" s="180"/>
      <c r="BC295" s="180"/>
      <c r="BD295" s="180"/>
      <c r="BE295" s="180"/>
      <c r="BF295" s="180"/>
      <c r="BG295" s="180"/>
      <c r="BH295" s="180"/>
      <c r="BI295" s="180"/>
      <c r="BJ295" s="180"/>
      <c r="BK295" s="180"/>
      <c r="BL295" s="180"/>
      <c r="BM295" s="180"/>
      <c r="BN295" s="180"/>
      <c r="BO295" s="180"/>
      <c r="BP295" s="180"/>
      <c r="BQ295" s="180"/>
      <c r="BR295" s="180"/>
      <c r="BS295" s="180"/>
      <c r="BT295" s="180"/>
      <c r="BU295" s="180"/>
      <c r="BV295" s="180"/>
      <c r="BW295" s="180"/>
      <c r="BX295" s="180"/>
      <c r="BY295" s="180"/>
      <c r="BZ295" s="182"/>
      <c r="CA295" s="180"/>
      <c r="CB295" s="180"/>
      <c r="CC295" s="180"/>
      <c r="CD295" s="180"/>
      <c r="CE295" s="180"/>
      <c r="CF295" s="180"/>
      <c r="CG295" s="180"/>
      <c r="CH295" s="180"/>
      <c r="CI295" s="180"/>
      <c r="CJ295" s="180"/>
      <c r="CK295" s="180"/>
      <c r="CL295" s="180"/>
      <c r="CM295" s="180"/>
      <c r="CN295" s="180"/>
      <c r="CO295" s="180"/>
      <c r="CP295" s="180"/>
      <c r="CQ295" s="180"/>
      <c r="CR295" s="180"/>
      <c r="CS295" s="180"/>
      <c r="CT295" s="180"/>
      <c r="CU295" s="180"/>
      <c r="CV295" s="180"/>
      <c r="CW295" s="180"/>
      <c r="CX295" s="180"/>
      <c r="CY295" s="181"/>
    </row>
    <row r="296" spans="2:103" s="1" customFormat="1" ht="30" customHeight="1">
      <c r="B296" s="183">
        <v>291</v>
      </c>
      <c r="C296" s="370">
        <v>43270</v>
      </c>
      <c r="D296" s="183" t="s">
        <v>165</v>
      </c>
      <c r="E296" s="184" t="s">
        <v>133</v>
      </c>
      <c r="F296" s="184" t="s">
        <v>134</v>
      </c>
      <c r="G296" s="343" t="s">
        <v>111</v>
      </c>
      <c r="H296" s="348">
        <v>5</v>
      </c>
      <c r="I296" s="349">
        <v>4</v>
      </c>
      <c r="J296" s="349">
        <v>3</v>
      </c>
      <c r="K296" s="349">
        <v>3</v>
      </c>
      <c r="L296" s="349">
        <v>5</v>
      </c>
      <c r="M296" s="349">
        <v>5</v>
      </c>
      <c r="N296" s="350">
        <v>5</v>
      </c>
      <c r="O296" s="349">
        <v>5</v>
      </c>
      <c r="P296" s="349">
        <v>4</v>
      </c>
      <c r="Q296" s="351">
        <v>5</v>
      </c>
      <c r="R296" s="349">
        <v>4</v>
      </c>
      <c r="S296" s="349">
        <v>4</v>
      </c>
      <c r="T296" s="349">
        <v>4</v>
      </c>
      <c r="U296" s="349">
        <v>4</v>
      </c>
      <c r="V296" s="351">
        <v>5</v>
      </c>
      <c r="W296" s="351">
        <v>5</v>
      </c>
      <c r="X296" s="183"/>
      <c r="Y296" s="183"/>
      <c r="AB296" s="185"/>
      <c r="AC296" s="185"/>
      <c r="AD296" s="185"/>
      <c r="AE296" s="185"/>
      <c r="AF296" s="185"/>
      <c r="AG296" s="185"/>
      <c r="AH296" s="185"/>
      <c r="AI296" s="185"/>
      <c r="AJ296" s="185"/>
      <c r="AK296" s="185"/>
      <c r="AL296" s="185"/>
      <c r="AM296" s="185"/>
      <c r="AN296" s="185"/>
      <c r="AO296" s="185"/>
      <c r="AP296" s="185"/>
      <c r="AQ296" s="185"/>
      <c r="AR296" s="180"/>
      <c r="AS296" s="180"/>
      <c r="AT296" s="180"/>
      <c r="AU296" s="180"/>
      <c r="AV296" s="180"/>
      <c r="AW296" s="180"/>
      <c r="AX296" s="180"/>
      <c r="AY296" s="180"/>
      <c r="AZ296" s="181"/>
      <c r="BA296" s="181"/>
      <c r="BB296" s="180"/>
      <c r="BC296" s="180"/>
      <c r="BD296" s="180"/>
      <c r="BE296" s="180"/>
      <c r="BF296" s="180"/>
      <c r="BG296" s="180"/>
      <c r="BH296" s="180"/>
      <c r="BI296" s="180"/>
      <c r="BJ296" s="180"/>
      <c r="BK296" s="180"/>
      <c r="BL296" s="180"/>
      <c r="BM296" s="180"/>
      <c r="BN296" s="180"/>
      <c r="BO296" s="180"/>
      <c r="BP296" s="180"/>
      <c r="BQ296" s="180"/>
      <c r="BR296" s="180"/>
      <c r="BS296" s="180"/>
      <c r="BT296" s="180"/>
      <c r="BU296" s="180"/>
      <c r="BV296" s="180"/>
      <c r="BW296" s="180"/>
      <c r="BX296" s="180"/>
      <c r="BY296" s="180"/>
      <c r="BZ296" s="182"/>
      <c r="CA296" s="180"/>
      <c r="CB296" s="180"/>
      <c r="CC296" s="180"/>
      <c r="CD296" s="180"/>
      <c r="CE296" s="180"/>
      <c r="CF296" s="180"/>
      <c r="CG296" s="180"/>
      <c r="CH296" s="180"/>
      <c r="CI296" s="180"/>
      <c r="CJ296" s="180"/>
      <c r="CK296" s="180"/>
      <c r="CL296" s="180"/>
      <c r="CM296" s="180"/>
      <c r="CN296" s="180"/>
      <c r="CO296" s="180"/>
      <c r="CP296" s="180"/>
      <c r="CQ296" s="180"/>
      <c r="CR296" s="180"/>
      <c r="CS296" s="180"/>
      <c r="CT296" s="180"/>
      <c r="CU296" s="180"/>
      <c r="CV296" s="180"/>
      <c r="CW296" s="180"/>
      <c r="CX296" s="180"/>
      <c r="CY296" s="181"/>
    </row>
    <row r="297" spans="2:103" s="1" customFormat="1" ht="30" customHeight="1">
      <c r="B297" s="183">
        <v>292</v>
      </c>
      <c r="C297" s="370">
        <v>43270</v>
      </c>
      <c r="D297" s="183" t="s">
        <v>165</v>
      </c>
      <c r="E297" s="184" t="s">
        <v>132</v>
      </c>
      <c r="F297" s="184" t="s">
        <v>134</v>
      </c>
      <c r="G297" s="343" t="s">
        <v>122</v>
      </c>
      <c r="H297" s="348">
        <v>5</v>
      </c>
      <c r="I297" s="349">
        <v>5</v>
      </c>
      <c r="J297" s="349">
        <v>3</v>
      </c>
      <c r="K297" s="349">
        <v>3</v>
      </c>
      <c r="L297" s="349">
        <v>5</v>
      </c>
      <c r="M297" s="349">
        <v>5</v>
      </c>
      <c r="N297" s="350">
        <v>5</v>
      </c>
      <c r="O297" s="349">
        <v>5</v>
      </c>
      <c r="P297" s="349">
        <v>5</v>
      </c>
      <c r="Q297" s="351">
        <v>5</v>
      </c>
      <c r="R297" s="349">
        <v>5</v>
      </c>
      <c r="S297" s="349">
        <v>4</v>
      </c>
      <c r="T297" s="349">
        <v>4</v>
      </c>
      <c r="U297" s="349">
        <v>4</v>
      </c>
      <c r="V297" s="351">
        <v>5</v>
      </c>
      <c r="W297" s="351">
        <v>5</v>
      </c>
      <c r="X297" s="183"/>
      <c r="Y297" s="183"/>
      <c r="AB297" s="185"/>
      <c r="AC297" s="185"/>
      <c r="AD297" s="185"/>
      <c r="AE297" s="185"/>
      <c r="AF297" s="185"/>
      <c r="AG297" s="185"/>
      <c r="AH297" s="185"/>
      <c r="AI297" s="185"/>
      <c r="AJ297" s="185"/>
      <c r="AK297" s="185"/>
      <c r="AL297" s="185"/>
      <c r="AM297" s="185"/>
      <c r="AN297" s="185"/>
      <c r="AO297" s="185"/>
      <c r="AP297" s="185"/>
      <c r="AQ297" s="185"/>
      <c r="AR297" s="180"/>
      <c r="AS297" s="180"/>
      <c r="AT297" s="180"/>
      <c r="AU297" s="180"/>
      <c r="AV297" s="180"/>
      <c r="AW297" s="180"/>
      <c r="AX297" s="180"/>
      <c r="AY297" s="180"/>
      <c r="AZ297" s="181"/>
      <c r="BA297" s="181"/>
      <c r="BB297" s="180"/>
      <c r="BC297" s="180"/>
      <c r="BD297" s="180"/>
      <c r="BE297" s="180"/>
      <c r="BF297" s="180"/>
      <c r="BG297" s="180"/>
      <c r="BH297" s="180"/>
      <c r="BI297" s="180"/>
      <c r="BJ297" s="180"/>
      <c r="BK297" s="180"/>
      <c r="BL297" s="180"/>
      <c r="BM297" s="180"/>
      <c r="BN297" s="180"/>
      <c r="BO297" s="180"/>
      <c r="BP297" s="180"/>
      <c r="BQ297" s="180"/>
      <c r="BR297" s="180"/>
      <c r="BS297" s="180"/>
      <c r="BT297" s="180"/>
      <c r="BU297" s="180"/>
      <c r="BV297" s="180"/>
      <c r="BW297" s="180"/>
      <c r="BX297" s="180"/>
      <c r="BY297" s="180"/>
      <c r="BZ297" s="182"/>
      <c r="CA297" s="180"/>
      <c r="CB297" s="180"/>
      <c r="CC297" s="180"/>
      <c r="CD297" s="180"/>
      <c r="CE297" s="180"/>
      <c r="CF297" s="180"/>
      <c r="CG297" s="180"/>
      <c r="CH297" s="180"/>
      <c r="CI297" s="180"/>
      <c r="CJ297" s="180"/>
      <c r="CK297" s="180"/>
      <c r="CL297" s="180"/>
      <c r="CM297" s="180"/>
      <c r="CN297" s="180"/>
      <c r="CO297" s="180"/>
      <c r="CP297" s="180"/>
      <c r="CQ297" s="180"/>
      <c r="CR297" s="180"/>
      <c r="CS297" s="180"/>
      <c r="CT297" s="180"/>
      <c r="CU297" s="180"/>
      <c r="CV297" s="180"/>
      <c r="CW297" s="180"/>
      <c r="CX297" s="180"/>
      <c r="CY297" s="181"/>
    </row>
    <row r="298" spans="2:103" s="1" customFormat="1" ht="30" customHeight="1">
      <c r="B298" s="183">
        <v>293</v>
      </c>
      <c r="C298" s="370">
        <v>43270</v>
      </c>
      <c r="D298" s="183" t="s">
        <v>165</v>
      </c>
      <c r="E298" s="184" t="s">
        <v>131</v>
      </c>
      <c r="F298" s="184" t="s">
        <v>135</v>
      </c>
      <c r="G298" s="343" t="s">
        <v>118</v>
      </c>
      <c r="H298" s="348">
        <v>5</v>
      </c>
      <c r="I298" s="349"/>
      <c r="J298" s="349"/>
      <c r="K298" s="349"/>
      <c r="L298" s="349"/>
      <c r="M298" s="349"/>
      <c r="N298" s="350"/>
      <c r="O298" s="349"/>
      <c r="P298" s="349"/>
      <c r="Q298" s="351"/>
      <c r="R298" s="349"/>
      <c r="S298" s="349"/>
      <c r="T298" s="349"/>
      <c r="U298" s="349"/>
      <c r="V298" s="351"/>
      <c r="W298" s="351"/>
      <c r="X298" s="183"/>
      <c r="Y298" s="183"/>
      <c r="AB298" s="185"/>
      <c r="AC298" s="185"/>
      <c r="AD298" s="185"/>
      <c r="AE298" s="185"/>
      <c r="AF298" s="185"/>
      <c r="AG298" s="185"/>
      <c r="AH298" s="185"/>
      <c r="AI298" s="185"/>
      <c r="AJ298" s="185"/>
      <c r="AK298" s="185"/>
      <c r="AL298" s="185"/>
      <c r="AM298" s="185"/>
      <c r="AN298" s="185"/>
      <c r="AO298" s="185"/>
      <c r="AP298" s="185"/>
      <c r="AQ298" s="185"/>
      <c r="AR298" s="180"/>
      <c r="AS298" s="180"/>
      <c r="AT298" s="180"/>
      <c r="AU298" s="180"/>
      <c r="AV298" s="180"/>
      <c r="AW298" s="180"/>
      <c r="AX298" s="180"/>
      <c r="AY298" s="180"/>
      <c r="AZ298" s="181"/>
      <c r="BA298" s="181"/>
      <c r="BB298" s="180"/>
      <c r="BC298" s="180"/>
      <c r="BD298" s="180"/>
      <c r="BE298" s="180"/>
      <c r="BF298" s="180"/>
      <c r="BG298" s="180"/>
      <c r="BH298" s="180"/>
      <c r="BI298" s="180"/>
      <c r="BJ298" s="180"/>
      <c r="BK298" s="180"/>
      <c r="BL298" s="180"/>
      <c r="BM298" s="180"/>
      <c r="BN298" s="180"/>
      <c r="BO298" s="180"/>
      <c r="BP298" s="180"/>
      <c r="BQ298" s="180"/>
      <c r="BR298" s="180"/>
      <c r="BS298" s="180"/>
      <c r="BT298" s="180"/>
      <c r="BU298" s="180"/>
      <c r="BV298" s="180"/>
      <c r="BW298" s="180"/>
      <c r="BX298" s="180"/>
      <c r="BY298" s="180"/>
      <c r="BZ298" s="182"/>
      <c r="CA298" s="180"/>
      <c r="CB298" s="180"/>
      <c r="CC298" s="180"/>
      <c r="CD298" s="180"/>
      <c r="CE298" s="180"/>
      <c r="CF298" s="180"/>
      <c r="CG298" s="180"/>
      <c r="CH298" s="180"/>
      <c r="CI298" s="180"/>
      <c r="CJ298" s="180"/>
      <c r="CK298" s="180"/>
      <c r="CL298" s="180"/>
      <c r="CM298" s="180"/>
      <c r="CN298" s="180"/>
      <c r="CO298" s="180"/>
      <c r="CP298" s="180"/>
      <c r="CQ298" s="180"/>
      <c r="CR298" s="180"/>
      <c r="CS298" s="180"/>
      <c r="CT298" s="180"/>
      <c r="CU298" s="180"/>
      <c r="CV298" s="180"/>
      <c r="CW298" s="180"/>
      <c r="CX298" s="180"/>
      <c r="CY298" s="181"/>
    </row>
    <row r="299" spans="2:103" s="1" customFormat="1" ht="30" customHeight="1">
      <c r="B299" s="183">
        <v>294</v>
      </c>
      <c r="C299" s="370">
        <v>43270</v>
      </c>
      <c r="D299" s="183" t="s">
        <v>165</v>
      </c>
      <c r="E299" s="184" t="s">
        <v>132</v>
      </c>
      <c r="F299" s="184" t="s">
        <v>135</v>
      </c>
      <c r="G299" s="343" t="s">
        <v>101</v>
      </c>
      <c r="H299" s="348"/>
      <c r="I299" s="349">
        <v>5</v>
      </c>
      <c r="J299" s="349"/>
      <c r="K299" s="349"/>
      <c r="L299" s="349"/>
      <c r="M299" s="349"/>
      <c r="N299" s="350"/>
      <c r="O299" s="349"/>
      <c r="P299" s="349"/>
      <c r="Q299" s="351"/>
      <c r="R299" s="349"/>
      <c r="S299" s="349"/>
      <c r="T299" s="349"/>
      <c r="U299" s="349"/>
      <c r="V299" s="351"/>
      <c r="W299" s="351"/>
      <c r="X299" s="183"/>
      <c r="Y299" s="183"/>
      <c r="AB299" s="185"/>
      <c r="AC299" s="185"/>
      <c r="AD299" s="185"/>
      <c r="AE299" s="185"/>
      <c r="AF299" s="185"/>
      <c r="AG299" s="185"/>
      <c r="AH299" s="185"/>
      <c r="AI299" s="185"/>
      <c r="AJ299" s="185"/>
      <c r="AK299" s="185"/>
      <c r="AL299" s="185"/>
      <c r="AM299" s="185"/>
      <c r="AN299" s="185"/>
      <c r="AO299" s="185"/>
      <c r="AP299" s="185"/>
      <c r="AQ299" s="185"/>
      <c r="AR299" s="180"/>
      <c r="AS299" s="180"/>
      <c r="AT299" s="180"/>
      <c r="AU299" s="180"/>
      <c r="AV299" s="180"/>
      <c r="AW299" s="180"/>
      <c r="AX299" s="180"/>
      <c r="AY299" s="180"/>
      <c r="AZ299" s="181"/>
      <c r="BA299" s="181"/>
      <c r="BB299" s="180"/>
      <c r="BC299" s="180"/>
      <c r="BD299" s="180"/>
      <c r="BE299" s="180"/>
      <c r="BF299" s="180"/>
      <c r="BG299" s="180"/>
      <c r="BH299" s="180"/>
      <c r="BI299" s="180"/>
      <c r="BJ299" s="180"/>
      <c r="BK299" s="180"/>
      <c r="BL299" s="180"/>
      <c r="BM299" s="180"/>
      <c r="BN299" s="180"/>
      <c r="BO299" s="180"/>
      <c r="BP299" s="180"/>
      <c r="BQ299" s="180"/>
      <c r="BR299" s="180"/>
      <c r="BS299" s="180"/>
      <c r="BT299" s="180"/>
      <c r="BU299" s="180"/>
      <c r="BV299" s="180"/>
      <c r="BW299" s="180"/>
      <c r="BX299" s="180"/>
      <c r="BY299" s="180"/>
      <c r="BZ299" s="182"/>
      <c r="CA299" s="180"/>
      <c r="CB299" s="180"/>
      <c r="CC299" s="180"/>
      <c r="CD299" s="180"/>
      <c r="CE299" s="180"/>
      <c r="CF299" s="180"/>
      <c r="CG299" s="180"/>
      <c r="CH299" s="180"/>
      <c r="CI299" s="180"/>
      <c r="CJ299" s="180"/>
      <c r="CK299" s="180"/>
      <c r="CL299" s="180"/>
      <c r="CM299" s="180"/>
      <c r="CN299" s="180"/>
      <c r="CO299" s="180"/>
      <c r="CP299" s="180"/>
      <c r="CQ299" s="180"/>
      <c r="CR299" s="180"/>
      <c r="CS299" s="180"/>
      <c r="CT299" s="180"/>
      <c r="CU299" s="180"/>
      <c r="CV299" s="180"/>
      <c r="CW299" s="180"/>
      <c r="CX299" s="180"/>
      <c r="CY299" s="181"/>
    </row>
    <row r="300" spans="2:103" s="1" customFormat="1" ht="30" customHeight="1">
      <c r="B300" s="183">
        <v>295</v>
      </c>
      <c r="C300" s="370">
        <v>43270</v>
      </c>
      <c r="D300" s="183" t="s">
        <v>165</v>
      </c>
      <c r="E300" s="184" t="s">
        <v>133</v>
      </c>
      <c r="F300" s="184" t="s">
        <v>135</v>
      </c>
      <c r="G300" s="343" t="s">
        <v>99</v>
      </c>
      <c r="H300" s="348">
        <v>4</v>
      </c>
      <c r="I300" s="349">
        <v>4</v>
      </c>
      <c r="J300" s="349">
        <v>4</v>
      </c>
      <c r="K300" s="349"/>
      <c r="L300" s="349">
        <v>5</v>
      </c>
      <c r="M300" s="349">
        <v>2</v>
      </c>
      <c r="N300" s="350">
        <v>4</v>
      </c>
      <c r="O300" s="349">
        <v>1</v>
      </c>
      <c r="P300" s="349">
        <v>5</v>
      </c>
      <c r="Q300" s="351">
        <v>5</v>
      </c>
      <c r="R300" s="349"/>
      <c r="S300" s="349">
        <v>4</v>
      </c>
      <c r="T300" s="349">
        <v>5</v>
      </c>
      <c r="U300" s="349">
        <v>4</v>
      </c>
      <c r="V300" s="351">
        <v>4</v>
      </c>
      <c r="W300" s="351">
        <v>4</v>
      </c>
      <c r="X300" s="183"/>
      <c r="Y300" s="183"/>
      <c r="AB300" s="185"/>
      <c r="AC300" s="185"/>
      <c r="AD300" s="185"/>
      <c r="AE300" s="185"/>
      <c r="AF300" s="185"/>
      <c r="AG300" s="185"/>
      <c r="AH300" s="185"/>
      <c r="AI300" s="185"/>
      <c r="AJ300" s="185"/>
      <c r="AK300" s="185"/>
      <c r="AL300" s="185"/>
      <c r="AM300" s="185"/>
      <c r="AN300" s="185"/>
      <c r="AO300" s="185"/>
      <c r="AP300" s="185"/>
      <c r="AQ300" s="185"/>
      <c r="AR300" s="180"/>
      <c r="AS300" s="180"/>
      <c r="AT300" s="180"/>
      <c r="AU300" s="180"/>
      <c r="AV300" s="180"/>
      <c r="AW300" s="180"/>
      <c r="AX300" s="180"/>
      <c r="AY300" s="180"/>
      <c r="AZ300" s="181"/>
      <c r="BA300" s="181"/>
      <c r="BB300" s="180"/>
      <c r="BC300" s="180"/>
      <c r="BD300" s="180"/>
      <c r="BE300" s="180"/>
      <c r="BF300" s="180"/>
      <c r="BG300" s="180"/>
      <c r="BH300" s="180"/>
      <c r="BI300" s="180"/>
      <c r="BJ300" s="180"/>
      <c r="BK300" s="180"/>
      <c r="BL300" s="180"/>
      <c r="BM300" s="180"/>
      <c r="BN300" s="180"/>
      <c r="BO300" s="180"/>
      <c r="BP300" s="180"/>
      <c r="BQ300" s="180"/>
      <c r="BR300" s="180"/>
      <c r="BS300" s="180"/>
      <c r="BT300" s="180"/>
      <c r="BU300" s="180"/>
      <c r="BV300" s="180"/>
      <c r="BW300" s="180"/>
      <c r="BX300" s="180"/>
      <c r="BY300" s="180"/>
      <c r="BZ300" s="182"/>
      <c r="CA300" s="180"/>
      <c r="CB300" s="180"/>
      <c r="CC300" s="180"/>
      <c r="CD300" s="180"/>
      <c r="CE300" s="180"/>
      <c r="CF300" s="180"/>
      <c r="CG300" s="180"/>
      <c r="CH300" s="180"/>
      <c r="CI300" s="180"/>
      <c r="CJ300" s="180"/>
      <c r="CK300" s="180"/>
      <c r="CL300" s="180"/>
      <c r="CM300" s="180"/>
      <c r="CN300" s="180"/>
      <c r="CO300" s="180"/>
      <c r="CP300" s="180"/>
      <c r="CQ300" s="180"/>
      <c r="CR300" s="180"/>
      <c r="CS300" s="180"/>
      <c r="CT300" s="180"/>
      <c r="CU300" s="180"/>
      <c r="CV300" s="180"/>
      <c r="CW300" s="180"/>
      <c r="CX300" s="180"/>
      <c r="CY300" s="181"/>
    </row>
    <row r="301" spans="2:103" s="1" customFormat="1" ht="30" customHeight="1">
      <c r="B301" s="183">
        <v>296</v>
      </c>
      <c r="C301" s="370">
        <v>43270</v>
      </c>
      <c r="D301" s="183" t="s">
        <v>165</v>
      </c>
      <c r="E301" s="184" t="s">
        <v>132</v>
      </c>
      <c r="F301" s="358" t="s">
        <v>204</v>
      </c>
      <c r="G301" s="343"/>
      <c r="H301" s="348">
        <v>4</v>
      </c>
      <c r="I301" s="349">
        <v>4</v>
      </c>
      <c r="J301" s="349">
        <v>4</v>
      </c>
      <c r="K301" s="349">
        <v>4</v>
      </c>
      <c r="L301" s="349">
        <v>5</v>
      </c>
      <c r="M301" s="349">
        <v>4</v>
      </c>
      <c r="N301" s="350"/>
      <c r="O301" s="349"/>
      <c r="P301" s="349">
        <v>4</v>
      </c>
      <c r="Q301" s="351">
        <v>4</v>
      </c>
      <c r="R301" s="349">
        <v>4</v>
      </c>
      <c r="S301" s="349">
        <v>4</v>
      </c>
      <c r="T301" s="349">
        <v>4</v>
      </c>
      <c r="U301" s="349">
        <v>4</v>
      </c>
      <c r="V301" s="351">
        <v>4</v>
      </c>
      <c r="W301" s="351">
        <v>4</v>
      </c>
      <c r="X301" s="183"/>
      <c r="Y301" s="183"/>
      <c r="AB301" s="185"/>
      <c r="AC301" s="185"/>
      <c r="AD301" s="185"/>
      <c r="AE301" s="185"/>
      <c r="AF301" s="185"/>
      <c r="AG301" s="185"/>
      <c r="AH301" s="185"/>
      <c r="AI301" s="185"/>
      <c r="AJ301" s="185"/>
      <c r="AK301" s="185"/>
      <c r="AL301" s="185"/>
      <c r="AM301" s="185"/>
      <c r="AN301" s="185"/>
      <c r="AO301" s="185"/>
      <c r="AP301" s="185"/>
      <c r="AQ301" s="185"/>
      <c r="AR301" s="180"/>
      <c r="AS301" s="180"/>
      <c r="AT301" s="180"/>
      <c r="AU301" s="180"/>
      <c r="AV301" s="180"/>
      <c r="AW301" s="180"/>
      <c r="AX301" s="180"/>
      <c r="AY301" s="180"/>
      <c r="AZ301" s="181"/>
      <c r="BA301" s="181"/>
      <c r="BB301" s="180"/>
      <c r="BC301" s="180"/>
      <c r="BD301" s="180"/>
      <c r="BE301" s="180"/>
      <c r="BF301" s="180"/>
      <c r="BG301" s="180"/>
      <c r="BH301" s="180"/>
      <c r="BI301" s="180"/>
      <c r="BJ301" s="180"/>
      <c r="BK301" s="180"/>
      <c r="BL301" s="180"/>
      <c r="BM301" s="180"/>
      <c r="BN301" s="180"/>
      <c r="BO301" s="180"/>
      <c r="BP301" s="180"/>
      <c r="BQ301" s="180"/>
      <c r="BR301" s="180"/>
      <c r="BS301" s="180"/>
      <c r="BT301" s="180"/>
      <c r="BU301" s="180"/>
      <c r="BV301" s="180"/>
      <c r="BW301" s="180"/>
      <c r="BX301" s="180"/>
      <c r="BY301" s="180"/>
      <c r="BZ301" s="182"/>
      <c r="CA301" s="180"/>
      <c r="CB301" s="180"/>
      <c r="CC301" s="180"/>
      <c r="CD301" s="180"/>
      <c r="CE301" s="180"/>
      <c r="CF301" s="180"/>
      <c r="CG301" s="180"/>
      <c r="CH301" s="180"/>
      <c r="CI301" s="180"/>
      <c r="CJ301" s="180"/>
      <c r="CK301" s="180"/>
      <c r="CL301" s="180"/>
      <c r="CM301" s="180"/>
      <c r="CN301" s="180"/>
      <c r="CO301" s="180"/>
      <c r="CP301" s="180"/>
      <c r="CQ301" s="180"/>
      <c r="CR301" s="180"/>
      <c r="CS301" s="180"/>
      <c r="CT301" s="180"/>
      <c r="CU301" s="180"/>
      <c r="CV301" s="180"/>
      <c r="CW301" s="180"/>
      <c r="CX301" s="180"/>
      <c r="CY301" s="181"/>
    </row>
    <row r="302" spans="2:103" s="1" customFormat="1" ht="30" customHeight="1">
      <c r="B302" s="367">
        <v>297</v>
      </c>
      <c r="C302" s="370">
        <v>43270</v>
      </c>
      <c r="D302" s="183" t="s">
        <v>165</v>
      </c>
      <c r="E302" s="184" t="s">
        <v>132</v>
      </c>
      <c r="F302" s="184" t="s">
        <v>135</v>
      </c>
      <c r="G302" s="343" t="s">
        <v>108</v>
      </c>
      <c r="H302" s="348">
        <v>5</v>
      </c>
      <c r="I302" s="349">
        <v>5</v>
      </c>
      <c r="J302" s="349">
        <v>5</v>
      </c>
      <c r="K302" s="349">
        <v>5</v>
      </c>
      <c r="L302" s="349">
        <v>5</v>
      </c>
      <c r="M302" s="349">
        <v>5</v>
      </c>
      <c r="N302" s="350">
        <v>5</v>
      </c>
      <c r="O302" s="349">
        <v>5</v>
      </c>
      <c r="P302" s="349">
        <v>5</v>
      </c>
      <c r="Q302" s="351">
        <v>5</v>
      </c>
      <c r="R302" s="349">
        <v>5</v>
      </c>
      <c r="S302" s="349">
        <v>5</v>
      </c>
      <c r="T302" s="349">
        <v>5</v>
      </c>
      <c r="U302" s="349">
        <v>5</v>
      </c>
      <c r="V302" s="351">
        <v>5</v>
      </c>
      <c r="W302" s="351">
        <v>5</v>
      </c>
      <c r="X302" s="183"/>
      <c r="Y302" s="183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0"/>
      <c r="AS302" s="180"/>
      <c r="AT302" s="180"/>
      <c r="AU302" s="180"/>
      <c r="AV302" s="180"/>
      <c r="AW302" s="180"/>
      <c r="AX302" s="180"/>
      <c r="AY302" s="180"/>
      <c r="AZ302" s="181"/>
      <c r="BA302" s="181"/>
      <c r="BB302" s="180"/>
      <c r="BC302" s="180"/>
      <c r="BD302" s="180"/>
      <c r="BE302" s="180"/>
      <c r="BF302" s="180"/>
      <c r="BG302" s="180"/>
      <c r="BH302" s="180"/>
      <c r="BI302" s="180"/>
      <c r="BJ302" s="180"/>
      <c r="BK302" s="180"/>
      <c r="BL302" s="180"/>
      <c r="BM302" s="180"/>
      <c r="BN302" s="180"/>
      <c r="BO302" s="180"/>
      <c r="BP302" s="180"/>
      <c r="BQ302" s="180"/>
      <c r="BR302" s="180"/>
      <c r="BS302" s="180"/>
      <c r="BT302" s="180"/>
      <c r="BU302" s="180"/>
      <c r="BV302" s="180"/>
      <c r="BW302" s="180"/>
      <c r="BX302" s="180"/>
      <c r="BY302" s="180"/>
      <c r="BZ302" s="182"/>
      <c r="CA302" s="180"/>
      <c r="CB302" s="180"/>
      <c r="CC302" s="180"/>
      <c r="CD302" s="180"/>
      <c r="CE302" s="180"/>
      <c r="CF302" s="180"/>
      <c r="CG302" s="180"/>
      <c r="CH302" s="180"/>
      <c r="CI302" s="180"/>
      <c r="CJ302" s="180"/>
      <c r="CK302" s="180"/>
      <c r="CL302" s="180"/>
      <c r="CM302" s="180"/>
      <c r="CN302" s="180"/>
      <c r="CO302" s="180"/>
      <c r="CP302" s="180"/>
      <c r="CQ302" s="180"/>
      <c r="CR302" s="180"/>
      <c r="CS302" s="180"/>
      <c r="CT302" s="180"/>
      <c r="CU302" s="180"/>
      <c r="CV302" s="180"/>
      <c r="CW302" s="180"/>
      <c r="CX302" s="180"/>
      <c r="CY302" s="181"/>
    </row>
    <row r="303" spans="2:103" s="1" customFormat="1" ht="30" customHeight="1">
      <c r="B303" s="183">
        <v>298</v>
      </c>
      <c r="C303" s="370">
        <v>43270</v>
      </c>
      <c r="D303" s="183" t="s">
        <v>165</v>
      </c>
      <c r="E303" s="184" t="s">
        <v>132</v>
      </c>
      <c r="F303" s="184" t="s">
        <v>135</v>
      </c>
      <c r="G303" s="343" t="s">
        <v>100</v>
      </c>
      <c r="H303" s="348">
        <v>3</v>
      </c>
      <c r="I303" s="349">
        <v>3</v>
      </c>
      <c r="J303" s="349">
        <v>5</v>
      </c>
      <c r="K303" s="349">
        <v>4</v>
      </c>
      <c r="L303" s="349">
        <v>3</v>
      </c>
      <c r="M303" s="349">
        <v>2</v>
      </c>
      <c r="N303" s="350">
        <v>2</v>
      </c>
      <c r="O303" s="349">
        <v>2</v>
      </c>
      <c r="P303" s="349">
        <v>3</v>
      </c>
      <c r="Q303" s="351">
        <v>4</v>
      </c>
      <c r="R303" s="349">
        <v>4</v>
      </c>
      <c r="S303" s="349">
        <v>4</v>
      </c>
      <c r="T303" s="349">
        <v>4</v>
      </c>
      <c r="U303" s="349">
        <v>4</v>
      </c>
      <c r="V303" s="351">
        <v>3</v>
      </c>
      <c r="W303" s="351">
        <v>3</v>
      </c>
      <c r="X303" s="183"/>
      <c r="Y303" s="183"/>
      <c r="AB303" s="185"/>
      <c r="AC303" s="185"/>
      <c r="AD303" s="185"/>
      <c r="AE303" s="185"/>
      <c r="AF303" s="185"/>
      <c r="AG303" s="185"/>
      <c r="AH303" s="185"/>
      <c r="AI303" s="185"/>
      <c r="AJ303" s="185"/>
      <c r="AK303" s="185"/>
      <c r="AL303" s="185"/>
      <c r="AM303" s="185"/>
      <c r="AN303" s="185"/>
      <c r="AO303" s="185"/>
      <c r="AP303" s="185"/>
      <c r="AQ303" s="185"/>
      <c r="AR303" s="180"/>
      <c r="AS303" s="180"/>
      <c r="AT303" s="180"/>
      <c r="AU303" s="180"/>
      <c r="AV303" s="180"/>
      <c r="AW303" s="180"/>
      <c r="AX303" s="180"/>
      <c r="AY303" s="180"/>
      <c r="AZ303" s="181"/>
      <c r="BA303" s="181"/>
      <c r="BB303" s="180"/>
      <c r="BC303" s="180"/>
      <c r="BD303" s="180"/>
      <c r="BE303" s="180"/>
      <c r="BF303" s="180"/>
      <c r="BG303" s="180"/>
      <c r="BH303" s="180"/>
      <c r="BI303" s="180"/>
      <c r="BJ303" s="180"/>
      <c r="BK303" s="180"/>
      <c r="BL303" s="180"/>
      <c r="BM303" s="180"/>
      <c r="BN303" s="180"/>
      <c r="BO303" s="180"/>
      <c r="BP303" s="180"/>
      <c r="BQ303" s="180"/>
      <c r="BR303" s="180"/>
      <c r="BS303" s="180"/>
      <c r="BT303" s="180"/>
      <c r="BU303" s="180"/>
      <c r="BV303" s="180"/>
      <c r="BW303" s="180"/>
      <c r="BX303" s="180"/>
      <c r="BY303" s="180"/>
      <c r="BZ303" s="182"/>
      <c r="CA303" s="180"/>
      <c r="CB303" s="180"/>
      <c r="CC303" s="180"/>
      <c r="CD303" s="180"/>
      <c r="CE303" s="180"/>
      <c r="CF303" s="180"/>
      <c r="CG303" s="180"/>
      <c r="CH303" s="180"/>
      <c r="CI303" s="180"/>
      <c r="CJ303" s="180"/>
      <c r="CK303" s="180"/>
      <c r="CL303" s="180"/>
      <c r="CM303" s="180"/>
      <c r="CN303" s="180"/>
      <c r="CO303" s="180"/>
      <c r="CP303" s="180"/>
      <c r="CQ303" s="180"/>
      <c r="CR303" s="180"/>
      <c r="CS303" s="180"/>
      <c r="CT303" s="180"/>
      <c r="CU303" s="180"/>
      <c r="CV303" s="180"/>
      <c r="CW303" s="180"/>
      <c r="CX303" s="180"/>
      <c r="CY303" s="181"/>
    </row>
    <row r="304" spans="2:103" s="1" customFormat="1" ht="30" customHeight="1">
      <c r="B304" s="183">
        <v>299</v>
      </c>
      <c r="C304" s="370">
        <v>43270</v>
      </c>
      <c r="D304" s="183" t="s">
        <v>165</v>
      </c>
      <c r="E304" s="184" t="s">
        <v>132</v>
      </c>
      <c r="F304" s="184" t="s">
        <v>134</v>
      </c>
      <c r="G304" s="343" t="s">
        <v>115</v>
      </c>
      <c r="H304" s="348">
        <v>3</v>
      </c>
      <c r="I304" s="349">
        <v>4</v>
      </c>
      <c r="J304" s="349">
        <v>3</v>
      </c>
      <c r="K304" s="349">
        <v>3</v>
      </c>
      <c r="L304" s="349">
        <v>3</v>
      </c>
      <c r="M304" s="349">
        <v>3</v>
      </c>
      <c r="N304" s="350">
        <v>4</v>
      </c>
      <c r="O304" s="349">
        <v>4</v>
      </c>
      <c r="P304" s="349">
        <v>3</v>
      </c>
      <c r="Q304" s="351">
        <v>4</v>
      </c>
      <c r="R304" s="349">
        <v>4</v>
      </c>
      <c r="S304" s="349">
        <v>3</v>
      </c>
      <c r="T304" s="349">
        <v>3</v>
      </c>
      <c r="U304" s="349">
        <v>3</v>
      </c>
      <c r="V304" s="351">
        <v>4</v>
      </c>
      <c r="W304" s="351">
        <v>3</v>
      </c>
      <c r="X304" s="183"/>
      <c r="Y304" s="183"/>
      <c r="AB304" s="185"/>
      <c r="AC304" s="185"/>
      <c r="AD304" s="185"/>
      <c r="AE304" s="185"/>
      <c r="AF304" s="185"/>
      <c r="AG304" s="185"/>
      <c r="AH304" s="185"/>
      <c r="AI304" s="185"/>
      <c r="AJ304" s="185"/>
      <c r="AK304" s="185"/>
      <c r="AL304" s="185"/>
      <c r="AM304" s="185"/>
      <c r="AN304" s="185"/>
      <c r="AO304" s="185"/>
      <c r="AP304" s="185"/>
      <c r="AQ304" s="185"/>
      <c r="AR304" s="180"/>
      <c r="AS304" s="180"/>
      <c r="AT304" s="180"/>
      <c r="AU304" s="180"/>
      <c r="AV304" s="180"/>
      <c r="AW304" s="180"/>
      <c r="AX304" s="180"/>
      <c r="AY304" s="180"/>
      <c r="AZ304" s="181"/>
      <c r="BA304" s="181"/>
      <c r="BB304" s="180"/>
      <c r="BC304" s="180"/>
      <c r="BD304" s="180"/>
      <c r="BE304" s="180"/>
      <c r="BF304" s="180"/>
      <c r="BG304" s="180"/>
      <c r="BH304" s="180"/>
      <c r="BI304" s="180"/>
      <c r="BJ304" s="180"/>
      <c r="BK304" s="180"/>
      <c r="BL304" s="180"/>
      <c r="BM304" s="180"/>
      <c r="BN304" s="180"/>
      <c r="BO304" s="180"/>
      <c r="BP304" s="180"/>
      <c r="BQ304" s="180"/>
      <c r="BR304" s="180"/>
      <c r="BS304" s="180"/>
      <c r="BT304" s="180"/>
      <c r="BU304" s="180"/>
      <c r="BV304" s="180"/>
      <c r="BW304" s="180"/>
      <c r="BX304" s="180"/>
      <c r="BY304" s="180"/>
      <c r="BZ304" s="182"/>
      <c r="CA304" s="180"/>
      <c r="CB304" s="180"/>
      <c r="CC304" s="180"/>
      <c r="CD304" s="180"/>
      <c r="CE304" s="180"/>
      <c r="CF304" s="180"/>
      <c r="CG304" s="180"/>
      <c r="CH304" s="180"/>
      <c r="CI304" s="180"/>
      <c r="CJ304" s="180"/>
      <c r="CK304" s="180"/>
      <c r="CL304" s="180"/>
      <c r="CM304" s="180"/>
      <c r="CN304" s="180"/>
      <c r="CO304" s="180"/>
      <c r="CP304" s="180"/>
      <c r="CQ304" s="180"/>
      <c r="CR304" s="180"/>
      <c r="CS304" s="180"/>
      <c r="CT304" s="180"/>
      <c r="CU304" s="180"/>
      <c r="CV304" s="180"/>
      <c r="CW304" s="180"/>
      <c r="CX304" s="180"/>
      <c r="CY304" s="181"/>
    </row>
    <row r="305" spans="2:103" s="1" customFormat="1" ht="30" customHeight="1">
      <c r="B305" s="183">
        <v>300</v>
      </c>
      <c r="C305" s="370">
        <v>43270</v>
      </c>
      <c r="D305" s="183" t="s">
        <v>165</v>
      </c>
      <c r="E305" s="184" t="s">
        <v>133</v>
      </c>
      <c r="F305" s="184" t="s">
        <v>135</v>
      </c>
      <c r="G305" s="343"/>
      <c r="H305" s="348">
        <v>4</v>
      </c>
      <c r="I305" s="349">
        <v>4</v>
      </c>
      <c r="J305" s="349"/>
      <c r="K305" s="349">
        <v>4</v>
      </c>
      <c r="L305" s="349">
        <v>4</v>
      </c>
      <c r="M305" s="349">
        <v>4</v>
      </c>
      <c r="N305" s="350">
        <v>4</v>
      </c>
      <c r="O305" s="349">
        <v>4</v>
      </c>
      <c r="P305" s="349">
        <v>4</v>
      </c>
      <c r="Q305" s="351">
        <v>4</v>
      </c>
      <c r="R305" s="349">
        <v>4</v>
      </c>
      <c r="S305" s="349">
        <v>4</v>
      </c>
      <c r="T305" s="349">
        <v>4</v>
      </c>
      <c r="U305" s="349">
        <v>4</v>
      </c>
      <c r="V305" s="351">
        <v>4</v>
      </c>
      <c r="W305" s="351">
        <v>4</v>
      </c>
      <c r="X305" s="183"/>
      <c r="Y305" s="183"/>
      <c r="AB305" s="185"/>
      <c r="AC305" s="185"/>
      <c r="AD305" s="185"/>
      <c r="AE305" s="185"/>
      <c r="AF305" s="185"/>
      <c r="AG305" s="185"/>
      <c r="AH305" s="185"/>
      <c r="AI305" s="185"/>
      <c r="AJ305" s="185"/>
      <c r="AK305" s="185"/>
      <c r="AL305" s="185"/>
      <c r="AM305" s="185"/>
      <c r="AN305" s="185"/>
      <c r="AO305" s="185"/>
      <c r="AP305" s="185"/>
      <c r="AQ305" s="185"/>
      <c r="AR305" s="180"/>
      <c r="AS305" s="180"/>
      <c r="AT305" s="180"/>
      <c r="AU305" s="180"/>
      <c r="AV305" s="180"/>
      <c r="AW305" s="180"/>
      <c r="AX305" s="180"/>
      <c r="AY305" s="180"/>
      <c r="AZ305" s="181"/>
      <c r="BA305" s="181"/>
      <c r="BB305" s="180"/>
      <c r="BC305" s="180"/>
      <c r="BD305" s="180"/>
      <c r="BE305" s="180"/>
      <c r="BF305" s="180"/>
      <c r="BG305" s="180"/>
      <c r="BH305" s="180"/>
      <c r="BI305" s="180"/>
      <c r="BJ305" s="180"/>
      <c r="BK305" s="180"/>
      <c r="BL305" s="180"/>
      <c r="BM305" s="180"/>
      <c r="BN305" s="180"/>
      <c r="BO305" s="180"/>
      <c r="BP305" s="180"/>
      <c r="BQ305" s="180"/>
      <c r="BR305" s="180"/>
      <c r="BS305" s="180"/>
      <c r="BT305" s="180"/>
      <c r="BU305" s="180"/>
      <c r="BV305" s="180"/>
      <c r="BW305" s="180"/>
      <c r="BX305" s="180"/>
      <c r="BY305" s="180"/>
      <c r="BZ305" s="182"/>
      <c r="CA305" s="180"/>
      <c r="CB305" s="180"/>
      <c r="CC305" s="180"/>
      <c r="CD305" s="180"/>
      <c r="CE305" s="180"/>
      <c r="CF305" s="180"/>
      <c r="CG305" s="180"/>
      <c r="CH305" s="180"/>
      <c r="CI305" s="180"/>
      <c r="CJ305" s="180"/>
      <c r="CK305" s="180"/>
      <c r="CL305" s="180"/>
      <c r="CM305" s="180"/>
      <c r="CN305" s="180"/>
      <c r="CO305" s="180"/>
      <c r="CP305" s="180"/>
      <c r="CQ305" s="180"/>
      <c r="CR305" s="180"/>
      <c r="CS305" s="180"/>
      <c r="CT305" s="180"/>
      <c r="CU305" s="180"/>
      <c r="CV305" s="180"/>
      <c r="CW305" s="180"/>
      <c r="CX305" s="180"/>
      <c r="CY305" s="181"/>
    </row>
    <row r="306" spans="2:103" s="1" customFormat="1" ht="30" customHeight="1">
      <c r="B306" s="183">
        <v>301</v>
      </c>
      <c r="C306" s="370">
        <v>43270</v>
      </c>
      <c r="D306" s="183" t="s">
        <v>165</v>
      </c>
      <c r="E306" s="184" t="s">
        <v>133</v>
      </c>
      <c r="F306" s="184" t="s">
        <v>135</v>
      </c>
      <c r="G306" s="343" t="s">
        <v>95</v>
      </c>
      <c r="H306" s="348">
        <v>4</v>
      </c>
      <c r="I306" s="349">
        <v>4</v>
      </c>
      <c r="J306" s="349"/>
      <c r="K306" s="349">
        <v>4</v>
      </c>
      <c r="L306" s="349">
        <v>4</v>
      </c>
      <c r="M306" s="349">
        <v>4</v>
      </c>
      <c r="N306" s="350">
        <v>4</v>
      </c>
      <c r="O306" s="349">
        <v>4</v>
      </c>
      <c r="P306" s="349">
        <v>4</v>
      </c>
      <c r="Q306" s="351">
        <v>4</v>
      </c>
      <c r="R306" s="349">
        <v>4</v>
      </c>
      <c r="S306" s="349">
        <v>4</v>
      </c>
      <c r="T306" s="349">
        <v>4</v>
      </c>
      <c r="U306" s="349">
        <v>4</v>
      </c>
      <c r="V306" s="351">
        <v>4</v>
      </c>
      <c r="W306" s="351">
        <v>4</v>
      </c>
      <c r="X306" s="183"/>
      <c r="Y306" s="183"/>
      <c r="AB306" s="185"/>
      <c r="AC306" s="185"/>
      <c r="AD306" s="185"/>
      <c r="AE306" s="185"/>
      <c r="AF306" s="185"/>
      <c r="AG306" s="185"/>
      <c r="AH306" s="185"/>
      <c r="AI306" s="185"/>
      <c r="AJ306" s="185"/>
      <c r="AK306" s="185"/>
      <c r="AL306" s="185"/>
      <c r="AM306" s="185"/>
      <c r="AN306" s="185"/>
      <c r="AO306" s="185"/>
      <c r="AP306" s="185"/>
      <c r="AQ306" s="185"/>
      <c r="AR306" s="180"/>
      <c r="AS306" s="180"/>
      <c r="AT306" s="180"/>
      <c r="AU306" s="180"/>
      <c r="AV306" s="180"/>
      <c r="AW306" s="180"/>
      <c r="AX306" s="180"/>
      <c r="AY306" s="180"/>
      <c r="AZ306" s="181"/>
      <c r="BA306" s="181"/>
      <c r="BB306" s="180"/>
      <c r="BC306" s="180"/>
      <c r="BD306" s="180"/>
      <c r="BE306" s="180"/>
      <c r="BF306" s="180"/>
      <c r="BG306" s="180"/>
      <c r="BH306" s="180"/>
      <c r="BI306" s="180"/>
      <c r="BJ306" s="180"/>
      <c r="BK306" s="180"/>
      <c r="BL306" s="180"/>
      <c r="BM306" s="180"/>
      <c r="BN306" s="180"/>
      <c r="BO306" s="180"/>
      <c r="BP306" s="180"/>
      <c r="BQ306" s="180"/>
      <c r="BR306" s="180"/>
      <c r="BS306" s="180"/>
      <c r="BT306" s="180"/>
      <c r="BU306" s="180"/>
      <c r="BV306" s="180"/>
      <c r="BW306" s="180"/>
      <c r="BX306" s="180"/>
      <c r="BY306" s="180"/>
      <c r="BZ306" s="182"/>
      <c r="CA306" s="180"/>
      <c r="CB306" s="180"/>
      <c r="CC306" s="180"/>
      <c r="CD306" s="180"/>
      <c r="CE306" s="180"/>
      <c r="CF306" s="180"/>
      <c r="CG306" s="180"/>
      <c r="CH306" s="180"/>
      <c r="CI306" s="180"/>
      <c r="CJ306" s="180"/>
      <c r="CK306" s="180"/>
      <c r="CL306" s="180"/>
      <c r="CM306" s="180"/>
      <c r="CN306" s="180"/>
      <c r="CO306" s="180"/>
      <c r="CP306" s="180"/>
      <c r="CQ306" s="180"/>
      <c r="CR306" s="180"/>
      <c r="CS306" s="180"/>
      <c r="CT306" s="180"/>
      <c r="CU306" s="180"/>
      <c r="CV306" s="180"/>
      <c r="CW306" s="180"/>
      <c r="CX306" s="180"/>
      <c r="CY306" s="181"/>
    </row>
    <row r="307" spans="2:103" s="1" customFormat="1" ht="30" customHeight="1">
      <c r="B307" s="183">
        <v>302</v>
      </c>
      <c r="C307" s="370">
        <v>43270</v>
      </c>
      <c r="D307" s="183" t="s">
        <v>166</v>
      </c>
      <c r="E307" s="184" t="s">
        <v>132</v>
      </c>
      <c r="F307" s="184" t="s">
        <v>135</v>
      </c>
      <c r="G307" s="343" t="s">
        <v>119</v>
      </c>
      <c r="H307" s="348">
        <v>5</v>
      </c>
      <c r="I307" s="349">
        <v>5</v>
      </c>
      <c r="J307" s="349">
        <v>3</v>
      </c>
      <c r="K307" s="349">
        <v>4</v>
      </c>
      <c r="L307" s="349">
        <v>5</v>
      </c>
      <c r="M307" s="349">
        <v>4</v>
      </c>
      <c r="N307" s="350">
        <v>4</v>
      </c>
      <c r="O307" s="349">
        <v>4</v>
      </c>
      <c r="P307" s="349">
        <v>4</v>
      </c>
      <c r="Q307" s="351">
        <v>4</v>
      </c>
      <c r="R307" s="349">
        <v>5</v>
      </c>
      <c r="S307" s="349">
        <v>4</v>
      </c>
      <c r="T307" s="349">
        <v>5</v>
      </c>
      <c r="U307" s="349">
        <v>5</v>
      </c>
      <c r="V307" s="351">
        <v>5</v>
      </c>
      <c r="W307" s="351">
        <v>5</v>
      </c>
      <c r="X307" s="183"/>
      <c r="Y307" s="183"/>
      <c r="AB307" s="185"/>
      <c r="AC307" s="185"/>
      <c r="AD307" s="185"/>
      <c r="AE307" s="185"/>
      <c r="AF307" s="185"/>
      <c r="AG307" s="185"/>
      <c r="AH307" s="185"/>
      <c r="AI307" s="185"/>
      <c r="AJ307" s="185"/>
      <c r="AK307" s="185"/>
      <c r="AL307" s="185"/>
      <c r="AM307" s="185"/>
      <c r="AN307" s="185"/>
      <c r="AO307" s="185"/>
      <c r="AP307" s="185"/>
      <c r="AQ307" s="185"/>
      <c r="AR307" s="180"/>
      <c r="AS307" s="180"/>
      <c r="AT307" s="180"/>
      <c r="AU307" s="180"/>
      <c r="AV307" s="180"/>
      <c r="AW307" s="180"/>
      <c r="AX307" s="180"/>
      <c r="AY307" s="180"/>
      <c r="AZ307" s="181"/>
      <c r="BA307" s="181"/>
      <c r="BB307" s="180"/>
      <c r="BC307" s="180"/>
      <c r="BD307" s="180"/>
      <c r="BE307" s="180"/>
      <c r="BF307" s="180"/>
      <c r="BG307" s="180"/>
      <c r="BH307" s="180"/>
      <c r="BI307" s="180"/>
      <c r="BJ307" s="180"/>
      <c r="BK307" s="180"/>
      <c r="BL307" s="180"/>
      <c r="BM307" s="180"/>
      <c r="BN307" s="180"/>
      <c r="BO307" s="180"/>
      <c r="BP307" s="180"/>
      <c r="BQ307" s="180"/>
      <c r="BR307" s="180"/>
      <c r="BS307" s="180"/>
      <c r="BT307" s="180"/>
      <c r="BU307" s="180"/>
      <c r="BV307" s="180"/>
      <c r="BW307" s="180"/>
      <c r="BX307" s="180"/>
      <c r="BY307" s="180"/>
      <c r="BZ307" s="182"/>
      <c r="CA307" s="180"/>
      <c r="CB307" s="180"/>
      <c r="CC307" s="180"/>
      <c r="CD307" s="180"/>
      <c r="CE307" s="180"/>
      <c r="CF307" s="180"/>
      <c r="CG307" s="180"/>
      <c r="CH307" s="180"/>
      <c r="CI307" s="180"/>
      <c r="CJ307" s="180"/>
      <c r="CK307" s="180"/>
      <c r="CL307" s="180"/>
      <c r="CM307" s="180"/>
      <c r="CN307" s="180"/>
      <c r="CO307" s="180"/>
      <c r="CP307" s="180"/>
      <c r="CQ307" s="180"/>
      <c r="CR307" s="180"/>
      <c r="CS307" s="180"/>
      <c r="CT307" s="180"/>
      <c r="CU307" s="180"/>
      <c r="CV307" s="180"/>
      <c r="CW307" s="180"/>
      <c r="CX307" s="180"/>
      <c r="CY307" s="181"/>
    </row>
    <row r="308" spans="2:103" s="1" customFormat="1" ht="30" customHeight="1">
      <c r="B308" s="183">
        <v>303</v>
      </c>
      <c r="C308" s="370">
        <v>43270</v>
      </c>
      <c r="D308" s="183" t="s">
        <v>165</v>
      </c>
      <c r="E308" s="184" t="s">
        <v>133</v>
      </c>
      <c r="F308" s="184" t="s">
        <v>135</v>
      </c>
      <c r="G308" s="343" t="s">
        <v>113</v>
      </c>
      <c r="H308" s="348">
        <v>3</v>
      </c>
      <c r="I308" s="349">
        <v>2</v>
      </c>
      <c r="J308" s="349">
        <v>4</v>
      </c>
      <c r="K308" s="349">
        <v>3</v>
      </c>
      <c r="L308" s="349">
        <v>4</v>
      </c>
      <c r="M308" s="349">
        <v>3</v>
      </c>
      <c r="N308" s="350">
        <v>3</v>
      </c>
      <c r="O308" s="349">
        <v>2</v>
      </c>
      <c r="P308" s="349">
        <v>2</v>
      </c>
      <c r="Q308" s="351">
        <v>3</v>
      </c>
      <c r="R308" s="349">
        <v>3</v>
      </c>
      <c r="S308" s="349">
        <v>3</v>
      </c>
      <c r="T308" s="349">
        <v>2</v>
      </c>
      <c r="U308" s="349">
        <v>3</v>
      </c>
      <c r="V308" s="351">
        <v>2</v>
      </c>
      <c r="W308" s="351">
        <v>3</v>
      </c>
      <c r="X308" s="183"/>
      <c r="Y308" s="183"/>
      <c r="AB308" s="185"/>
      <c r="AC308" s="185"/>
      <c r="AD308" s="185"/>
      <c r="AE308" s="185"/>
      <c r="AF308" s="185"/>
      <c r="AG308" s="185"/>
      <c r="AH308" s="185"/>
      <c r="AI308" s="185"/>
      <c r="AJ308" s="185"/>
      <c r="AK308" s="185"/>
      <c r="AL308" s="185"/>
      <c r="AM308" s="185"/>
      <c r="AN308" s="185"/>
      <c r="AO308" s="185"/>
      <c r="AP308" s="185"/>
      <c r="AQ308" s="185"/>
      <c r="AR308" s="180"/>
      <c r="AS308" s="180"/>
      <c r="AT308" s="180"/>
      <c r="AU308" s="180"/>
      <c r="AV308" s="180"/>
      <c r="AW308" s="180"/>
      <c r="AX308" s="180"/>
      <c r="AY308" s="180"/>
      <c r="AZ308" s="181"/>
      <c r="BA308" s="181"/>
      <c r="BB308" s="180"/>
      <c r="BC308" s="180"/>
      <c r="BD308" s="180"/>
      <c r="BE308" s="180"/>
      <c r="BF308" s="180"/>
      <c r="BG308" s="180"/>
      <c r="BH308" s="180"/>
      <c r="BI308" s="180"/>
      <c r="BJ308" s="180"/>
      <c r="BK308" s="180"/>
      <c r="BL308" s="180"/>
      <c r="BM308" s="180"/>
      <c r="BN308" s="180"/>
      <c r="BO308" s="180"/>
      <c r="BP308" s="180"/>
      <c r="BQ308" s="180"/>
      <c r="BR308" s="180"/>
      <c r="BS308" s="180"/>
      <c r="BT308" s="180"/>
      <c r="BU308" s="180"/>
      <c r="BV308" s="180"/>
      <c r="BW308" s="180"/>
      <c r="BX308" s="180"/>
      <c r="BY308" s="180"/>
      <c r="BZ308" s="182"/>
      <c r="CA308" s="180"/>
      <c r="CB308" s="180"/>
      <c r="CC308" s="180"/>
      <c r="CD308" s="180"/>
      <c r="CE308" s="180"/>
      <c r="CF308" s="180"/>
      <c r="CG308" s="180"/>
      <c r="CH308" s="180"/>
      <c r="CI308" s="180"/>
      <c r="CJ308" s="180"/>
      <c r="CK308" s="180"/>
      <c r="CL308" s="180"/>
      <c r="CM308" s="180"/>
      <c r="CN308" s="180"/>
      <c r="CO308" s="180"/>
      <c r="CP308" s="180"/>
      <c r="CQ308" s="180"/>
      <c r="CR308" s="180"/>
      <c r="CS308" s="180"/>
      <c r="CT308" s="180"/>
      <c r="CU308" s="180"/>
      <c r="CV308" s="180"/>
      <c r="CW308" s="180"/>
      <c r="CX308" s="180"/>
      <c r="CY308" s="181"/>
    </row>
    <row r="309" spans="2:103" s="1" customFormat="1" ht="30" customHeight="1">
      <c r="B309" s="183">
        <v>304</v>
      </c>
      <c r="C309" s="370">
        <v>43270</v>
      </c>
      <c r="D309" s="183" t="s">
        <v>167</v>
      </c>
      <c r="E309" s="184" t="s">
        <v>132</v>
      </c>
      <c r="F309" s="184" t="s">
        <v>134</v>
      </c>
      <c r="G309" s="343" t="s">
        <v>120</v>
      </c>
      <c r="H309" s="348">
        <v>5</v>
      </c>
      <c r="I309" s="349">
        <v>5</v>
      </c>
      <c r="J309" s="349">
        <v>4</v>
      </c>
      <c r="K309" s="349">
        <v>5</v>
      </c>
      <c r="L309" s="349">
        <v>5</v>
      </c>
      <c r="M309" s="349">
        <v>5</v>
      </c>
      <c r="N309" s="350">
        <v>5</v>
      </c>
      <c r="O309" s="349">
        <v>5</v>
      </c>
      <c r="P309" s="349">
        <v>4</v>
      </c>
      <c r="Q309" s="351">
        <v>3</v>
      </c>
      <c r="R309" s="349">
        <v>5</v>
      </c>
      <c r="S309" s="349">
        <v>5</v>
      </c>
      <c r="T309" s="349">
        <v>5</v>
      </c>
      <c r="U309" s="349">
        <v>5</v>
      </c>
      <c r="V309" s="351">
        <v>5</v>
      </c>
      <c r="W309" s="351">
        <v>5</v>
      </c>
      <c r="X309" s="183"/>
      <c r="Y309" s="183"/>
      <c r="AB309" s="185"/>
      <c r="AC309" s="185"/>
      <c r="AD309" s="185"/>
      <c r="AE309" s="185"/>
      <c r="AF309" s="185"/>
      <c r="AG309" s="185"/>
      <c r="AH309" s="185"/>
      <c r="AI309" s="185"/>
      <c r="AJ309" s="185"/>
      <c r="AK309" s="185"/>
      <c r="AL309" s="185"/>
      <c r="AM309" s="185"/>
      <c r="AN309" s="185"/>
      <c r="AO309" s="185"/>
      <c r="AP309" s="185"/>
      <c r="AQ309" s="185"/>
      <c r="AR309" s="180"/>
      <c r="AS309" s="180"/>
      <c r="AT309" s="180"/>
      <c r="AU309" s="180"/>
      <c r="AV309" s="180"/>
      <c r="AW309" s="180"/>
      <c r="AX309" s="180"/>
      <c r="AY309" s="180"/>
      <c r="AZ309" s="181"/>
      <c r="BA309" s="181"/>
      <c r="BB309" s="180"/>
      <c r="BC309" s="180"/>
      <c r="BD309" s="180"/>
      <c r="BE309" s="180"/>
      <c r="BF309" s="180"/>
      <c r="BG309" s="180"/>
      <c r="BH309" s="180"/>
      <c r="BI309" s="180"/>
      <c r="BJ309" s="180"/>
      <c r="BK309" s="180"/>
      <c r="BL309" s="180"/>
      <c r="BM309" s="180"/>
      <c r="BN309" s="180"/>
      <c r="BO309" s="180"/>
      <c r="BP309" s="180"/>
      <c r="BQ309" s="180"/>
      <c r="BR309" s="180"/>
      <c r="BS309" s="180"/>
      <c r="BT309" s="180"/>
      <c r="BU309" s="180"/>
      <c r="BV309" s="180"/>
      <c r="BW309" s="180"/>
      <c r="BX309" s="180"/>
      <c r="BY309" s="180"/>
      <c r="BZ309" s="182"/>
      <c r="CA309" s="180"/>
      <c r="CB309" s="180"/>
      <c r="CC309" s="180"/>
      <c r="CD309" s="180"/>
      <c r="CE309" s="180"/>
      <c r="CF309" s="180"/>
      <c r="CG309" s="180"/>
      <c r="CH309" s="180"/>
      <c r="CI309" s="180"/>
      <c r="CJ309" s="180"/>
      <c r="CK309" s="180"/>
      <c r="CL309" s="180"/>
      <c r="CM309" s="180"/>
      <c r="CN309" s="180"/>
      <c r="CO309" s="180"/>
      <c r="CP309" s="180"/>
      <c r="CQ309" s="180"/>
      <c r="CR309" s="180"/>
      <c r="CS309" s="180"/>
      <c r="CT309" s="180"/>
      <c r="CU309" s="180"/>
      <c r="CV309" s="180"/>
      <c r="CW309" s="180"/>
      <c r="CX309" s="180"/>
      <c r="CY309" s="181"/>
    </row>
    <row r="310" spans="2:103" s="1" customFormat="1" ht="30" customHeight="1">
      <c r="B310" s="367">
        <v>305</v>
      </c>
      <c r="C310" s="370">
        <v>43270</v>
      </c>
      <c r="D310" s="183" t="s">
        <v>165</v>
      </c>
      <c r="E310" s="184" t="s">
        <v>132</v>
      </c>
      <c r="F310" s="184" t="s">
        <v>135</v>
      </c>
      <c r="G310" s="343" t="s">
        <v>104</v>
      </c>
      <c r="H310" s="348">
        <v>1</v>
      </c>
      <c r="I310" s="349">
        <v>4</v>
      </c>
      <c r="J310" s="349">
        <v>1</v>
      </c>
      <c r="K310" s="349">
        <v>1</v>
      </c>
      <c r="L310" s="349"/>
      <c r="M310" s="349">
        <v>1</v>
      </c>
      <c r="N310" s="350">
        <v>1</v>
      </c>
      <c r="O310" s="349">
        <v>3</v>
      </c>
      <c r="P310" s="349">
        <v>3</v>
      </c>
      <c r="Q310" s="351">
        <v>3</v>
      </c>
      <c r="R310" s="349">
        <v>4</v>
      </c>
      <c r="S310" s="349">
        <v>4</v>
      </c>
      <c r="T310" s="349">
        <v>4</v>
      </c>
      <c r="U310" s="349"/>
      <c r="V310" s="351">
        <v>5</v>
      </c>
      <c r="W310" s="351">
        <v>3</v>
      </c>
      <c r="X310" s="183"/>
      <c r="Y310" s="183"/>
      <c r="AB310" s="185"/>
      <c r="AC310" s="185"/>
      <c r="AD310" s="185"/>
      <c r="AE310" s="185"/>
      <c r="AF310" s="185"/>
      <c r="AG310" s="185"/>
      <c r="AH310" s="185"/>
      <c r="AI310" s="185"/>
      <c r="AJ310" s="185"/>
      <c r="AK310" s="185"/>
      <c r="AL310" s="185"/>
      <c r="AM310" s="185"/>
      <c r="AN310" s="185"/>
      <c r="AO310" s="185"/>
      <c r="AP310" s="185"/>
      <c r="AQ310" s="185"/>
      <c r="AR310" s="180"/>
      <c r="AS310" s="180"/>
      <c r="AT310" s="180"/>
      <c r="AU310" s="180"/>
      <c r="AV310" s="180"/>
      <c r="AW310" s="180"/>
      <c r="AX310" s="180"/>
      <c r="AY310" s="180"/>
      <c r="AZ310" s="181"/>
      <c r="BA310" s="181"/>
      <c r="BB310" s="180"/>
      <c r="BC310" s="180"/>
      <c r="BD310" s="180"/>
      <c r="BE310" s="180"/>
      <c r="BF310" s="180"/>
      <c r="BG310" s="180"/>
      <c r="BH310" s="180"/>
      <c r="BI310" s="180"/>
      <c r="BJ310" s="180"/>
      <c r="BK310" s="180"/>
      <c r="BL310" s="180"/>
      <c r="BM310" s="180"/>
      <c r="BN310" s="180"/>
      <c r="BO310" s="180"/>
      <c r="BP310" s="180"/>
      <c r="BQ310" s="180"/>
      <c r="BR310" s="180"/>
      <c r="BS310" s="180"/>
      <c r="BT310" s="180"/>
      <c r="BU310" s="180"/>
      <c r="BV310" s="180"/>
      <c r="BW310" s="180"/>
      <c r="BX310" s="180"/>
      <c r="BY310" s="180"/>
      <c r="BZ310" s="182"/>
      <c r="CA310" s="180"/>
      <c r="CB310" s="180"/>
      <c r="CC310" s="180"/>
      <c r="CD310" s="180"/>
      <c r="CE310" s="180"/>
      <c r="CF310" s="180"/>
      <c r="CG310" s="180"/>
      <c r="CH310" s="180"/>
      <c r="CI310" s="180"/>
      <c r="CJ310" s="180"/>
      <c r="CK310" s="180"/>
      <c r="CL310" s="180"/>
      <c r="CM310" s="180"/>
      <c r="CN310" s="180"/>
      <c r="CO310" s="180"/>
      <c r="CP310" s="180"/>
      <c r="CQ310" s="180"/>
      <c r="CR310" s="180"/>
      <c r="CS310" s="180"/>
      <c r="CT310" s="180"/>
      <c r="CU310" s="180"/>
      <c r="CV310" s="180"/>
      <c r="CW310" s="180"/>
      <c r="CX310" s="180"/>
      <c r="CY310" s="181"/>
    </row>
    <row r="311" spans="2:103" s="1" customFormat="1" ht="30" customHeight="1">
      <c r="B311" s="183">
        <v>306</v>
      </c>
      <c r="C311" s="370">
        <v>43270</v>
      </c>
      <c r="D311" s="183" t="s">
        <v>165</v>
      </c>
      <c r="E311" s="184" t="s">
        <v>132</v>
      </c>
      <c r="F311" s="184" t="s">
        <v>135</v>
      </c>
      <c r="G311" s="343" t="s">
        <v>121</v>
      </c>
      <c r="H311" s="348"/>
      <c r="I311" s="349">
        <v>4</v>
      </c>
      <c r="J311" s="349"/>
      <c r="K311" s="349"/>
      <c r="L311" s="349"/>
      <c r="M311" s="349"/>
      <c r="N311" s="350"/>
      <c r="O311" s="349"/>
      <c r="P311" s="349"/>
      <c r="Q311" s="351">
        <v>4</v>
      </c>
      <c r="R311" s="349"/>
      <c r="S311" s="349">
        <v>4</v>
      </c>
      <c r="T311" s="349">
        <v>5</v>
      </c>
      <c r="U311" s="349"/>
      <c r="V311" s="351">
        <v>4</v>
      </c>
      <c r="W311" s="351">
        <v>4</v>
      </c>
      <c r="X311" s="183"/>
      <c r="Y311" s="183"/>
      <c r="AB311" s="185"/>
      <c r="AC311" s="185"/>
      <c r="AD311" s="185"/>
      <c r="AE311" s="185"/>
      <c r="AF311" s="185"/>
      <c r="AG311" s="185"/>
      <c r="AH311" s="185"/>
      <c r="AI311" s="185"/>
      <c r="AJ311" s="185"/>
      <c r="AK311" s="185"/>
      <c r="AL311" s="185"/>
      <c r="AM311" s="185"/>
      <c r="AN311" s="185"/>
      <c r="AO311" s="185"/>
      <c r="AP311" s="185"/>
      <c r="AQ311" s="185"/>
      <c r="AR311" s="180"/>
      <c r="AS311" s="180"/>
      <c r="AT311" s="180"/>
      <c r="AU311" s="180"/>
      <c r="AV311" s="180"/>
      <c r="AW311" s="180"/>
      <c r="AX311" s="180"/>
      <c r="AY311" s="180"/>
      <c r="AZ311" s="181"/>
      <c r="BA311" s="181"/>
      <c r="BB311" s="180"/>
      <c r="BC311" s="180"/>
      <c r="BD311" s="180"/>
      <c r="BE311" s="180"/>
      <c r="BF311" s="180"/>
      <c r="BG311" s="180"/>
      <c r="BH311" s="180"/>
      <c r="BI311" s="180"/>
      <c r="BJ311" s="180"/>
      <c r="BK311" s="180"/>
      <c r="BL311" s="180"/>
      <c r="BM311" s="180"/>
      <c r="BN311" s="180"/>
      <c r="BO311" s="180"/>
      <c r="BP311" s="180"/>
      <c r="BQ311" s="180"/>
      <c r="BR311" s="180"/>
      <c r="BS311" s="180"/>
      <c r="BT311" s="180"/>
      <c r="BU311" s="180"/>
      <c r="BV311" s="180"/>
      <c r="BW311" s="180"/>
      <c r="BX311" s="180"/>
      <c r="BY311" s="180"/>
      <c r="BZ311" s="182"/>
      <c r="CA311" s="180"/>
      <c r="CB311" s="180"/>
      <c r="CC311" s="180"/>
      <c r="CD311" s="180"/>
      <c r="CE311" s="180"/>
      <c r="CF311" s="180"/>
      <c r="CG311" s="180"/>
      <c r="CH311" s="180"/>
      <c r="CI311" s="180"/>
      <c r="CJ311" s="180"/>
      <c r="CK311" s="180"/>
      <c r="CL311" s="180"/>
      <c r="CM311" s="180"/>
      <c r="CN311" s="180"/>
      <c r="CO311" s="180"/>
      <c r="CP311" s="180"/>
      <c r="CQ311" s="180"/>
      <c r="CR311" s="180"/>
      <c r="CS311" s="180"/>
      <c r="CT311" s="180"/>
      <c r="CU311" s="180"/>
      <c r="CV311" s="180"/>
      <c r="CW311" s="180"/>
      <c r="CX311" s="180"/>
      <c r="CY311" s="181"/>
    </row>
    <row r="312" spans="2:103" s="1" customFormat="1" ht="30" customHeight="1">
      <c r="B312" s="183">
        <v>307</v>
      </c>
      <c r="C312" s="370">
        <v>43270</v>
      </c>
      <c r="D312" s="183" t="s">
        <v>166</v>
      </c>
      <c r="E312" s="184" t="s">
        <v>133</v>
      </c>
      <c r="F312" s="184" t="s">
        <v>135</v>
      </c>
      <c r="G312" s="343" t="s">
        <v>105</v>
      </c>
      <c r="H312" s="348">
        <v>4</v>
      </c>
      <c r="I312" s="349">
        <v>4</v>
      </c>
      <c r="J312" s="349">
        <v>2</v>
      </c>
      <c r="K312" s="349">
        <v>2</v>
      </c>
      <c r="L312" s="349"/>
      <c r="M312" s="349">
        <v>3</v>
      </c>
      <c r="N312" s="350">
        <v>4</v>
      </c>
      <c r="O312" s="349">
        <v>4</v>
      </c>
      <c r="P312" s="349">
        <v>3</v>
      </c>
      <c r="Q312" s="351">
        <v>4</v>
      </c>
      <c r="R312" s="349">
        <v>3</v>
      </c>
      <c r="S312" s="349"/>
      <c r="T312" s="349">
        <v>4</v>
      </c>
      <c r="U312" s="349">
        <v>4</v>
      </c>
      <c r="V312" s="351">
        <v>4</v>
      </c>
      <c r="W312" s="351">
        <v>4</v>
      </c>
      <c r="X312" s="183"/>
      <c r="Y312" s="183"/>
      <c r="AB312" s="185"/>
      <c r="AC312" s="185"/>
      <c r="AD312" s="185"/>
      <c r="AE312" s="185"/>
      <c r="AF312" s="185"/>
      <c r="AG312" s="185"/>
      <c r="AH312" s="185"/>
      <c r="AI312" s="185"/>
      <c r="AJ312" s="185"/>
      <c r="AK312" s="185"/>
      <c r="AL312" s="185"/>
      <c r="AM312" s="185"/>
      <c r="AN312" s="185"/>
      <c r="AO312" s="185"/>
      <c r="AP312" s="185"/>
      <c r="AQ312" s="185"/>
      <c r="AR312" s="180"/>
      <c r="AS312" s="180"/>
      <c r="AT312" s="180"/>
      <c r="AU312" s="180"/>
      <c r="AV312" s="180"/>
      <c r="AW312" s="180"/>
      <c r="AX312" s="180"/>
      <c r="AY312" s="180"/>
      <c r="AZ312" s="181"/>
      <c r="BA312" s="181"/>
      <c r="BB312" s="180"/>
      <c r="BC312" s="180"/>
      <c r="BD312" s="180"/>
      <c r="BE312" s="180"/>
      <c r="BF312" s="180"/>
      <c r="BG312" s="180"/>
      <c r="BH312" s="180"/>
      <c r="BI312" s="180"/>
      <c r="BJ312" s="180"/>
      <c r="BK312" s="180"/>
      <c r="BL312" s="180"/>
      <c r="BM312" s="180"/>
      <c r="BN312" s="180"/>
      <c r="BO312" s="180"/>
      <c r="BP312" s="180"/>
      <c r="BQ312" s="180"/>
      <c r="BR312" s="180"/>
      <c r="BS312" s="180"/>
      <c r="BT312" s="180"/>
      <c r="BU312" s="180"/>
      <c r="BV312" s="180"/>
      <c r="BW312" s="180"/>
      <c r="BX312" s="180"/>
      <c r="BY312" s="180"/>
      <c r="BZ312" s="182"/>
      <c r="CA312" s="180"/>
      <c r="CB312" s="180"/>
      <c r="CC312" s="180"/>
      <c r="CD312" s="180"/>
      <c r="CE312" s="180"/>
      <c r="CF312" s="180"/>
      <c r="CG312" s="180"/>
      <c r="CH312" s="180"/>
      <c r="CI312" s="180"/>
      <c r="CJ312" s="180"/>
      <c r="CK312" s="180"/>
      <c r="CL312" s="180"/>
      <c r="CM312" s="180"/>
      <c r="CN312" s="180"/>
      <c r="CO312" s="180"/>
      <c r="CP312" s="180"/>
      <c r="CQ312" s="180"/>
      <c r="CR312" s="180"/>
      <c r="CS312" s="180"/>
      <c r="CT312" s="180"/>
      <c r="CU312" s="180"/>
      <c r="CV312" s="180"/>
      <c r="CW312" s="180"/>
      <c r="CX312" s="180"/>
      <c r="CY312" s="181"/>
    </row>
    <row r="313" spans="2:103" s="1" customFormat="1" ht="30" customHeight="1">
      <c r="B313" s="183">
        <v>308</v>
      </c>
      <c r="C313" s="370">
        <v>43270</v>
      </c>
      <c r="D313" s="183" t="s">
        <v>165</v>
      </c>
      <c r="E313" s="184" t="s">
        <v>132</v>
      </c>
      <c r="F313" s="184" t="s">
        <v>135</v>
      </c>
      <c r="G313" s="343" t="s">
        <v>130</v>
      </c>
      <c r="H313" s="348">
        <v>4</v>
      </c>
      <c r="I313" s="349">
        <v>5</v>
      </c>
      <c r="J313" s="349">
        <v>3</v>
      </c>
      <c r="K313" s="349">
        <v>4</v>
      </c>
      <c r="L313" s="349">
        <v>4</v>
      </c>
      <c r="M313" s="349">
        <v>4</v>
      </c>
      <c r="N313" s="350">
        <v>4</v>
      </c>
      <c r="O313" s="349">
        <v>4</v>
      </c>
      <c r="P313" s="349">
        <v>4</v>
      </c>
      <c r="Q313" s="351">
        <v>4</v>
      </c>
      <c r="R313" s="349">
        <v>5</v>
      </c>
      <c r="S313" s="349">
        <v>4</v>
      </c>
      <c r="T313" s="349">
        <v>3</v>
      </c>
      <c r="U313" s="349">
        <v>4</v>
      </c>
      <c r="V313" s="351">
        <v>4</v>
      </c>
      <c r="W313" s="351">
        <v>4</v>
      </c>
      <c r="X313" s="183"/>
      <c r="Y313" s="183"/>
      <c r="AB313" s="185"/>
      <c r="AC313" s="185"/>
      <c r="AD313" s="185"/>
      <c r="AE313" s="185"/>
      <c r="AF313" s="185"/>
      <c r="AG313" s="185"/>
      <c r="AH313" s="185"/>
      <c r="AI313" s="185"/>
      <c r="AJ313" s="185"/>
      <c r="AK313" s="185"/>
      <c r="AL313" s="185"/>
      <c r="AM313" s="185"/>
      <c r="AN313" s="185"/>
      <c r="AO313" s="185"/>
      <c r="AP313" s="185"/>
      <c r="AQ313" s="185"/>
      <c r="AR313" s="180"/>
      <c r="AS313" s="180"/>
      <c r="AT313" s="180"/>
      <c r="AU313" s="180"/>
      <c r="AV313" s="180"/>
      <c r="AW313" s="180"/>
      <c r="AX313" s="180"/>
      <c r="AY313" s="180"/>
      <c r="AZ313" s="181"/>
      <c r="BA313" s="181"/>
      <c r="BB313" s="180"/>
      <c r="BC313" s="180"/>
      <c r="BD313" s="180"/>
      <c r="BE313" s="180"/>
      <c r="BF313" s="180"/>
      <c r="BG313" s="180"/>
      <c r="BH313" s="180"/>
      <c r="BI313" s="180"/>
      <c r="BJ313" s="180"/>
      <c r="BK313" s="180"/>
      <c r="BL313" s="180"/>
      <c r="BM313" s="180"/>
      <c r="BN313" s="180"/>
      <c r="BO313" s="180"/>
      <c r="BP313" s="180"/>
      <c r="BQ313" s="180"/>
      <c r="BR313" s="180"/>
      <c r="BS313" s="180"/>
      <c r="BT313" s="180"/>
      <c r="BU313" s="180"/>
      <c r="BV313" s="180"/>
      <c r="BW313" s="180"/>
      <c r="BX313" s="180"/>
      <c r="BY313" s="180"/>
      <c r="BZ313" s="182"/>
      <c r="CA313" s="180"/>
      <c r="CB313" s="180"/>
      <c r="CC313" s="180"/>
      <c r="CD313" s="180"/>
      <c r="CE313" s="180"/>
      <c r="CF313" s="180"/>
      <c r="CG313" s="180"/>
      <c r="CH313" s="180"/>
      <c r="CI313" s="180"/>
      <c r="CJ313" s="180"/>
      <c r="CK313" s="180"/>
      <c r="CL313" s="180"/>
      <c r="CM313" s="180"/>
      <c r="CN313" s="180"/>
      <c r="CO313" s="180"/>
      <c r="CP313" s="180"/>
      <c r="CQ313" s="180"/>
      <c r="CR313" s="180"/>
      <c r="CS313" s="180"/>
      <c r="CT313" s="180"/>
      <c r="CU313" s="180"/>
      <c r="CV313" s="180"/>
      <c r="CW313" s="180"/>
      <c r="CX313" s="180"/>
      <c r="CY313" s="181"/>
    </row>
    <row r="314" spans="2:103" s="1" customFormat="1" ht="30" customHeight="1">
      <c r="B314" s="183">
        <v>309</v>
      </c>
      <c r="C314" s="370">
        <v>43270</v>
      </c>
      <c r="D314" s="183" t="s">
        <v>165</v>
      </c>
      <c r="E314" s="184" t="s">
        <v>132</v>
      </c>
      <c r="F314" s="184" t="s">
        <v>135</v>
      </c>
      <c r="G314" s="343" t="s">
        <v>96</v>
      </c>
      <c r="H314" s="348">
        <v>5</v>
      </c>
      <c r="I314" s="349">
        <v>4</v>
      </c>
      <c r="J314" s="349"/>
      <c r="K314" s="349"/>
      <c r="L314" s="349"/>
      <c r="M314" s="349"/>
      <c r="N314" s="350">
        <v>5</v>
      </c>
      <c r="O314" s="349"/>
      <c r="P314" s="349"/>
      <c r="Q314" s="351">
        <v>5</v>
      </c>
      <c r="R314" s="349"/>
      <c r="S314" s="349"/>
      <c r="T314" s="349"/>
      <c r="U314" s="349"/>
      <c r="V314" s="351">
        <v>4</v>
      </c>
      <c r="W314" s="351">
        <v>5</v>
      </c>
      <c r="X314" s="183"/>
      <c r="Y314" s="183"/>
      <c r="AB314" s="185"/>
      <c r="AC314" s="185"/>
      <c r="AD314" s="185"/>
      <c r="AE314" s="185"/>
      <c r="AF314" s="185"/>
      <c r="AG314" s="185"/>
      <c r="AH314" s="185"/>
      <c r="AI314" s="185"/>
      <c r="AJ314" s="185"/>
      <c r="AK314" s="185"/>
      <c r="AL314" s="185"/>
      <c r="AM314" s="185"/>
      <c r="AN314" s="185"/>
      <c r="AO314" s="185"/>
      <c r="AP314" s="185"/>
      <c r="AQ314" s="185"/>
      <c r="AR314" s="180"/>
      <c r="AS314" s="180"/>
      <c r="AT314" s="180"/>
      <c r="AU314" s="180"/>
      <c r="AV314" s="180"/>
      <c r="AW314" s="180"/>
      <c r="AX314" s="180"/>
      <c r="AY314" s="180"/>
      <c r="AZ314" s="181"/>
      <c r="BA314" s="181"/>
      <c r="BB314" s="180"/>
      <c r="BC314" s="180"/>
      <c r="BD314" s="180"/>
      <c r="BE314" s="180"/>
      <c r="BF314" s="180"/>
      <c r="BG314" s="180"/>
      <c r="BH314" s="180"/>
      <c r="BI314" s="180"/>
      <c r="BJ314" s="180"/>
      <c r="BK314" s="180"/>
      <c r="BL314" s="180"/>
      <c r="BM314" s="180"/>
      <c r="BN314" s="180"/>
      <c r="BO314" s="180"/>
      <c r="BP314" s="180"/>
      <c r="BQ314" s="180"/>
      <c r="BR314" s="180"/>
      <c r="BS314" s="180"/>
      <c r="BT314" s="180"/>
      <c r="BU314" s="180"/>
      <c r="BV314" s="180"/>
      <c r="BW314" s="180"/>
      <c r="BX314" s="180"/>
      <c r="BY314" s="180"/>
      <c r="BZ314" s="182"/>
      <c r="CA314" s="180"/>
      <c r="CB314" s="180"/>
      <c r="CC314" s="180"/>
      <c r="CD314" s="180"/>
      <c r="CE314" s="180"/>
      <c r="CF314" s="180"/>
      <c r="CG314" s="180"/>
      <c r="CH314" s="180"/>
      <c r="CI314" s="180"/>
      <c r="CJ314" s="180"/>
      <c r="CK314" s="180"/>
      <c r="CL314" s="180"/>
      <c r="CM314" s="180"/>
      <c r="CN314" s="180"/>
      <c r="CO314" s="180"/>
      <c r="CP314" s="180"/>
      <c r="CQ314" s="180"/>
      <c r="CR314" s="180"/>
      <c r="CS314" s="180"/>
      <c r="CT314" s="180"/>
      <c r="CU314" s="180"/>
      <c r="CV314" s="180"/>
      <c r="CW314" s="180"/>
      <c r="CX314" s="180"/>
      <c r="CY314" s="181"/>
    </row>
    <row r="315" spans="2:103" s="1" customFormat="1" ht="30" customHeight="1">
      <c r="B315" s="183">
        <v>310</v>
      </c>
      <c r="C315" s="370">
        <v>43270</v>
      </c>
      <c r="D315" s="183" t="s">
        <v>165</v>
      </c>
      <c r="E315" s="184" t="s">
        <v>132</v>
      </c>
      <c r="F315" s="184" t="s">
        <v>135</v>
      </c>
      <c r="G315" s="343" t="s">
        <v>99</v>
      </c>
      <c r="H315" s="348">
        <v>3</v>
      </c>
      <c r="I315" s="349">
        <v>3</v>
      </c>
      <c r="J315" s="349">
        <v>1</v>
      </c>
      <c r="K315" s="349">
        <v>2</v>
      </c>
      <c r="L315" s="349"/>
      <c r="M315" s="349">
        <v>3</v>
      </c>
      <c r="N315" s="350">
        <v>3</v>
      </c>
      <c r="O315" s="349">
        <v>3</v>
      </c>
      <c r="P315" s="349">
        <v>3</v>
      </c>
      <c r="Q315" s="351">
        <v>3</v>
      </c>
      <c r="R315" s="349">
        <v>3</v>
      </c>
      <c r="S315" s="349">
        <v>3</v>
      </c>
      <c r="T315" s="349">
        <v>3</v>
      </c>
      <c r="U315" s="349">
        <v>3</v>
      </c>
      <c r="V315" s="351">
        <v>3</v>
      </c>
      <c r="W315" s="351">
        <v>3</v>
      </c>
      <c r="X315" s="183"/>
      <c r="Y315" s="183"/>
      <c r="AB315" s="185"/>
      <c r="AC315" s="185"/>
      <c r="AD315" s="185"/>
      <c r="AE315" s="185"/>
      <c r="AF315" s="185"/>
      <c r="AG315" s="185"/>
      <c r="AH315" s="185"/>
      <c r="AI315" s="185"/>
      <c r="AJ315" s="185"/>
      <c r="AK315" s="185"/>
      <c r="AL315" s="185"/>
      <c r="AM315" s="185"/>
      <c r="AN315" s="185"/>
      <c r="AO315" s="185"/>
      <c r="AP315" s="185"/>
      <c r="AQ315" s="185"/>
      <c r="AR315" s="180"/>
      <c r="AS315" s="180"/>
      <c r="AT315" s="180"/>
      <c r="AU315" s="180"/>
      <c r="AV315" s="180"/>
      <c r="AW315" s="180"/>
      <c r="AX315" s="180"/>
      <c r="AY315" s="180"/>
      <c r="AZ315" s="181"/>
      <c r="BA315" s="181"/>
      <c r="BB315" s="180"/>
      <c r="BC315" s="180"/>
      <c r="BD315" s="180"/>
      <c r="BE315" s="180"/>
      <c r="BF315" s="180"/>
      <c r="BG315" s="180"/>
      <c r="BH315" s="180"/>
      <c r="BI315" s="180"/>
      <c r="BJ315" s="180"/>
      <c r="BK315" s="180"/>
      <c r="BL315" s="180"/>
      <c r="BM315" s="180"/>
      <c r="BN315" s="180"/>
      <c r="BO315" s="180"/>
      <c r="BP315" s="180"/>
      <c r="BQ315" s="180"/>
      <c r="BR315" s="180"/>
      <c r="BS315" s="180"/>
      <c r="BT315" s="180"/>
      <c r="BU315" s="180"/>
      <c r="BV315" s="180"/>
      <c r="BW315" s="180"/>
      <c r="BX315" s="180"/>
      <c r="BY315" s="180"/>
      <c r="BZ315" s="182"/>
      <c r="CA315" s="180"/>
      <c r="CB315" s="180"/>
      <c r="CC315" s="180"/>
      <c r="CD315" s="180"/>
      <c r="CE315" s="180"/>
      <c r="CF315" s="180"/>
      <c r="CG315" s="180"/>
      <c r="CH315" s="180"/>
      <c r="CI315" s="180"/>
      <c r="CJ315" s="180"/>
      <c r="CK315" s="180"/>
      <c r="CL315" s="180"/>
      <c r="CM315" s="180"/>
      <c r="CN315" s="180"/>
      <c r="CO315" s="180"/>
      <c r="CP315" s="180"/>
      <c r="CQ315" s="180"/>
      <c r="CR315" s="180"/>
      <c r="CS315" s="180"/>
      <c r="CT315" s="180"/>
      <c r="CU315" s="180"/>
      <c r="CV315" s="180"/>
      <c r="CW315" s="180"/>
      <c r="CX315" s="180"/>
      <c r="CY315" s="181"/>
    </row>
    <row r="316" spans="2:103" s="1" customFormat="1" ht="30" customHeight="1">
      <c r="B316" s="183">
        <v>311</v>
      </c>
      <c r="C316" s="370">
        <v>43270</v>
      </c>
      <c r="D316" s="183" t="s">
        <v>165</v>
      </c>
      <c r="E316" s="184" t="s">
        <v>133</v>
      </c>
      <c r="F316" s="184" t="s">
        <v>135</v>
      </c>
      <c r="G316" s="343" t="s">
        <v>93</v>
      </c>
      <c r="H316" s="348">
        <v>4</v>
      </c>
      <c r="I316" s="349">
        <v>5</v>
      </c>
      <c r="J316" s="349">
        <v>3</v>
      </c>
      <c r="K316" s="349">
        <v>3</v>
      </c>
      <c r="L316" s="349">
        <v>5</v>
      </c>
      <c r="M316" s="349">
        <v>4</v>
      </c>
      <c r="N316" s="350">
        <v>4</v>
      </c>
      <c r="O316" s="349">
        <v>5</v>
      </c>
      <c r="P316" s="349">
        <v>3</v>
      </c>
      <c r="Q316" s="351">
        <v>3</v>
      </c>
      <c r="R316" s="349">
        <v>5</v>
      </c>
      <c r="S316" s="349">
        <v>4</v>
      </c>
      <c r="T316" s="349">
        <v>4</v>
      </c>
      <c r="U316" s="349"/>
      <c r="V316" s="351">
        <v>4</v>
      </c>
      <c r="W316" s="351">
        <v>5</v>
      </c>
      <c r="X316" s="183"/>
      <c r="Y316" s="183"/>
      <c r="AB316" s="185"/>
      <c r="AC316" s="185"/>
      <c r="AD316" s="185"/>
      <c r="AE316" s="185"/>
      <c r="AF316" s="185"/>
      <c r="AG316" s="185"/>
      <c r="AH316" s="185"/>
      <c r="AI316" s="185"/>
      <c r="AJ316" s="185"/>
      <c r="AK316" s="185"/>
      <c r="AL316" s="185"/>
      <c r="AM316" s="185"/>
      <c r="AN316" s="185"/>
      <c r="AO316" s="185"/>
      <c r="AP316" s="185"/>
      <c r="AQ316" s="185"/>
      <c r="AR316" s="180"/>
      <c r="AS316" s="180"/>
      <c r="AT316" s="180"/>
      <c r="AU316" s="180"/>
      <c r="AV316" s="180"/>
      <c r="AW316" s="180"/>
      <c r="AX316" s="180"/>
      <c r="AY316" s="180"/>
      <c r="AZ316" s="181"/>
      <c r="BA316" s="181"/>
      <c r="BB316" s="180"/>
      <c r="BC316" s="180"/>
      <c r="BD316" s="180"/>
      <c r="BE316" s="180"/>
      <c r="BF316" s="180"/>
      <c r="BG316" s="180"/>
      <c r="BH316" s="180"/>
      <c r="BI316" s="180"/>
      <c r="BJ316" s="180"/>
      <c r="BK316" s="180"/>
      <c r="BL316" s="180"/>
      <c r="BM316" s="180"/>
      <c r="BN316" s="180"/>
      <c r="BO316" s="180"/>
      <c r="BP316" s="180"/>
      <c r="BQ316" s="180"/>
      <c r="BR316" s="180"/>
      <c r="BS316" s="180"/>
      <c r="BT316" s="180"/>
      <c r="BU316" s="180"/>
      <c r="BV316" s="180"/>
      <c r="BW316" s="180"/>
      <c r="BX316" s="180"/>
      <c r="BY316" s="180"/>
      <c r="BZ316" s="182"/>
      <c r="CA316" s="180"/>
      <c r="CB316" s="180"/>
      <c r="CC316" s="180"/>
      <c r="CD316" s="180"/>
      <c r="CE316" s="180"/>
      <c r="CF316" s="180"/>
      <c r="CG316" s="180"/>
      <c r="CH316" s="180"/>
      <c r="CI316" s="180"/>
      <c r="CJ316" s="180"/>
      <c r="CK316" s="180"/>
      <c r="CL316" s="180"/>
      <c r="CM316" s="180"/>
      <c r="CN316" s="180"/>
      <c r="CO316" s="180"/>
      <c r="CP316" s="180"/>
      <c r="CQ316" s="180"/>
      <c r="CR316" s="180"/>
      <c r="CS316" s="180"/>
      <c r="CT316" s="180"/>
      <c r="CU316" s="180"/>
      <c r="CV316" s="180"/>
      <c r="CW316" s="180"/>
      <c r="CX316" s="180"/>
      <c r="CY316" s="181"/>
    </row>
    <row r="317" spans="2:103" s="1" customFormat="1" ht="30" customHeight="1">
      <c r="B317" s="183">
        <v>312</v>
      </c>
      <c r="C317" s="370">
        <v>43270</v>
      </c>
      <c r="D317" s="183" t="s">
        <v>165</v>
      </c>
      <c r="E317" s="184" t="s">
        <v>133</v>
      </c>
      <c r="F317" s="184" t="s">
        <v>134</v>
      </c>
      <c r="G317" s="343" t="s">
        <v>108</v>
      </c>
      <c r="H317" s="348">
        <v>5</v>
      </c>
      <c r="I317" s="349">
        <v>4</v>
      </c>
      <c r="J317" s="349">
        <v>5</v>
      </c>
      <c r="K317" s="349">
        <v>4</v>
      </c>
      <c r="L317" s="349">
        <v>5</v>
      </c>
      <c r="M317" s="349">
        <v>5</v>
      </c>
      <c r="N317" s="350">
        <v>5</v>
      </c>
      <c r="O317" s="349">
        <v>5</v>
      </c>
      <c r="P317" s="349">
        <v>5</v>
      </c>
      <c r="Q317" s="351">
        <v>4</v>
      </c>
      <c r="R317" s="349">
        <v>5</v>
      </c>
      <c r="S317" s="349">
        <v>5</v>
      </c>
      <c r="T317" s="349">
        <v>4</v>
      </c>
      <c r="U317" s="349">
        <v>4</v>
      </c>
      <c r="V317" s="351">
        <v>5</v>
      </c>
      <c r="W317" s="351">
        <v>5</v>
      </c>
      <c r="X317" s="183"/>
      <c r="Y317" s="183"/>
      <c r="AB317" s="185"/>
      <c r="AC317" s="185"/>
      <c r="AD317" s="185"/>
      <c r="AE317" s="185"/>
      <c r="AF317" s="185"/>
      <c r="AG317" s="185"/>
      <c r="AH317" s="185"/>
      <c r="AI317" s="185"/>
      <c r="AJ317" s="185"/>
      <c r="AK317" s="185"/>
      <c r="AL317" s="185"/>
      <c r="AM317" s="185"/>
      <c r="AN317" s="185"/>
      <c r="AO317" s="185"/>
      <c r="AP317" s="185"/>
      <c r="AQ317" s="185"/>
      <c r="AR317" s="180"/>
      <c r="AS317" s="180"/>
      <c r="AT317" s="180"/>
      <c r="AU317" s="180"/>
      <c r="AV317" s="180"/>
      <c r="AW317" s="180"/>
      <c r="AX317" s="180"/>
      <c r="AY317" s="180"/>
      <c r="AZ317" s="181"/>
      <c r="BA317" s="181"/>
      <c r="BB317" s="180"/>
      <c r="BC317" s="180"/>
      <c r="BD317" s="180"/>
      <c r="BE317" s="180"/>
      <c r="BF317" s="180"/>
      <c r="BG317" s="180"/>
      <c r="BH317" s="180"/>
      <c r="BI317" s="180"/>
      <c r="BJ317" s="180"/>
      <c r="BK317" s="180"/>
      <c r="BL317" s="180"/>
      <c r="BM317" s="180"/>
      <c r="BN317" s="180"/>
      <c r="BO317" s="180"/>
      <c r="BP317" s="180"/>
      <c r="BQ317" s="180"/>
      <c r="BR317" s="180"/>
      <c r="BS317" s="180"/>
      <c r="BT317" s="180"/>
      <c r="BU317" s="180"/>
      <c r="BV317" s="180"/>
      <c r="BW317" s="180"/>
      <c r="BX317" s="180"/>
      <c r="BY317" s="180"/>
      <c r="BZ317" s="182"/>
      <c r="CA317" s="180"/>
      <c r="CB317" s="180"/>
      <c r="CC317" s="180"/>
      <c r="CD317" s="180"/>
      <c r="CE317" s="180"/>
      <c r="CF317" s="180"/>
      <c r="CG317" s="180"/>
      <c r="CH317" s="180"/>
      <c r="CI317" s="180"/>
      <c r="CJ317" s="180"/>
      <c r="CK317" s="180"/>
      <c r="CL317" s="180"/>
      <c r="CM317" s="180"/>
      <c r="CN317" s="180"/>
      <c r="CO317" s="180"/>
      <c r="CP317" s="180"/>
      <c r="CQ317" s="180"/>
      <c r="CR317" s="180"/>
      <c r="CS317" s="180"/>
      <c r="CT317" s="180"/>
      <c r="CU317" s="180"/>
      <c r="CV317" s="180"/>
      <c r="CW317" s="180"/>
      <c r="CX317" s="180"/>
      <c r="CY317" s="181"/>
    </row>
    <row r="318" spans="2:103" s="1" customFormat="1" ht="30" customHeight="1">
      <c r="B318" s="367">
        <v>313</v>
      </c>
      <c r="C318" s="370">
        <v>43270</v>
      </c>
      <c r="D318" s="183" t="s">
        <v>165</v>
      </c>
      <c r="E318" s="184" t="s">
        <v>131</v>
      </c>
      <c r="F318" s="184" t="s">
        <v>134</v>
      </c>
      <c r="G318" s="343" t="s">
        <v>106</v>
      </c>
      <c r="H318" s="348">
        <v>5</v>
      </c>
      <c r="I318" s="349">
        <v>4</v>
      </c>
      <c r="J318" s="349">
        <v>3</v>
      </c>
      <c r="K318" s="349">
        <v>3</v>
      </c>
      <c r="L318" s="349">
        <v>4</v>
      </c>
      <c r="M318" s="349">
        <v>3</v>
      </c>
      <c r="N318" s="350">
        <v>3</v>
      </c>
      <c r="O318" s="349"/>
      <c r="P318" s="349">
        <v>3</v>
      </c>
      <c r="Q318" s="351">
        <v>5</v>
      </c>
      <c r="R318" s="349">
        <v>3</v>
      </c>
      <c r="S318" s="349">
        <v>3</v>
      </c>
      <c r="T318" s="349">
        <v>4</v>
      </c>
      <c r="U318" s="349"/>
      <c r="V318" s="351">
        <v>4</v>
      </c>
      <c r="W318" s="351">
        <v>4</v>
      </c>
      <c r="X318" s="183"/>
      <c r="Y318" s="183"/>
      <c r="AB318" s="185"/>
      <c r="AC318" s="185"/>
      <c r="AD318" s="185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0"/>
      <c r="AS318" s="180"/>
      <c r="AT318" s="180"/>
      <c r="AU318" s="180"/>
      <c r="AV318" s="180"/>
      <c r="AW318" s="180"/>
      <c r="AX318" s="180"/>
      <c r="AY318" s="180"/>
      <c r="AZ318" s="181"/>
      <c r="BA318" s="181"/>
      <c r="BB318" s="180"/>
      <c r="BC318" s="180"/>
      <c r="BD318" s="180"/>
      <c r="BE318" s="180"/>
      <c r="BF318" s="180"/>
      <c r="BG318" s="180"/>
      <c r="BH318" s="180"/>
      <c r="BI318" s="180"/>
      <c r="BJ318" s="180"/>
      <c r="BK318" s="180"/>
      <c r="BL318" s="180"/>
      <c r="BM318" s="180"/>
      <c r="BN318" s="180"/>
      <c r="BO318" s="180"/>
      <c r="BP318" s="180"/>
      <c r="BQ318" s="180"/>
      <c r="BR318" s="180"/>
      <c r="BS318" s="180"/>
      <c r="BT318" s="180"/>
      <c r="BU318" s="180"/>
      <c r="BV318" s="180"/>
      <c r="BW318" s="180"/>
      <c r="BX318" s="180"/>
      <c r="BY318" s="180"/>
      <c r="BZ318" s="182"/>
      <c r="CA318" s="180"/>
      <c r="CB318" s="180"/>
      <c r="CC318" s="180"/>
      <c r="CD318" s="180"/>
      <c r="CE318" s="180"/>
      <c r="CF318" s="180"/>
      <c r="CG318" s="180"/>
      <c r="CH318" s="180"/>
      <c r="CI318" s="180"/>
      <c r="CJ318" s="180"/>
      <c r="CK318" s="180"/>
      <c r="CL318" s="180"/>
      <c r="CM318" s="180"/>
      <c r="CN318" s="180"/>
      <c r="CO318" s="180"/>
      <c r="CP318" s="180"/>
      <c r="CQ318" s="180"/>
      <c r="CR318" s="180"/>
      <c r="CS318" s="180"/>
      <c r="CT318" s="180"/>
      <c r="CU318" s="180"/>
      <c r="CV318" s="180"/>
      <c r="CW318" s="180"/>
      <c r="CX318" s="180"/>
      <c r="CY318" s="181"/>
    </row>
    <row r="319" spans="2:103" s="1" customFormat="1" ht="30" customHeight="1">
      <c r="B319" s="183">
        <v>314</v>
      </c>
      <c r="C319" s="370">
        <v>43270</v>
      </c>
      <c r="D319" s="183" t="s">
        <v>165</v>
      </c>
      <c r="E319" s="184" t="s">
        <v>133</v>
      </c>
      <c r="F319" s="184" t="s">
        <v>135</v>
      </c>
      <c r="G319" s="343" t="s">
        <v>111</v>
      </c>
      <c r="H319" s="348">
        <v>5</v>
      </c>
      <c r="I319" s="349">
        <v>5</v>
      </c>
      <c r="J319" s="349">
        <v>3</v>
      </c>
      <c r="K319" s="349">
        <v>3</v>
      </c>
      <c r="L319" s="349">
        <v>5</v>
      </c>
      <c r="M319" s="349">
        <v>4</v>
      </c>
      <c r="N319" s="350">
        <v>5</v>
      </c>
      <c r="O319" s="349">
        <v>5</v>
      </c>
      <c r="P319" s="349">
        <v>4</v>
      </c>
      <c r="Q319" s="351">
        <v>5</v>
      </c>
      <c r="R319" s="349"/>
      <c r="S319" s="349">
        <v>4</v>
      </c>
      <c r="T319" s="349">
        <v>2</v>
      </c>
      <c r="U319" s="349">
        <v>3</v>
      </c>
      <c r="V319" s="351">
        <v>5</v>
      </c>
      <c r="W319" s="351">
        <v>4</v>
      </c>
      <c r="X319" s="183"/>
      <c r="Y319" s="183"/>
      <c r="AB319" s="185"/>
      <c r="AC319" s="185"/>
      <c r="AD319" s="185"/>
      <c r="AE319" s="185"/>
      <c r="AF319" s="185"/>
      <c r="AG319" s="185"/>
      <c r="AH319" s="185"/>
      <c r="AI319" s="185"/>
      <c r="AJ319" s="185"/>
      <c r="AK319" s="185"/>
      <c r="AL319" s="185"/>
      <c r="AM319" s="185"/>
      <c r="AN319" s="185"/>
      <c r="AO319" s="185"/>
      <c r="AP319" s="185"/>
      <c r="AQ319" s="185"/>
      <c r="AR319" s="180"/>
      <c r="AS319" s="180"/>
      <c r="AT319" s="180"/>
      <c r="AU319" s="180"/>
      <c r="AV319" s="180"/>
      <c r="AW319" s="180"/>
      <c r="AX319" s="180"/>
      <c r="AY319" s="180"/>
      <c r="AZ319" s="181"/>
      <c r="BA319" s="181"/>
      <c r="BB319" s="180"/>
      <c r="BC319" s="180"/>
      <c r="BD319" s="180"/>
      <c r="BE319" s="180"/>
      <c r="BF319" s="180"/>
      <c r="BG319" s="180"/>
      <c r="BH319" s="180"/>
      <c r="BI319" s="180"/>
      <c r="BJ319" s="180"/>
      <c r="BK319" s="180"/>
      <c r="BL319" s="180"/>
      <c r="BM319" s="180"/>
      <c r="BN319" s="180"/>
      <c r="BO319" s="180"/>
      <c r="BP319" s="180"/>
      <c r="BQ319" s="180"/>
      <c r="BR319" s="180"/>
      <c r="BS319" s="180"/>
      <c r="BT319" s="180"/>
      <c r="BU319" s="180"/>
      <c r="BV319" s="180"/>
      <c r="BW319" s="180"/>
      <c r="BX319" s="180"/>
      <c r="BY319" s="180"/>
      <c r="BZ319" s="182"/>
      <c r="CA319" s="180"/>
      <c r="CB319" s="180"/>
      <c r="CC319" s="180"/>
      <c r="CD319" s="180"/>
      <c r="CE319" s="180"/>
      <c r="CF319" s="180"/>
      <c r="CG319" s="180"/>
      <c r="CH319" s="180"/>
      <c r="CI319" s="180"/>
      <c r="CJ319" s="180"/>
      <c r="CK319" s="180"/>
      <c r="CL319" s="180"/>
      <c r="CM319" s="180"/>
      <c r="CN319" s="180"/>
      <c r="CO319" s="180"/>
      <c r="CP319" s="180"/>
      <c r="CQ319" s="180"/>
      <c r="CR319" s="180"/>
      <c r="CS319" s="180"/>
      <c r="CT319" s="180"/>
      <c r="CU319" s="180"/>
      <c r="CV319" s="180"/>
      <c r="CW319" s="180"/>
      <c r="CX319" s="180"/>
      <c r="CY319" s="181"/>
    </row>
    <row r="320" spans="2:103" s="1" customFormat="1" ht="30" customHeight="1">
      <c r="B320" s="183">
        <v>315</v>
      </c>
      <c r="C320" s="370">
        <v>43270</v>
      </c>
      <c r="D320" s="183" t="s">
        <v>165</v>
      </c>
      <c r="E320" s="184" t="s">
        <v>133</v>
      </c>
      <c r="F320" s="184" t="s">
        <v>135</v>
      </c>
      <c r="G320" s="343" t="s">
        <v>101</v>
      </c>
      <c r="H320" s="348">
        <v>2</v>
      </c>
      <c r="I320" s="349">
        <v>5</v>
      </c>
      <c r="J320" s="349">
        <v>5</v>
      </c>
      <c r="K320" s="349">
        <v>5</v>
      </c>
      <c r="L320" s="349">
        <v>2</v>
      </c>
      <c r="M320" s="349">
        <v>1</v>
      </c>
      <c r="N320" s="350">
        <v>2</v>
      </c>
      <c r="O320" s="349">
        <v>3</v>
      </c>
      <c r="P320" s="349"/>
      <c r="Q320" s="351">
        <v>5</v>
      </c>
      <c r="R320" s="349">
        <v>1</v>
      </c>
      <c r="S320" s="349">
        <v>2</v>
      </c>
      <c r="T320" s="349">
        <v>2</v>
      </c>
      <c r="U320" s="349">
        <v>1</v>
      </c>
      <c r="V320" s="351">
        <v>5</v>
      </c>
      <c r="W320" s="351">
        <v>2</v>
      </c>
      <c r="X320" s="183"/>
      <c r="Y320" s="183"/>
      <c r="AB320" s="185"/>
      <c r="AC320" s="185"/>
      <c r="AD320" s="185"/>
      <c r="AE320" s="185"/>
      <c r="AF320" s="185"/>
      <c r="AG320" s="185"/>
      <c r="AH320" s="185"/>
      <c r="AI320" s="185"/>
      <c r="AJ320" s="185"/>
      <c r="AK320" s="185"/>
      <c r="AL320" s="185"/>
      <c r="AM320" s="185"/>
      <c r="AN320" s="185"/>
      <c r="AO320" s="185"/>
      <c r="AP320" s="185"/>
      <c r="AQ320" s="185"/>
      <c r="AR320" s="180"/>
      <c r="AS320" s="180"/>
      <c r="AT320" s="180"/>
      <c r="AU320" s="180"/>
      <c r="AV320" s="180"/>
      <c r="AW320" s="180"/>
      <c r="AX320" s="180"/>
      <c r="AY320" s="180"/>
      <c r="AZ320" s="181"/>
      <c r="BA320" s="181"/>
      <c r="BB320" s="180"/>
      <c r="BC320" s="180"/>
      <c r="BD320" s="180"/>
      <c r="BE320" s="180"/>
      <c r="BF320" s="180"/>
      <c r="BG320" s="180"/>
      <c r="BH320" s="180"/>
      <c r="BI320" s="180"/>
      <c r="BJ320" s="180"/>
      <c r="BK320" s="180"/>
      <c r="BL320" s="180"/>
      <c r="BM320" s="180"/>
      <c r="BN320" s="180"/>
      <c r="BO320" s="180"/>
      <c r="BP320" s="180"/>
      <c r="BQ320" s="180"/>
      <c r="BR320" s="180"/>
      <c r="BS320" s="180"/>
      <c r="BT320" s="180"/>
      <c r="BU320" s="180"/>
      <c r="BV320" s="180"/>
      <c r="BW320" s="180"/>
      <c r="BX320" s="180"/>
      <c r="BY320" s="180"/>
      <c r="BZ320" s="182"/>
      <c r="CA320" s="180"/>
      <c r="CB320" s="180"/>
      <c r="CC320" s="180"/>
      <c r="CD320" s="180"/>
      <c r="CE320" s="180"/>
      <c r="CF320" s="180"/>
      <c r="CG320" s="180"/>
      <c r="CH320" s="180"/>
      <c r="CI320" s="180"/>
      <c r="CJ320" s="180"/>
      <c r="CK320" s="180"/>
      <c r="CL320" s="180"/>
      <c r="CM320" s="180"/>
      <c r="CN320" s="180"/>
      <c r="CO320" s="180"/>
      <c r="CP320" s="180"/>
      <c r="CQ320" s="180"/>
      <c r="CR320" s="180"/>
      <c r="CS320" s="180"/>
      <c r="CT320" s="180"/>
      <c r="CU320" s="180"/>
      <c r="CV320" s="180"/>
      <c r="CW320" s="180"/>
      <c r="CX320" s="180"/>
      <c r="CY320" s="181"/>
    </row>
    <row r="321" spans="2:103" s="1" customFormat="1" ht="30" customHeight="1">
      <c r="B321" s="183">
        <v>316</v>
      </c>
      <c r="C321" s="370">
        <v>43270</v>
      </c>
      <c r="D321" s="183" t="s">
        <v>165</v>
      </c>
      <c r="E321" s="184" t="s">
        <v>132</v>
      </c>
      <c r="F321" s="184" t="s">
        <v>135</v>
      </c>
      <c r="G321" s="343" t="s">
        <v>101</v>
      </c>
      <c r="H321" s="348">
        <v>2</v>
      </c>
      <c r="I321" s="349">
        <v>4</v>
      </c>
      <c r="J321" s="349">
        <v>2</v>
      </c>
      <c r="K321" s="349">
        <v>2</v>
      </c>
      <c r="L321" s="349">
        <v>3</v>
      </c>
      <c r="M321" s="349">
        <v>2</v>
      </c>
      <c r="N321" s="350">
        <v>3</v>
      </c>
      <c r="O321" s="349">
        <v>4</v>
      </c>
      <c r="P321" s="349">
        <v>4</v>
      </c>
      <c r="Q321" s="351">
        <v>4</v>
      </c>
      <c r="R321" s="349">
        <v>3</v>
      </c>
      <c r="S321" s="349">
        <v>1</v>
      </c>
      <c r="T321" s="349">
        <v>2</v>
      </c>
      <c r="U321" s="349">
        <v>3</v>
      </c>
      <c r="V321" s="351">
        <v>4</v>
      </c>
      <c r="W321" s="351">
        <v>3</v>
      </c>
      <c r="X321" s="183"/>
      <c r="Y321" s="183"/>
      <c r="AB321" s="185"/>
      <c r="AC321" s="185"/>
      <c r="AD321" s="185"/>
      <c r="AE321" s="185"/>
      <c r="AF321" s="185"/>
      <c r="AG321" s="185"/>
      <c r="AH321" s="185"/>
      <c r="AI321" s="185"/>
      <c r="AJ321" s="185"/>
      <c r="AK321" s="185"/>
      <c r="AL321" s="185"/>
      <c r="AM321" s="185"/>
      <c r="AN321" s="185"/>
      <c r="AO321" s="185"/>
      <c r="AP321" s="185"/>
      <c r="AQ321" s="185"/>
      <c r="AR321" s="180"/>
      <c r="AS321" s="180"/>
      <c r="AT321" s="180"/>
      <c r="AU321" s="180"/>
      <c r="AV321" s="180"/>
      <c r="AW321" s="180"/>
      <c r="AX321" s="180"/>
      <c r="AY321" s="180"/>
      <c r="AZ321" s="181"/>
      <c r="BA321" s="181"/>
      <c r="BB321" s="180"/>
      <c r="BC321" s="180"/>
      <c r="BD321" s="180"/>
      <c r="BE321" s="180"/>
      <c r="BF321" s="180"/>
      <c r="BG321" s="180"/>
      <c r="BH321" s="180"/>
      <c r="BI321" s="180"/>
      <c r="BJ321" s="180"/>
      <c r="BK321" s="180"/>
      <c r="BL321" s="180"/>
      <c r="BM321" s="180"/>
      <c r="BN321" s="180"/>
      <c r="BO321" s="180"/>
      <c r="BP321" s="180"/>
      <c r="BQ321" s="180"/>
      <c r="BR321" s="180"/>
      <c r="BS321" s="180"/>
      <c r="BT321" s="180"/>
      <c r="BU321" s="180"/>
      <c r="BV321" s="180"/>
      <c r="BW321" s="180"/>
      <c r="BX321" s="180"/>
      <c r="BY321" s="180"/>
      <c r="BZ321" s="182"/>
      <c r="CA321" s="180"/>
      <c r="CB321" s="180"/>
      <c r="CC321" s="180"/>
      <c r="CD321" s="180"/>
      <c r="CE321" s="180"/>
      <c r="CF321" s="180"/>
      <c r="CG321" s="180"/>
      <c r="CH321" s="180"/>
      <c r="CI321" s="180"/>
      <c r="CJ321" s="180"/>
      <c r="CK321" s="180"/>
      <c r="CL321" s="180"/>
      <c r="CM321" s="180"/>
      <c r="CN321" s="180"/>
      <c r="CO321" s="180"/>
      <c r="CP321" s="180"/>
      <c r="CQ321" s="180"/>
      <c r="CR321" s="180"/>
      <c r="CS321" s="180"/>
      <c r="CT321" s="180"/>
      <c r="CU321" s="180"/>
      <c r="CV321" s="180"/>
      <c r="CW321" s="180"/>
      <c r="CX321" s="180"/>
      <c r="CY321" s="181"/>
    </row>
    <row r="322" spans="2:103" s="1" customFormat="1" ht="30" customHeight="1">
      <c r="B322" s="183">
        <v>317</v>
      </c>
      <c r="C322" s="370">
        <v>43270</v>
      </c>
      <c r="D322" s="183" t="s">
        <v>166</v>
      </c>
      <c r="E322" s="184" t="s">
        <v>132</v>
      </c>
      <c r="F322" s="184" t="s">
        <v>134</v>
      </c>
      <c r="G322" s="343" t="s">
        <v>102</v>
      </c>
      <c r="H322" s="348">
        <v>4</v>
      </c>
      <c r="I322" s="349">
        <v>4</v>
      </c>
      <c r="J322" s="349">
        <v>2</v>
      </c>
      <c r="K322" s="349">
        <v>1</v>
      </c>
      <c r="L322" s="349">
        <v>4</v>
      </c>
      <c r="M322" s="349">
        <v>4</v>
      </c>
      <c r="N322" s="350">
        <v>3</v>
      </c>
      <c r="O322" s="349">
        <v>2</v>
      </c>
      <c r="P322" s="349">
        <v>3</v>
      </c>
      <c r="Q322" s="351">
        <v>3</v>
      </c>
      <c r="R322" s="349">
        <v>4</v>
      </c>
      <c r="S322" s="349">
        <v>3</v>
      </c>
      <c r="T322" s="349">
        <v>4</v>
      </c>
      <c r="U322" s="349">
        <v>4</v>
      </c>
      <c r="V322" s="351">
        <v>4</v>
      </c>
      <c r="W322" s="351">
        <v>4</v>
      </c>
      <c r="X322" s="183"/>
      <c r="Y322" s="183"/>
      <c r="AB322" s="185"/>
      <c r="AC322" s="185"/>
      <c r="AD322" s="185"/>
      <c r="AE322" s="185"/>
      <c r="AF322" s="185"/>
      <c r="AG322" s="185"/>
      <c r="AH322" s="185"/>
      <c r="AI322" s="185"/>
      <c r="AJ322" s="185"/>
      <c r="AK322" s="185"/>
      <c r="AL322" s="185"/>
      <c r="AM322" s="185"/>
      <c r="AN322" s="185"/>
      <c r="AO322" s="185"/>
      <c r="AP322" s="185"/>
      <c r="AQ322" s="185"/>
      <c r="AR322" s="180"/>
      <c r="AS322" s="180"/>
      <c r="AT322" s="180"/>
      <c r="AU322" s="180"/>
      <c r="AV322" s="180"/>
      <c r="AW322" s="180"/>
      <c r="AX322" s="180"/>
      <c r="AY322" s="180"/>
      <c r="AZ322" s="181"/>
      <c r="BA322" s="181"/>
      <c r="BB322" s="180"/>
      <c r="BC322" s="180"/>
      <c r="BD322" s="180"/>
      <c r="BE322" s="180"/>
      <c r="BF322" s="180"/>
      <c r="BG322" s="180"/>
      <c r="BH322" s="180"/>
      <c r="BI322" s="180"/>
      <c r="BJ322" s="180"/>
      <c r="BK322" s="180"/>
      <c r="BL322" s="180"/>
      <c r="BM322" s="180"/>
      <c r="BN322" s="180"/>
      <c r="BO322" s="180"/>
      <c r="BP322" s="180"/>
      <c r="BQ322" s="180"/>
      <c r="BR322" s="180"/>
      <c r="BS322" s="180"/>
      <c r="BT322" s="180"/>
      <c r="BU322" s="180"/>
      <c r="BV322" s="180"/>
      <c r="BW322" s="180"/>
      <c r="BX322" s="180"/>
      <c r="BY322" s="180"/>
      <c r="BZ322" s="182"/>
      <c r="CA322" s="180"/>
      <c r="CB322" s="180"/>
      <c r="CC322" s="180"/>
      <c r="CD322" s="180"/>
      <c r="CE322" s="180"/>
      <c r="CF322" s="180"/>
      <c r="CG322" s="180"/>
      <c r="CH322" s="180"/>
      <c r="CI322" s="180"/>
      <c r="CJ322" s="180"/>
      <c r="CK322" s="180"/>
      <c r="CL322" s="180"/>
      <c r="CM322" s="180"/>
      <c r="CN322" s="180"/>
      <c r="CO322" s="180"/>
      <c r="CP322" s="180"/>
      <c r="CQ322" s="180"/>
      <c r="CR322" s="180"/>
      <c r="CS322" s="180"/>
      <c r="CT322" s="180"/>
      <c r="CU322" s="180"/>
      <c r="CV322" s="180"/>
      <c r="CW322" s="180"/>
      <c r="CX322" s="180"/>
      <c r="CY322" s="181"/>
    </row>
    <row r="323" spans="2:103" s="1" customFormat="1" ht="30" customHeight="1">
      <c r="B323" s="183">
        <v>318</v>
      </c>
      <c r="C323" s="370">
        <v>43270</v>
      </c>
      <c r="D323" s="183" t="s">
        <v>165</v>
      </c>
      <c r="E323" s="184" t="s">
        <v>133</v>
      </c>
      <c r="F323" s="184" t="s">
        <v>135</v>
      </c>
      <c r="G323" s="343" t="s">
        <v>104</v>
      </c>
      <c r="H323" s="348">
        <v>5</v>
      </c>
      <c r="I323" s="349"/>
      <c r="J323" s="349"/>
      <c r="K323" s="349"/>
      <c r="L323" s="349"/>
      <c r="M323" s="349">
        <v>5</v>
      </c>
      <c r="N323" s="350">
        <v>4</v>
      </c>
      <c r="O323" s="349">
        <v>4</v>
      </c>
      <c r="P323" s="349">
        <v>4</v>
      </c>
      <c r="Q323" s="351">
        <v>2</v>
      </c>
      <c r="R323" s="349">
        <v>4</v>
      </c>
      <c r="S323" s="349">
        <v>5</v>
      </c>
      <c r="T323" s="349">
        <v>5</v>
      </c>
      <c r="U323" s="349">
        <v>4</v>
      </c>
      <c r="V323" s="351">
        <v>3</v>
      </c>
      <c r="W323" s="351"/>
      <c r="X323" s="183"/>
      <c r="Y323" s="183"/>
      <c r="AB323" s="185"/>
      <c r="AC323" s="185"/>
      <c r="AD323" s="185"/>
      <c r="AE323" s="185"/>
      <c r="AF323" s="185"/>
      <c r="AG323" s="185"/>
      <c r="AH323" s="185"/>
      <c r="AI323" s="185"/>
      <c r="AJ323" s="185"/>
      <c r="AK323" s="185"/>
      <c r="AL323" s="185"/>
      <c r="AM323" s="185"/>
      <c r="AN323" s="185"/>
      <c r="AO323" s="185"/>
      <c r="AP323" s="185"/>
      <c r="AQ323" s="185"/>
      <c r="AR323" s="180"/>
      <c r="AS323" s="180"/>
      <c r="AT323" s="180"/>
      <c r="AU323" s="180"/>
      <c r="AV323" s="180"/>
      <c r="AW323" s="180"/>
      <c r="AX323" s="180"/>
      <c r="AY323" s="180"/>
      <c r="AZ323" s="181"/>
      <c r="BA323" s="181"/>
      <c r="BB323" s="180"/>
      <c r="BC323" s="180"/>
      <c r="BD323" s="180"/>
      <c r="BE323" s="180"/>
      <c r="BF323" s="180"/>
      <c r="BG323" s="180"/>
      <c r="BH323" s="180"/>
      <c r="BI323" s="180"/>
      <c r="BJ323" s="180"/>
      <c r="BK323" s="180"/>
      <c r="BL323" s="180"/>
      <c r="BM323" s="180"/>
      <c r="BN323" s="180"/>
      <c r="BO323" s="180"/>
      <c r="BP323" s="180"/>
      <c r="BQ323" s="180"/>
      <c r="BR323" s="180"/>
      <c r="BS323" s="180"/>
      <c r="BT323" s="180"/>
      <c r="BU323" s="180"/>
      <c r="BV323" s="180"/>
      <c r="BW323" s="180"/>
      <c r="BX323" s="180"/>
      <c r="BY323" s="180"/>
      <c r="BZ323" s="182"/>
      <c r="CA323" s="180"/>
      <c r="CB323" s="180"/>
      <c r="CC323" s="180"/>
      <c r="CD323" s="180"/>
      <c r="CE323" s="180"/>
      <c r="CF323" s="180"/>
      <c r="CG323" s="180"/>
      <c r="CH323" s="180"/>
      <c r="CI323" s="180"/>
      <c r="CJ323" s="180"/>
      <c r="CK323" s="180"/>
      <c r="CL323" s="180"/>
      <c r="CM323" s="180"/>
      <c r="CN323" s="180"/>
      <c r="CO323" s="180"/>
      <c r="CP323" s="180"/>
      <c r="CQ323" s="180"/>
      <c r="CR323" s="180"/>
      <c r="CS323" s="180"/>
      <c r="CT323" s="180"/>
      <c r="CU323" s="180"/>
      <c r="CV323" s="180"/>
      <c r="CW323" s="180"/>
      <c r="CX323" s="180"/>
      <c r="CY323" s="181"/>
    </row>
    <row r="324" spans="2:103" s="1" customFormat="1" ht="30" customHeight="1">
      <c r="B324" s="183">
        <v>319</v>
      </c>
      <c r="C324" s="370">
        <v>43270</v>
      </c>
      <c r="D324" s="183" t="s">
        <v>165</v>
      </c>
      <c r="E324" s="184" t="s">
        <v>132</v>
      </c>
      <c r="F324" s="184" t="s">
        <v>135</v>
      </c>
      <c r="G324" s="343" t="s">
        <v>104</v>
      </c>
      <c r="H324" s="348">
        <v>4</v>
      </c>
      <c r="I324" s="349">
        <v>4</v>
      </c>
      <c r="J324" s="349">
        <v>4</v>
      </c>
      <c r="K324" s="349">
        <v>4</v>
      </c>
      <c r="L324" s="349"/>
      <c r="M324" s="349"/>
      <c r="N324" s="350"/>
      <c r="O324" s="349"/>
      <c r="P324" s="349"/>
      <c r="Q324" s="351">
        <v>4</v>
      </c>
      <c r="R324" s="349">
        <v>4</v>
      </c>
      <c r="S324" s="349">
        <v>4</v>
      </c>
      <c r="T324" s="349">
        <v>4</v>
      </c>
      <c r="U324" s="349"/>
      <c r="V324" s="351">
        <v>5</v>
      </c>
      <c r="W324" s="351">
        <v>4</v>
      </c>
      <c r="X324" s="183"/>
      <c r="Y324" s="183"/>
      <c r="AB324" s="185"/>
      <c r="AC324" s="185"/>
      <c r="AD324" s="185"/>
      <c r="AE324" s="185"/>
      <c r="AF324" s="185"/>
      <c r="AG324" s="185"/>
      <c r="AH324" s="185"/>
      <c r="AI324" s="185"/>
      <c r="AJ324" s="185"/>
      <c r="AK324" s="185"/>
      <c r="AL324" s="185"/>
      <c r="AM324" s="185"/>
      <c r="AN324" s="185"/>
      <c r="AO324" s="185"/>
      <c r="AP324" s="185"/>
      <c r="AQ324" s="185"/>
      <c r="AR324" s="180"/>
      <c r="AS324" s="180"/>
      <c r="AT324" s="180"/>
      <c r="AU324" s="180"/>
      <c r="AV324" s="180"/>
      <c r="AW324" s="180"/>
      <c r="AX324" s="180"/>
      <c r="AY324" s="180"/>
      <c r="AZ324" s="181"/>
      <c r="BA324" s="181"/>
      <c r="BB324" s="180"/>
      <c r="BC324" s="180"/>
      <c r="BD324" s="180"/>
      <c r="BE324" s="180"/>
      <c r="BF324" s="180"/>
      <c r="BG324" s="180"/>
      <c r="BH324" s="180"/>
      <c r="BI324" s="180"/>
      <c r="BJ324" s="180"/>
      <c r="BK324" s="180"/>
      <c r="BL324" s="180"/>
      <c r="BM324" s="180"/>
      <c r="BN324" s="180"/>
      <c r="BO324" s="180"/>
      <c r="BP324" s="180"/>
      <c r="BQ324" s="180"/>
      <c r="BR324" s="180"/>
      <c r="BS324" s="180"/>
      <c r="BT324" s="180"/>
      <c r="BU324" s="180"/>
      <c r="BV324" s="180"/>
      <c r="BW324" s="180"/>
      <c r="BX324" s="180"/>
      <c r="BY324" s="180"/>
      <c r="BZ324" s="182"/>
      <c r="CA324" s="180"/>
      <c r="CB324" s="180"/>
      <c r="CC324" s="180"/>
      <c r="CD324" s="180"/>
      <c r="CE324" s="180"/>
      <c r="CF324" s="180"/>
      <c r="CG324" s="180"/>
      <c r="CH324" s="180"/>
      <c r="CI324" s="180"/>
      <c r="CJ324" s="180"/>
      <c r="CK324" s="180"/>
      <c r="CL324" s="180"/>
      <c r="CM324" s="180"/>
      <c r="CN324" s="180"/>
      <c r="CO324" s="180"/>
      <c r="CP324" s="180"/>
      <c r="CQ324" s="180"/>
      <c r="CR324" s="180"/>
      <c r="CS324" s="180"/>
      <c r="CT324" s="180"/>
      <c r="CU324" s="180"/>
      <c r="CV324" s="180"/>
      <c r="CW324" s="180"/>
      <c r="CX324" s="180"/>
      <c r="CY324" s="181"/>
    </row>
    <row r="325" spans="2:103" s="1" customFormat="1" ht="30" customHeight="1">
      <c r="B325" s="183">
        <v>320</v>
      </c>
      <c r="C325" s="370">
        <v>43270</v>
      </c>
      <c r="D325" s="183" t="s">
        <v>165</v>
      </c>
      <c r="E325" s="184" t="s">
        <v>133</v>
      </c>
      <c r="F325" s="184" t="s">
        <v>135</v>
      </c>
      <c r="G325" s="343" t="s">
        <v>100</v>
      </c>
      <c r="H325" s="348">
        <v>5</v>
      </c>
      <c r="I325" s="349">
        <v>4</v>
      </c>
      <c r="J325" s="349">
        <v>1</v>
      </c>
      <c r="K325" s="349">
        <v>1</v>
      </c>
      <c r="L325" s="349">
        <v>4</v>
      </c>
      <c r="M325" s="349">
        <v>4</v>
      </c>
      <c r="N325" s="350">
        <v>4</v>
      </c>
      <c r="O325" s="349">
        <v>3</v>
      </c>
      <c r="P325" s="349">
        <v>3</v>
      </c>
      <c r="Q325" s="351">
        <v>3</v>
      </c>
      <c r="R325" s="349">
        <v>3</v>
      </c>
      <c r="S325" s="349">
        <v>3</v>
      </c>
      <c r="T325" s="349">
        <v>3</v>
      </c>
      <c r="U325" s="349">
        <v>3</v>
      </c>
      <c r="V325" s="351">
        <v>3</v>
      </c>
      <c r="W325" s="351">
        <v>3</v>
      </c>
      <c r="X325" s="183"/>
      <c r="Y325" s="183"/>
      <c r="AB325" s="185"/>
      <c r="AC325" s="185"/>
      <c r="AD325" s="185"/>
      <c r="AE325" s="185"/>
      <c r="AF325" s="185"/>
      <c r="AG325" s="185"/>
      <c r="AH325" s="185"/>
      <c r="AI325" s="185"/>
      <c r="AJ325" s="185"/>
      <c r="AK325" s="185"/>
      <c r="AL325" s="185"/>
      <c r="AM325" s="185"/>
      <c r="AN325" s="185"/>
      <c r="AO325" s="185"/>
      <c r="AP325" s="185"/>
      <c r="AQ325" s="185"/>
      <c r="AR325" s="180"/>
      <c r="AS325" s="180"/>
      <c r="AT325" s="180"/>
      <c r="AU325" s="180"/>
      <c r="AV325" s="180"/>
      <c r="AW325" s="180"/>
      <c r="AX325" s="180"/>
      <c r="AY325" s="180"/>
      <c r="AZ325" s="181"/>
      <c r="BA325" s="181"/>
      <c r="BB325" s="180"/>
      <c r="BC325" s="180"/>
      <c r="BD325" s="180"/>
      <c r="BE325" s="180"/>
      <c r="BF325" s="180"/>
      <c r="BG325" s="180"/>
      <c r="BH325" s="180"/>
      <c r="BI325" s="180"/>
      <c r="BJ325" s="180"/>
      <c r="BK325" s="180"/>
      <c r="BL325" s="180"/>
      <c r="BM325" s="180"/>
      <c r="BN325" s="180"/>
      <c r="BO325" s="180"/>
      <c r="BP325" s="180"/>
      <c r="BQ325" s="180"/>
      <c r="BR325" s="180"/>
      <c r="BS325" s="180"/>
      <c r="BT325" s="180"/>
      <c r="BU325" s="180"/>
      <c r="BV325" s="180"/>
      <c r="BW325" s="180"/>
      <c r="BX325" s="180"/>
      <c r="BY325" s="180"/>
      <c r="BZ325" s="182"/>
      <c r="CA325" s="180"/>
      <c r="CB325" s="180"/>
      <c r="CC325" s="180"/>
      <c r="CD325" s="180"/>
      <c r="CE325" s="180"/>
      <c r="CF325" s="180"/>
      <c r="CG325" s="180"/>
      <c r="CH325" s="180"/>
      <c r="CI325" s="180"/>
      <c r="CJ325" s="180"/>
      <c r="CK325" s="180"/>
      <c r="CL325" s="180"/>
      <c r="CM325" s="180"/>
      <c r="CN325" s="180"/>
      <c r="CO325" s="180"/>
      <c r="CP325" s="180"/>
      <c r="CQ325" s="180"/>
      <c r="CR325" s="180"/>
      <c r="CS325" s="180"/>
      <c r="CT325" s="180"/>
      <c r="CU325" s="180"/>
      <c r="CV325" s="180"/>
      <c r="CW325" s="180"/>
      <c r="CX325" s="180"/>
      <c r="CY325" s="181"/>
    </row>
    <row r="326" spans="2:103" s="1" customFormat="1" ht="30" customHeight="1">
      <c r="B326" s="367">
        <v>321</v>
      </c>
      <c r="C326" s="370">
        <v>43270</v>
      </c>
      <c r="D326" s="183" t="s">
        <v>165</v>
      </c>
      <c r="E326" s="184" t="s">
        <v>133</v>
      </c>
      <c r="F326" s="184" t="s">
        <v>135</v>
      </c>
      <c r="G326" s="343" t="s">
        <v>124</v>
      </c>
      <c r="H326" s="348">
        <v>4</v>
      </c>
      <c r="I326" s="349">
        <v>4</v>
      </c>
      <c r="J326" s="349">
        <v>2</v>
      </c>
      <c r="K326" s="349">
        <v>2</v>
      </c>
      <c r="L326" s="349">
        <v>5</v>
      </c>
      <c r="M326" s="349">
        <v>5</v>
      </c>
      <c r="N326" s="350">
        <v>5</v>
      </c>
      <c r="O326" s="349">
        <v>2</v>
      </c>
      <c r="P326" s="349">
        <v>2</v>
      </c>
      <c r="Q326" s="351">
        <v>4</v>
      </c>
      <c r="R326" s="349">
        <v>4</v>
      </c>
      <c r="S326" s="349">
        <v>2</v>
      </c>
      <c r="T326" s="349">
        <v>2</v>
      </c>
      <c r="U326" s="349">
        <v>3</v>
      </c>
      <c r="V326" s="351">
        <v>4</v>
      </c>
      <c r="W326" s="351">
        <v>4</v>
      </c>
      <c r="X326" s="183"/>
      <c r="Y326" s="183"/>
      <c r="AB326" s="185"/>
      <c r="AC326" s="185"/>
      <c r="AD326" s="185"/>
      <c r="AE326" s="185"/>
      <c r="AF326" s="185"/>
      <c r="AG326" s="185"/>
      <c r="AH326" s="185"/>
      <c r="AI326" s="185"/>
      <c r="AJ326" s="185"/>
      <c r="AK326" s="185"/>
      <c r="AL326" s="185"/>
      <c r="AM326" s="185"/>
      <c r="AN326" s="185"/>
      <c r="AO326" s="185"/>
      <c r="AP326" s="185"/>
      <c r="AQ326" s="185"/>
      <c r="AR326" s="180"/>
      <c r="AS326" s="180"/>
      <c r="AT326" s="180"/>
      <c r="AU326" s="180"/>
      <c r="AV326" s="180"/>
      <c r="AW326" s="180"/>
      <c r="AX326" s="180"/>
      <c r="AY326" s="180"/>
      <c r="AZ326" s="181"/>
      <c r="BA326" s="181"/>
      <c r="BB326" s="180"/>
      <c r="BC326" s="180"/>
      <c r="BD326" s="180"/>
      <c r="BE326" s="180"/>
      <c r="BF326" s="180"/>
      <c r="BG326" s="180"/>
      <c r="BH326" s="180"/>
      <c r="BI326" s="180"/>
      <c r="BJ326" s="180"/>
      <c r="BK326" s="180"/>
      <c r="BL326" s="180"/>
      <c r="BM326" s="180"/>
      <c r="BN326" s="180"/>
      <c r="BO326" s="180"/>
      <c r="BP326" s="180"/>
      <c r="BQ326" s="180"/>
      <c r="BR326" s="180"/>
      <c r="BS326" s="180"/>
      <c r="BT326" s="180"/>
      <c r="BU326" s="180"/>
      <c r="BV326" s="180"/>
      <c r="BW326" s="180"/>
      <c r="BX326" s="180"/>
      <c r="BY326" s="180"/>
      <c r="BZ326" s="182"/>
      <c r="CA326" s="180"/>
      <c r="CB326" s="180"/>
      <c r="CC326" s="180"/>
      <c r="CD326" s="180"/>
      <c r="CE326" s="180"/>
      <c r="CF326" s="180"/>
      <c r="CG326" s="180"/>
      <c r="CH326" s="180"/>
      <c r="CI326" s="180"/>
      <c r="CJ326" s="180"/>
      <c r="CK326" s="180"/>
      <c r="CL326" s="180"/>
      <c r="CM326" s="180"/>
      <c r="CN326" s="180"/>
      <c r="CO326" s="180"/>
      <c r="CP326" s="180"/>
      <c r="CQ326" s="180"/>
      <c r="CR326" s="180"/>
      <c r="CS326" s="180"/>
      <c r="CT326" s="180"/>
      <c r="CU326" s="180"/>
      <c r="CV326" s="180"/>
      <c r="CW326" s="180"/>
      <c r="CX326" s="180"/>
      <c r="CY326" s="181"/>
    </row>
    <row r="327" spans="2:103" s="1" customFormat="1" ht="30" customHeight="1">
      <c r="B327" s="183">
        <v>322</v>
      </c>
      <c r="C327" s="370">
        <v>43270</v>
      </c>
      <c r="D327" s="183" t="s">
        <v>165</v>
      </c>
      <c r="E327" s="184" t="s">
        <v>132</v>
      </c>
      <c r="F327" s="184" t="s">
        <v>135</v>
      </c>
      <c r="G327" s="343" t="s">
        <v>130</v>
      </c>
      <c r="H327" s="348">
        <v>5</v>
      </c>
      <c r="I327" s="349">
        <v>5</v>
      </c>
      <c r="J327" s="349">
        <v>5</v>
      </c>
      <c r="K327" s="349">
        <v>5</v>
      </c>
      <c r="L327" s="349">
        <v>5</v>
      </c>
      <c r="M327" s="349">
        <v>5</v>
      </c>
      <c r="N327" s="350">
        <v>5</v>
      </c>
      <c r="O327" s="349">
        <v>5</v>
      </c>
      <c r="P327" s="349">
        <v>5</v>
      </c>
      <c r="Q327" s="351">
        <v>5</v>
      </c>
      <c r="R327" s="349">
        <v>4</v>
      </c>
      <c r="S327" s="349">
        <v>5</v>
      </c>
      <c r="T327" s="349">
        <v>4</v>
      </c>
      <c r="U327" s="349">
        <v>5</v>
      </c>
      <c r="V327" s="351">
        <v>5</v>
      </c>
      <c r="W327" s="351">
        <v>5</v>
      </c>
      <c r="X327" s="183"/>
      <c r="Y327" s="183"/>
      <c r="AB327" s="185"/>
      <c r="AC327" s="185"/>
      <c r="AD327" s="185"/>
      <c r="AE327" s="185"/>
      <c r="AF327" s="185"/>
      <c r="AG327" s="185"/>
      <c r="AH327" s="185"/>
      <c r="AI327" s="185"/>
      <c r="AJ327" s="185"/>
      <c r="AK327" s="185"/>
      <c r="AL327" s="185"/>
      <c r="AM327" s="185"/>
      <c r="AN327" s="185"/>
      <c r="AO327" s="185"/>
      <c r="AP327" s="185"/>
      <c r="AQ327" s="185"/>
      <c r="AR327" s="180"/>
      <c r="AS327" s="180"/>
      <c r="AT327" s="180"/>
      <c r="AU327" s="180"/>
      <c r="AV327" s="180"/>
      <c r="AW327" s="180"/>
      <c r="AX327" s="180"/>
      <c r="AY327" s="180"/>
      <c r="AZ327" s="181"/>
      <c r="BA327" s="181"/>
      <c r="BB327" s="180"/>
      <c r="BC327" s="180"/>
      <c r="BD327" s="180"/>
      <c r="BE327" s="180"/>
      <c r="BF327" s="180"/>
      <c r="BG327" s="180"/>
      <c r="BH327" s="180"/>
      <c r="BI327" s="180"/>
      <c r="BJ327" s="180"/>
      <c r="BK327" s="180"/>
      <c r="BL327" s="180"/>
      <c r="BM327" s="180"/>
      <c r="BN327" s="180"/>
      <c r="BO327" s="180"/>
      <c r="BP327" s="180"/>
      <c r="BQ327" s="180"/>
      <c r="BR327" s="180"/>
      <c r="BS327" s="180"/>
      <c r="BT327" s="180"/>
      <c r="BU327" s="180"/>
      <c r="BV327" s="180"/>
      <c r="BW327" s="180"/>
      <c r="BX327" s="180"/>
      <c r="BY327" s="180"/>
      <c r="BZ327" s="182"/>
      <c r="CA327" s="180"/>
      <c r="CB327" s="180"/>
      <c r="CC327" s="180"/>
      <c r="CD327" s="180"/>
      <c r="CE327" s="180"/>
      <c r="CF327" s="180"/>
      <c r="CG327" s="180"/>
      <c r="CH327" s="180"/>
      <c r="CI327" s="180"/>
      <c r="CJ327" s="180"/>
      <c r="CK327" s="180"/>
      <c r="CL327" s="180"/>
      <c r="CM327" s="180"/>
      <c r="CN327" s="180"/>
      <c r="CO327" s="180"/>
      <c r="CP327" s="180"/>
      <c r="CQ327" s="180"/>
      <c r="CR327" s="180"/>
      <c r="CS327" s="180"/>
      <c r="CT327" s="180"/>
      <c r="CU327" s="180"/>
      <c r="CV327" s="180"/>
      <c r="CW327" s="180"/>
      <c r="CX327" s="180"/>
      <c r="CY327" s="181"/>
    </row>
    <row r="328" spans="2:103" s="1" customFormat="1" ht="30" customHeight="1">
      <c r="B328" s="183">
        <v>323</v>
      </c>
      <c r="C328" s="370">
        <v>43270</v>
      </c>
      <c r="D328" s="183" t="s">
        <v>165</v>
      </c>
      <c r="E328" s="184" t="s">
        <v>132</v>
      </c>
      <c r="F328" s="184" t="s">
        <v>134</v>
      </c>
      <c r="G328" s="343" t="s">
        <v>112</v>
      </c>
      <c r="H328" s="348">
        <v>3</v>
      </c>
      <c r="I328" s="349">
        <v>4</v>
      </c>
      <c r="J328" s="349">
        <v>2</v>
      </c>
      <c r="K328" s="349">
        <v>2</v>
      </c>
      <c r="L328" s="349">
        <v>3</v>
      </c>
      <c r="M328" s="349">
        <v>3</v>
      </c>
      <c r="N328" s="350">
        <v>4</v>
      </c>
      <c r="O328" s="349">
        <v>4</v>
      </c>
      <c r="P328" s="349">
        <v>3</v>
      </c>
      <c r="Q328" s="351">
        <v>3</v>
      </c>
      <c r="R328" s="349">
        <v>3</v>
      </c>
      <c r="S328" s="349">
        <v>3</v>
      </c>
      <c r="T328" s="349"/>
      <c r="U328" s="349">
        <v>4</v>
      </c>
      <c r="V328" s="351">
        <v>2</v>
      </c>
      <c r="W328" s="351">
        <v>3</v>
      </c>
      <c r="X328" s="183"/>
      <c r="Y328" s="183"/>
      <c r="AB328" s="185"/>
      <c r="AC328" s="185"/>
      <c r="AD328" s="185"/>
      <c r="AE328" s="185"/>
      <c r="AF328" s="185"/>
      <c r="AG328" s="185"/>
      <c r="AH328" s="185"/>
      <c r="AI328" s="185"/>
      <c r="AJ328" s="185"/>
      <c r="AK328" s="185"/>
      <c r="AL328" s="185"/>
      <c r="AM328" s="185"/>
      <c r="AN328" s="185"/>
      <c r="AO328" s="185"/>
      <c r="AP328" s="185"/>
      <c r="AQ328" s="185"/>
      <c r="AR328" s="180"/>
      <c r="AS328" s="180"/>
      <c r="AT328" s="180"/>
      <c r="AU328" s="180"/>
      <c r="AV328" s="180"/>
      <c r="AW328" s="180"/>
      <c r="AX328" s="180"/>
      <c r="AY328" s="180"/>
      <c r="AZ328" s="181"/>
      <c r="BA328" s="181"/>
      <c r="BB328" s="180"/>
      <c r="BC328" s="180"/>
      <c r="BD328" s="180"/>
      <c r="BE328" s="180"/>
      <c r="BF328" s="180"/>
      <c r="BG328" s="180"/>
      <c r="BH328" s="180"/>
      <c r="BI328" s="180"/>
      <c r="BJ328" s="180"/>
      <c r="BK328" s="180"/>
      <c r="BL328" s="180"/>
      <c r="BM328" s="180"/>
      <c r="BN328" s="180"/>
      <c r="BO328" s="180"/>
      <c r="BP328" s="180"/>
      <c r="BQ328" s="180"/>
      <c r="BR328" s="180"/>
      <c r="BS328" s="180"/>
      <c r="BT328" s="180"/>
      <c r="BU328" s="180"/>
      <c r="BV328" s="180"/>
      <c r="BW328" s="180"/>
      <c r="BX328" s="180"/>
      <c r="BY328" s="180"/>
      <c r="BZ328" s="182"/>
      <c r="CA328" s="180"/>
      <c r="CB328" s="180"/>
      <c r="CC328" s="180"/>
      <c r="CD328" s="180"/>
      <c r="CE328" s="180"/>
      <c r="CF328" s="180"/>
      <c r="CG328" s="180"/>
      <c r="CH328" s="180"/>
      <c r="CI328" s="180"/>
      <c r="CJ328" s="180"/>
      <c r="CK328" s="180"/>
      <c r="CL328" s="180"/>
      <c r="CM328" s="180"/>
      <c r="CN328" s="180"/>
      <c r="CO328" s="180"/>
      <c r="CP328" s="180"/>
      <c r="CQ328" s="180"/>
      <c r="CR328" s="180"/>
      <c r="CS328" s="180"/>
      <c r="CT328" s="180"/>
      <c r="CU328" s="180"/>
      <c r="CV328" s="180"/>
      <c r="CW328" s="180"/>
      <c r="CX328" s="180"/>
      <c r="CY328" s="181"/>
    </row>
    <row r="329" spans="2:103" s="1" customFormat="1" ht="30" customHeight="1">
      <c r="B329" s="183">
        <v>324</v>
      </c>
      <c r="C329" s="370">
        <v>43270</v>
      </c>
      <c r="D329" s="183" t="s">
        <v>165</v>
      </c>
      <c r="E329" s="184" t="s">
        <v>133</v>
      </c>
      <c r="F329" s="184" t="s">
        <v>135</v>
      </c>
      <c r="G329" s="343" t="s">
        <v>104</v>
      </c>
      <c r="H329" s="348">
        <v>4</v>
      </c>
      <c r="I329" s="349">
        <v>4</v>
      </c>
      <c r="J329" s="349">
        <v>3</v>
      </c>
      <c r="K329" s="349">
        <v>4</v>
      </c>
      <c r="L329" s="349">
        <v>4</v>
      </c>
      <c r="M329" s="349">
        <v>4</v>
      </c>
      <c r="N329" s="350">
        <v>4</v>
      </c>
      <c r="O329" s="349">
        <v>4</v>
      </c>
      <c r="P329" s="349">
        <v>4</v>
      </c>
      <c r="Q329" s="351">
        <v>4</v>
      </c>
      <c r="R329" s="349">
        <v>5</v>
      </c>
      <c r="S329" s="349">
        <v>4</v>
      </c>
      <c r="T329" s="349">
        <v>4</v>
      </c>
      <c r="U329" s="349"/>
      <c r="V329" s="351">
        <v>5</v>
      </c>
      <c r="W329" s="351">
        <v>5</v>
      </c>
      <c r="X329" s="183"/>
      <c r="Y329" s="183"/>
      <c r="AB329" s="185"/>
      <c r="AC329" s="185"/>
      <c r="AD329" s="185"/>
      <c r="AE329" s="185"/>
      <c r="AF329" s="185"/>
      <c r="AG329" s="185"/>
      <c r="AH329" s="185"/>
      <c r="AI329" s="185"/>
      <c r="AJ329" s="185"/>
      <c r="AK329" s="185"/>
      <c r="AL329" s="185"/>
      <c r="AM329" s="185"/>
      <c r="AN329" s="185"/>
      <c r="AO329" s="185"/>
      <c r="AP329" s="185"/>
      <c r="AQ329" s="185"/>
      <c r="AR329" s="180"/>
      <c r="AS329" s="180"/>
      <c r="AT329" s="180"/>
      <c r="AU329" s="180"/>
      <c r="AV329" s="180"/>
      <c r="AW329" s="180"/>
      <c r="AX329" s="180"/>
      <c r="AY329" s="180"/>
      <c r="AZ329" s="181"/>
      <c r="BA329" s="181"/>
      <c r="BB329" s="180"/>
      <c r="BC329" s="180"/>
      <c r="BD329" s="180"/>
      <c r="BE329" s="180"/>
      <c r="BF329" s="180"/>
      <c r="BG329" s="180"/>
      <c r="BH329" s="180"/>
      <c r="BI329" s="180"/>
      <c r="BJ329" s="180"/>
      <c r="BK329" s="180"/>
      <c r="BL329" s="180"/>
      <c r="BM329" s="180"/>
      <c r="BN329" s="180"/>
      <c r="BO329" s="180"/>
      <c r="BP329" s="180"/>
      <c r="BQ329" s="180"/>
      <c r="BR329" s="180"/>
      <c r="BS329" s="180"/>
      <c r="BT329" s="180"/>
      <c r="BU329" s="180"/>
      <c r="BV329" s="180"/>
      <c r="BW329" s="180"/>
      <c r="BX329" s="180"/>
      <c r="BY329" s="180"/>
      <c r="BZ329" s="182"/>
      <c r="CA329" s="180"/>
      <c r="CB329" s="180"/>
      <c r="CC329" s="180"/>
      <c r="CD329" s="180"/>
      <c r="CE329" s="180"/>
      <c r="CF329" s="180"/>
      <c r="CG329" s="180"/>
      <c r="CH329" s="180"/>
      <c r="CI329" s="180"/>
      <c r="CJ329" s="180"/>
      <c r="CK329" s="180"/>
      <c r="CL329" s="180"/>
      <c r="CM329" s="180"/>
      <c r="CN329" s="180"/>
      <c r="CO329" s="180"/>
      <c r="CP329" s="180"/>
      <c r="CQ329" s="180"/>
      <c r="CR329" s="180"/>
      <c r="CS329" s="180"/>
      <c r="CT329" s="180"/>
      <c r="CU329" s="180"/>
      <c r="CV329" s="180"/>
      <c r="CW329" s="180"/>
      <c r="CX329" s="180"/>
      <c r="CY329" s="181"/>
    </row>
    <row r="330" spans="2:103" s="1" customFormat="1" ht="30" customHeight="1">
      <c r="B330" s="183">
        <v>325</v>
      </c>
      <c r="C330" s="370">
        <v>43270</v>
      </c>
      <c r="D330" s="183" t="s">
        <v>165</v>
      </c>
      <c r="E330" s="184" t="s">
        <v>132</v>
      </c>
      <c r="F330" s="184" t="s">
        <v>134</v>
      </c>
      <c r="G330" s="343" t="s">
        <v>121</v>
      </c>
      <c r="H330" s="348">
        <v>5</v>
      </c>
      <c r="I330" s="349">
        <v>4</v>
      </c>
      <c r="J330" s="349">
        <v>3</v>
      </c>
      <c r="K330" s="349">
        <v>4</v>
      </c>
      <c r="L330" s="349">
        <v>5</v>
      </c>
      <c r="M330" s="349">
        <v>4</v>
      </c>
      <c r="N330" s="350">
        <v>4</v>
      </c>
      <c r="O330" s="349">
        <v>3</v>
      </c>
      <c r="P330" s="349">
        <v>2</v>
      </c>
      <c r="Q330" s="351">
        <v>5</v>
      </c>
      <c r="R330" s="349">
        <v>5</v>
      </c>
      <c r="S330" s="349">
        <v>5</v>
      </c>
      <c r="T330" s="349">
        <v>4</v>
      </c>
      <c r="U330" s="349">
        <v>5</v>
      </c>
      <c r="V330" s="351">
        <v>4</v>
      </c>
      <c r="W330" s="351">
        <v>5</v>
      </c>
      <c r="X330" s="183"/>
      <c r="Y330" s="183"/>
      <c r="AB330" s="185"/>
      <c r="AC330" s="185"/>
      <c r="AD330" s="185"/>
      <c r="AE330" s="185"/>
      <c r="AF330" s="185"/>
      <c r="AG330" s="185"/>
      <c r="AH330" s="185"/>
      <c r="AI330" s="185"/>
      <c r="AJ330" s="185"/>
      <c r="AK330" s="185"/>
      <c r="AL330" s="185"/>
      <c r="AM330" s="185"/>
      <c r="AN330" s="185"/>
      <c r="AO330" s="185"/>
      <c r="AP330" s="185"/>
      <c r="AQ330" s="185"/>
      <c r="AR330" s="180"/>
      <c r="AS330" s="180"/>
      <c r="AT330" s="180"/>
      <c r="AU330" s="180"/>
      <c r="AV330" s="180"/>
      <c r="AW330" s="180"/>
      <c r="AX330" s="180"/>
      <c r="AY330" s="180"/>
      <c r="AZ330" s="181"/>
      <c r="BA330" s="181"/>
      <c r="BB330" s="180"/>
      <c r="BC330" s="180"/>
      <c r="BD330" s="180"/>
      <c r="BE330" s="180"/>
      <c r="BF330" s="180"/>
      <c r="BG330" s="180"/>
      <c r="BH330" s="180"/>
      <c r="BI330" s="180"/>
      <c r="BJ330" s="180"/>
      <c r="BK330" s="180"/>
      <c r="BL330" s="180"/>
      <c r="BM330" s="180"/>
      <c r="BN330" s="180"/>
      <c r="BO330" s="180"/>
      <c r="BP330" s="180"/>
      <c r="BQ330" s="180"/>
      <c r="BR330" s="180"/>
      <c r="BS330" s="180"/>
      <c r="BT330" s="180"/>
      <c r="BU330" s="180"/>
      <c r="BV330" s="180"/>
      <c r="BW330" s="180"/>
      <c r="BX330" s="180"/>
      <c r="BY330" s="180"/>
      <c r="BZ330" s="182"/>
      <c r="CA330" s="180"/>
      <c r="CB330" s="180"/>
      <c r="CC330" s="180"/>
      <c r="CD330" s="180"/>
      <c r="CE330" s="180"/>
      <c r="CF330" s="180"/>
      <c r="CG330" s="180"/>
      <c r="CH330" s="180"/>
      <c r="CI330" s="180"/>
      <c r="CJ330" s="180"/>
      <c r="CK330" s="180"/>
      <c r="CL330" s="180"/>
      <c r="CM330" s="180"/>
      <c r="CN330" s="180"/>
      <c r="CO330" s="180"/>
      <c r="CP330" s="180"/>
      <c r="CQ330" s="180"/>
      <c r="CR330" s="180"/>
      <c r="CS330" s="180"/>
      <c r="CT330" s="180"/>
      <c r="CU330" s="180"/>
      <c r="CV330" s="180"/>
      <c r="CW330" s="180"/>
      <c r="CX330" s="180"/>
      <c r="CY330" s="181"/>
    </row>
    <row r="331" spans="2:103" s="1" customFormat="1" ht="30" customHeight="1">
      <c r="B331" s="183">
        <v>326</v>
      </c>
      <c r="C331" s="370">
        <v>43270</v>
      </c>
      <c r="D331" s="183" t="s">
        <v>165</v>
      </c>
      <c r="E331" s="184" t="s">
        <v>133</v>
      </c>
      <c r="F331" s="184" t="s">
        <v>135</v>
      </c>
      <c r="G331" s="343" t="s">
        <v>113</v>
      </c>
      <c r="H331" s="348"/>
      <c r="I331" s="349"/>
      <c r="J331" s="349">
        <v>1</v>
      </c>
      <c r="K331" s="349">
        <v>1</v>
      </c>
      <c r="L331" s="349"/>
      <c r="M331" s="349">
        <v>1</v>
      </c>
      <c r="N331" s="350">
        <v>1</v>
      </c>
      <c r="O331" s="349"/>
      <c r="P331" s="349"/>
      <c r="Q331" s="351"/>
      <c r="R331" s="349">
        <v>4</v>
      </c>
      <c r="S331" s="349"/>
      <c r="T331" s="349"/>
      <c r="U331" s="349"/>
      <c r="V331" s="351">
        <v>5</v>
      </c>
      <c r="W331" s="351">
        <v>3</v>
      </c>
      <c r="X331" s="183"/>
      <c r="Y331" s="183"/>
      <c r="AB331" s="185"/>
      <c r="AC331" s="185"/>
      <c r="AD331" s="185"/>
      <c r="AE331" s="185"/>
      <c r="AF331" s="185"/>
      <c r="AG331" s="185"/>
      <c r="AH331" s="185"/>
      <c r="AI331" s="185"/>
      <c r="AJ331" s="185"/>
      <c r="AK331" s="185"/>
      <c r="AL331" s="185"/>
      <c r="AM331" s="185"/>
      <c r="AN331" s="185"/>
      <c r="AO331" s="185"/>
      <c r="AP331" s="185"/>
      <c r="AQ331" s="185"/>
      <c r="AR331" s="180"/>
      <c r="AS331" s="180"/>
      <c r="AT331" s="180"/>
      <c r="AU331" s="180"/>
      <c r="AV331" s="180"/>
      <c r="AW331" s="180"/>
      <c r="AX331" s="180"/>
      <c r="AY331" s="180"/>
      <c r="AZ331" s="181"/>
      <c r="BA331" s="181"/>
      <c r="BB331" s="180"/>
      <c r="BC331" s="180"/>
      <c r="BD331" s="180"/>
      <c r="BE331" s="180"/>
      <c r="BF331" s="180"/>
      <c r="BG331" s="180"/>
      <c r="BH331" s="180"/>
      <c r="BI331" s="180"/>
      <c r="BJ331" s="180"/>
      <c r="BK331" s="180"/>
      <c r="BL331" s="180"/>
      <c r="BM331" s="180"/>
      <c r="BN331" s="180"/>
      <c r="BO331" s="180"/>
      <c r="BP331" s="180"/>
      <c r="BQ331" s="180"/>
      <c r="BR331" s="180"/>
      <c r="BS331" s="180"/>
      <c r="BT331" s="180"/>
      <c r="BU331" s="180"/>
      <c r="BV331" s="180"/>
      <c r="BW331" s="180"/>
      <c r="BX331" s="180"/>
      <c r="BY331" s="180"/>
      <c r="BZ331" s="182"/>
      <c r="CA331" s="180"/>
      <c r="CB331" s="180"/>
      <c r="CC331" s="180"/>
      <c r="CD331" s="180"/>
      <c r="CE331" s="180"/>
      <c r="CF331" s="180"/>
      <c r="CG331" s="180"/>
      <c r="CH331" s="180"/>
      <c r="CI331" s="180"/>
      <c r="CJ331" s="180"/>
      <c r="CK331" s="180"/>
      <c r="CL331" s="180"/>
      <c r="CM331" s="180"/>
      <c r="CN331" s="180"/>
      <c r="CO331" s="180"/>
      <c r="CP331" s="180"/>
      <c r="CQ331" s="180"/>
      <c r="CR331" s="180"/>
      <c r="CS331" s="180"/>
      <c r="CT331" s="180"/>
      <c r="CU331" s="180"/>
      <c r="CV331" s="180"/>
      <c r="CW331" s="180"/>
      <c r="CX331" s="180"/>
      <c r="CY331" s="181"/>
    </row>
    <row r="332" spans="2:103" s="1" customFormat="1" ht="30" customHeight="1">
      <c r="B332" s="183">
        <v>327</v>
      </c>
      <c r="C332" s="370">
        <v>43270</v>
      </c>
      <c r="D332" s="183" t="s">
        <v>165</v>
      </c>
      <c r="E332" s="184" t="s">
        <v>133</v>
      </c>
      <c r="F332" s="184" t="s">
        <v>135</v>
      </c>
      <c r="G332" s="343" t="s">
        <v>100</v>
      </c>
      <c r="H332" s="348">
        <v>4</v>
      </c>
      <c r="I332" s="349">
        <v>4</v>
      </c>
      <c r="J332" s="349"/>
      <c r="K332" s="349"/>
      <c r="L332" s="349"/>
      <c r="M332" s="349">
        <v>5</v>
      </c>
      <c r="N332" s="350">
        <v>3</v>
      </c>
      <c r="O332" s="349">
        <v>2</v>
      </c>
      <c r="P332" s="349">
        <v>2</v>
      </c>
      <c r="Q332" s="351">
        <v>3</v>
      </c>
      <c r="R332" s="349">
        <v>3</v>
      </c>
      <c r="S332" s="349">
        <v>1</v>
      </c>
      <c r="T332" s="349">
        <v>1</v>
      </c>
      <c r="U332" s="349">
        <v>1</v>
      </c>
      <c r="V332" s="351">
        <v>4</v>
      </c>
      <c r="W332" s="351">
        <v>3</v>
      </c>
      <c r="X332" s="183"/>
      <c r="Y332" s="183"/>
      <c r="AB332" s="185"/>
      <c r="AC332" s="185"/>
      <c r="AD332" s="185"/>
      <c r="AE332" s="185"/>
      <c r="AF332" s="185"/>
      <c r="AG332" s="185"/>
      <c r="AH332" s="185"/>
      <c r="AI332" s="185"/>
      <c r="AJ332" s="185"/>
      <c r="AK332" s="185"/>
      <c r="AL332" s="185"/>
      <c r="AM332" s="185"/>
      <c r="AN332" s="185"/>
      <c r="AO332" s="185"/>
      <c r="AP332" s="185"/>
      <c r="AQ332" s="185"/>
      <c r="AR332" s="180"/>
      <c r="AS332" s="180"/>
      <c r="AT332" s="180"/>
      <c r="AU332" s="180"/>
      <c r="AV332" s="180"/>
      <c r="AW332" s="180"/>
      <c r="AX332" s="180"/>
      <c r="AY332" s="180"/>
      <c r="AZ332" s="181"/>
      <c r="BA332" s="181"/>
      <c r="BB332" s="180"/>
      <c r="BC332" s="180"/>
      <c r="BD332" s="180"/>
      <c r="BE332" s="180"/>
      <c r="BF332" s="180"/>
      <c r="BG332" s="180"/>
      <c r="BH332" s="180"/>
      <c r="BI332" s="180"/>
      <c r="BJ332" s="180"/>
      <c r="BK332" s="180"/>
      <c r="BL332" s="180"/>
      <c r="BM332" s="180"/>
      <c r="BN332" s="180"/>
      <c r="BO332" s="180"/>
      <c r="BP332" s="180"/>
      <c r="BQ332" s="180"/>
      <c r="BR332" s="180"/>
      <c r="BS332" s="180"/>
      <c r="BT332" s="180"/>
      <c r="BU332" s="180"/>
      <c r="BV332" s="180"/>
      <c r="BW332" s="180"/>
      <c r="BX332" s="180"/>
      <c r="BY332" s="180"/>
      <c r="BZ332" s="182"/>
      <c r="CA332" s="180"/>
      <c r="CB332" s="180"/>
      <c r="CC332" s="180"/>
      <c r="CD332" s="180"/>
      <c r="CE332" s="180"/>
      <c r="CF332" s="180"/>
      <c r="CG332" s="180"/>
      <c r="CH332" s="180"/>
      <c r="CI332" s="180"/>
      <c r="CJ332" s="180"/>
      <c r="CK332" s="180"/>
      <c r="CL332" s="180"/>
      <c r="CM332" s="180"/>
      <c r="CN332" s="180"/>
      <c r="CO332" s="180"/>
      <c r="CP332" s="180"/>
      <c r="CQ332" s="180"/>
      <c r="CR332" s="180"/>
      <c r="CS332" s="180"/>
      <c r="CT332" s="180"/>
      <c r="CU332" s="180"/>
      <c r="CV332" s="180"/>
      <c r="CW332" s="180"/>
      <c r="CX332" s="180"/>
      <c r="CY332" s="181"/>
    </row>
    <row r="333" spans="2:103" s="1" customFormat="1" ht="30" customHeight="1">
      <c r="B333" s="183">
        <v>328</v>
      </c>
      <c r="C333" s="370">
        <v>43270</v>
      </c>
      <c r="D333" s="183" t="s">
        <v>165</v>
      </c>
      <c r="E333" s="184" t="s">
        <v>133</v>
      </c>
      <c r="F333" s="184" t="s">
        <v>135</v>
      </c>
      <c r="G333" s="343" t="s">
        <v>95</v>
      </c>
      <c r="H333" s="348">
        <v>4</v>
      </c>
      <c r="I333" s="349">
        <v>4</v>
      </c>
      <c r="J333" s="349">
        <v>2</v>
      </c>
      <c r="K333" s="349">
        <v>2</v>
      </c>
      <c r="L333" s="349"/>
      <c r="M333" s="349">
        <v>4</v>
      </c>
      <c r="N333" s="350">
        <v>4</v>
      </c>
      <c r="O333" s="349">
        <v>4</v>
      </c>
      <c r="P333" s="349">
        <v>2</v>
      </c>
      <c r="Q333" s="351">
        <v>4</v>
      </c>
      <c r="R333" s="349">
        <v>4</v>
      </c>
      <c r="S333" s="349">
        <v>2</v>
      </c>
      <c r="T333" s="349">
        <v>2</v>
      </c>
      <c r="U333" s="349"/>
      <c r="V333" s="351">
        <v>4</v>
      </c>
      <c r="W333" s="351">
        <v>4</v>
      </c>
      <c r="X333" s="183"/>
      <c r="Y333" s="183"/>
      <c r="AB333" s="185"/>
      <c r="AC333" s="185"/>
      <c r="AD333" s="185"/>
      <c r="AE333" s="185"/>
      <c r="AF333" s="185"/>
      <c r="AG333" s="185"/>
      <c r="AH333" s="185"/>
      <c r="AI333" s="185"/>
      <c r="AJ333" s="185"/>
      <c r="AK333" s="185"/>
      <c r="AL333" s="185"/>
      <c r="AM333" s="185"/>
      <c r="AN333" s="185"/>
      <c r="AO333" s="185"/>
      <c r="AP333" s="185"/>
      <c r="AQ333" s="185"/>
      <c r="AR333" s="180"/>
      <c r="AS333" s="180"/>
      <c r="AT333" s="180"/>
      <c r="AU333" s="180"/>
      <c r="AV333" s="180"/>
      <c r="AW333" s="180"/>
      <c r="AX333" s="180"/>
      <c r="AY333" s="180"/>
      <c r="AZ333" s="181"/>
      <c r="BA333" s="181"/>
      <c r="BB333" s="180"/>
      <c r="BC333" s="180"/>
      <c r="BD333" s="180"/>
      <c r="BE333" s="180"/>
      <c r="BF333" s="180"/>
      <c r="BG333" s="180"/>
      <c r="BH333" s="180"/>
      <c r="BI333" s="180"/>
      <c r="BJ333" s="180"/>
      <c r="BK333" s="180"/>
      <c r="BL333" s="180"/>
      <c r="BM333" s="180"/>
      <c r="BN333" s="180"/>
      <c r="BO333" s="180"/>
      <c r="BP333" s="180"/>
      <c r="BQ333" s="180"/>
      <c r="BR333" s="180"/>
      <c r="BS333" s="180"/>
      <c r="BT333" s="180"/>
      <c r="BU333" s="180"/>
      <c r="BV333" s="180"/>
      <c r="BW333" s="180"/>
      <c r="BX333" s="180"/>
      <c r="BY333" s="180"/>
      <c r="BZ333" s="182"/>
      <c r="CA333" s="180"/>
      <c r="CB333" s="180"/>
      <c r="CC333" s="180"/>
      <c r="CD333" s="180"/>
      <c r="CE333" s="180"/>
      <c r="CF333" s="180"/>
      <c r="CG333" s="180"/>
      <c r="CH333" s="180"/>
      <c r="CI333" s="180"/>
      <c r="CJ333" s="180"/>
      <c r="CK333" s="180"/>
      <c r="CL333" s="180"/>
      <c r="CM333" s="180"/>
      <c r="CN333" s="180"/>
      <c r="CO333" s="180"/>
      <c r="CP333" s="180"/>
      <c r="CQ333" s="180"/>
      <c r="CR333" s="180"/>
      <c r="CS333" s="180"/>
      <c r="CT333" s="180"/>
      <c r="CU333" s="180"/>
      <c r="CV333" s="180"/>
      <c r="CW333" s="180"/>
      <c r="CX333" s="180"/>
      <c r="CY333" s="181"/>
    </row>
    <row r="334" spans="2:103" s="1" customFormat="1" ht="30" customHeight="1">
      <c r="B334" s="367">
        <v>329</v>
      </c>
      <c r="C334" s="370">
        <v>43270</v>
      </c>
      <c r="D334" s="183" t="s">
        <v>165</v>
      </c>
      <c r="E334" s="184" t="s">
        <v>132</v>
      </c>
      <c r="F334" s="184" t="s">
        <v>135</v>
      </c>
      <c r="G334" s="343" t="s">
        <v>97</v>
      </c>
      <c r="H334" s="348">
        <v>3</v>
      </c>
      <c r="I334" s="349">
        <v>4</v>
      </c>
      <c r="J334" s="349">
        <v>3</v>
      </c>
      <c r="K334" s="349">
        <v>3</v>
      </c>
      <c r="L334" s="349">
        <v>3</v>
      </c>
      <c r="M334" s="349">
        <v>4</v>
      </c>
      <c r="N334" s="350">
        <v>4</v>
      </c>
      <c r="O334" s="349">
        <v>5</v>
      </c>
      <c r="P334" s="349">
        <v>4</v>
      </c>
      <c r="Q334" s="351">
        <v>4</v>
      </c>
      <c r="R334" s="349">
        <v>5</v>
      </c>
      <c r="S334" s="349">
        <v>4</v>
      </c>
      <c r="T334" s="349">
        <v>4</v>
      </c>
      <c r="U334" s="349"/>
      <c r="V334" s="351">
        <v>4</v>
      </c>
      <c r="W334" s="351">
        <v>4</v>
      </c>
      <c r="X334" s="183"/>
      <c r="Y334" s="183"/>
      <c r="AB334" s="185"/>
      <c r="AC334" s="185"/>
      <c r="AD334" s="185"/>
      <c r="AE334" s="185"/>
      <c r="AF334" s="185"/>
      <c r="AG334" s="185"/>
      <c r="AH334" s="185"/>
      <c r="AI334" s="185"/>
      <c r="AJ334" s="185"/>
      <c r="AK334" s="185"/>
      <c r="AL334" s="185"/>
      <c r="AM334" s="185"/>
      <c r="AN334" s="185"/>
      <c r="AO334" s="185"/>
      <c r="AP334" s="185"/>
      <c r="AQ334" s="185"/>
      <c r="AR334" s="180"/>
      <c r="AS334" s="180"/>
      <c r="AT334" s="180"/>
      <c r="AU334" s="180"/>
      <c r="AV334" s="180"/>
      <c r="AW334" s="180"/>
      <c r="AX334" s="180"/>
      <c r="AY334" s="180"/>
      <c r="AZ334" s="181"/>
      <c r="BA334" s="181"/>
      <c r="BB334" s="180"/>
      <c r="BC334" s="180"/>
      <c r="BD334" s="180"/>
      <c r="BE334" s="180"/>
      <c r="BF334" s="180"/>
      <c r="BG334" s="180"/>
      <c r="BH334" s="180"/>
      <c r="BI334" s="180"/>
      <c r="BJ334" s="180"/>
      <c r="BK334" s="180"/>
      <c r="BL334" s="180"/>
      <c r="BM334" s="180"/>
      <c r="BN334" s="180"/>
      <c r="BO334" s="180"/>
      <c r="BP334" s="180"/>
      <c r="BQ334" s="180"/>
      <c r="BR334" s="180"/>
      <c r="BS334" s="180"/>
      <c r="BT334" s="180"/>
      <c r="BU334" s="180"/>
      <c r="BV334" s="180"/>
      <c r="BW334" s="180"/>
      <c r="BX334" s="180"/>
      <c r="BY334" s="180"/>
      <c r="BZ334" s="182"/>
      <c r="CA334" s="180"/>
      <c r="CB334" s="180"/>
      <c r="CC334" s="180"/>
      <c r="CD334" s="180"/>
      <c r="CE334" s="180"/>
      <c r="CF334" s="180"/>
      <c r="CG334" s="180"/>
      <c r="CH334" s="180"/>
      <c r="CI334" s="180"/>
      <c r="CJ334" s="180"/>
      <c r="CK334" s="180"/>
      <c r="CL334" s="180"/>
      <c r="CM334" s="180"/>
      <c r="CN334" s="180"/>
      <c r="CO334" s="180"/>
      <c r="CP334" s="180"/>
      <c r="CQ334" s="180"/>
      <c r="CR334" s="180"/>
      <c r="CS334" s="180"/>
      <c r="CT334" s="180"/>
      <c r="CU334" s="180"/>
      <c r="CV334" s="180"/>
      <c r="CW334" s="180"/>
      <c r="CX334" s="180"/>
      <c r="CY334" s="181"/>
    </row>
    <row r="335" spans="2:103" s="1" customFormat="1" ht="30" customHeight="1">
      <c r="B335" s="183">
        <v>330</v>
      </c>
      <c r="C335" s="370">
        <v>43270</v>
      </c>
      <c r="D335" s="183" t="s">
        <v>165</v>
      </c>
      <c r="E335" s="184" t="s">
        <v>132</v>
      </c>
      <c r="F335" s="184" t="s">
        <v>135</v>
      </c>
      <c r="G335" s="343" t="s">
        <v>101</v>
      </c>
      <c r="H335" s="348">
        <v>5</v>
      </c>
      <c r="I335" s="349">
        <v>4</v>
      </c>
      <c r="J335" s="349">
        <v>4</v>
      </c>
      <c r="K335" s="349">
        <v>4</v>
      </c>
      <c r="L335" s="349">
        <v>5</v>
      </c>
      <c r="M335" s="349">
        <v>3</v>
      </c>
      <c r="N335" s="350">
        <v>4</v>
      </c>
      <c r="O335" s="349"/>
      <c r="P335" s="349"/>
      <c r="Q335" s="351">
        <v>5</v>
      </c>
      <c r="R335" s="349">
        <v>4</v>
      </c>
      <c r="S335" s="349">
        <v>5</v>
      </c>
      <c r="T335" s="349">
        <v>5</v>
      </c>
      <c r="U335" s="349"/>
      <c r="V335" s="351">
        <v>4</v>
      </c>
      <c r="W335" s="351">
        <v>4</v>
      </c>
      <c r="X335" s="183"/>
      <c r="Y335" s="183"/>
      <c r="AB335" s="185"/>
      <c r="AC335" s="185"/>
      <c r="AD335" s="185"/>
      <c r="AE335" s="185"/>
      <c r="AF335" s="185"/>
      <c r="AG335" s="185"/>
      <c r="AH335" s="185"/>
      <c r="AI335" s="185"/>
      <c r="AJ335" s="185"/>
      <c r="AK335" s="185"/>
      <c r="AL335" s="185"/>
      <c r="AM335" s="185"/>
      <c r="AN335" s="185"/>
      <c r="AO335" s="185"/>
      <c r="AP335" s="185"/>
      <c r="AQ335" s="185"/>
      <c r="AR335" s="180"/>
      <c r="AS335" s="180"/>
      <c r="AT335" s="180"/>
      <c r="AU335" s="180"/>
      <c r="AV335" s="180"/>
      <c r="AW335" s="180"/>
      <c r="AX335" s="180"/>
      <c r="AY335" s="180"/>
      <c r="AZ335" s="181"/>
      <c r="BA335" s="181"/>
      <c r="BB335" s="180"/>
      <c r="BC335" s="180"/>
      <c r="BD335" s="180"/>
      <c r="BE335" s="180"/>
      <c r="BF335" s="180"/>
      <c r="BG335" s="180"/>
      <c r="BH335" s="180"/>
      <c r="BI335" s="180"/>
      <c r="BJ335" s="180"/>
      <c r="BK335" s="180"/>
      <c r="BL335" s="180"/>
      <c r="BM335" s="180"/>
      <c r="BN335" s="180"/>
      <c r="BO335" s="180"/>
      <c r="BP335" s="180"/>
      <c r="BQ335" s="180"/>
      <c r="BR335" s="180"/>
      <c r="BS335" s="180"/>
      <c r="BT335" s="180"/>
      <c r="BU335" s="180"/>
      <c r="BV335" s="180"/>
      <c r="BW335" s="180"/>
      <c r="BX335" s="180"/>
      <c r="BY335" s="180"/>
      <c r="BZ335" s="182"/>
      <c r="CA335" s="180"/>
      <c r="CB335" s="180"/>
      <c r="CC335" s="180"/>
      <c r="CD335" s="180"/>
      <c r="CE335" s="180"/>
      <c r="CF335" s="180"/>
      <c r="CG335" s="180"/>
      <c r="CH335" s="180"/>
      <c r="CI335" s="180"/>
      <c r="CJ335" s="180"/>
      <c r="CK335" s="180"/>
      <c r="CL335" s="180"/>
      <c r="CM335" s="180"/>
      <c r="CN335" s="180"/>
      <c r="CO335" s="180"/>
      <c r="CP335" s="180"/>
      <c r="CQ335" s="180"/>
      <c r="CR335" s="180"/>
      <c r="CS335" s="180"/>
      <c r="CT335" s="180"/>
      <c r="CU335" s="180"/>
      <c r="CV335" s="180"/>
      <c r="CW335" s="180"/>
      <c r="CX335" s="180"/>
      <c r="CY335" s="181"/>
    </row>
    <row r="336" spans="2:103" s="1" customFormat="1" ht="30" customHeight="1">
      <c r="B336" s="183">
        <v>331</v>
      </c>
      <c r="C336" s="370">
        <v>43270</v>
      </c>
      <c r="D336" s="183" t="s">
        <v>165</v>
      </c>
      <c r="E336" s="184" t="s">
        <v>132</v>
      </c>
      <c r="F336" s="184" t="s">
        <v>134</v>
      </c>
      <c r="G336" s="343" t="s">
        <v>105</v>
      </c>
      <c r="H336" s="348">
        <v>4</v>
      </c>
      <c r="I336" s="349">
        <v>4</v>
      </c>
      <c r="J336" s="349">
        <v>2</v>
      </c>
      <c r="K336" s="349">
        <v>3</v>
      </c>
      <c r="L336" s="349">
        <v>3</v>
      </c>
      <c r="M336" s="349">
        <v>3</v>
      </c>
      <c r="N336" s="350">
        <v>4</v>
      </c>
      <c r="O336" s="349">
        <v>4</v>
      </c>
      <c r="P336" s="349">
        <v>3</v>
      </c>
      <c r="Q336" s="351">
        <v>4</v>
      </c>
      <c r="R336" s="349">
        <v>3</v>
      </c>
      <c r="S336" s="349">
        <v>4</v>
      </c>
      <c r="T336" s="349">
        <v>3</v>
      </c>
      <c r="U336" s="349">
        <v>4</v>
      </c>
      <c r="V336" s="351">
        <v>4</v>
      </c>
      <c r="W336" s="351">
        <v>4</v>
      </c>
      <c r="X336" s="183"/>
      <c r="Y336" s="183"/>
      <c r="AB336" s="185"/>
      <c r="AC336" s="185"/>
      <c r="AD336" s="185"/>
      <c r="AE336" s="185"/>
      <c r="AF336" s="185"/>
      <c r="AG336" s="185"/>
      <c r="AH336" s="185"/>
      <c r="AI336" s="185"/>
      <c r="AJ336" s="185"/>
      <c r="AK336" s="185"/>
      <c r="AL336" s="185"/>
      <c r="AM336" s="185"/>
      <c r="AN336" s="185"/>
      <c r="AO336" s="185"/>
      <c r="AP336" s="185"/>
      <c r="AQ336" s="185"/>
      <c r="AR336" s="180"/>
      <c r="AS336" s="180"/>
      <c r="AT336" s="180"/>
      <c r="AU336" s="180"/>
      <c r="AV336" s="180"/>
      <c r="AW336" s="180"/>
      <c r="AX336" s="180"/>
      <c r="AY336" s="180"/>
      <c r="AZ336" s="181"/>
      <c r="BA336" s="181"/>
      <c r="BB336" s="180"/>
      <c r="BC336" s="180"/>
      <c r="BD336" s="180"/>
      <c r="BE336" s="180"/>
      <c r="BF336" s="180"/>
      <c r="BG336" s="180"/>
      <c r="BH336" s="180"/>
      <c r="BI336" s="180"/>
      <c r="BJ336" s="180"/>
      <c r="BK336" s="180"/>
      <c r="BL336" s="180"/>
      <c r="BM336" s="180"/>
      <c r="BN336" s="180"/>
      <c r="BO336" s="180"/>
      <c r="BP336" s="180"/>
      <c r="BQ336" s="180"/>
      <c r="BR336" s="180"/>
      <c r="BS336" s="180"/>
      <c r="BT336" s="180"/>
      <c r="BU336" s="180"/>
      <c r="BV336" s="180"/>
      <c r="BW336" s="180"/>
      <c r="BX336" s="180"/>
      <c r="BY336" s="180"/>
      <c r="BZ336" s="182"/>
      <c r="CA336" s="180"/>
      <c r="CB336" s="180"/>
      <c r="CC336" s="180"/>
      <c r="CD336" s="180"/>
      <c r="CE336" s="180"/>
      <c r="CF336" s="180"/>
      <c r="CG336" s="180"/>
      <c r="CH336" s="180"/>
      <c r="CI336" s="180"/>
      <c r="CJ336" s="180"/>
      <c r="CK336" s="180"/>
      <c r="CL336" s="180"/>
      <c r="CM336" s="180"/>
      <c r="CN336" s="180"/>
      <c r="CO336" s="180"/>
      <c r="CP336" s="180"/>
      <c r="CQ336" s="180"/>
      <c r="CR336" s="180"/>
      <c r="CS336" s="180"/>
      <c r="CT336" s="180"/>
      <c r="CU336" s="180"/>
      <c r="CV336" s="180"/>
      <c r="CW336" s="180"/>
      <c r="CX336" s="180"/>
      <c r="CY336" s="181"/>
    </row>
    <row r="337" spans="2:103" s="1" customFormat="1" ht="30" customHeight="1">
      <c r="B337" s="183">
        <v>332</v>
      </c>
      <c r="C337" s="370">
        <v>43270</v>
      </c>
      <c r="D337" s="183" t="s">
        <v>165</v>
      </c>
      <c r="E337" s="184" t="s">
        <v>132</v>
      </c>
      <c r="F337" s="184" t="s">
        <v>135</v>
      </c>
      <c r="G337" s="343" t="s">
        <v>104</v>
      </c>
      <c r="H337" s="348">
        <v>5</v>
      </c>
      <c r="I337" s="349">
        <v>5</v>
      </c>
      <c r="J337" s="349">
        <v>3</v>
      </c>
      <c r="K337" s="349">
        <v>3</v>
      </c>
      <c r="L337" s="349">
        <v>5</v>
      </c>
      <c r="M337" s="349">
        <v>5</v>
      </c>
      <c r="N337" s="350">
        <v>5</v>
      </c>
      <c r="O337" s="349">
        <v>5</v>
      </c>
      <c r="P337" s="349">
        <v>2</v>
      </c>
      <c r="Q337" s="351">
        <v>5</v>
      </c>
      <c r="R337" s="349">
        <v>5</v>
      </c>
      <c r="S337" s="349">
        <v>2</v>
      </c>
      <c r="T337" s="349">
        <v>2</v>
      </c>
      <c r="U337" s="349">
        <v>3</v>
      </c>
      <c r="V337" s="351">
        <v>5</v>
      </c>
      <c r="W337" s="351">
        <v>5</v>
      </c>
      <c r="X337" s="183"/>
      <c r="Y337" s="183"/>
      <c r="AB337" s="185"/>
      <c r="AC337" s="185"/>
      <c r="AD337" s="185"/>
      <c r="AE337" s="185"/>
      <c r="AF337" s="185"/>
      <c r="AG337" s="185"/>
      <c r="AH337" s="185"/>
      <c r="AI337" s="185"/>
      <c r="AJ337" s="185"/>
      <c r="AK337" s="185"/>
      <c r="AL337" s="185"/>
      <c r="AM337" s="185"/>
      <c r="AN337" s="185"/>
      <c r="AO337" s="185"/>
      <c r="AP337" s="185"/>
      <c r="AQ337" s="185"/>
      <c r="AR337" s="180"/>
      <c r="AS337" s="180"/>
      <c r="AT337" s="180"/>
      <c r="AU337" s="180"/>
      <c r="AV337" s="180"/>
      <c r="AW337" s="180"/>
      <c r="AX337" s="180"/>
      <c r="AY337" s="180"/>
      <c r="AZ337" s="181"/>
      <c r="BA337" s="181"/>
      <c r="BB337" s="180"/>
      <c r="BC337" s="180"/>
      <c r="BD337" s="180"/>
      <c r="BE337" s="180"/>
      <c r="BF337" s="180"/>
      <c r="BG337" s="180"/>
      <c r="BH337" s="180"/>
      <c r="BI337" s="180"/>
      <c r="BJ337" s="180"/>
      <c r="BK337" s="180"/>
      <c r="BL337" s="180"/>
      <c r="BM337" s="180"/>
      <c r="BN337" s="180"/>
      <c r="BO337" s="180"/>
      <c r="BP337" s="180"/>
      <c r="BQ337" s="180"/>
      <c r="BR337" s="180"/>
      <c r="BS337" s="180"/>
      <c r="BT337" s="180"/>
      <c r="BU337" s="180"/>
      <c r="BV337" s="180"/>
      <c r="BW337" s="180"/>
      <c r="BX337" s="180"/>
      <c r="BY337" s="180"/>
      <c r="BZ337" s="182"/>
      <c r="CA337" s="180"/>
      <c r="CB337" s="180"/>
      <c r="CC337" s="180"/>
      <c r="CD337" s="180"/>
      <c r="CE337" s="180"/>
      <c r="CF337" s="180"/>
      <c r="CG337" s="180"/>
      <c r="CH337" s="180"/>
      <c r="CI337" s="180"/>
      <c r="CJ337" s="180"/>
      <c r="CK337" s="180"/>
      <c r="CL337" s="180"/>
      <c r="CM337" s="180"/>
      <c r="CN337" s="180"/>
      <c r="CO337" s="180"/>
      <c r="CP337" s="180"/>
      <c r="CQ337" s="180"/>
      <c r="CR337" s="180"/>
      <c r="CS337" s="180"/>
      <c r="CT337" s="180"/>
      <c r="CU337" s="180"/>
      <c r="CV337" s="180"/>
      <c r="CW337" s="180"/>
      <c r="CX337" s="180"/>
      <c r="CY337" s="181"/>
    </row>
    <row r="338" spans="2:103" s="1" customFormat="1" ht="30" customHeight="1">
      <c r="B338" s="183">
        <v>333</v>
      </c>
      <c r="C338" s="370">
        <v>43270</v>
      </c>
      <c r="D338" s="183" t="s">
        <v>165</v>
      </c>
      <c r="E338" s="184" t="s">
        <v>132</v>
      </c>
      <c r="F338" s="184" t="s">
        <v>134</v>
      </c>
      <c r="G338" s="343" t="s">
        <v>97</v>
      </c>
      <c r="H338" s="348">
        <v>3</v>
      </c>
      <c r="I338" s="349">
        <v>3</v>
      </c>
      <c r="J338" s="349">
        <v>4</v>
      </c>
      <c r="K338" s="349">
        <v>2</v>
      </c>
      <c r="L338" s="349">
        <v>1</v>
      </c>
      <c r="M338" s="349">
        <v>1</v>
      </c>
      <c r="N338" s="350">
        <v>4</v>
      </c>
      <c r="O338" s="349">
        <v>3</v>
      </c>
      <c r="P338" s="349">
        <v>2</v>
      </c>
      <c r="Q338" s="351">
        <v>4</v>
      </c>
      <c r="R338" s="349">
        <v>4</v>
      </c>
      <c r="S338" s="349">
        <v>1</v>
      </c>
      <c r="T338" s="349">
        <v>1</v>
      </c>
      <c r="U338" s="349">
        <v>2</v>
      </c>
      <c r="V338" s="351">
        <v>4</v>
      </c>
      <c r="W338" s="351">
        <v>3</v>
      </c>
      <c r="X338" s="183"/>
      <c r="Y338" s="183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0"/>
      <c r="AS338" s="180"/>
      <c r="AT338" s="180"/>
      <c r="AU338" s="180"/>
      <c r="AV338" s="180"/>
      <c r="AW338" s="180"/>
      <c r="AX338" s="180"/>
      <c r="AY338" s="180"/>
      <c r="AZ338" s="181"/>
      <c r="BA338" s="181"/>
      <c r="BB338" s="180"/>
      <c r="BC338" s="180"/>
      <c r="BD338" s="180"/>
      <c r="BE338" s="180"/>
      <c r="BF338" s="180"/>
      <c r="BG338" s="180"/>
      <c r="BH338" s="180"/>
      <c r="BI338" s="180"/>
      <c r="BJ338" s="180"/>
      <c r="BK338" s="180"/>
      <c r="BL338" s="180"/>
      <c r="BM338" s="180"/>
      <c r="BN338" s="180"/>
      <c r="BO338" s="180"/>
      <c r="BP338" s="180"/>
      <c r="BQ338" s="180"/>
      <c r="BR338" s="180"/>
      <c r="BS338" s="180"/>
      <c r="BT338" s="180"/>
      <c r="BU338" s="180"/>
      <c r="BV338" s="180"/>
      <c r="BW338" s="180"/>
      <c r="BX338" s="180"/>
      <c r="BY338" s="180"/>
      <c r="BZ338" s="182"/>
      <c r="CA338" s="180"/>
      <c r="CB338" s="180"/>
      <c r="CC338" s="180"/>
      <c r="CD338" s="180"/>
      <c r="CE338" s="180"/>
      <c r="CF338" s="180"/>
      <c r="CG338" s="180"/>
      <c r="CH338" s="180"/>
      <c r="CI338" s="180"/>
      <c r="CJ338" s="180"/>
      <c r="CK338" s="180"/>
      <c r="CL338" s="180"/>
      <c r="CM338" s="180"/>
      <c r="CN338" s="180"/>
      <c r="CO338" s="180"/>
      <c r="CP338" s="180"/>
      <c r="CQ338" s="180"/>
      <c r="CR338" s="180"/>
      <c r="CS338" s="180"/>
      <c r="CT338" s="180"/>
      <c r="CU338" s="180"/>
      <c r="CV338" s="180"/>
      <c r="CW338" s="180"/>
      <c r="CX338" s="180"/>
      <c r="CY338" s="181"/>
    </row>
    <row r="339" spans="2:103" s="1" customFormat="1" ht="30" customHeight="1">
      <c r="B339" s="183">
        <v>334</v>
      </c>
      <c r="C339" s="370">
        <v>43270</v>
      </c>
      <c r="D339" s="183" t="s">
        <v>165</v>
      </c>
      <c r="E339" s="184" t="s">
        <v>132</v>
      </c>
      <c r="F339" s="184" t="s">
        <v>134</v>
      </c>
      <c r="G339" s="343" t="s">
        <v>94</v>
      </c>
      <c r="H339" s="348"/>
      <c r="I339" s="349">
        <v>5</v>
      </c>
      <c r="J339" s="349">
        <v>2</v>
      </c>
      <c r="K339" s="349">
        <v>3</v>
      </c>
      <c r="L339" s="349"/>
      <c r="M339" s="349">
        <v>4</v>
      </c>
      <c r="N339" s="350">
        <v>5</v>
      </c>
      <c r="O339" s="349"/>
      <c r="P339" s="349"/>
      <c r="Q339" s="351">
        <v>5</v>
      </c>
      <c r="R339" s="349">
        <v>5</v>
      </c>
      <c r="S339" s="349">
        <v>4</v>
      </c>
      <c r="T339" s="349">
        <v>3</v>
      </c>
      <c r="U339" s="349">
        <v>4</v>
      </c>
      <c r="V339" s="351">
        <v>5</v>
      </c>
      <c r="W339" s="351">
        <v>5</v>
      </c>
      <c r="X339" s="183"/>
      <c r="Y339" s="183"/>
      <c r="AB339" s="185"/>
      <c r="AC339" s="185"/>
      <c r="AD339" s="185"/>
      <c r="AE339" s="185"/>
      <c r="AF339" s="185"/>
      <c r="AG339" s="185"/>
      <c r="AH339" s="185"/>
      <c r="AI339" s="185"/>
      <c r="AJ339" s="185"/>
      <c r="AK339" s="185"/>
      <c r="AL339" s="185"/>
      <c r="AM339" s="185"/>
      <c r="AN339" s="185"/>
      <c r="AO339" s="185"/>
      <c r="AP339" s="185"/>
      <c r="AQ339" s="185"/>
      <c r="AR339" s="180"/>
      <c r="AS339" s="180"/>
      <c r="AT339" s="180"/>
      <c r="AU339" s="180"/>
      <c r="AV339" s="180"/>
      <c r="AW339" s="180"/>
      <c r="AX339" s="180"/>
      <c r="AY339" s="180"/>
      <c r="AZ339" s="181"/>
      <c r="BA339" s="181"/>
      <c r="BB339" s="180"/>
      <c r="BC339" s="180"/>
      <c r="BD339" s="180"/>
      <c r="BE339" s="180"/>
      <c r="BF339" s="180"/>
      <c r="BG339" s="180"/>
      <c r="BH339" s="180"/>
      <c r="BI339" s="180"/>
      <c r="BJ339" s="180"/>
      <c r="BK339" s="180"/>
      <c r="BL339" s="180"/>
      <c r="BM339" s="180"/>
      <c r="BN339" s="180"/>
      <c r="BO339" s="180"/>
      <c r="BP339" s="180"/>
      <c r="BQ339" s="180"/>
      <c r="BR339" s="180"/>
      <c r="BS339" s="180"/>
      <c r="BT339" s="180"/>
      <c r="BU339" s="180"/>
      <c r="BV339" s="180"/>
      <c r="BW339" s="180"/>
      <c r="BX339" s="180"/>
      <c r="BY339" s="180"/>
      <c r="BZ339" s="182"/>
      <c r="CA339" s="180"/>
      <c r="CB339" s="180"/>
      <c r="CC339" s="180"/>
      <c r="CD339" s="180"/>
      <c r="CE339" s="180"/>
      <c r="CF339" s="180"/>
      <c r="CG339" s="180"/>
      <c r="CH339" s="180"/>
      <c r="CI339" s="180"/>
      <c r="CJ339" s="180"/>
      <c r="CK339" s="180"/>
      <c r="CL339" s="180"/>
      <c r="CM339" s="180"/>
      <c r="CN339" s="180"/>
      <c r="CO339" s="180"/>
      <c r="CP339" s="180"/>
      <c r="CQ339" s="180"/>
      <c r="CR339" s="180"/>
      <c r="CS339" s="180"/>
      <c r="CT339" s="180"/>
      <c r="CU339" s="180"/>
      <c r="CV339" s="180"/>
      <c r="CW339" s="180"/>
      <c r="CX339" s="180"/>
      <c r="CY339" s="181"/>
    </row>
    <row r="340" spans="2:103" s="1" customFormat="1" ht="30" customHeight="1">
      <c r="B340" s="183">
        <v>335</v>
      </c>
      <c r="C340" s="370">
        <v>43270</v>
      </c>
      <c r="D340" s="183" t="s">
        <v>166</v>
      </c>
      <c r="E340" s="184" t="s">
        <v>133</v>
      </c>
      <c r="F340" s="184" t="s">
        <v>135</v>
      </c>
      <c r="G340" s="343" t="s">
        <v>98</v>
      </c>
      <c r="H340" s="348">
        <v>5</v>
      </c>
      <c r="I340" s="349">
        <v>5</v>
      </c>
      <c r="J340" s="349">
        <v>1</v>
      </c>
      <c r="K340" s="349">
        <v>1</v>
      </c>
      <c r="L340" s="349">
        <v>5</v>
      </c>
      <c r="M340" s="349">
        <v>5</v>
      </c>
      <c r="N340" s="350">
        <v>5</v>
      </c>
      <c r="O340" s="349">
        <v>5</v>
      </c>
      <c r="P340" s="349">
        <v>1</v>
      </c>
      <c r="Q340" s="351">
        <v>1</v>
      </c>
      <c r="R340" s="349">
        <v>5</v>
      </c>
      <c r="S340" s="349">
        <v>2</v>
      </c>
      <c r="T340" s="349">
        <v>2</v>
      </c>
      <c r="U340" s="349">
        <v>2</v>
      </c>
      <c r="V340" s="351">
        <v>5</v>
      </c>
      <c r="W340" s="351">
        <v>5</v>
      </c>
      <c r="X340" s="183"/>
      <c r="Y340" s="183"/>
      <c r="AB340" s="185"/>
      <c r="AC340" s="185"/>
      <c r="AD340" s="185"/>
      <c r="AE340" s="185"/>
      <c r="AF340" s="185"/>
      <c r="AG340" s="185"/>
      <c r="AH340" s="185"/>
      <c r="AI340" s="185"/>
      <c r="AJ340" s="185"/>
      <c r="AK340" s="185"/>
      <c r="AL340" s="185"/>
      <c r="AM340" s="185"/>
      <c r="AN340" s="185"/>
      <c r="AO340" s="185"/>
      <c r="AP340" s="185"/>
      <c r="AQ340" s="185"/>
      <c r="AR340" s="180"/>
      <c r="AS340" s="180"/>
      <c r="AT340" s="180"/>
      <c r="AU340" s="180"/>
      <c r="AV340" s="180"/>
      <c r="AW340" s="180"/>
      <c r="AX340" s="180"/>
      <c r="AY340" s="180"/>
      <c r="AZ340" s="181"/>
      <c r="BA340" s="181"/>
      <c r="BB340" s="180"/>
      <c r="BC340" s="180"/>
      <c r="BD340" s="180"/>
      <c r="BE340" s="180"/>
      <c r="BF340" s="180"/>
      <c r="BG340" s="180"/>
      <c r="BH340" s="180"/>
      <c r="BI340" s="180"/>
      <c r="BJ340" s="180"/>
      <c r="BK340" s="180"/>
      <c r="BL340" s="180"/>
      <c r="BM340" s="180"/>
      <c r="BN340" s="180"/>
      <c r="BO340" s="180"/>
      <c r="BP340" s="180"/>
      <c r="BQ340" s="180"/>
      <c r="BR340" s="180"/>
      <c r="BS340" s="180"/>
      <c r="BT340" s="180"/>
      <c r="BU340" s="180"/>
      <c r="BV340" s="180"/>
      <c r="BW340" s="180"/>
      <c r="BX340" s="180"/>
      <c r="BY340" s="180"/>
      <c r="BZ340" s="182"/>
      <c r="CA340" s="180"/>
      <c r="CB340" s="180"/>
      <c r="CC340" s="180"/>
      <c r="CD340" s="180"/>
      <c r="CE340" s="180"/>
      <c r="CF340" s="180"/>
      <c r="CG340" s="180"/>
      <c r="CH340" s="180"/>
      <c r="CI340" s="180"/>
      <c r="CJ340" s="180"/>
      <c r="CK340" s="180"/>
      <c r="CL340" s="180"/>
      <c r="CM340" s="180"/>
      <c r="CN340" s="180"/>
      <c r="CO340" s="180"/>
      <c r="CP340" s="180"/>
      <c r="CQ340" s="180"/>
      <c r="CR340" s="180"/>
      <c r="CS340" s="180"/>
      <c r="CT340" s="180"/>
      <c r="CU340" s="180"/>
      <c r="CV340" s="180"/>
      <c r="CW340" s="180"/>
      <c r="CX340" s="180"/>
      <c r="CY340" s="181"/>
    </row>
    <row r="341" spans="2:103" s="1" customFormat="1" ht="30" customHeight="1">
      <c r="B341" s="183">
        <v>336</v>
      </c>
      <c r="C341" s="370">
        <v>43271</v>
      </c>
      <c r="D341" s="183" t="s">
        <v>165</v>
      </c>
      <c r="E341" s="184" t="s">
        <v>132</v>
      </c>
      <c r="F341" s="184" t="s">
        <v>135</v>
      </c>
      <c r="G341" s="343" t="s">
        <v>97</v>
      </c>
      <c r="H341" s="348">
        <v>4</v>
      </c>
      <c r="I341" s="349">
        <v>4</v>
      </c>
      <c r="J341" s="349">
        <v>4</v>
      </c>
      <c r="K341" s="349">
        <v>4</v>
      </c>
      <c r="L341" s="349">
        <v>4</v>
      </c>
      <c r="M341" s="349">
        <v>4</v>
      </c>
      <c r="N341" s="350">
        <v>4</v>
      </c>
      <c r="O341" s="349">
        <v>2</v>
      </c>
      <c r="P341" s="349">
        <v>3</v>
      </c>
      <c r="Q341" s="351">
        <v>3</v>
      </c>
      <c r="R341" s="349">
        <v>5</v>
      </c>
      <c r="S341" s="349">
        <v>4</v>
      </c>
      <c r="T341" s="349">
        <v>4</v>
      </c>
      <c r="U341" s="349">
        <v>4</v>
      </c>
      <c r="V341" s="351">
        <v>4</v>
      </c>
      <c r="W341" s="351">
        <v>4</v>
      </c>
      <c r="X341" s="183"/>
      <c r="Y341" s="183"/>
      <c r="AB341" s="185"/>
      <c r="AC341" s="185"/>
      <c r="AD341" s="185"/>
      <c r="AE341" s="185"/>
      <c r="AF341" s="185"/>
      <c r="AG341" s="185"/>
      <c r="AH341" s="185"/>
      <c r="AI341" s="185"/>
      <c r="AJ341" s="185"/>
      <c r="AK341" s="185"/>
      <c r="AL341" s="185"/>
      <c r="AM341" s="185"/>
      <c r="AN341" s="185"/>
      <c r="AO341" s="185"/>
      <c r="AP341" s="185"/>
      <c r="AQ341" s="185"/>
      <c r="AR341" s="180"/>
      <c r="AS341" s="180"/>
      <c r="AT341" s="180"/>
      <c r="AU341" s="180"/>
      <c r="AV341" s="180"/>
      <c r="AW341" s="180"/>
      <c r="AX341" s="180"/>
      <c r="AY341" s="180"/>
      <c r="AZ341" s="181"/>
      <c r="BA341" s="181"/>
      <c r="BB341" s="180"/>
      <c r="BC341" s="180"/>
      <c r="BD341" s="180"/>
      <c r="BE341" s="180"/>
      <c r="BF341" s="180"/>
      <c r="BG341" s="180"/>
      <c r="BH341" s="180"/>
      <c r="BI341" s="180"/>
      <c r="BJ341" s="180"/>
      <c r="BK341" s="180"/>
      <c r="BL341" s="180"/>
      <c r="BM341" s="180"/>
      <c r="BN341" s="180"/>
      <c r="BO341" s="180"/>
      <c r="BP341" s="180"/>
      <c r="BQ341" s="180"/>
      <c r="BR341" s="180"/>
      <c r="BS341" s="180"/>
      <c r="BT341" s="180"/>
      <c r="BU341" s="180"/>
      <c r="BV341" s="180"/>
      <c r="BW341" s="180"/>
      <c r="BX341" s="180"/>
      <c r="BY341" s="180"/>
      <c r="BZ341" s="182"/>
      <c r="CA341" s="180"/>
      <c r="CB341" s="180"/>
      <c r="CC341" s="180"/>
      <c r="CD341" s="180"/>
      <c r="CE341" s="180"/>
      <c r="CF341" s="180"/>
      <c r="CG341" s="180"/>
      <c r="CH341" s="180"/>
      <c r="CI341" s="180"/>
      <c r="CJ341" s="180"/>
      <c r="CK341" s="180"/>
      <c r="CL341" s="180"/>
      <c r="CM341" s="180"/>
      <c r="CN341" s="180"/>
      <c r="CO341" s="180"/>
      <c r="CP341" s="180"/>
      <c r="CQ341" s="180"/>
      <c r="CR341" s="180"/>
      <c r="CS341" s="180"/>
      <c r="CT341" s="180"/>
      <c r="CU341" s="180"/>
      <c r="CV341" s="180"/>
      <c r="CW341" s="180"/>
      <c r="CX341" s="180"/>
      <c r="CY341" s="181"/>
    </row>
    <row r="342" spans="2:103" s="1" customFormat="1" ht="30" customHeight="1">
      <c r="B342" s="367">
        <v>337</v>
      </c>
      <c r="C342" s="370">
        <v>43271</v>
      </c>
      <c r="D342" s="183" t="s">
        <v>165</v>
      </c>
      <c r="E342" s="184" t="s">
        <v>133</v>
      </c>
      <c r="F342" s="184" t="s">
        <v>135</v>
      </c>
      <c r="G342" s="343" t="s">
        <v>109</v>
      </c>
      <c r="H342" s="348">
        <v>4</v>
      </c>
      <c r="I342" s="349">
        <v>4</v>
      </c>
      <c r="J342" s="349">
        <v>3</v>
      </c>
      <c r="K342" s="349">
        <v>3</v>
      </c>
      <c r="L342" s="349">
        <v>5</v>
      </c>
      <c r="M342" s="349">
        <v>4</v>
      </c>
      <c r="N342" s="350">
        <v>4</v>
      </c>
      <c r="O342" s="349">
        <v>4</v>
      </c>
      <c r="P342" s="349">
        <v>2</v>
      </c>
      <c r="Q342" s="351">
        <v>3</v>
      </c>
      <c r="R342" s="349">
        <v>4</v>
      </c>
      <c r="S342" s="349">
        <v>3</v>
      </c>
      <c r="T342" s="349">
        <v>2</v>
      </c>
      <c r="U342" s="349"/>
      <c r="V342" s="351">
        <v>5</v>
      </c>
      <c r="W342" s="351">
        <v>4</v>
      </c>
      <c r="X342" s="183"/>
      <c r="Y342" s="183"/>
      <c r="AB342" s="185"/>
      <c r="AC342" s="185"/>
      <c r="AD342" s="185"/>
      <c r="AE342" s="185"/>
      <c r="AF342" s="185"/>
      <c r="AG342" s="185"/>
      <c r="AH342" s="185"/>
      <c r="AI342" s="185"/>
      <c r="AJ342" s="185"/>
      <c r="AK342" s="185"/>
      <c r="AL342" s="185"/>
      <c r="AM342" s="185"/>
      <c r="AN342" s="185"/>
      <c r="AO342" s="185"/>
      <c r="AP342" s="185"/>
      <c r="AQ342" s="185"/>
      <c r="AR342" s="180"/>
      <c r="AS342" s="180"/>
      <c r="AT342" s="180"/>
      <c r="AU342" s="180"/>
      <c r="AV342" s="180"/>
      <c r="AW342" s="180"/>
      <c r="AX342" s="180"/>
      <c r="AY342" s="180"/>
      <c r="AZ342" s="181"/>
      <c r="BA342" s="181"/>
      <c r="BB342" s="180"/>
      <c r="BC342" s="180"/>
      <c r="BD342" s="180"/>
      <c r="BE342" s="180"/>
      <c r="BF342" s="180"/>
      <c r="BG342" s="180"/>
      <c r="BH342" s="180"/>
      <c r="BI342" s="180"/>
      <c r="BJ342" s="180"/>
      <c r="BK342" s="180"/>
      <c r="BL342" s="180"/>
      <c r="BM342" s="180"/>
      <c r="BN342" s="180"/>
      <c r="BO342" s="180"/>
      <c r="BP342" s="180"/>
      <c r="BQ342" s="180"/>
      <c r="BR342" s="180"/>
      <c r="BS342" s="180"/>
      <c r="BT342" s="180"/>
      <c r="BU342" s="180"/>
      <c r="BV342" s="180"/>
      <c r="BW342" s="180"/>
      <c r="BX342" s="180"/>
      <c r="BY342" s="180"/>
      <c r="BZ342" s="182"/>
      <c r="CA342" s="180"/>
      <c r="CB342" s="180"/>
      <c r="CC342" s="180"/>
      <c r="CD342" s="180"/>
      <c r="CE342" s="180"/>
      <c r="CF342" s="180"/>
      <c r="CG342" s="180"/>
      <c r="CH342" s="180"/>
      <c r="CI342" s="180"/>
      <c r="CJ342" s="180"/>
      <c r="CK342" s="180"/>
      <c r="CL342" s="180"/>
      <c r="CM342" s="180"/>
      <c r="CN342" s="180"/>
      <c r="CO342" s="180"/>
      <c r="CP342" s="180"/>
      <c r="CQ342" s="180"/>
      <c r="CR342" s="180"/>
      <c r="CS342" s="180"/>
      <c r="CT342" s="180"/>
      <c r="CU342" s="180"/>
      <c r="CV342" s="180"/>
      <c r="CW342" s="180"/>
      <c r="CX342" s="180"/>
      <c r="CY342" s="181"/>
    </row>
    <row r="343" spans="2:103" s="1" customFormat="1" ht="30" customHeight="1">
      <c r="B343" s="183">
        <v>338</v>
      </c>
      <c r="C343" s="370">
        <v>43271</v>
      </c>
      <c r="D343" s="183" t="s">
        <v>165</v>
      </c>
      <c r="E343" s="184" t="s">
        <v>132</v>
      </c>
      <c r="F343" s="184" t="s">
        <v>135</v>
      </c>
      <c r="G343" s="343" t="s">
        <v>108</v>
      </c>
      <c r="H343" s="348">
        <v>5</v>
      </c>
      <c r="I343" s="349">
        <v>5</v>
      </c>
      <c r="J343" s="349"/>
      <c r="K343" s="349"/>
      <c r="L343" s="349">
        <v>5</v>
      </c>
      <c r="M343" s="349">
        <v>5</v>
      </c>
      <c r="N343" s="350">
        <v>5</v>
      </c>
      <c r="O343" s="349">
        <v>5</v>
      </c>
      <c r="P343" s="349">
        <v>5</v>
      </c>
      <c r="Q343" s="351">
        <v>5</v>
      </c>
      <c r="R343" s="349">
        <v>5</v>
      </c>
      <c r="S343" s="349">
        <v>5</v>
      </c>
      <c r="T343" s="349">
        <v>5</v>
      </c>
      <c r="U343" s="349">
        <v>5</v>
      </c>
      <c r="V343" s="351">
        <v>5</v>
      </c>
      <c r="W343" s="351">
        <v>5</v>
      </c>
      <c r="X343" s="183"/>
      <c r="Y343" s="183"/>
      <c r="AB343" s="185"/>
      <c r="AC343" s="185"/>
      <c r="AD343" s="185"/>
      <c r="AE343" s="185"/>
      <c r="AF343" s="185"/>
      <c r="AG343" s="185"/>
      <c r="AH343" s="185"/>
      <c r="AI343" s="185"/>
      <c r="AJ343" s="185"/>
      <c r="AK343" s="185"/>
      <c r="AL343" s="185"/>
      <c r="AM343" s="185"/>
      <c r="AN343" s="185"/>
      <c r="AO343" s="185"/>
      <c r="AP343" s="185"/>
      <c r="AQ343" s="185"/>
      <c r="AR343" s="180"/>
      <c r="AS343" s="180"/>
      <c r="AT343" s="180"/>
      <c r="AU343" s="180"/>
      <c r="AV343" s="180"/>
      <c r="AW343" s="180"/>
      <c r="AX343" s="180"/>
      <c r="AY343" s="180"/>
      <c r="AZ343" s="181"/>
      <c r="BA343" s="181"/>
      <c r="BB343" s="180"/>
      <c r="BC343" s="180"/>
      <c r="BD343" s="180"/>
      <c r="BE343" s="180"/>
      <c r="BF343" s="180"/>
      <c r="BG343" s="180"/>
      <c r="BH343" s="180"/>
      <c r="BI343" s="180"/>
      <c r="BJ343" s="180"/>
      <c r="BK343" s="180"/>
      <c r="BL343" s="180"/>
      <c r="BM343" s="180"/>
      <c r="BN343" s="180"/>
      <c r="BO343" s="180"/>
      <c r="BP343" s="180"/>
      <c r="BQ343" s="180"/>
      <c r="BR343" s="180"/>
      <c r="BS343" s="180"/>
      <c r="BT343" s="180"/>
      <c r="BU343" s="180"/>
      <c r="BV343" s="180"/>
      <c r="BW343" s="180"/>
      <c r="BX343" s="180"/>
      <c r="BY343" s="180"/>
      <c r="BZ343" s="182"/>
      <c r="CA343" s="180"/>
      <c r="CB343" s="180"/>
      <c r="CC343" s="180"/>
      <c r="CD343" s="180"/>
      <c r="CE343" s="180"/>
      <c r="CF343" s="180"/>
      <c r="CG343" s="180"/>
      <c r="CH343" s="180"/>
      <c r="CI343" s="180"/>
      <c r="CJ343" s="180"/>
      <c r="CK343" s="180"/>
      <c r="CL343" s="180"/>
      <c r="CM343" s="180"/>
      <c r="CN343" s="180"/>
      <c r="CO343" s="180"/>
      <c r="CP343" s="180"/>
      <c r="CQ343" s="180"/>
      <c r="CR343" s="180"/>
      <c r="CS343" s="180"/>
      <c r="CT343" s="180"/>
      <c r="CU343" s="180"/>
      <c r="CV343" s="180"/>
      <c r="CW343" s="180"/>
      <c r="CX343" s="180"/>
      <c r="CY343" s="181"/>
    </row>
    <row r="344" spans="2:103" s="1" customFormat="1" ht="30" customHeight="1">
      <c r="B344" s="183">
        <v>339</v>
      </c>
      <c r="C344" s="370">
        <v>43271</v>
      </c>
      <c r="D344" s="183" t="s">
        <v>165</v>
      </c>
      <c r="E344" s="184" t="s">
        <v>132</v>
      </c>
      <c r="F344" s="184" t="s">
        <v>135</v>
      </c>
      <c r="G344" s="343" t="s">
        <v>97</v>
      </c>
      <c r="H344" s="348">
        <v>5</v>
      </c>
      <c r="I344" s="349">
        <v>4</v>
      </c>
      <c r="J344" s="349">
        <v>3</v>
      </c>
      <c r="K344" s="349">
        <v>3</v>
      </c>
      <c r="L344" s="349">
        <v>4</v>
      </c>
      <c r="M344" s="349">
        <v>4</v>
      </c>
      <c r="N344" s="350">
        <v>4</v>
      </c>
      <c r="O344" s="349">
        <v>4</v>
      </c>
      <c r="P344" s="349">
        <v>4</v>
      </c>
      <c r="Q344" s="351">
        <v>4</v>
      </c>
      <c r="R344" s="349">
        <v>5</v>
      </c>
      <c r="S344" s="349">
        <v>4</v>
      </c>
      <c r="T344" s="349">
        <v>3</v>
      </c>
      <c r="U344" s="349">
        <v>4</v>
      </c>
      <c r="V344" s="351">
        <v>5</v>
      </c>
      <c r="W344" s="351">
        <v>4</v>
      </c>
      <c r="X344" s="183"/>
      <c r="Y344" s="183"/>
      <c r="AB344" s="185"/>
      <c r="AC344" s="185"/>
      <c r="AD344" s="185"/>
      <c r="AE344" s="185"/>
      <c r="AF344" s="185"/>
      <c r="AG344" s="185"/>
      <c r="AH344" s="185"/>
      <c r="AI344" s="185"/>
      <c r="AJ344" s="185"/>
      <c r="AK344" s="185"/>
      <c r="AL344" s="185"/>
      <c r="AM344" s="185"/>
      <c r="AN344" s="185"/>
      <c r="AO344" s="185"/>
      <c r="AP344" s="185"/>
      <c r="AQ344" s="185"/>
      <c r="AR344" s="180"/>
      <c r="AS344" s="180"/>
      <c r="AT344" s="180"/>
      <c r="AU344" s="180"/>
      <c r="AV344" s="180"/>
      <c r="AW344" s="180"/>
      <c r="AX344" s="180"/>
      <c r="AY344" s="180"/>
      <c r="AZ344" s="181"/>
      <c r="BA344" s="181"/>
      <c r="BB344" s="180"/>
      <c r="BC344" s="180"/>
      <c r="BD344" s="180"/>
      <c r="BE344" s="180"/>
      <c r="BF344" s="180"/>
      <c r="BG344" s="180"/>
      <c r="BH344" s="180"/>
      <c r="BI344" s="180"/>
      <c r="BJ344" s="180"/>
      <c r="BK344" s="180"/>
      <c r="BL344" s="180"/>
      <c r="BM344" s="180"/>
      <c r="BN344" s="180"/>
      <c r="BO344" s="180"/>
      <c r="BP344" s="180"/>
      <c r="BQ344" s="180"/>
      <c r="BR344" s="180"/>
      <c r="BS344" s="180"/>
      <c r="BT344" s="180"/>
      <c r="BU344" s="180"/>
      <c r="BV344" s="180"/>
      <c r="BW344" s="180"/>
      <c r="BX344" s="180"/>
      <c r="BY344" s="180"/>
      <c r="BZ344" s="182"/>
      <c r="CA344" s="180"/>
      <c r="CB344" s="180"/>
      <c r="CC344" s="180"/>
      <c r="CD344" s="180"/>
      <c r="CE344" s="180"/>
      <c r="CF344" s="180"/>
      <c r="CG344" s="180"/>
      <c r="CH344" s="180"/>
      <c r="CI344" s="180"/>
      <c r="CJ344" s="180"/>
      <c r="CK344" s="180"/>
      <c r="CL344" s="180"/>
      <c r="CM344" s="180"/>
      <c r="CN344" s="180"/>
      <c r="CO344" s="180"/>
      <c r="CP344" s="180"/>
      <c r="CQ344" s="180"/>
      <c r="CR344" s="180"/>
      <c r="CS344" s="180"/>
      <c r="CT344" s="180"/>
      <c r="CU344" s="180"/>
      <c r="CV344" s="180"/>
      <c r="CW344" s="180"/>
      <c r="CX344" s="180"/>
      <c r="CY344" s="181"/>
    </row>
    <row r="345" spans="2:103" s="1" customFormat="1" ht="30" customHeight="1">
      <c r="B345" s="183">
        <v>340</v>
      </c>
      <c r="C345" s="370">
        <v>43271</v>
      </c>
      <c r="D345" s="183" t="s">
        <v>165</v>
      </c>
      <c r="E345" s="184" t="s">
        <v>133</v>
      </c>
      <c r="F345" s="184" t="s">
        <v>134</v>
      </c>
      <c r="G345" s="343" t="s">
        <v>101</v>
      </c>
      <c r="H345" s="348">
        <v>3</v>
      </c>
      <c r="I345" s="349">
        <v>3</v>
      </c>
      <c r="J345" s="349">
        <v>2</v>
      </c>
      <c r="K345" s="349">
        <v>2</v>
      </c>
      <c r="L345" s="349">
        <v>3</v>
      </c>
      <c r="M345" s="349">
        <v>4</v>
      </c>
      <c r="N345" s="350">
        <v>4</v>
      </c>
      <c r="O345" s="349">
        <v>3</v>
      </c>
      <c r="P345" s="349">
        <v>3</v>
      </c>
      <c r="Q345" s="351">
        <v>4</v>
      </c>
      <c r="R345" s="349">
        <v>3</v>
      </c>
      <c r="S345" s="349">
        <v>2</v>
      </c>
      <c r="T345" s="349">
        <v>2</v>
      </c>
      <c r="U345" s="349">
        <v>4</v>
      </c>
      <c r="V345" s="351">
        <v>4</v>
      </c>
      <c r="W345" s="351">
        <v>4</v>
      </c>
      <c r="X345" s="183"/>
      <c r="Y345" s="183"/>
      <c r="AB345" s="185"/>
      <c r="AC345" s="185"/>
      <c r="AD345" s="185"/>
      <c r="AE345" s="185"/>
      <c r="AF345" s="185"/>
      <c r="AG345" s="185"/>
      <c r="AH345" s="185"/>
      <c r="AI345" s="185"/>
      <c r="AJ345" s="185"/>
      <c r="AK345" s="185"/>
      <c r="AL345" s="185"/>
      <c r="AM345" s="185"/>
      <c r="AN345" s="185"/>
      <c r="AO345" s="185"/>
      <c r="AP345" s="185"/>
      <c r="AQ345" s="185"/>
      <c r="AR345" s="180"/>
      <c r="AS345" s="180"/>
      <c r="AT345" s="180"/>
      <c r="AU345" s="180"/>
      <c r="AV345" s="180"/>
      <c r="AW345" s="180"/>
      <c r="AX345" s="180"/>
      <c r="AY345" s="180"/>
      <c r="AZ345" s="181"/>
      <c r="BA345" s="181"/>
      <c r="BB345" s="180"/>
      <c r="BC345" s="180"/>
      <c r="BD345" s="180"/>
      <c r="BE345" s="180"/>
      <c r="BF345" s="180"/>
      <c r="BG345" s="180"/>
      <c r="BH345" s="180"/>
      <c r="BI345" s="180"/>
      <c r="BJ345" s="180"/>
      <c r="BK345" s="180"/>
      <c r="BL345" s="180"/>
      <c r="BM345" s="180"/>
      <c r="BN345" s="180"/>
      <c r="BO345" s="180"/>
      <c r="BP345" s="180"/>
      <c r="BQ345" s="180"/>
      <c r="BR345" s="180"/>
      <c r="BS345" s="180"/>
      <c r="BT345" s="180"/>
      <c r="BU345" s="180"/>
      <c r="BV345" s="180"/>
      <c r="BW345" s="180"/>
      <c r="BX345" s="180"/>
      <c r="BY345" s="180"/>
      <c r="BZ345" s="182"/>
      <c r="CA345" s="180"/>
      <c r="CB345" s="180"/>
      <c r="CC345" s="180"/>
      <c r="CD345" s="180"/>
      <c r="CE345" s="180"/>
      <c r="CF345" s="180"/>
      <c r="CG345" s="180"/>
      <c r="CH345" s="180"/>
      <c r="CI345" s="180"/>
      <c r="CJ345" s="180"/>
      <c r="CK345" s="180"/>
      <c r="CL345" s="180"/>
      <c r="CM345" s="180"/>
      <c r="CN345" s="180"/>
      <c r="CO345" s="180"/>
      <c r="CP345" s="180"/>
      <c r="CQ345" s="180"/>
      <c r="CR345" s="180"/>
      <c r="CS345" s="180"/>
      <c r="CT345" s="180"/>
      <c r="CU345" s="180"/>
      <c r="CV345" s="180"/>
      <c r="CW345" s="180"/>
      <c r="CX345" s="180"/>
      <c r="CY345" s="181"/>
    </row>
    <row r="346" spans="2:103" s="1" customFormat="1" ht="30" customHeight="1">
      <c r="B346" s="183">
        <v>341</v>
      </c>
      <c r="C346" s="370">
        <v>43271</v>
      </c>
      <c r="D346" s="183" t="s">
        <v>165</v>
      </c>
      <c r="E346" s="184" t="s">
        <v>133</v>
      </c>
      <c r="F346" s="184" t="s">
        <v>136</v>
      </c>
      <c r="G346" s="343" t="s">
        <v>120</v>
      </c>
      <c r="H346" s="348">
        <v>3</v>
      </c>
      <c r="I346" s="349">
        <v>4</v>
      </c>
      <c r="J346" s="349">
        <v>4</v>
      </c>
      <c r="K346" s="349">
        <v>3</v>
      </c>
      <c r="L346" s="349"/>
      <c r="M346" s="349">
        <v>3</v>
      </c>
      <c r="N346" s="350">
        <v>4</v>
      </c>
      <c r="O346" s="349">
        <v>3</v>
      </c>
      <c r="P346" s="349">
        <v>4</v>
      </c>
      <c r="Q346" s="351"/>
      <c r="R346" s="349"/>
      <c r="S346" s="349">
        <v>4</v>
      </c>
      <c r="T346" s="349">
        <v>3</v>
      </c>
      <c r="U346" s="349"/>
      <c r="V346" s="351">
        <v>4</v>
      </c>
      <c r="W346" s="351">
        <v>3</v>
      </c>
      <c r="X346" s="183"/>
      <c r="Y346" s="183"/>
      <c r="AB346" s="185"/>
      <c r="AC346" s="185"/>
      <c r="AD346" s="185"/>
      <c r="AE346" s="185"/>
      <c r="AF346" s="185"/>
      <c r="AG346" s="185"/>
      <c r="AH346" s="185"/>
      <c r="AI346" s="185"/>
      <c r="AJ346" s="185"/>
      <c r="AK346" s="185"/>
      <c r="AL346" s="185"/>
      <c r="AM346" s="185"/>
      <c r="AN346" s="185"/>
      <c r="AO346" s="185"/>
      <c r="AP346" s="185"/>
      <c r="AQ346" s="185"/>
      <c r="AR346" s="180"/>
      <c r="AS346" s="180"/>
      <c r="AT346" s="180"/>
      <c r="AU346" s="180"/>
      <c r="AV346" s="180"/>
      <c r="AW346" s="180"/>
      <c r="AX346" s="180"/>
      <c r="AY346" s="180"/>
      <c r="AZ346" s="181"/>
      <c r="BA346" s="181"/>
      <c r="BB346" s="180"/>
      <c r="BC346" s="180"/>
      <c r="BD346" s="180"/>
      <c r="BE346" s="180"/>
      <c r="BF346" s="180"/>
      <c r="BG346" s="180"/>
      <c r="BH346" s="180"/>
      <c r="BI346" s="180"/>
      <c r="BJ346" s="180"/>
      <c r="BK346" s="180"/>
      <c r="BL346" s="180"/>
      <c r="BM346" s="180"/>
      <c r="BN346" s="180"/>
      <c r="BO346" s="180"/>
      <c r="BP346" s="180"/>
      <c r="BQ346" s="180"/>
      <c r="BR346" s="180"/>
      <c r="BS346" s="180"/>
      <c r="BT346" s="180"/>
      <c r="BU346" s="180"/>
      <c r="BV346" s="180"/>
      <c r="BW346" s="180"/>
      <c r="BX346" s="180"/>
      <c r="BY346" s="180"/>
      <c r="BZ346" s="182"/>
      <c r="CA346" s="180"/>
      <c r="CB346" s="180"/>
      <c r="CC346" s="180"/>
      <c r="CD346" s="180"/>
      <c r="CE346" s="180"/>
      <c r="CF346" s="180"/>
      <c r="CG346" s="180"/>
      <c r="CH346" s="180"/>
      <c r="CI346" s="180"/>
      <c r="CJ346" s="180"/>
      <c r="CK346" s="180"/>
      <c r="CL346" s="180"/>
      <c r="CM346" s="180"/>
      <c r="CN346" s="180"/>
      <c r="CO346" s="180"/>
      <c r="CP346" s="180"/>
      <c r="CQ346" s="180"/>
      <c r="CR346" s="180"/>
      <c r="CS346" s="180"/>
      <c r="CT346" s="180"/>
      <c r="CU346" s="180"/>
      <c r="CV346" s="180"/>
      <c r="CW346" s="180"/>
      <c r="CX346" s="180"/>
      <c r="CY346" s="181"/>
    </row>
    <row r="347" spans="2:103" s="1" customFormat="1" ht="30" customHeight="1">
      <c r="B347" s="183">
        <v>342</v>
      </c>
      <c r="C347" s="370">
        <v>43271</v>
      </c>
      <c r="D347" s="183" t="s">
        <v>165</v>
      </c>
      <c r="E347" s="184" t="s">
        <v>133</v>
      </c>
      <c r="F347" s="184" t="s">
        <v>135</v>
      </c>
      <c r="G347" s="343" t="s">
        <v>112</v>
      </c>
      <c r="H347" s="348">
        <v>4</v>
      </c>
      <c r="I347" s="349">
        <v>4</v>
      </c>
      <c r="J347" s="349">
        <v>5</v>
      </c>
      <c r="K347" s="349">
        <v>4</v>
      </c>
      <c r="L347" s="349">
        <v>4</v>
      </c>
      <c r="M347" s="349">
        <v>2</v>
      </c>
      <c r="N347" s="350">
        <v>4</v>
      </c>
      <c r="O347" s="349">
        <v>4</v>
      </c>
      <c r="P347" s="349">
        <v>4</v>
      </c>
      <c r="Q347" s="351">
        <v>4</v>
      </c>
      <c r="R347" s="349">
        <v>4</v>
      </c>
      <c r="S347" s="349">
        <v>4</v>
      </c>
      <c r="T347" s="349"/>
      <c r="U347" s="349">
        <v>4</v>
      </c>
      <c r="V347" s="351">
        <v>4</v>
      </c>
      <c r="W347" s="351">
        <v>4</v>
      </c>
      <c r="X347" s="183"/>
      <c r="Y347" s="183"/>
      <c r="AB347" s="185"/>
      <c r="AC347" s="185"/>
      <c r="AD347" s="185"/>
      <c r="AE347" s="185"/>
      <c r="AF347" s="185"/>
      <c r="AG347" s="185"/>
      <c r="AH347" s="185"/>
      <c r="AI347" s="185"/>
      <c r="AJ347" s="185"/>
      <c r="AK347" s="185"/>
      <c r="AL347" s="185"/>
      <c r="AM347" s="185"/>
      <c r="AN347" s="185"/>
      <c r="AO347" s="185"/>
      <c r="AP347" s="185"/>
      <c r="AQ347" s="185"/>
      <c r="AR347" s="180"/>
      <c r="AS347" s="180"/>
      <c r="AT347" s="180"/>
      <c r="AU347" s="180"/>
      <c r="AV347" s="180"/>
      <c r="AW347" s="180"/>
      <c r="AX347" s="180"/>
      <c r="AY347" s="180"/>
      <c r="AZ347" s="181"/>
      <c r="BA347" s="181"/>
      <c r="BB347" s="180"/>
      <c r="BC347" s="180"/>
      <c r="BD347" s="180"/>
      <c r="BE347" s="180"/>
      <c r="BF347" s="180"/>
      <c r="BG347" s="180"/>
      <c r="BH347" s="180"/>
      <c r="BI347" s="180"/>
      <c r="BJ347" s="180"/>
      <c r="BK347" s="180"/>
      <c r="BL347" s="180"/>
      <c r="BM347" s="180"/>
      <c r="BN347" s="180"/>
      <c r="BO347" s="180"/>
      <c r="BP347" s="180"/>
      <c r="BQ347" s="180"/>
      <c r="BR347" s="180"/>
      <c r="BS347" s="180"/>
      <c r="BT347" s="180"/>
      <c r="BU347" s="180"/>
      <c r="BV347" s="180"/>
      <c r="BW347" s="180"/>
      <c r="BX347" s="180"/>
      <c r="BY347" s="180"/>
      <c r="BZ347" s="182"/>
      <c r="CA347" s="180"/>
      <c r="CB347" s="180"/>
      <c r="CC347" s="180"/>
      <c r="CD347" s="180"/>
      <c r="CE347" s="180"/>
      <c r="CF347" s="180"/>
      <c r="CG347" s="180"/>
      <c r="CH347" s="180"/>
      <c r="CI347" s="180"/>
      <c r="CJ347" s="180"/>
      <c r="CK347" s="180"/>
      <c r="CL347" s="180"/>
      <c r="CM347" s="180"/>
      <c r="CN347" s="180"/>
      <c r="CO347" s="180"/>
      <c r="CP347" s="180"/>
      <c r="CQ347" s="180"/>
      <c r="CR347" s="180"/>
      <c r="CS347" s="180"/>
      <c r="CT347" s="180"/>
      <c r="CU347" s="180"/>
      <c r="CV347" s="180"/>
      <c r="CW347" s="180"/>
      <c r="CX347" s="180"/>
      <c r="CY347" s="181"/>
    </row>
    <row r="348" spans="2:103" s="1" customFormat="1" ht="30" customHeight="1">
      <c r="B348" s="183">
        <v>343</v>
      </c>
      <c r="C348" s="370">
        <v>43271</v>
      </c>
      <c r="D348" s="183" t="s">
        <v>165</v>
      </c>
      <c r="E348" s="184" t="s">
        <v>133</v>
      </c>
      <c r="F348" s="184" t="s">
        <v>135</v>
      </c>
      <c r="G348" s="343" t="s">
        <v>112</v>
      </c>
      <c r="H348" s="348">
        <v>2</v>
      </c>
      <c r="I348" s="349"/>
      <c r="J348" s="349">
        <v>2</v>
      </c>
      <c r="K348" s="349">
        <v>2</v>
      </c>
      <c r="L348" s="349">
        <v>2</v>
      </c>
      <c r="M348" s="349"/>
      <c r="N348" s="350">
        <v>1</v>
      </c>
      <c r="O348" s="349"/>
      <c r="P348" s="349"/>
      <c r="Q348" s="351"/>
      <c r="R348" s="349">
        <v>5</v>
      </c>
      <c r="S348" s="349">
        <v>1</v>
      </c>
      <c r="T348" s="349">
        <v>1</v>
      </c>
      <c r="U348" s="349">
        <v>2</v>
      </c>
      <c r="V348" s="351">
        <v>4</v>
      </c>
      <c r="W348" s="351">
        <v>2</v>
      </c>
      <c r="X348" s="183"/>
      <c r="Y348" s="183"/>
      <c r="AB348" s="185"/>
      <c r="AC348" s="185"/>
      <c r="AD348" s="185"/>
      <c r="AE348" s="185"/>
      <c r="AF348" s="185"/>
      <c r="AG348" s="185"/>
      <c r="AH348" s="185"/>
      <c r="AI348" s="185"/>
      <c r="AJ348" s="185"/>
      <c r="AK348" s="185"/>
      <c r="AL348" s="185"/>
      <c r="AM348" s="185"/>
      <c r="AN348" s="185"/>
      <c r="AO348" s="185"/>
      <c r="AP348" s="185"/>
      <c r="AQ348" s="185"/>
      <c r="AR348" s="180"/>
      <c r="AS348" s="180"/>
      <c r="AT348" s="180"/>
      <c r="AU348" s="180"/>
      <c r="AV348" s="180"/>
      <c r="AW348" s="180"/>
      <c r="AX348" s="180"/>
      <c r="AY348" s="180"/>
      <c r="AZ348" s="181"/>
      <c r="BA348" s="181"/>
      <c r="BB348" s="180"/>
      <c r="BC348" s="180"/>
      <c r="BD348" s="180"/>
      <c r="BE348" s="180"/>
      <c r="BF348" s="180"/>
      <c r="BG348" s="180"/>
      <c r="BH348" s="180"/>
      <c r="BI348" s="180"/>
      <c r="BJ348" s="180"/>
      <c r="BK348" s="180"/>
      <c r="BL348" s="180"/>
      <c r="BM348" s="180"/>
      <c r="BN348" s="180"/>
      <c r="BO348" s="180"/>
      <c r="BP348" s="180"/>
      <c r="BQ348" s="180"/>
      <c r="BR348" s="180"/>
      <c r="BS348" s="180"/>
      <c r="BT348" s="180"/>
      <c r="BU348" s="180"/>
      <c r="BV348" s="180"/>
      <c r="BW348" s="180"/>
      <c r="BX348" s="180"/>
      <c r="BY348" s="180"/>
      <c r="BZ348" s="182"/>
      <c r="CA348" s="180"/>
      <c r="CB348" s="180"/>
      <c r="CC348" s="180"/>
      <c r="CD348" s="180"/>
      <c r="CE348" s="180"/>
      <c r="CF348" s="180"/>
      <c r="CG348" s="180"/>
      <c r="CH348" s="180"/>
      <c r="CI348" s="180"/>
      <c r="CJ348" s="180"/>
      <c r="CK348" s="180"/>
      <c r="CL348" s="180"/>
      <c r="CM348" s="180"/>
      <c r="CN348" s="180"/>
      <c r="CO348" s="180"/>
      <c r="CP348" s="180"/>
      <c r="CQ348" s="180"/>
      <c r="CR348" s="180"/>
      <c r="CS348" s="180"/>
      <c r="CT348" s="180"/>
      <c r="CU348" s="180"/>
      <c r="CV348" s="180"/>
      <c r="CW348" s="180"/>
      <c r="CX348" s="180"/>
      <c r="CY348" s="181"/>
    </row>
    <row r="349" spans="2:103" s="1" customFormat="1" ht="30" customHeight="1">
      <c r="B349" s="183">
        <v>344</v>
      </c>
      <c r="C349" s="370">
        <v>43271</v>
      </c>
      <c r="D349" s="183" t="s">
        <v>165</v>
      </c>
      <c r="E349" s="184" t="s">
        <v>132</v>
      </c>
      <c r="F349" s="184" t="s">
        <v>135</v>
      </c>
      <c r="G349" s="343" t="s">
        <v>126</v>
      </c>
      <c r="H349" s="348">
        <v>4</v>
      </c>
      <c r="I349" s="349">
        <v>4</v>
      </c>
      <c r="J349" s="349">
        <v>3</v>
      </c>
      <c r="K349" s="349">
        <v>3</v>
      </c>
      <c r="L349" s="349">
        <v>4</v>
      </c>
      <c r="M349" s="349">
        <v>4</v>
      </c>
      <c r="N349" s="350">
        <v>4</v>
      </c>
      <c r="O349" s="349">
        <v>5</v>
      </c>
      <c r="P349" s="349">
        <v>5</v>
      </c>
      <c r="Q349" s="351">
        <v>4</v>
      </c>
      <c r="R349" s="349">
        <v>4</v>
      </c>
      <c r="S349" s="349">
        <v>4</v>
      </c>
      <c r="T349" s="349">
        <v>4</v>
      </c>
      <c r="U349" s="349">
        <v>4</v>
      </c>
      <c r="V349" s="351">
        <v>4</v>
      </c>
      <c r="W349" s="351">
        <v>4</v>
      </c>
      <c r="X349" s="183"/>
      <c r="Y349" s="183"/>
      <c r="AB349" s="185"/>
      <c r="AC349" s="185"/>
      <c r="AD349" s="185"/>
      <c r="AE349" s="185"/>
      <c r="AF349" s="185"/>
      <c r="AG349" s="185"/>
      <c r="AH349" s="185"/>
      <c r="AI349" s="185"/>
      <c r="AJ349" s="185"/>
      <c r="AK349" s="185"/>
      <c r="AL349" s="185"/>
      <c r="AM349" s="185"/>
      <c r="AN349" s="185"/>
      <c r="AO349" s="185"/>
      <c r="AP349" s="185"/>
      <c r="AQ349" s="185"/>
      <c r="AR349" s="180"/>
      <c r="AS349" s="180"/>
      <c r="AT349" s="180"/>
      <c r="AU349" s="180"/>
      <c r="AV349" s="180"/>
      <c r="AW349" s="180"/>
      <c r="AX349" s="180"/>
      <c r="AY349" s="180"/>
      <c r="AZ349" s="181"/>
      <c r="BA349" s="181"/>
      <c r="BB349" s="180"/>
      <c r="BC349" s="180"/>
      <c r="BD349" s="180"/>
      <c r="BE349" s="180"/>
      <c r="BF349" s="180"/>
      <c r="BG349" s="180"/>
      <c r="BH349" s="180"/>
      <c r="BI349" s="180"/>
      <c r="BJ349" s="180"/>
      <c r="BK349" s="180"/>
      <c r="BL349" s="180"/>
      <c r="BM349" s="180"/>
      <c r="BN349" s="180"/>
      <c r="BO349" s="180"/>
      <c r="BP349" s="180"/>
      <c r="BQ349" s="180"/>
      <c r="BR349" s="180"/>
      <c r="BS349" s="180"/>
      <c r="BT349" s="180"/>
      <c r="BU349" s="180"/>
      <c r="BV349" s="180"/>
      <c r="BW349" s="180"/>
      <c r="BX349" s="180"/>
      <c r="BY349" s="180"/>
      <c r="BZ349" s="182"/>
      <c r="CA349" s="180"/>
      <c r="CB349" s="180"/>
      <c r="CC349" s="180"/>
      <c r="CD349" s="180"/>
      <c r="CE349" s="180"/>
      <c r="CF349" s="180"/>
      <c r="CG349" s="180"/>
      <c r="CH349" s="180"/>
      <c r="CI349" s="180"/>
      <c r="CJ349" s="180"/>
      <c r="CK349" s="180"/>
      <c r="CL349" s="180"/>
      <c r="CM349" s="180"/>
      <c r="CN349" s="180"/>
      <c r="CO349" s="180"/>
      <c r="CP349" s="180"/>
      <c r="CQ349" s="180"/>
      <c r="CR349" s="180"/>
      <c r="CS349" s="180"/>
      <c r="CT349" s="180"/>
      <c r="CU349" s="180"/>
      <c r="CV349" s="180"/>
      <c r="CW349" s="180"/>
      <c r="CX349" s="180"/>
      <c r="CY349" s="181"/>
    </row>
    <row r="350" spans="2:103" s="1" customFormat="1" ht="30" customHeight="1">
      <c r="B350" s="367">
        <v>345</v>
      </c>
      <c r="C350" s="370">
        <v>43271</v>
      </c>
      <c r="D350" s="183" t="s">
        <v>166</v>
      </c>
      <c r="E350" s="184" t="s">
        <v>132</v>
      </c>
      <c r="F350" s="184" t="s">
        <v>135</v>
      </c>
      <c r="G350" s="343" t="s">
        <v>120</v>
      </c>
      <c r="H350" s="348">
        <v>5</v>
      </c>
      <c r="I350" s="349">
        <v>4</v>
      </c>
      <c r="J350" s="349">
        <v>4</v>
      </c>
      <c r="K350" s="349">
        <v>4</v>
      </c>
      <c r="L350" s="349">
        <v>5</v>
      </c>
      <c r="M350" s="349">
        <v>4</v>
      </c>
      <c r="N350" s="350">
        <v>4</v>
      </c>
      <c r="O350" s="349">
        <v>5</v>
      </c>
      <c r="P350" s="349">
        <v>3</v>
      </c>
      <c r="Q350" s="351">
        <v>3</v>
      </c>
      <c r="R350" s="349">
        <v>5</v>
      </c>
      <c r="S350" s="349">
        <v>5</v>
      </c>
      <c r="T350" s="349">
        <v>2</v>
      </c>
      <c r="U350" s="349">
        <v>3</v>
      </c>
      <c r="V350" s="351">
        <v>4</v>
      </c>
      <c r="W350" s="351">
        <v>4</v>
      </c>
      <c r="X350" s="183"/>
      <c r="Y350" s="183"/>
      <c r="AB350" s="185"/>
      <c r="AC350" s="185"/>
      <c r="AD350" s="185"/>
      <c r="AE350" s="185"/>
      <c r="AF350" s="185"/>
      <c r="AG350" s="185"/>
      <c r="AH350" s="185"/>
      <c r="AI350" s="185"/>
      <c r="AJ350" s="185"/>
      <c r="AK350" s="185"/>
      <c r="AL350" s="185"/>
      <c r="AM350" s="185"/>
      <c r="AN350" s="185"/>
      <c r="AO350" s="185"/>
      <c r="AP350" s="185"/>
      <c r="AQ350" s="185"/>
      <c r="AR350" s="180"/>
      <c r="AS350" s="180"/>
      <c r="AT350" s="180"/>
      <c r="AU350" s="180"/>
      <c r="AV350" s="180"/>
      <c r="AW350" s="180"/>
      <c r="AX350" s="180"/>
      <c r="AY350" s="180"/>
      <c r="AZ350" s="181"/>
      <c r="BA350" s="181"/>
      <c r="BB350" s="180"/>
      <c r="BC350" s="180"/>
      <c r="BD350" s="180"/>
      <c r="BE350" s="180"/>
      <c r="BF350" s="180"/>
      <c r="BG350" s="180"/>
      <c r="BH350" s="180"/>
      <c r="BI350" s="180"/>
      <c r="BJ350" s="180"/>
      <c r="BK350" s="180"/>
      <c r="BL350" s="180"/>
      <c r="BM350" s="180"/>
      <c r="BN350" s="180"/>
      <c r="BO350" s="180"/>
      <c r="BP350" s="180"/>
      <c r="BQ350" s="180"/>
      <c r="BR350" s="180"/>
      <c r="BS350" s="180"/>
      <c r="BT350" s="180"/>
      <c r="BU350" s="180"/>
      <c r="BV350" s="180"/>
      <c r="BW350" s="180"/>
      <c r="BX350" s="180"/>
      <c r="BY350" s="180"/>
      <c r="BZ350" s="182"/>
      <c r="CA350" s="180"/>
      <c r="CB350" s="180"/>
      <c r="CC350" s="180"/>
      <c r="CD350" s="180"/>
      <c r="CE350" s="180"/>
      <c r="CF350" s="180"/>
      <c r="CG350" s="180"/>
      <c r="CH350" s="180"/>
      <c r="CI350" s="180"/>
      <c r="CJ350" s="180"/>
      <c r="CK350" s="180"/>
      <c r="CL350" s="180"/>
      <c r="CM350" s="180"/>
      <c r="CN350" s="180"/>
      <c r="CO350" s="180"/>
      <c r="CP350" s="180"/>
      <c r="CQ350" s="180"/>
      <c r="CR350" s="180"/>
      <c r="CS350" s="180"/>
      <c r="CT350" s="180"/>
      <c r="CU350" s="180"/>
      <c r="CV350" s="180"/>
      <c r="CW350" s="180"/>
      <c r="CX350" s="180"/>
      <c r="CY350" s="181"/>
    </row>
    <row r="351" spans="2:103" s="1" customFormat="1" ht="30" customHeight="1">
      <c r="B351" s="183">
        <v>346</v>
      </c>
      <c r="C351" s="370">
        <v>43271</v>
      </c>
      <c r="D351" s="183" t="s">
        <v>165</v>
      </c>
      <c r="E351" s="184" t="s">
        <v>132</v>
      </c>
      <c r="F351" s="184" t="s">
        <v>134</v>
      </c>
      <c r="G351" s="343" t="s">
        <v>118</v>
      </c>
      <c r="H351" s="348">
        <v>5</v>
      </c>
      <c r="I351" s="349">
        <v>3</v>
      </c>
      <c r="J351" s="349">
        <v>3</v>
      </c>
      <c r="K351" s="349">
        <v>5</v>
      </c>
      <c r="L351" s="349">
        <v>5</v>
      </c>
      <c r="M351" s="349">
        <v>5</v>
      </c>
      <c r="N351" s="350">
        <v>5</v>
      </c>
      <c r="O351" s="349">
        <v>5</v>
      </c>
      <c r="P351" s="349">
        <v>4</v>
      </c>
      <c r="Q351" s="351">
        <v>5</v>
      </c>
      <c r="R351" s="349">
        <v>5</v>
      </c>
      <c r="S351" s="349">
        <v>5</v>
      </c>
      <c r="T351" s="349">
        <v>5</v>
      </c>
      <c r="U351" s="349">
        <v>5</v>
      </c>
      <c r="V351" s="351">
        <v>5</v>
      </c>
      <c r="W351" s="351">
        <v>5</v>
      </c>
      <c r="X351" s="183"/>
      <c r="Y351" s="183"/>
      <c r="AB351" s="185"/>
      <c r="AC351" s="185"/>
      <c r="AD351" s="185"/>
      <c r="AE351" s="185"/>
      <c r="AF351" s="185"/>
      <c r="AG351" s="185"/>
      <c r="AH351" s="185"/>
      <c r="AI351" s="185"/>
      <c r="AJ351" s="185"/>
      <c r="AK351" s="185"/>
      <c r="AL351" s="185"/>
      <c r="AM351" s="185"/>
      <c r="AN351" s="185"/>
      <c r="AO351" s="185"/>
      <c r="AP351" s="185"/>
      <c r="AQ351" s="185"/>
      <c r="AR351" s="180"/>
      <c r="AS351" s="180"/>
      <c r="AT351" s="180"/>
      <c r="AU351" s="180"/>
      <c r="AV351" s="180"/>
      <c r="AW351" s="180"/>
      <c r="AX351" s="180"/>
      <c r="AY351" s="180"/>
      <c r="AZ351" s="181"/>
      <c r="BA351" s="181"/>
      <c r="BB351" s="180"/>
      <c r="BC351" s="180"/>
      <c r="BD351" s="180"/>
      <c r="BE351" s="180"/>
      <c r="BF351" s="180"/>
      <c r="BG351" s="180"/>
      <c r="BH351" s="180"/>
      <c r="BI351" s="180"/>
      <c r="BJ351" s="180"/>
      <c r="BK351" s="180"/>
      <c r="BL351" s="180"/>
      <c r="BM351" s="180"/>
      <c r="BN351" s="180"/>
      <c r="BO351" s="180"/>
      <c r="BP351" s="180"/>
      <c r="BQ351" s="180"/>
      <c r="BR351" s="180"/>
      <c r="BS351" s="180"/>
      <c r="BT351" s="180"/>
      <c r="BU351" s="180"/>
      <c r="BV351" s="180"/>
      <c r="BW351" s="180"/>
      <c r="BX351" s="180"/>
      <c r="BY351" s="180"/>
      <c r="BZ351" s="182"/>
      <c r="CA351" s="180"/>
      <c r="CB351" s="180"/>
      <c r="CC351" s="180"/>
      <c r="CD351" s="180"/>
      <c r="CE351" s="180"/>
      <c r="CF351" s="180"/>
      <c r="CG351" s="180"/>
      <c r="CH351" s="180"/>
      <c r="CI351" s="180"/>
      <c r="CJ351" s="180"/>
      <c r="CK351" s="180"/>
      <c r="CL351" s="180"/>
      <c r="CM351" s="180"/>
      <c r="CN351" s="180"/>
      <c r="CO351" s="180"/>
      <c r="CP351" s="180"/>
      <c r="CQ351" s="180"/>
      <c r="CR351" s="180"/>
      <c r="CS351" s="180"/>
      <c r="CT351" s="180"/>
      <c r="CU351" s="180"/>
      <c r="CV351" s="180"/>
      <c r="CW351" s="180"/>
      <c r="CX351" s="180"/>
      <c r="CY351" s="181"/>
    </row>
    <row r="352" spans="2:103" s="1" customFormat="1" ht="30" customHeight="1">
      <c r="B352" s="183">
        <v>347</v>
      </c>
      <c r="C352" s="370">
        <v>43272</v>
      </c>
      <c r="D352" s="183" t="s">
        <v>165</v>
      </c>
      <c r="E352" s="184" t="s">
        <v>133</v>
      </c>
      <c r="F352" s="184" t="s">
        <v>135</v>
      </c>
      <c r="G352" s="343" t="s">
        <v>120</v>
      </c>
      <c r="H352" s="348">
        <v>3</v>
      </c>
      <c r="I352" s="349">
        <v>5</v>
      </c>
      <c r="J352" s="349">
        <v>4</v>
      </c>
      <c r="K352" s="349"/>
      <c r="L352" s="349">
        <v>2</v>
      </c>
      <c r="M352" s="349"/>
      <c r="N352" s="350"/>
      <c r="O352" s="349"/>
      <c r="P352" s="349"/>
      <c r="Q352" s="351">
        <v>4</v>
      </c>
      <c r="R352" s="349"/>
      <c r="S352" s="349"/>
      <c r="T352" s="349">
        <v>1</v>
      </c>
      <c r="U352" s="349">
        <v>1</v>
      </c>
      <c r="V352" s="351">
        <v>2</v>
      </c>
      <c r="W352" s="351">
        <v>2</v>
      </c>
      <c r="X352" s="183"/>
      <c r="Y352" s="183"/>
      <c r="AB352" s="185"/>
      <c r="AC352" s="185"/>
      <c r="AD352" s="185"/>
      <c r="AE352" s="185"/>
      <c r="AF352" s="185"/>
      <c r="AG352" s="185"/>
      <c r="AH352" s="185"/>
      <c r="AI352" s="185"/>
      <c r="AJ352" s="185"/>
      <c r="AK352" s="185"/>
      <c r="AL352" s="185"/>
      <c r="AM352" s="185"/>
      <c r="AN352" s="185"/>
      <c r="AO352" s="185"/>
      <c r="AP352" s="185"/>
      <c r="AQ352" s="185"/>
      <c r="AR352" s="180"/>
      <c r="AS352" s="180"/>
      <c r="AT352" s="180"/>
      <c r="AU352" s="180"/>
      <c r="AV352" s="180"/>
      <c r="AW352" s="180"/>
      <c r="AX352" s="180"/>
      <c r="AY352" s="180"/>
      <c r="AZ352" s="181"/>
      <c r="BA352" s="181"/>
      <c r="BB352" s="180"/>
      <c r="BC352" s="180"/>
      <c r="BD352" s="180"/>
      <c r="BE352" s="180"/>
      <c r="BF352" s="180"/>
      <c r="BG352" s="180"/>
      <c r="BH352" s="180"/>
      <c r="BI352" s="180"/>
      <c r="BJ352" s="180"/>
      <c r="BK352" s="180"/>
      <c r="BL352" s="180"/>
      <c r="BM352" s="180"/>
      <c r="BN352" s="180"/>
      <c r="BO352" s="180"/>
      <c r="BP352" s="180"/>
      <c r="BQ352" s="180"/>
      <c r="BR352" s="180"/>
      <c r="BS352" s="180"/>
      <c r="BT352" s="180"/>
      <c r="BU352" s="180"/>
      <c r="BV352" s="180"/>
      <c r="BW352" s="180"/>
      <c r="BX352" s="180"/>
      <c r="BY352" s="180"/>
      <c r="BZ352" s="182"/>
      <c r="CA352" s="180"/>
      <c r="CB352" s="180"/>
      <c r="CC352" s="180"/>
      <c r="CD352" s="180"/>
      <c r="CE352" s="180"/>
      <c r="CF352" s="180"/>
      <c r="CG352" s="180"/>
      <c r="CH352" s="180"/>
      <c r="CI352" s="180"/>
      <c r="CJ352" s="180"/>
      <c r="CK352" s="180"/>
      <c r="CL352" s="180"/>
      <c r="CM352" s="180"/>
      <c r="CN352" s="180"/>
      <c r="CO352" s="180"/>
      <c r="CP352" s="180"/>
      <c r="CQ352" s="180"/>
      <c r="CR352" s="180"/>
      <c r="CS352" s="180"/>
      <c r="CT352" s="180"/>
      <c r="CU352" s="180"/>
      <c r="CV352" s="180"/>
      <c r="CW352" s="180"/>
      <c r="CX352" s="180"/>
      <c r="CY352" s="181"/>
    </row>
    <row r="353" spans="2:103" s="1" customFormat="1" ht="30" customHeight="1">
      <c r="B353" s="183">
        <v>348</v>
      </c>
      <c r="C353" s="370">
        <v>43272</v>
      </c>
      <c r="D353" s="183" t="s">
        <v>165</v>
      </c>
      <c r="E353" s="184" t="s">
        <v>132</v>
      </c>
      <c r="F353" s="184" t="s">
        <v>134</v>
      </c>
      <c r="G353" s="343" t="s">
        <v>93</v>
      </c>
      <c r="H353" s="348">
        <v>5</v>
      </c>
      <c r="I353" s="349">
        <v>4</v>
      </c>
      <c r="J353" s="349">
        <v>3</v>
      </c>
      <c r="K353" s="349">
        <v>3</v>
      </c>
      <c r="L353" s="349">
        <v>5</v>
      </c>
      <c r="M353" s="349">
        <v>4</v>
      </c>
      <c r="N353" s="350">
        <v>4</v>
      </c>
      <c r="O353" s="349">
        <v>4</v>
      </c>
      <c r="P353" s="349">
        <v>4</v>
      </c>
      <c r="Q353" s="351">
        <v>4</v>
      </c>
      <c r="R353" s="349">
        <v>4</v>
      </c>
      <c r="S353" s="349">
        <v>5</v>
      </c>
      <c r="T353" s="349">
        <v>5</v>
      </c>
      <c r="U353" s="349">
        <v>4</v>
      </c>
      <c r="V353" s="351">
        <v>4</v>
      </c>
      <c r="W353" s="351">
        <v>4</v>
      </c>
      <c r="X353" s="183"/>
      <c r="Y353" s="183"/>
      <c r="AB353" s="185"/>
      <c r="AC353" s="185"/>
      <c r="AD353" s="185"/>
      <c r="AE353" s="185"/>
      <c r="AF353" s="185"/>
      <c r="AG353" s="185"/>
      <c r="AH353" s="185"/>
      <c r="AI353" s="185"/>
      <c r="AJ353" s="185"/>
      <c r="AK353" s="185"/>
      <c r="AL353" s="185"/>
      <c r="AM353" s="185"/>
      <c r="AN353" s="185"/>
      <c r="AO353" s="185"/>
      <c r="AP353" s="185"/>
      <c r="AQ353" s="185"/>
      <c r="AR353" s="180"/>
      <c r="AS353" s="180"/>
      <c r="AT353" s="180"/>
      <c r="AU353" s="180"/>
      <c r="AV353" s="180"/>
      <c r="AW353" s="180"/>
      <c r="AX353" s="180"/>
      <c r="AY353" s="180"/>
      <c r="AZ353" s="181"/>
      <c r="BA353" s="181"/>
      <c r="BB353" s="180"/>
      <c r="BC353" s="180"/>
      <c r="BD353" s="180"/>
      <c r="BE353" s="180"/>
      <c r="BF353" s="180"/>
      <c r="BG353" s="180"/>
      <c r="BH353" s="180"/>
      <c r="BI353" s="180"/>
      <c r="BJ353" s="180"/>
      <c r="BK353" s="180"/>
      <c r="BL353" s="180"/>
      <c r="BM353" s="180"/>
      <c r="BN353" s="180"/>
      <c r="BO353" s="180"/>
      <c r="BP353" s="180"/>
      <c r="BQ353" s="180"/>
      <c r="BR353" s="180"/>
      <c r="BS353" s="180"/>
      <c r="BT353" s="180"/>
      <c r="BU353" s="180"/>
      <c r="BV353" s="180"/>
      <c r="BW353" s="180"/>
      <c r="BX353" s="180"/>
      <c r="BY353" s="180"/>
      <c r="BZ353" s="182"/>
      <c r="CA353" s="180"/>
      <c r="CB353" s="180"/>
      <c r="CC353" s="180"/>
      <c r="CD353" s="180"/>
      <c r="CE353" s="180"/>
      <c r="CF353" s="180"/>
      <c r="CG353" s="180"/>
      <c r="CH353" s="180"/>
      <c r="CI353" s="180"/>
      <c r="CJ353" s="180"/>
      <c r="CK353" s="180"/>
      <c r="CL353" s="180"/>
      <c r="CM353" s="180"/>
      <c r="CN353" s="180"/>
      <c r="CO353" s="180"/>
      <c r="CP353" s="180"/>
      <c r="CQ353" s="180"/>
      <c r="CR353" s="180"/>
      <c r="CS353" s="180"/>
      <c r="CT353" s="180"/>
      <c r="CU353" s="180"/>
      <c r="CV353" s="180"/>
      <c r="CW353" s="180"/>
      <c r="CX353" s="180"/>
      <c r="CY353" s="181"/>
    </row>
    <row r="354" spans="2:103" s="1" customFormat="1" ht="30" customHeight="1">
      <c r="B354" s="183">
        <v>349</v>
      </c>
      <c r="C354" s="370">
        <v>43272</v>
      </c>
      <c r="D354" s="183" t="s">
        <v>165</v>
      </c>
      <c r="E354" s="184" t="s">
        <v>132</v>
      </c>
      <c r="F354" s="184" t="s">
        <v>134</v>
      </c>
      <c r="G354" s="343" t="s">
        <v>100</v>
      </c>
      <c r="H354" s="348">
        <v>5</v>
      </c>
      <c r="I354" s="349">
        <v>3</v>
      </c>
      <c r="J354" s="349">
        <v>2</v>
      </c>
      <c r="K354" s="349">
        <v>3</v>
      </c>
      <c r="L354" s="349">
        <v>5</v>
      </c>
      <c r="M354" s="349">
        <v>4</v>
      </c>
      <c r="N354" s="350">
        <v>3</v>
      </c>
      <c r="O354" s="349">
        <v>5</v>
      </c>
      <c r="P354" s="349">
        <v>3</v>
      </c>
      <c r="Q354" s="351">
        <v>2</v>
      </c>
      <c r="R354" s="349">
        <v>3</v>
      </c>
      <c r="S354" s="349">
        <v>1</v>
      </c>
      <c r="T354" s="349">
        <v>1</v>
      </c>
      <c r="U354" s="349">
        <v>3</v>
      </c>
      <c r="V354" s="351">
        <v>3</v>
      </c>
      <c r="W354" s="351">
        <v>5</v>
      </c>
      <c r="X354" s="183"/>
      <c r="Y354" s="183"/>
      <c r="AB354" s="185"/>
      <c r="AC354" s="185"/>
      <c r="AD354" s="185"/>
      <c r="AE354" s="185"/>
      <c r="AF354" s="185"/>
      <c r="AG354" s="185"/>
      <c r="AH354" s="185"/>
      <c r="AI354" s="185"/>
      <c r="AJ354" s="185"/>
      <c r="AK354" s="185"/>
      <c r="AL354" s="185"/>
      <c r="AM354" s="185"/>
      <c r="AN354" s="185"/>
      <c r="AO354" s="185"/>
      <c r="AP354" s="185"/>
      <c r="AQ354" s="185"/>
      <c r="AR354" s="180"/>
      <c r="AS354" s="180"/>
      <c r="AT354" s="180"/>
      <c r="AU354" s="180"/>
      <c r="AV354" s="180"/>
      <c r="AW354" s="180"/>
      <c r="AX354" s="180"/>
      <c r="AY354" s="180"/>
      <c r="AZ354" s="181"/>
      <c r="BA354" s="181"/>
      <c r="BB354" s="180"/>
      <c r="BC354" s="180"/>
      <c r="BD354" s="180"/>
      <c r="BE354" s="180"/>
      <c r="BF354" s="180"/>
      <c r="BG354" s="180"/>
      <c r="BH354" s="180"/>
      <c r="BI354" s="180"/>
      <c r="BJ354" s="180"/>
      <c r="BK354" s="180"/>
      <c r="BL354" s="180"/>
      <c r="BM354" s="180"/>
      <c r="BN354" s="180"/>
      <c r="BO354" s="180"/>
      <c r="BP354" s="180"/>
      <c r="BQ354" s="180"/>
      <c r="BR354" s="180"/>
      <c r="BS354" s="180"/>
      <c r="BT354" s="180"/>
      <c r="BU354" s="180"/>
      <c r="BV354" s="180"/>
      <c r="BW354" s="180"/>
      <c r="BX354" s="180"/>
      <c r="BY354" s="180"/>
      <c r="BZ354" s="182"/>
      <c r="CA354" s="180"/>
      <c r="CB354" s="180"/>
      <c r="CC354" s="180"/>
      <c r="CD354" s="180"/>
      <c r="CE354" s="180"/>
      <c r="CF354" s="180"/>
      <c r="CG354" s="180"/>
      <c r="CH354" s="180"/>
      <c r="CI354" s="180"/>
      <c r="CJ354" s="180"/>
      <c r="CK354" s="180"/>
      <c r="CL354" s="180"/>
      <c r="CM354" s="180"/>
      <c r="CN354" s="180"/>
      <c r="CO354" s="180"/>
      <c r="CP354" s="180"/>
      <c r="CQ354" s="180"/>
      <c r="CR354" s="180"/>
      <c r="CS354" s="180"/>
      <c r="CT354" s="180"/>
      <c r="CU354" s="180"/>
      <c r="CV354" s="180"/>
      <c r="CW354" s="180"/>
      <c r="CX354" s="180"/>
      <c r="CY354" s="181"/>
    </row>
    <row r="355" spans="2:103" s="1" customFormat="1" ht="30" customHeight="1">
      <c r="B355" s="183">
        <v>350</v>
      </c>
      <c r="C355" s="370">
        <v>43273</v>
      </c>
      <c r="D355" s="183" t="s">
        <v>165</v>
      </c>
      <c r="E355" s="184" t="s">
        <v>132</v>
      </c>
      <c r="F355" s="184" t="s">
        <v>135</v>
      </c>
      <c r="G355" s="343" t="s">
        <v>112</v>
      </c>
      <c r="H355" s="348">
        <v>4</v>
      </c>
      <c r="I355" s="349">
        <v>4</v>
      </c>
      <c r="J355" s="349">
        <v>2</v>
      </c>
      <c r="K355" s="349">
        <v>3</v>
      </c>
      <c r="L355" s="349">
        <v>4</v>
      </c>
      <c r="M355" s="349">
        <v>4</v>
      </c>
      <c r="N355" s="350">
        <v>4</v>
      </c>
      <c r="O355" s="349">
        <v>4</v>
      </c>
      <c r="P355" s="349">
        <v>4</v>
      </c>
      <c r="Q355" s="351">
        <v>3</v>
      </c>
      <c r="R355" s="349">
        <v>5</v>
      </c>
      <c r="S355" s="349">
        <v>4</v>
      </c>
      <c r="T355" s="349">
        <v>4</v>
      </c>
      <c r="U355" s="349"/>
      <c r="V355" s="351">
        <v>5</v>
      </c>
      <c r="W355" s="351">
        <v>4</v>
      </c>
      <c r="X355" s="183"/>
      <c r="Y355" s="183"/>
      <c r="AB355" s="185"/>
      <c r="AC355" s="185"/>
      <c r="AD355" s="185"/>
      <c r="AE355" s="185"/>
      <c r="AF355" s="185"/>
      <c r="AG355" s="185"/>
      <c r="AH355" s="185"/>
      <c r="AI355" s="185"/>
      <c r="AJ355" s="185"/>
      <c r="AK355" s="185"/>
      <c r="AL355" s="185"/>
      <c r="AM355" s="185"/>
      <c r="AN355" s="185"/>
      <c r="AO355" s="185"/>
      <c r="AP355" s="185"/>
      <c r="AQ355" s="185"/>
      <c r="AR355" s="180"/>
      <c r="AS355" s="180"/>
      <c r="AT355" s="180"/>
      <c r="AU355" s="180"/>
      <c r="AV355" s="180"/>
      <c r="AW355" s="180"/>
      <c r="AX355" s="180"/>
      <c r="AY355" s="180"/>
      <c r="AZ355" s="181"/>
      <c r="BA355" s="181"/>
      <c r="BB355" s="180"/>
      <c r="BC355" s="180"/>
      <c r="BD355" s="180"/>
      <c r="BE355" s="180"/>
      <c r="BF355" s="180"/>
      <c r="BG355" s="180"/>
      <c r="BH355" s="180"/>
      <c r="BI355" s="180"/>
      <c r="BJ355" s="180"/>
      <c r="BK355" s="180"/>
      <c r="BL355" s="180"/>
      <c r="BM355" s="180"/>
      <c r="BN355" s="180"/>
      <c r="BO355" s="180"/>
      <c r="BP355" s="180"/>
      <c r="BQ355" s="180"/>
      <c r="BR355" s="180"/>
      <c r="BS355" s="180"/>
      <c r="BT355" s="180"/>
      <c r="BU355" s="180"/>
      <c r="BV355" s="180"/>
      <c r="BW355" s="180"/>
      <c r="BX355" s="180"/>
      <c r="BY355" s="180"/>
      <c r="BZ355" s="182"/>
      <c r="CA355" s="180"/>
      <c r="CB355" s="180"/>
      <c r="CC355" s="180"/>
      <c r="CD355" s="180"/>
      <c r="CE355" s="180"/>
      <c r="CF355" s="180"/>
      <c r="CG355" s="180"/>
      <c r="CH355" s="180"/>
      <c r="CI355" s="180"/>
      <c r="CJ355" s="180"/>
      <c r="CK355" s="180"/>
      <c r="CL355" s="180"/>
      <c r="CM355" s="180"/>
      <c r="CN355" s="180"/>
      <c r="CO355" s="180"/>
      <c r="CP355" s="180"/>
      <c r="CQ355" s="180"/>
      <c r="CR355" s="180"/>
      <c r="CS355" s="180"/>
      <c r="CT355" s="180"/>
      <c r="CU355" s="180"/>
      <c r="CV355" s="180"/>
      <c r="CW355" s="180"/>
      <c r="CX355" s="180"/>
      <c r="CY355" s="181"/>
    </row>
    <row r="356" spans="2:103" s="1" customFormat="1" ht="30" customHeight="1">
      <c r="B356" s="183">
        <v>351</v>
      </c>
      <c r="C356" s="370">
        <v>43273</v>
      </c>
      <c r="D356" s="183" t="s">
        <v>166</v>
      </c>
      <c r="E356" s="184" t="s">
        <v>132</v>
      </c>
      <c r="F356" s="184" t="s">
        <v>134</v>
      </c>
      <c r="G356" s="343" t="s">
        <v>97</v>
      </c>
      <c r="H356" s="348">
        <v>3</v>
      </c>
      <c r="I356" s="349">
        <v>4</v>
      </c>
      <c r="J356" s="349"/>
      <c r="K356" s="349"/>
      <c r="L356" s="349">
        <v>4</v>
      </c>
      <c r="M356" s="349">
        <v>2</v>
      </c>
      <c r="N356" s="350">
        <v>4</v>
      </c>
      <c r="O356" s="349">
        <v>5</v>
      </c>
      <c r="P356" s="349">
        <v>2</v>
      </c>
      <c r="Q356" s="351"/>
      <c r="R356" s="349">
        <v>4</v>
      </c>
      <c r="S356" s="349">
        <v>3</v>
      </c>
      <c r="T356" s="349">
        <v>2</v>
      </c>
      <c r="U356" s="349"/>
      <c r="V356" s="351">
        <v>3</v>
      </c>
      <c r="W356" s="351">
        <v>3</v>
      </c>
      <c r="X356" s="183"/>
      <c r="Y356" s="183"/>
      <c r="AB356" s="185"/>
      <c r="AC356" s="185"/>
      <c r="AD356" s="185"/>
      <c r="AE356" s="185"/>
      <c r="AF356" s="185"/>
      <c r="AG356" s="185"/>
      <c r="AH356" s="185"/>
      <c r="AI356" s="185"/>
      <c r="AJ356" s="185"/>
      <c r="AK356" s="185"/>
      <c r="AL356" s="185"/>
      <c r="AM356" s="185"/>
      <c r="AN356" s="185"/>
      <c r="AO356" s="185"/>
      <c r="AP356" s="185"/>
      <c r="AQ356" s="185"/>
      <c r="AR356" s="180"/>
      <c r="AS356" s="180"/>
      <c r="AT356" s="180"/>
      <c r="AU356" s="180"/>
      <c r="AV356" s="180"/>
      <c r="AW356" s="180"/>
      <c r="AX356" s="180"/>
      <c r="AY356" s="180"/>
      <c r="AZ356" s="181"/>
      <c r="BA356" s="181"/>
      <c r="BB356" s="180"/>
      <c r="BC356" s="180"/>
      <c r="BD356" s="180"/>
      <c r="BE356" s="180"/>
      <c r="BF356" s="180"/>
      <c r="BG356" s="180"/>
      <c r="BH356" s="180"/>
      <c r="BI356" s="180"/>
      <c r="BJ356" s="180"/>
      <c r="BK356" s="180"/>
      <c r="BL356" s="180"/>
      <c r="BM356" s="180"/>
      <c r="BN356" s="180"/>
      <c r="BO356" s="180"/>
      <c r="BP356" s="180"/>
      <c r="BQ356" s="180"/>
      <c r="BR356" s="180"/>
      <c r="BS356" s="180"/>
      <c r="BT356" s="180"/>
      <c r="BU356" s="180"/>
      <c r="BV356" s="180"/>
      <c r="BW356" s="180"/>
      <c r="BX356" s="180"/>
      <c r="BY356" s="180"/>
      <c r="BZ356" s="182"/>
      <c r="CA356" s="180"/>
      <c r="CB356" s="180"/>
      <c r="CC356" s="180"/>
      <c r="CD356" s="180"/>
      <c r="CE356" s="180"/>
      <c r="CF356" s="180"/>
      <c r="CG356" s="180"/>
      <c r="CH356" s="180"/>
      <c r="CI356" s="180"/>
      <c r="CJ356" s="180"/>
      <c r="CK356" s="180"/>
      <c r="CL356" s="180"/>
      <c r="CM356" s="180"/>
      <c r="CN356" s="180"/>
      <c r="CO356" s="180"/>
      <c r="CP356" s="180"/>
      <c r="CQ356" s="180"/>
      <c r="CR356" s="180"/>
      <c r="CS356" s="180"/>
      <c r="CT356" s="180"/>
      <c r="CU356" s="180"/>
      <c r="CV356" s="180"/>
      <c r="CW356" s="180"/>
      <c r="CX356" s="180"/>
      <c r="CY356" s="181"/>
    </row>
    <row r="357" spans="2:103" s="1" customFormat="1" ht="30" customHeight="1">
      <c r="B357" s="183">
        <v>352</v>
      </c>
      <c r="C357" s="370">
        <v>43273</v>
      </c>
      <c r="D357" s="183" t="s">
        <v>165</v>
      </c>
      <c r="E357" s="184" t="s">
        <v>133</v>
      </c>
      <c r="F357" s="184" t="s">
        <v>134</v>
      </c>
      <c r="G357" s="343" t="s">
        <v>122</v>
      </c>
      <c r="H357" s="348">
        <v>2</v>
      </c>
      <c r="I357" s="349">
        <v>5</v>
      </c>
      <c r="J357" s="349"/>
      <c r="K357" s="349"/>
      <c r="L357" s="349"/>
      <c r="M357" s="349"/>
      <c r="N357" s="350">
        <v>4</v>
      </c>
      <c r="O357" s="349">
        <v>3</v>
      </c>
      <c r="P357" s="349">
        <v>4</v>
      </c>
      <c r="Q357" s="351">
        <v>5</v>
      </c>
      <c r="R357" s="349">
        <v>3</v>
      </c>
      <c r="S357" s="349">
        <v>4</v>
      </c>
      <c r="T357" s="349">
        <v>4</v>
      </c>
      <c r="U357" s="349">
        <v>5</v>
      </c>
      <c r="V357" s="351"/>
      <c r="W357" s="351">
        <v>3</v>
      </c>
      <c r="X357" s="183"/>
      <c r="Y357" s="183"/>
      <c r="AB357" s="185"/>
      <c r="AC357" s="185"/>
      <c r="AD357" s="185"/>
      <c r="AE357" s="185"/>
      <c r="AF357" s="185"/>
      <c r="AG357" s="185"/>
      <c r="AH357" s="185"/>
      <c r="AI357" s="185"/>
      <c r="AJ357" s="185"/>
      <c r="AK357" s="185"/>
      <c r="AL357" s="185"/>
      <c r="AM357" s="185"/>
      <c r="AN357" s="185"/>
      <c r="AO357" s="185"/>
      <c r="AP357" s="185"/>
      <c r="AQ357" s="185"/>
      <c r="AR357" s="180"/>
      <c r="AS357" s="180"/>
      <c r="AT357" s="180"/>
      <c r="AU357" s="180"/>
      <c r="AV357" s="180"/>
      <c r="AW357" s="180"/>
      <c r="AX357" s="180"/>
      <c r="AY357" s="180"/>
      <c r="AZ357" s="181"/>
      <c r="BA357" s="181"/>
      <c r="BB357" s="180"/>
      <c r="BC357" s="180"/>
      <c r="BD357" s="180"/>
      <c r="BE357" s="180"/>
      <c r="BF357" s="180"/>
      <c r="BG357" s="180"/>
      <c r="BH357" s="180"/>
      <c r="BI357" s="180"/>
      <c r="BJ357" s="180"/>
      <c r="BK357" s="180"/>
      <c r="BL357" s="180"/>
      <c r="BM357" s="180"/>
      <c r="BN357" s="180"/>
      <c r="BO357" s="180"/>
      <c r="BP357" s="180"/>
      <c r="BQ357" s="180"/>
      <c r="BR357" s="180"/>
      <c r="BS357" s="180"/>
      <c r="BT357" s="180"/>
      <c r="BU357" s="180"/>
      <c r="BV357" s="180"/>
      <c r="BW357" s="180"/>
      <c r="BX357" s="180"/>
      <c r="BY357" s="180"/>
      <c r="BZ357" s="182"/>
      <c r="CA357" s="180"/>
      <c r="CB357" s="180"/>
      <c r="CC357" s="180"/>
      <c r="CD357" s="180"/>
      <c r="CE357" s="180"/>
      <c r="CF357" s="180"/>
      <c r="CG357" s="180"/>
      <c r="CH357" s="180"/>
      <c r="CI357" s="180"/>
      <c r="CJ357" s="180"/>
      <c r="CK357" s="180"/>
      <c r="CL357" s="180"/>
      <c r="CM357" s="180"/>
      <c r="CN357" s="180"/>
      <c r="CO357" s="180"/>
      <c r="CP357" s="180"/>
      <c r="CQ357" s="180"/>
      <c r="CR357" s="180"/>
      <c r="CS357" s="180"/>
      <c r="CT357" s="180"/>
      <c r="CU357" s="180"/>
      <c r="CV357" s="180"/>
      <c r="CW357" s="180"/>
      <c r="CX357" s="180"/>
      <c r="CY357" s="181"/>
    </row>
    <row r="358" spans="2:103" s="1" customFormat="1" ht="30" customHeight="1">
      <c r="B358" s="367">
        <v>353</v>
      </c>
      <c r="C358" s="370">
        <v>43273</v>
      </c>
      <c r="D358" s="183" t="s">
        <v>166</v>
      </c>
      <c r="E358" s="184" t="s">
        <v>133</v>
      </c>
      <c r="F358" s="184" t="s">
        <v>135</v>
      </c>
      <c r="G358" s="343" t="s">
        <v>98</v>
      </c>
      <c r="H358" s="348">
        <v>5</v>
      </c>
      <c r="I358" s="349">
        <v>5</v>
      </c>
      <c r="J358" s="349">
        <v>2</v>
      </c>
      <c r="K358" s="349">
        <v>2</v>
      </c>
      <c r="L358" s="349">
        <v>4</v>
      </c>
      <c r="M358" s="349">
        <v>5</v>
      </c>
      <c r="N358" s="350">
        <v>5</v>
      </c>
      <c r="O358" s="349">
        <v>3</v>
      </c>
      <c r="P358" s="349">
        <v>3</v>
      </c>
      <c r="Q358" s="351">
        <v>3</v>
      </c>
      <c r="R358" s="349">
        <v>3</v>
      </c>
      <c r="S358" s="349">
        <v>3</v>
      </c>
      <c r="T358" s="349">
        <v>1</v>
      </c>
      <c r="U358" s="349">
        <v>1</v>
      </c>
      <c r="V358" s="351">
        <v>4</v>
      </c>
      <c r="W358" s="351">
        <v>4</v>
      </c>
      <c r="X358" s="183"/>
      <c r="Y358" s="183"/>
      <c r="AB358" s="185"/>
      <c r="AC358" s="185"/>
      <c r="AD358" s="185"/>
      <c r="AE358" s="185"/>
      <c r="AF358" s="185"/>
      <c r="AG358" s="185"/>
      <c r="AH358" s="185"/>
      <c r="AI358" s="185"/>
      <c r="AJ358" s="185"/>
      <c r="AK358" s="185"/>
      <c r="AL358" s="185"/>
      <c r="AM358" s="185"/>
      <c r="AN358" s="185"/>
      <c r="AO358" s="185"/>
      <c r="AP358" s="185"/>
      <c r="AQ358" s="185"/>
      <c r="AR358" s="180"/>
      <c r="AS358" s="180"/>
      <c r="AT358" s="180"/>
      <c r="AU358" s="180"/>
      <c r="AV358" s="180"/>
      <c r="AW358" s="180"/>
      <c r="AX358" s="180"/>
      <c r="AY358" s="180"/>
      <c r="AZ358" s="181"/>
      <c r="BA358" s="181"/>
      <c r="BB358" s="180"/>
      <c r="BC358" s="180"/>
      <c r="BD358" s="180"/>
      <c r="BE358" s="180"/>
      <c r="BF358" s="180"/>
      <c r="BG358" s="180"/>
      <c r="BH358" s="180"/>
      <c r="BI358" s="180"/>
      <c r="BJ358" s="180"/>
      <c r="BK358" s="180"/>
      <c r="BL358" s="180"/>
      <c r="BM358" s="180"/>
      <c r="BN358" s="180"/>
      <c r="BO358" s="180"/>
      <c r="BP358" s="180"/>
      <c r="BQ358" s="180"/>
      <c r="BR358" s="180"/>
      <c r="BS358" s="180"/>
      <c r="BT358" s="180"/>
      <c r="BU358" s="180"/>
      <c r="BV358" s="180"/>
      <c r="BW358" s="180"/>
      <c r="BX358" s="180"/>
      <c r="BY358" s="180"/>
      <c r="BZ358" s="182"/>
      <c r="CA358" s="180"/>
      <c r="CB358" s="180"/>
      <c r="CC358" s="180"/>
      <c r="CD358" s="180"/>
      <c r="CE358" s="180"/>
      <c r="CF358" s="180"/>
      <c r="CG358" s="180"/>
      <c r="CH358" s="180"/>
      <c r="CI358" s="180"/>
      <c r="CJ358" s="180"/>
      <c r="CK358" s="180"/>
      <c r="CL358" s="180"/>
      <c r="CM358" s="180"/>
      <c r="CN358" s="180"/>
      <c r="CO358" s="180"/>
      <c r="CP358" s="180"/>
      <c r="CQ358" s="180"/>
      <c r="CR358" s="180"/>
      <c r="CS358" s="180"/>
      <c r="CT358" s="180"/>
      <c r="CU358" s="180"/>
      <c r="CV358" s="180"/>
      <c r="CW358" s="180"/>
      <c r="CX358" s="180"/>
      <c r="CY358" s="181"/>
    </row>
    <row r="359" spans="2:103" s="1" customFormat="1" ht="30" customHeight="1">
      <c r="B359" s="183">
        <v>354</v>
      </c>
      <c r="C359" s="370">
        <v>43273</v>
      </c>
      <c r="D359" s="183" t="s">
        <v>165</v>
      </c>
      <c r="E359" s="184" t="s">
        <v>132</v>
      </c>
      <c r="F359" s="184" t="s">
        <v>134</v>
      </c>
      <c r="G359" s="343" t="s">
        <v>122</v>
      </c>
      <c r="H359" s="348">
        <v>4</v>
      </c>
      <c r="I359" s="349">
        <v>3</v>
      </c>
      <c r="J359" s="349">
        <v>2</v>
      </c>
      <c r="K359" s="349">
        <v>2</v>
      </c>
      <c r="L359" s="349">
        <v>4</v>
      </c>
      <c r="M359" s="349">
        <v>3</v>
      </c>
      <c r="N359" s="350">
        <v>3</v>
      </c>
      <c r="O359" s="349">
        <v>4</v>
      </c>
      <c r="P359" s="349">
        <v>4</v>
      </c>
      <c r="Q359" s="351">
        <v>3</v>
      </c>
      <c r="R359" s="349">
        <v>4</v>
      </c>
      <c r="S359" s="349">
        <v>4</v>
      </c>
      <c r="T359" s="349">
        <v>4</v>
      </c>
      <c r="U359" s="349"/>
      <c r="V359" s="351">
        <v>4</v>
      </c>
      <c r="W359" s="351">
        <v>3</v>
      </c>
      <c r="X359" s="183"/>
      <c r="Y359" s="183"/>
      <c r="AB359" s="185"/>
      <c r="AC359" s="185"/>
      <c r="AD359" s="185"/>
      <c r="AE359" s="185"/>
      <c r="AF359" s="185"/>
      <c r="AG359" s="185"/>
      <c r="AH359" s="185"/>
      <c r="AI359" s="185"/>
      <c r="AJ359" s="185"/>
      <c r="AK359" s="185"/>
      <c r="AL359" s="185"/>
      <c r="AM359" s="185"/>
      <c r="AN359" s="185"/>
      <c r="AO359" s="185"/>
      <c r="AP359" s="185"/>
      <c r="AQ359" s="185"/>
      <c r="AR359" s="180"/>
      <c r="AS359" s="180"/>
      <c r="AT359" s="180"/>
      <c r="AU359" s="180"/>
      <c r="AV359" s="180"/>
      <c r="AW359" s="180"/>
      <c r="AX359" s="180"/>
      <c r="AY359" s="180"/>
      <c r="AZ359" s="181"/>
      <c r="BA359" s="181"/>
      <c r="BB359" s="180"/>
      <c r="BC359" s="180"/>
      <c r="BD359" s="180"/>
      <c r="BE359" s="180"/>
      <c r="BF359" s="180"/>
      <c r="BG359" s="180"/>
      <c r="BH359" s="180"/>
      <c r="BI359" s="180"/>
      <c r="BJ359" s="180"/>
      <c r="BK359" s="180"/>
      <c r="BL359" s="180"/>
      <c r="BM359" s="180"/>
      <c r="BN359" s="180"/>
      <c r="BO359" s="180"/>
      <c r="BP359" s="180"/>
      <c r="BQ359" s="180"/>
      <c r="BR359" s="180"/>
      <c r="BS359" s="180"/>
      <c r="BT359" s="180"/>
      <c r="BU359" s="180"/>
      <c r="BV359" s="180"/>
      <c r="BW359" s="180"/>
      <c r="BX359" s="180"/>
      <c r="BY359" s="180"/>
      <c r="BZ359" s="182"/>
      <c r="CA359" s="180"/>
      <c r="CB359" s="180"/>
      <c r="CC359" s="180"/>
      <c r="CD359" s="180"/>
      <c r="CE359" s="180"/>
      <c r="CF359" s="180"/>
      <c r="CG359" s="180"/>
      <c r="CH359" s="180"/>
      <c r="CI359" s="180"/>
      <c r="CJ359" s="180"/>
      <c r="CK359" s="180"/>
      <c r="CL359" s="180"/>
      <c r="CM359" s="180"/>
      <c r="CN359" s="180"/>
      <c r="CO359" s="180"/>
      <c r="CP359" s="180"/>
      <c r="CQ359" s="180"/>
      <c r="CR359" s="180"/>
      <c r="CS359" s="180"/>
      <c r="CT359" s="180"/>
      <c r="CU359" s="180"/>
      <c r="CV359" s="180"/>
      <c r="CW359" s="180"/>
      <c r="CX359" s="180"/>
      <c r="CY359" s="181"/>
    </row>
    <row r="360" spans="2:103" s="1" customFormat="1" ht="30" customHeight="1">
      <c r="B360" s="183">
        <v>355</v>
      </c>
      <c r="C360" s="370">
        <v>43276</v>
      </c>
      <c r="D360" s="183" t="s">
        <v>165</v>
      </c>
      <c r="E360" s="184" t="s">
        <v>131</v>
      </c>
      <c r="F360" s="184" t="s">
        <v>135</v>
      </c>
      <c r="G360" s="343" t="s">
        <v>116</v>
      </c>
      <c r="H360" s="348">
        <v>2</v>
      </c>
      <c r="I360" s="349">
        <v>3</v>
      </c>
      <c r="J360" s="349">
        <v>2</v>
      </c>
      <c r="K360" s="349"/>
      <c r="L360" s="349"/>
      <c r="M360" s="349">
        <v>2</v>
      </c>
      <c r="N360" s="350">
        <v>2</v>
      </c>
      <c r="O360" s="349">
        <v>2</v>
      </c>
      <c r="P360" s="349">
        <v>2</v>
      </c>
      <c r="Q360" s="351"/>
      <c r="R360" s="349">
        <v>3</v>
      </c>
      <c r="S360" s="349">
        <v>3</v>
      </c>
      <c r="T360" s="349">
        <v>3</v>
      </c>
      <c r="U360" s="349"/>
      <c r="V360" s="351">
        <v>2</v>
      </c>
      <c r="W360" s="351">
        <v>2</v>
      </c>
      <c r="X360" s="183"/>
      <c r="Y360" s="183"/>
      <c r="AB360" s="185"/>
      <c r="AC360" s="185"/>
      <c r="AD360" s="185"/>
      <c r="AE360" s="185"/>
      <c r="AF360" s="185"/>
      <c r="AG360" s="185"/>
      <c r="AH360" s="185"/>
      <c r="AI360" s="185"/>
      <c r="AJ360" s="185"/>
      <c r="AK360" s="185"/>
      <c r="AL360" s="185"/>
      <c r="AM360" s="185"/>
      <c r="AN360" s="185"/>
      <c r="AO360" s="185"/>
      <c r="AP360" s="185"/>
      <c r="AQ360" s="185"/>
      <c r="AR360" s="180"/>
      <c r="AS360" s="180"/>
      <c r="AT360" s="180"/>
      <c r="AU360" s="180"/>
      <c r="AV360" s="180"/>
      <c r="AW360" s="180"/>
      <c r="AX360" s="180"/>
      <c r="AY360" s="180"/>
      <c r="AZ360" s="181"/>
      <c r="BA360" s="181"/>
      <c r="BB360" s="180"/>
      <c r="BC360" s="180"/>
      <c r="BD360" s="180"/>
      <c r="BE360" s="180"/>
      <c r="BF360" s="180"/>
      <c r="BG360" s="180"/>
      <c r="BH360" s="180"/>
      <c r="BI360" s="180"/>
      <c r="BJ360" s="180"/>
      <c r="BK360" s="180"/>
      <c r="BL360" s="180"/>
      <c r="BM360" s="180"/>
      <c r="BN360" s="180"/>
      <c r="BO360" s="180"/>
      <c r="BP360" s="180"/>
      <c r="BQ360" s="180"/>
      <c r="BR360" s="180"/>
      <c r="BS360" s="180"/>
      <c r="BT360" s="180"/>
      <c r="BU360" s="180"/>
      <c r="BV360" s="180"/>
      <c r="BW360" s="180"/>
      <c r="BX360" s="180"/>
      <c r="BY360" s="180"/>
      <c r="BZ360" s="182"/>
      <c r="CA360" s="180"/>
      <c r="CB360" s="180"/>
      <c r="CC360" s="180"/>
      <c r="CD360" s="180"/>
      <c r="CE360" s="180"/>
      <c r="CF360" s="180"/>
      <c r="CG360" s="180"/>
      <c r="CH360" s="180"/>
      <c r="CI360" s="180"/>
      <c r="CJ360" s="180"/>
      <c r="CK360" s="180"/>
      <c r="CL360" s="180"/>
      <c r="CM360" s="180"/>
      <c r="CN360" s="180"/>
      <c r="CO360" s="180"/>
      <c r="CP360" s="180"/>
      <c r="CQ360" s="180"/>
      <c r="CR360" s="180"/>
      <c r="CS360" s="180"/>
      <c r="CT360" s="180"/>
      <c r="CU360" s="180"/>
      <c r="CV360" s="180"/>
      <c r="CW360" s="180"/>
      <c r="CX360" s="180"/>
      <c r="CY360" s="181"/>
    </row>
    <row r="361" spans="2:103" s="1" customFormat="1" ht="30" customHeight="1">
      <c r="B361" s="183">
        <v>356</v>
      </c>
      <c r="C361" s="370">
        <v>43276</v>
      </c>
      <c r="D361" s="183" t="s">
        <v>165</v>
      </c>
      <c r="E361" s="184" t="s">
        <v>133</v>
      </c>
      <c r="F361" s="184" t="s">
        <v>135</v>
      </c>
      <c r="G361" s="343" t="s">
        <v>98</v>
      </c>
      <c r="H361" s="348">
        <v>3</v>
      </c>
      <c r="I361" s="349">
        <v>3</v>
      </c>
      <c r="J361" s="349">
        <v>2</v>
      </c>
      <c r="K361" s="349">
        <v>2</v>
      </c>
      <c r="L361" s="349">
        <v>3</v>
      </c>
      <c r="M361" s="349">
        <v>3</v>
      </c>
      <c r="N361" s="350">
        <v>3</v>
      </c>
      <c r="O361" s="349">
        <v>3</v>
      </c>
      <c r="P361" s="349">
        <v>3</v>
      </c>
      <c r="Q361" s="351">
        <v>3</v>
      </c>
      <c r="R361" s="349">
        <v>4</v>
      </c>
      <c r="S361" s="349">
        <v>3</v>
      </c>
      <c r="T361" s="349">
        <v>3</v>
      </c>
      <c r="U361" s="349">
        <v>3</v>
      </c>
      <c r="V361" s="351">
        <v>4</v>
      </c>
      <c r="W361" s="351">
        <v>3</v>
      </c>
      <c r="X361" s="183"/>
      <c r="Y361" s="183"/>
      <c r="AB361" s="185"/>
      <c r="AC361" s="185"/>
      <c r="AD361" s="185"/>
      <c r="AE361" s="185"/>
      <c r="AF361" s="185"/>
      <c r="AG361" s="185"/>
      <c r="AH361" s="185"/>
      <c r="AI361" s="185"/>
      <c r="AJ361" s="185"/>
      <c r="AK361" s="185"/>
      <c r="AL361" s="185"/>
      <c r="AM361" s="185"/>
      <c r="AN361" s="185"/>
      <c r="AO361" s="185"/>
      <c r="AP361" s="185"/>
      <c r="AQ361" s="185"/>
      <c r="AR361" s="180"/>
      <c r="AS361" s="180"/>
      <c r="AT361" s="180"/>
      <c r="AU361" s="180"/>
      <c r="AV361" s="180"/>
      <c r="AW361" s="180"/>
      <c r="AX361" s="180"/>
      <c r="AY361" s="180"/>
      <c r="AZ361" s="181"/>
      <c r="BA361" s="181"/>
      <c r="BB361" s="180"/>
      <c r="BC361" s="180"/>
      <c r="BD361" s="180"/>
      <c r="BE361" s="180"/>
      <c r="BF361" s="180"/>
      <c r="BG361" s="180"/>
      <c r="BH361" s="180"/>
      <c r="BI361" s="180"/>
      <c r="BJ361" s="180"/>
      <c r="BK361" s="180"/>
      <c r="BL361" s="180"/>
      <c r="BM361" s="180"/>
      <c r="BN361" s="180"/>
      <c r="BO361" s="180"/>
      <c r="BP361" s="180"/>
      <c r="BQ361" s="180"/>
      <c r="BR361" s="180"/>
      <c r="BS361" s="180"/>
      <c r="BT361" s="180"/>
      <c r="BU361" s="180"/>
      <c r="BV361" s="180"/>
      <c r="BW361" s="180"/>
      <c r="BX361" s="180"/>
      <c r="BY361" s="180"/>
      <c r="BZ361" s="182"/>
      <c r="CA361" s="180"/>
      <c r="CB361" s="180"/>
      <c r="CC361" s="180"/>
      <c r="CD361" s="180"/>
      <c r="CE361" s="180"/>
      <c r="CF361" s="180"/>
      <c r="CG361" s="180"/>
      <c r="CH361" s="180"/>
      <c r="CI361" s="180"/>
      <c r="CJ361" s="180"/>
      <c r="CK361" s="180"/>
      <c r="CL361" s="180"/>
      <c r="CM361" s="180"/>
      <c r="CN361" s="180"/>
      <c r="CO361" s="180"/>
      <c r="CP361" s="180"/>
      <c r="CQ361" s="180"/>
      <c r="CR361" s="180"/>
      <c r="CS361" s="180"/>
      <c r="CT361" s="180"/>
      <c r="CU361" s="180"/>
      <c r="CV361" s="180"/>
      <c r="CW361" s="180"/>
      <c r="CX361" s="180"/>
      <c r="CY361" s="181"/>
    </row>
    <row r="362" spans="2:103" s="1" customFormat="1" ht="30" customHeight="1">
      <c r="B362" s="183">
        <v>357</v>
      </c>
      <c r="C362" s="370">
        <v>43276</v>
      </c>
      <c r="D362" s="183" t="s">
        <v>165</v>
      </c>
      <c r="E362" s="184" t="s">
        <v>133</v>
      </c>
      <c r="F362" s="184" t="s">
        <v>135</v>
      </c>
      <c r="G362" s="343" t="s">
        <v>93</v>
      </c>
      <c r="H362" s="348">
        <v>4</v>
      </c>
      <c r="I362" s="349">
        <v>5</v>
      </c>
      <c r="J362" s="349"/>
      <c r="K362" s="349"/>
      <c r="L362" s="349">
        <v>4</v>
      </c>
      <c r="M362" s="349">
        <v>4</v>
      </c>
      <c r="N362" s="350">
        <v>5</v>
      </c>
      <c r="O362" s="349">
        <v>4</v>
      </c>
      <c r="P362" s="349">
        <v>4</v>
      </c>
      <c r="Q362" s="351">
        <v>4</v>
      </c>
      <c r="R362" s="349">
        <v>3</v>
      </c>
      <c r="S362" s="349">
        <v>4</v>
      </c>
      <c r="T362" s="349">
        <v>5</v>
      </c>
      <c r="U362" s="349">
        <v>5</v>
      </c>
      <c r="V362" s="351">
        <v>5</v>
      </c>
      <c r="W362" s="351">
        <v>5</v>
      </c>
      <c r="X362" s="183"/>
      <c r="Y362" s="183"/>
      <c r="AB362" s="185"/>
      <c r="AC362" s="185"/>
      <c r="AD362" s="185"/>
      <c r="AE362" s="185"/>
      <c r="AF362" s="185"/>
      <c r="AG362" s="185"/>
      <c r="AH362" s="185"/>
      <c r="AI362" s="185"/>
      <c r="AJ362" s="185"/>
      <c r="AK362" s="185"/>
      <c r="AL362" s="185"/>
      <c r="AM362" s="185"/>
      <c r="AN362" s="185"/>
      <c r="AO362" s="185"/>
      <c r="AP362" s="185"/>
      <c r="AQ362" s="185"/>
      <c r="AR362" s="180"/>
      <c r="AS362" s="180"/>
      <c r="AT362" s="180"/>
      <c r="AU362" s="180"/>
      <c r="AV362" s="180"/>
      <c r="AW362" s="180"/>
      <c r="AX362" s="180"/>
      <c r="AY362" s="180"/>
      <c r="AZ362" s="181"/>
      <c r="BA362" s="181"/>
      <c r="BB362" s="180"/>
      <c r="BC362" s="180"/>
      <c r="BD362" s="180"/>
      <c r="BE362" s="180"/>
      <c r="BF362" s="180"/>
      <c r="BG362" s="180"/>
      <c r="BH362" s="180"/>
      <c r="BI362" s="180"/>
      <c r="BJ362" s="180"/>
      <c r="BK362" s="180"/>
      <c r="BL362" s="180"/>
      <c r="BM362" s="180"/>
      <c r="BN362" s="180"/>
      <c r="BO362" s="180"/>
      <c r="BP362" s="180"/>
      <c r="BQ362" s="180"/>
      <c r="BR362" s="180"/>
      <c r="BS362" s="180"/>
      <c r="BT362" s="180"/>
      <c r="BU362" s="180"/>
      <c r="BV362" s="180"/>
      <c r="BW362" s="180"/>
      <c r="BX362" s="180"/>
      <c r="BY362" s="180"/>
      <c r="BZ362" s="182"/>
      <c r="CA362" s="180"/>
      <c r="CB362" s="180"/>
      <c r="CC362" s="180"/>
      <c r="CD362" s="180"/>
      <c r="CE362" s="180"/>
      <c r="CF362" s="180"/>
      <c r="CG362" s="180"/>
      <c r="CH362" s="180"/>
      <c r="CI362" s="180"/>
      <c r="CJ362" s="180"/>
      <c r="CK362" s="180"/>
      <c r="CL362" s="180"/>
      <c r="CM362" s="180"/>
      <c r="CN362" s="180"/>
      <c r="CO362" s="180"/>
      <c r="CP362" s="180"/>
      <c r="CQ362" s="180"/>
      <c r="CR362" s="180"/>
      <c r="CS362" s="180"/>
      <c r="CT362" s="180"/>
      <c r="CU362" s="180"/>
      <c r="CV362" s="180"/>
      <c r="CW362" s="180"/>
      <c r="CX362" s="180"/>
      <c r="CY362" s="181"/>
    </row>
    <row r="363" spans="2:103" s="1" customFormat="1" ht="30" customHeight="1">
      <c r="B363" s="183">
        <v>358</v>
      </c>
      <c r="C363" s="370">
        <v>43276</v>
      </c>
      <c r="D363" s="183" t="s">
        <v>165</v>
      </c>
      <c r="E363" s="184" t="s">
        <v>132</v>
      </c>
      <c r="F363" s="184" t="s">
        <v>135</v>
      </c>
      <c r="G363" s="343" t="s">
        <v>101</v>
      </c>
      <c r="H363" s="348">
        <v>1</v>
      </c>
      <c r="I363" s="349">
        <v>5</v>
      </c>
      <c r="J363" s="349">
        <v>3</v>
      </c>
      <c r="K363" s="349"/>
      <c r="L363" s="349">
        <v>1</v>
      </c>
      <c r="M363" s="349">
        <v>3</v>
      </c>
      <c r="N363" s="350">
        <v>2</v>
      </c>
      <c r="O363" s="349">
        <v>1</v>
      </c>
      <c r="P363" s="349">
        <v>3</v>
      </c>
      <c r="Q363" s="351">
        <v>2</v>
      </c>
      <c r="R363" s="349"/>
      <c r="S363" s="349">
        <v>1</v>
      </c>
      <c r="T363" s="349">
        <v>1</v>
      </c>
      <c r="U363" s="349"/>
      <c r="V363" s="351">
        <v>5</v>
      </c>
      <c r="W363" s="351">
        <v>3</v>
      </c>
      <c r="X363" s="183"/>
      <c r="Y363" s="183"/>
      <c r="AB363" s="185"/>
      <c r="AC363" s="185"/>
      <c r="AD363" s="185"/>
      <c r="AE363" s="185"/>
      <c r="AF363" s="185"/>
      <c r="AG363" s="185"/>
      <c r="AH363" s="185"/>
      <c r="AI363" s="185"/>
      <c r="AJ363" s="185"/>
      <c r="AK363" s="185"/>
      <c r="AL363" s="185"/>
      <c r="AM363" s="185"/>
      <c r="AN363" s="185"/>
      <c r="AO363" s="185"/>
      <c r="AP363" s="185"/>
      <c r="AQ363" s="185"/>
      <c r="AR363" s="180"/>
      <c r="AS363" s="180"/>
      <c r="AT363" s="180"/>
      <c r="AU363" s="180"/>
      <c r="AV363" s="180"/>
      <c r="AW363" s="180"/>
      <c r="AX363" s="180"/>
      <c r="AY363" s="180"/>
      <c r="AZ363" s="181"/>
      <c r="BA363" s="181"/>
      <c r="BB363" s="180"/>
      <c r="BC363" s="180"/>
      <c r="BD363" s="180"/>
      <c r="BE363" s="180"/>
      <c r="BF363" s="180"/>
      <c r="BG363" s="180"/>
      <c r="BH363" s="180"/>
      <c r="BI363" s="180"/>
      <c r="BJ363" s="180"/>
      <c r="BK363" s="180"/>
      <c r="BL363" s="180"/>
      <c r="BM363" s="180"/>
      <c r="BN363" s="180"/>
      <c r="BO363" s="180"/>
      <c r="BP363" s="180"/>
      <c r="BQ363" s="180"/>
      <c r="BR363" s="180"/>
      <c r="BS363" s="180"/>
      <c r="BT363" s="180"/>
      <c r="BU363" s="180"/>
      <c r="BV363" s="180"/>
      <c r="BW363" s="180"/>
      <c r="BX363" s="180"/>
      <c r="BY363" s="180"/>
      <c r="BZ363" s="182"/>
      <c r="CA363" s="180"/>
      <c r="CB363" s="180"/>
      <c r="CC363" s="180"/>
      <c r="CD363" s="180"/>
      <c r="CE363" s="180"/>
      <c r="CF363" s="180"/>
      <c r="CG363" s="180"/>
      <c r="CH363" s="180"/>
      <c r="CI363" s="180"/>
      <c r="CJ363" s="180"/>
      <c r="CK363" s="180"/>
      <c r="CL363" s="180"/>
      <c r="CM363" s="180"/>
      <c r="CN363" s="180"/>
      <c r="CO363" s="180"/>
      <c r="CP363" s="180"/>
      <c r="CQ363" s="180"/>
      <c r="CR363" s="180"/>
      <c r="CS363" s="180"/>
      <c r="CT363" s="180"/>
      <c r="CU363" s="180"/>
      <c r="CV363" s="180"/>
      <c r="CW363" s="180"/>
      <c r="CX363" s="180"/>
      <c r="CY363" s="181"/>
    </row>
    <row r="364" spans="2:103" s="1" customFormat="1" ht="30" customHeight="1">
      <c r="B364" s="183">
        <v>359</v>
      </c>
      <c r="C364" s="370">
        <v>43276</v>
      </c>
      <c r="D364" s="183" t="s">
        <v>167</v>
      </c>
      <c r="E364" s="184" t="s">
        <v>133</v>
      </c>
      <c r="F364" s="184" t="s">
        <v>134</v>
      </c>
      <c r="G364" s="343" t="s">
        <v>121</v>
      </c>
      <c r="H364" s="348">
        <v>4</v>
      </c>
      <c r="I364" s="349">
        <v>3</v>
      </c>
      <c r="J364" s="349">
        <v>4</v>
      </c>
      <c r="K364" s="349">
        <v>4</v>
      </c>
      <c r="L364" s="349">
        <v>4</v>
      </c>
      <c r="M364" s="349">
        <v>3</v>
      </c>
      <c r="N364" s="350">
        <v>4</v>
      </c>
      <c r="O364" s="349">
        <v>4</v>
      </c>
      <c r="P364" s="349">
        <v>4</v>
      </c>
      <c r="Q364" s="351">
        <v>4</v>
      </c>
      <c r="R364" s="349">
        <v>4</v>
      </c>
      <c r="S364" s="349">
        <v>4</v>
      </c>
      <c r="T364" s="349">
        <v>4</v>
      </c>
      <c r="U364" s="349"/>
      <c r="V364" s="351">
        <v>4</v>
      </c>
      <c r="W364" s="351">
        <v>4</v>
      </c>
      <c r="X364" s="183"/>
      <c r="Y364" s="183"/>
      <c r="AB364" s="185"/>
      <c r="AC364" s="185"/>
      <c r="AD364" s="185"/>
      <c r="AE364" s="185"/>
      <c r="AF364" s="185"/>
      <c r="AG364" s="185"/>
      <c r="AH364" s="185"/>
      <c r="AI364" s="185"/>
      <c r="AJ364" s="185"/>
      <c r="AK364" s="185"/>
      <c r="AL364" s="185"/>
      <c r="AM364" s="185"/>
      <c r="AN364" s="185"/>
      <c r="AO364" s="185"/>
      <c r="AP364" s="185"/>
      <c r="AQ364" s="185"/>
      <c r="AR364" s="180"/>
      <c r="AS364" s="180"/>
      <c r="AT364" s="180"/>
      <c r="AU364" s="180"/>
      <c r="AV364" s="180"/>
      <c r="AW364" s="180"/>
      <c r="AX364" s="180"/>
      <c r="AY364" s="180"/>
      <c r="AZ364" s="181"/>
      <c r="BA364" s="181"/>
      <c r="BB364" s="180"/>
      <c r="BC364" s="180"/>
      <c r="BD364" s="180"/>
      <c r="BE364" s="180"/>
      <c r="BF364" s="180"/>
      <c r="BG364" s="180"/>
      <c r="BH364" s="180"/>
      <c r="BI364" s="180"/>
      <c r="BJ364" s="180"/>
      <c r="BK364" s="180"/>
      <c r="BL364" s="180"/>
      <c r="BM364" s="180"/>
      <c r="BN364" s="180"/>
      <c r="BO364" s="180"/>
      <c r="BP364" s="180"/>
      <c r="BQ364" s="180"/>
      <c r="BR364" s="180"/>
      <c r="BS364" s="180"/>
      <c r="BT364" s="180"/>
      <c r="BU364" s="180"/>
      <c r="BV364" s="180"/>
      <c r="BW364" s="180"/>
      <c r="BX364" s="180"/>
      <c r="BY364" s="180"/>
      <c r="BZ364" s="182"/>
      <c r="CA364" s="180"/>
      <c r="CB364" s="180"/>
      <c r="CC364" s="180"/>
      <c r="CD364" s="180"/>
      <c r="CE364" s="180"/>
      <c r="CF364" s="180"/>
      <c r="CG364" s="180"/>
      <c r="CH364" s="180"/>
      <c r="CI364" s="180"/>
      <c r="CJ364" s="180"/>
      <c r="CK364" s="180"/>
      <c r="CL364" s="180"/>
      <c r="CM364" s="180"/>
      <c r="CN364" s="180"/>
      <c r="CO364" s="180"/>
      <c r="CP364" s="180"/>
      <c r="CQ364" s="180"/>
      <c r="CR364" s="180"/>
      <c r="CS364" s="180"/>
      <c r="CT364" s="180"/>
      <c r="CU364" s="180"/>
      <c r="CV364" s="180"/>
      <c r="CW364" s="180"/>
      <c r="CX364" s="180"/>
      <c r="CY364" s="181"/>
    </row>
    <row r="365" spans="2:103" s="1" customFormat="1" ht="30" customHeight="1">
      <c r="B365" s="183">
        <v>360</v>
      </c>
      <c r="C365" s="370">
        <v>43276</v>
      </c>
      <c r="D365" s="183" t="s">
        <v>165</v>
      </c>
      <c r="E365" s="184" t="s">
        <v>132</v>
      </c>
      <c r="F365" s="184" t="s">
        <v>134</v>
      </c>
      <c r="G365" s="343" t="s">
        <v>108</v>
      </c>
      <c r="H365" s="348">
        <v>5</v>
      </c>
      <c r="I365" s="349">
        <v>5</v>
      </c>
      <c r="J365" s="349">
        <v>3</v>
      </c>
      <c r="K365" s="349">
        <v>3</v>
      </c>
      <c r="L365" s="349">
        <v>5</v>
      </c>
      <c r="M365" s="349">
        <v>4</v>
      </c>
      <c r="N365" s="350">
        <v>4</v>
      </c>
      <c r="O365" s="349">
        <v>5</v>
      </c>
      <c r="P365" s="349">
        <v>4</v>
      </c>
      <c r="Q365" s="351">
        <v>4</v>
      </c>
      <c r="R365" s="349">
        <v>5</v>
      </c>
      <c r="S365" s="349">
        <v>4</v>
      </c>
      <c r="T365" s="349">
        <v>4</v>
      </c>
      <c r="U365" s="349">
        <v>4</v>
      </c>
      <c r="V365" s="351">
        <v>5</v>
      </c>
      <c r="W365" s="351">
        <v>5</v>
      </c>
      <c r="X365" s="183"/>
      <c r="Y365" s="183"/>
      <c r="AB365" s="185"/>
      <c r="AC365" s="185"/>
      <c r="AD365" s="185"/>
      <c r="AE365" s="185"/>
      <c r="AF365" s="185"/>
      <c r="AG365" s="185"/>
      <c r="AH365" s="185"/>
      <c r="AI365" s="185"/>
      <c r="AJ365" s="185"/>
      <c r="AK365" s="185"/>
      <c r="AL365" s="185"/>
      <c r="AM365" s="185"/>
      <c r="AN365" s="185"/>
      <c r="AO365" s="185"/>
      <c r="AP365" s="185"/>
      <c r="AQ365" s="185"/>
      <c r="AR365" s="180"/>
      <c r="AS365" s="180"/>
      <c r="AT365" s="180"/>
      <c r="AU365" s="180"/>
      <c r="AV365" s="180"/>
      <c r="AW365" s="180"/>
      <c r="AX365" s="180"/>
      <c r="AY365" s="180"/>
      <c r="AZ365" s="181"/>
      <c r="BA365" s="181"/>
      <c r="BB365" s="180"/>
      <c r="BC365" s="180"/>
      <c r="BD365" s="180"/>
      <c r="BE365" s="180"/>
      <c r="BF365" s="180"/>
      <c r="BG365" s="180"/>
      <c r="BH365" s="180"/>
      <c r="BI365" s="180"/>
      <c r="BJ365" s="180"/>
      <c r="BK365" s="180"/>
      <c r="BL365" s="180"/>
      <c r="BM365" s="180"/>
      <c r="BN365" s="180"/>
      <c r="BO365" s="180"/>
      <c r="BP365" s="180"/>
      <c r="BQ365" s="180"/>
      <c r="BR365" s="180"/>
      <c r="BS365" s="180"/>
      <c r="BT365" s="180"/>
      <c r="BU365" s="180"/>
      <c r="BV365" s="180"/>
      <c r="BW365" s="180"/>
      <c r="BX365" s="180"/>
      <c r="BY365" s="180"/>
      <c r="BZ365" s="182"/>
      <c r="CA365" s="180"/>
      <c r="CB365" s="180"/>
      <c r="CC365" s="180"/>
      <c r="CD365" s="180"/>
      <c r="CE365" s="180"/>
      <c r="CF365" s="180"/>
      <c r="CG365" s="180"/>
      <c r="CH365" s="180"/>
      <c r="CI365" s="180"/>
      <c r="CJ365" s="180"/>
      <c r="CK365" s="180"/>
      <c r="CL365" s="180"/>
      <c r="CM365" s="180"/>
      <c r="CN365" s="180"/>
      <c r="CO365" s="180"/>
      <c r="CP365" s="180"/>
      <c r="CQ365" s="180"/>
      <c r="CR365" s="180"/>
      <c r="CS365" s="180"/>
      <c r="CT365" s="180"/>
      <c r="CU365" s="180"/>
      <c r="CV365" s="180"/>
      <c r="CW365" s="180"/>
      <c r="CX365" s="180"/>
      <c r="CY365" s="181"/>
    </row>
    <row r="366" spans="2:103" s="1" customFormat="1" ht="30" customHeight="1">
      <c r="B366" s="367">
        <v>361</v>
      </c>
      <c r="C366" s="370">
        <v>43276</v>
      </c>
      <c r="D366" s="183" t="s">
        <v>165</v>
      </c>
      <c r="E366" s="184" t="s">
        <v>133</v>
      </c>
      <c r="F366" s="184" t="s">
        <v>135</v>
      </c>
      <c r="G366" s="343" t="s">
        <v>99</v>
      </c>
      <c r="H366" s="348">
        <v>4</v>
      </c>
      <c r="I366" s="349">
        <v>4</v>
      </c>
      <c r="J366" s="349">
        <v>3</v>
      </c>
      <c r="K366" s="349">
        <v>3</v>
      </c>
      <c r="L366" s="349">
        <v>3</v>
      </c>
      <c r="M366" s="349">
        <v>3</v>
      </c>
      <c r="N366" s="350">
        <v>3</v>
      </c>
      <c r="O366" s="349">
        <v>3</v>
      </c>
      <c r="P366" s="349">
        <v>3</v>
      </c>
      <c r="Q366" s="351">
        <v>4</v>
      </c>
      <c r="R366" s="349">
        <v>4</v>
      </c>
      <c r="S366" s="349">
        <v>4</v>
      </c>
      <c r="T366" s="349">
        <v>4</v>
      </c>
      <c r="U366" s="349">
        <v>4</v>
      </c>
      <c r="V366" s="351">
        <v>4</v>
      </c>
      <c r="W366" s="351">
        <v>4</v>
      </c>
      <c r="X366" s="183"/>
      <c r="Y366" s="183"/>
      <c r="AB366" s="185"/>
      <c r="AC366" s="185"/>
      <c r="AD366" s="185"/>
      <c r="AE366" s="185"/>
      <c r="AF366" s="185"/>
      <c r="AG366" s="185"/>
      <c r="AH366" s="185"/>
      <c r="AI366" s="185"/>
      <c r="AJ366" s="185"/>
      <c r="AK366" s="185"/>
      <c r="AL366" s="185"/>
      <c r="AM366" s="185"/>
      <c r="AN366" s="185"/>
      <c r="AO366" s="185"/>
      <c r="AP366" s="185"/>
      <c r="AQ366" s="185"/>
      <c r="AR366" s="180"/>
      <c r="AS366" s="180"/>
      <c r="AT366" s="180"/>
      <c r="AU366" s="180"/>
      <c r="AV366" s="180"/>
      <c r="AW366" s="180"/>
      <c r="AX366" s="180"/>
      <c r="AY366" s="180"/>
      <c r="AZ366" s="181"/>
      <c r="BA366" s="181"/>
      <c r="BB366" s="180"/>
      <c r="BC366" s="180"/>
      <c r="BD366" s="180"/>
      <c r="BE366" s="180"/>
      <c r="BF366" s="180"/>
      <c r="BG366" s="180"/>
      <c r="BH366" s="180"/>
      <c r="BI366" s="180"/>
      <c r="BJ366" s="180"/>
      <c r="BK366" s="180"/>
      <c r="BL366" s="180"/>
      <c r="BM366" s="180"/>
      <c r="BN366" s="180"/>
      <c r="BO366" s="180"/>
      <c r="BP366" s="180"/>
      <c r="BQ366" s="180"/>
      <c r="BR366" s="180"/>
      <c r="BS366" s="180"/>
      <c r="BT366" s="180"/>
      <c r="BU366" s="180"/>
      <c r="BV366" s="180"/>
      <c r="BW366" s="180"/>
      <c r="BX366" s="180"/>
      <c r="BY366" s="180"/>
      <c r="BZ366" s="182"/>
      <c r="CA366" s="180"/>
      <c r="CB366" s="180"/>
      <c r="CC366" s="180"/>
      <c r="CD366" s="180"/>
      <c r="CE366" s="180"/>
      <c r="CF366" s="180"/>
      <c r="CG366" s="180"/>
      <c r="CH366" s="180"/>
      <c r="CI366" s="180"/>
      <c r="CJ366" s="180"/>
      <c r="CK366" s="180"/>
      <c r="CL366" s="180"/>
      <c r="CM366" s="180"/>
      <c r="CN366" s="180"/>
      <c r="CO366" s="180"/>
      <c r="CP366" s="180"/>
      <c r="CQ366" s="180"/>
      <c r="CR366" s="180"/>
      <c r="CS366" s="180"/>
      <c r="CT366" s="180"/>
      <c r="CU366" s="180"/>
      <c r="CV366" s="180"/>
      <c r="CW366" s="180"/>
      <c r="CX366" s="180"/>
      <c r="CY366" s="181"/>
    </row>
    <row r="367" spans="2:103" s="1" customFormat="1" ht="30" customHeight="1">
      <c r="B367" s="183">
        <v>362</v>
      </c>
      <c r="C367" s="370">
        <v>43277</v>
      </c>
      <c r="D367" s="183" t="s">
        <v>165</v>
      </c>
      <c r="E367" s="184" t="s">
        <v>132</v>
      </c>
      <c r="F367" s="184" t="s">
        <v>135</v>
      </c>
      <c r="G367" s="343" t="s">
        <v>104</v>
      </c>
      <c r="H367" s="348">
        <v>5</v>
      </c>
      <c r="I367" s="349">
        <v>4</v>
      </c>
      <c r="J367" s="349">
        <v>4</v>
      </c>
      <c r="K367" s="349">
        <v>4</v>
      </c>
      <c r="L367" s="349">
        <v>4</v>
      </c>
      <c r="M367" s="349">
        <v>3</v>
      </c>
      <c r="N367" s="350">
        <v>3</v>
      </c>
      <c r="O367" s="349">
        <v>4</v>
      </c>
      <c r="P367" s="349">
        <v>3</v>
      </c>
      <c r="Q367" s="351">
        <v>4</v>
      </c>
      <c r="R367" s="349">
        <v>4</v>
      </c>
      <c r="S367" s="349">
        <v>3</v>
      </c>
      <c r="T367" s="349">
        <v>4</v>
      </c>
      <c r="U367" s="349">
        <v>4</v>
      </c>
      <c r="V367" s="351">
        <v>4</v>
      </c>
      <c r="W367" s="351">
        <v>4</v>
      </c>
      <c r="X367" s="183"/>
      <c r="Y367" s="183"/>
      <c r="AB367" s="185"/>
      <c r="AC367" s="185"/>
      <c r="AD367" s="185"/>
      <c r="AE367" s="185"/>
      <c r="AF367" s="185"/>
      <c r="AG367" s="185"/>
      <c r="AH367" s="185"/>
      <c r="AI367" s="185"/>
      <c r="AJ367" s="185"/>
      <c r="AK367" s="185"/>
      <c r="AL367" s="185"/>
      <c r="AM367" s="185"/>
      <c r="AN367" s="185"/>
      <c r="AO367" s="185"/>
      <c r="AP367" s="185"/>
      <c r="AQ367" s="185"/>
      <c r="AR367" s="180"/>
      <c r="AS367" s="180"/>
      <c r="AT367" s="180"/>
      <c r="AU367" s="180"/>
      <c r="AV367" s="180"/>
      <c r="AW367" s="180"/>
      <c r="AX367" s="180"/>
      <c r="AY367" s="180"/>
      <c r="AZ367" s="181"/>
      <c r="BA367" s="181"/>
      <c r="BB367" s="180"/>
      <c r="BC367" s="180"/>
      <c r="BD367" s="180"/>
      <c r="BE367" s="180"/>
      <c r="BF367" s="180"/>
      <c r="BG367" s="180"/>
      <c r="BH367" s="180"/>
      <c r="BI367" s="180"/>
      <c r="BJ367" s="180"/>
      <c r="BK367" s="180"/>
      <c r="BL367" s="180"/>
      <c r="BM367" s="180"/>
      <c r="BN367" s="180"/>
      <c r="BO367" s="180"/>
      <c r="BP367" s="180"/>
      <c r="BQ367" s="180"/>
      <c r="BR367" s="180"/>
      <c r="BS367" s="180"/>
      <c r="BT367" s="180"/>
      <c r="BU367" s="180"/>
      <c r="BV367" s="180"/>
      <c r="BW367" s="180"/>
      <c r="BX367" s="180"/>
      <c r="BY367" s="180"/>
      <c r="BZ367" s="182"/>
      <c r="CA367" s="180"/>
      <c r="CB367" s="180"/>
      <c r="CC367" s="180"/>
      <c r="CD367" s="180"/>
      <c r="CE367" s="180"/>
      <c r="CF367" s="180"/>
      <c r="CG367" s="180"/>
      <c r="CH367" s="180"/>
      <c r="CI367" s="180"/>
      <c r="CJ367" s="180"/>
      <c r="CK367" s="180"/>
      <c r="CL367" s="180"/>
      <c r="CM367" s="180"/>
      <c r="CN367" s="180"/>
      <c r="CO367" s="180"/>
      <c r="CP367" s="180"/>
      <c r="CQ367" s="180"/>
      <c r="CR367" s="180"/>
      <c r="CS367" s="180"/>
      <c r="CT367" s="180"/>
      <c r="CU367" s="180"/>
      <c r="CV367" s="180"/>
      <c r="CW367" s="180"/>
      <c r="CX367" s="180"/>
      <c r="CY367" s="181"/>
    </row>
    <row r="368" spans="2:103" s="1" customFormat="1" ht="30" customHeight="1">
      <c r="B368" s="183">
        <v>363</v>
      </c>
      <c r="C368" s="370">
        <v>43277</v>
      </c>
      <c r="D368" s="183" t="s">
        <v>165</v>
      </c>
      <c r="E368" s="184" t="s">
        <v>133</v>
      </c>
      <c r="F368" s="184" t="s">
        <v>134</v>
      </c>
      <c r="G368" s="343" t="s">
        <v>123</v>
      </c>
      <c r="H368" s="348">
        <v>4</v>
      </c>
      <c r="I368" s="349">
        <v>4</v>
      </c>
      <c r="J368" s="349">
        <v>2</v>
      </c>
      <c r="K368" s="349">
        <v>2</v>
      </c>
      <c r="L368" s="349">
        <v>4</v>
      </c>
      <c r="M368" s="349">
        <v>3</v>
      </c>
      <c r="N368" s="350">
        <v>4</v>
      </c>
      <c r="O368" s="349">
        <v>4</v>
      </c>
      <c r="P368" s="349">
        <v>4</v>
      </c>
      <c r="Q368" s="351">
        <v>4</v>
      </c>
      <c r="R368" s="349">
        <v>5</v>
      </c>
      <c r="S368" s="349">
        <v>5</v>
      </c>
      <c r="T368" s="349">
        <v>5</v>
      </c>
      <c r="U368" s="349">
        <v>5</v>
      </c>
      <c r="V368" s="351">
        <v>5</v>
      </c>
      <c r="W368" s="351">
        <v>4</v>
      </c>
      <c r="X368" s="183"/>
      <c r="Y368" s="183"/>
      <c r="AB368" s="185"/>
      <c r="AC368" s="185"/>
      <c r="AD368" s="185"/>
      <c r="AE368" s="185"/>
      <c r="AF368" s="185"/>
      <c r="AG368" s="185"/>
      <c r="AH368" s="185"/>
      <c r="AI368" s="185"/>
      <c r="AJ368" s="185"/>
      <c r="AK368" s="185"/>
      <c r="AL368" s="185"/>
      <c r="AM368" s="185"/>
      <c r="AN368" s="185"/>
      <c r="AO368" s="185"/>
      <c r="AP368" s="185"/>
      <c r="AQ368" s="185"/>
      <c r="AR368" s="180"/>
      <c r="AS368" s="180"/>
      <c r="AT368" s="180"/>
      <c r="AU368" s="180"/>
      <c r="AV368" s="180"/>
      <c r="AW368" s="180"/>
      <c r="AX368" s="180"/>
      <c r="AY368" s="180"/>
      <c r="AZ368" s="181"/>
      <c r="BA368" s="181"/>
      <c r="BB368" s="180"/>
      <c r="BC368" s="180"/>
      <c r="BD368" s="180"/>
      <c r="BE368" s="180"/>
      <c r="BF368" s="180"/>
      <c r="BG368" s="180"/>
      <c r="BH368" s="180"/>
      <c r="BI368" s="180"/>
      <c r="BJ368" s="180"/>
      <c r="BK368" s="180"/>
      <c r="BL368" s="180"/>
      <c r="BM368" s="180"/>
      <c r="BN368" s="180"/>
      <c r="BO368" s="180"/>
      <c r="BP368" s="180"/>
      <c r="BQ368" s="180"/>
      <c r="BR368" s="180"/>
      <c r="BS368" s="180"/>
      <c r="BT368" s="180"/>
      <c r="BU368" s="180"/>
      <c r="BV368" s="180"/>
      <c r="BW368" s="180"/>
      <c r="BX368" s="180"/>
      <c r="BY368" s="180"/>
      <c r="BZ368" s="182"/>
      <c r="CA368" s="180"/>
      <c r="CB368" s="180"/>
      <c r="CC368" s="180"/>
      <c r="CD368" s="180"/>
      <c r="CE368" s="180"/>
      <c r="CF368" s="180"/>
      <c r="CG368" s="180"/>
      <c r="CH368" s="180"/>
      <c r="CI368" s="180"/>
      <c r="CJ368" s="180"/>
      <c r="CK368" s="180"/>
      <c r="CL368" s="180"/>
      <c r="CM368" s="180"/>
      <c r="CN368" s="180"/>
      <c r="CO368" s="180"/>
      <c r="CP368" s="180"/>
      <c r="CQ368" s="180"/>
      <c r="CR368" s="180"/>
      <c r="CS368" s="180"/>
      <c r="CT368" s="180"/>
      <c r="CU368" s="180"/>
      <c r="CV368" s="180"/>
      <c r="CW368" s="180"/>
      <c r="CX368" s="180"/>
      <c r="CY368" s="181"/>
    </row>
    <row r="369" spans="2:103" s="1" customFormat="1" ht="30" customHeight="1">
      <c r="B369" s="183">
        <v>364</v>
      </c>
      <c r="C369" s="370">
        <v>43277</v>
      </c>
      <c r="D369" s="183" t="s">
        <v>165</v>
      </c>
      <c r="E369" s="184" t="s">
        <v>132</v>
      </c>
      <c r="F369" s="184" t="s">
        <v>135</v>
      </c>
      <c r="G369" s="343" t="s">
        <v>113</v>
      </c>
      <c r="H369" s="348">
        <v>4</v>
      </c>
      <c r="I369" s="349">
        <v>5</v>
      </c>
      <c r="J369" s="349"/>
      <c r="K369" s="349"/>
      <c r="L369" s="349"/>
      <c r="M369" s="349">
        <v>4</v>
      </c>
      <c r="N369" s="350">
        <v>4</v>
      </c>
      <c r="O369" s="349">
        <v>4</v>
      </c>
      <c r="P369" s="349">
        <v>4</v>
      </c>
      <c r="Q369" s="351">
        <v>5</v>
      </c>
      <c r="R369" s="349"/>
      <c r="S369" s="349">
        <v>4</v>
      </c>
      <c r="T369" s="349">
        <v>4</v>
      </c>
      <c r="U369" s="349"/>
      <c r="V369" s="351">
        <v>5</v>
      </c>
      <c r="W369" s="351">
        <v>5</v>
      </c>
      <c r="X369" s="183"/>
      <c r="Y369" s="183"/>
      <c r="AB369" s="185"/>
      <c r="AC369" s="185"/>
      <c r="AD369" s="185"/>
      <c r="AE369" s="185"/>
      <c r="AF369" s="185"/>
      <c r="AG369" s="185"/>
      <c r="AH369" s="185"/>
      <c r="AI369" s="185"/>
      <c r="AJ369" s="185"/>
      <c r="AK369" s="185"/>
      <c r="AL369" s="185"/>
      <c r="AM369" s="185"/>
      <c r="AN369" s="185"/>
      <c r="AO369" s="185"/>
      <c r="AP369" s="185"/>
      <c r="AQ369" s="185"/>
      <c r="AR369" s="180"/>
      <c r="AS369" s="180"/>
      <c r="AT369" s="180"/>
      <c r="AU369" s="180"/>
      <c r="AV369" s="180"/>
      <c r="AW369" s="180"/>
      <c r="AX369" s="180"/>
      <c r="AY369" s="180"/>
      <c r="AZ369" s="181"/>
      <c r="BA369" s="181"/>
      <c r="BB369" s="180"/>
      <c r="BC369" s="180"/>
      <c r="BD369" s="180"/>
      <c r="BE369" s="180"/>
      <c r="BF369" s="180"/>
      <c r="BG369" s="180"/>
      <c r="BH369" s="180"/>
      <c r="BI369" s="180"/>
      <c r="BJ369" s="180"/>
      <c r="BK369" s="180"/>
      <c r="BL369" s="180"/>
      <c r="BM369" s="180"/>
      <c r="BN369" s="180"/>
      <c r="BO369" s="180"/>
      <c r="BP369" s="180"/>
      <c r="BQ369" s="180"/>
      <c r="BR369" s="180"/>
      <c r="BS369" s="180"/>
      <c r="BT369" s="180"/>
      <c r="BU369" s="180"/>
      <c r="BV369" s="180"/>
      <c r="BW369" s="180"/>
      <c r="BX369" s="180"/>
      <c r="BY369" s="180"/>
      <c r="BZ369" s="182"/>
      <c r="CA369" s="180"/>
      <c r="CB369" s="180"/>
      <c r="CC369" s="180"/>
      <c r="CD369" s="180"/>
      <c r="CE369" s="180"/>
      <c r="CF369" s="180"/>
      <c r="CG369" s="180"/>
      <c r="CH369" s="180"/>
      <c r="CI369" s="180"/>
      <c r="CJ369" s="180"/>
      <c r="CK369" s="180"/>
      <c r="CL369" s="180"/>
      <c r="CM369" s="180"/>
      <c r="CN369" s="180"/>
      <c r="CO369" s="180"/>
      <c r="CP369" s="180"/>
      <c r="CQ369" s="180"/>
      <c r="CR369" s="180"/>
      <c r="CS369" s="180"/>
      <c r="CT369" s="180"/>
      <c r="CU369" s="180"/>
      <c r="CV369" s="180"/>
      <c r="CW369" s="180"/>
      <c r="CX369" s="180"/>
      <c r="CY369" s="181"/>
    </row>
    <row r="370" spans="2:103" s="1" customFormat="1" ht="30" customHeight="1">
      <c r="B370" s="183">
        <v>365</v>
      </c>
      <c r="C370" s="370">
        <v>43279</v>
      </c>
      <c r="D370" s="183" t="s">
        <v>165</v>
      </c>
      <c r="E370" s="184" t="s">
        <v>133</v>
      </c>
      <c r="F370" s="184" t="s">
        <v>135</v>
      </c>
      <c r="G370" s="343" t="s">
        <v>101</v>
      </c>
      <c r="H370" s="348"/>
      <c r="I370" s="349">
        <v>3</v>
      </c>
      <c r="J370" s="349">
        <v>3</v>
      </c>
      <c r="K370" s="349">
        <v>4</v>
      </c>
      <c r="L370" s="349">
        <v>2</v>
      </c>
      <c r="M370" s="349">
        <v>3</v>
      </c>
      <c r="N370" s="350">
        <v>4</v>
      </c>
      <c r="O370" s="349"/>
      <c r="P370" s="349">
        <v>5</v>
      </c>
      <c r="Q370" s="351"/>
      <c r="R370" s="349">
        <v>4</v>
      </c>
      <c r="S370" s="349">
        <v>3</v>
      </c>
      <c r="T370" s="349">
        <v>2</v>
      </c>
      <c r="U370" s="349">
        <v>2</v>
      </c>
      <c r="V370" s="351">
        <v>4</v>
      </c>
      <c r="W370" s="351">
        <v>3</v>
      </c>
      <c r="X370" s="183"/>
      <c r="Y370" s="183"/>
      <c r="AB370" s="185"/>
      <c r="AC370" s="185"/>
      <c r="AD370" s="185"/>
      <c r="AE370" s="185"/>
      <c r="AF370" s="185"/>
      <c r="AG370" s="185"/>
      <c r="AH370" s="185"/>
      <c r="AI370" s="185"/>
      <c r="AJ370" s="185"/>
      <c r="AK370" s="185"/>
      <c r="AL370" s="185"/>
      <c r="AM370" s="185"/>
      <c r="AN370" s="185"/>
      <c r="AO370" s="185"/>
      <c r="AP370" s="185"/>
      <c r="AQ370" s="185"/>
      <c r="AR370" s="180"/>
      <c r="AS370" s="180"/>
      <c r="AT370" s="180"/>
      <c r="AU370" s="180"/>
      <c r="AV370" s="180"/>
      <c r="AW370" s="180"/>
      <c r="AX370" s="180"/>
      <c r="AY370" s="180"/>
      <c r="AZ370" s="181"/>
      <c r="BA370" s="181"/>
      <c r="BB370" s="180"/>
      <c r="BC370" s="180"/>
      <c r="BD370" s="180"/>
      <c r="BE370" s="180"/>
      <c r="BF370" s="180"/>
      <c r="BG370" s="180"/>
      <c r="BH370" s="180"/>
      <c r="BI370" s="180"/>
      <c r="BJ370" s="180"/>
      <c r="BK370" s="180"/>
      <c r="BL370" s="180"/>
      <c r="BM370" s="180"/>
      <c r="BN370" s="180"/>
      <c r="BO370" s="180"/>
      <c r="BP370" s="180"/>
      <c r="BQ370" s="180"/>
      <c r="BR370" s="180"/>
      <c r="BS370" s="180"/>
      <c r="BT370" s="180"/>
      <c r="BU370" s="180"/>
      <c r="BV370" s="180"/>
      <c r="BW370" s="180"/>
      <c r="BX370" s="180"/>
      <c r="BY370" s="180"/>
      <c r="BZ370" s="182"/>
      <c r="CA370" s="180"/>
      <c r="CB370" s="180"/>
      <c r="CC370" s="180"/>
      <c r="CD370" s="180"/>
      <c r="CE370" s="180"/>
      <c r="CF370" s="180"/>
      <c r="CG370" s="180"/>
      <c r="CH370" s="180"/>
      <c r="CI370" s="180"/>
      <c r="CJ370" s="180"/>
      <c r="CK370" s="180"/>
      <c r="CL370" s="180"/>
      <c r="CM370" s="180"/>
      <c r="CN370" s="180"/>
      <c r="CO370" s="180"/>
      <c r="CP370" s="180"/>
      <c r="CQ370" s="180"/>
      <c r="CR370" s="180"/>
      <c r="CS370" s="180"/>
      <c r="CT370" s="180"/>
      <c r="CU370" s="180"/>
      <c r="CV370" s="180"/>
      <c r="CW370" s="180"/>
      <c r="CX370" s="180"/>
      <c r="CY370" s="181"/>
    </row>
    <row r="371" spans="2:103" s="1" customFormat="1" ht="30" customHeight="1">
      <c r="B371" s="183">
        <v>366</v>
      </c>
      <c r="C371" s="370">
        <v>43280</v>
      </c>
      <c r="D371" s="183" t="s">
        <v>165</v>
      </c>
      <c r="E371" s="184" t="s">
        <v>133</v>
      </c>
      <c r="F371" s="184" t="s">
        <v>134</v>
      </c>
      <c r="G371" s="343" t="s">
        <v>117</v>
      </c>
      <c r="H371" s="348">
        <v>5</v>
      </c>
      <c r="I371" s="349">
        <v>5</v>
      </c>
      <c r="J371" s="349">
        <v>3</v>
      </c>
      <c r="K371" s="349">
        <v>4</v>
      </c>
      <c r="L371" s="349">
        <v>5</v>
      </c>
      <c r="M371" s="349">
        <v>4</v>
      </c>
      <c r="N371" s="350">
        <v>4</v>
      </c>
      <c r="O371" s="349">
        <v>4</v>
      </c>
      <c r="P371" s="349">
        <v>4</v>
      </c>
      <c r="Q371" s="351">
        <v>4</v>
      </c>
      <c r="R371" s="349">
        <v>5</v>
      </c>
      <c r="S371" s="349">
        <v>4</v>
      </c>
      <c r="T371" s="349">
        <v>3</v>
      </c>
      <c r="U371" s="349">
        <v>3</v>
      </c>
      <c r="V371" s="351">
        <v>5</v>
      </c>
      <c r="W371" s="351">
        <v>5</v>
      </c>
      <c r="X371" s="183"/>
      <c r="Y371" s="183"/>
      <c r="AB371" s="185"/>
      <c r="AC371" s="185"/>
      <c r="AD371" s="185"/>
      <c r="AE371" s="185"/>
      <c r="AF371" s="185"/>
      <c r="AG371" s="185"/>
      <c r="AH371" s="185"/>
      <c r="AI371" s="185"/>
      <c r="AJ371" s="185"/>
      <c r="AK371" s="185"/>
      <c r="AL371" s="185"/>
      <c r="AM371" s="185"/>
      <c r="AN371" s="185"/>
      <c r="AO371" s="185"/>
      <c r="AP371" s="185"/>
      <c r="AQ371" s="185"/>
      <c r="AR371" s="180"/>
      <c r="AS371" s="180"/>
      <c r="AT371" s="180"/>
      <c r="AU371" s="180"/>
      <c r="AV371" s="180"/>
      <c r="AW371" s="180"/>
      <c r="AX371" s="180"/>
      <c r="AY371" s="180"/>
      <c r="AZ371" s="181"/>
      <c r="BA371" s="181"/>
      <c r="BB371" s="180"/>
      <c r="BC371" s="180"/>
      <c r="BD371" s="180"/>
      <c r="BE371" s="180"/>
      <c r="BF371" s="180"/>
      <c r="BG371" s="180"/>
      <c r="BH371" s="180"/>
      <c r="BI371" s="180"/>
      <c r="BJ371" s="180"/>
      <c r="BK371" s="180"/>
      <c r="BL371" s="180"/>
      <c r="BM371" s="180"/>
      <c r="BN371" s="180"/>
      <c r="BO371" s="180"/>
      <c r="BP371" s="180"/>
      <c r="BQ371" s="180"/>
      <c r="BR371" s="180"/>
      <c r="BS371" s="180"/>
      <c r="BT371" s="180"/>
      <c r="BU371" s="180"/>
      <c r="BV371" s="180"/>
      <c r="BW371" s="180"/>
      <c r="BX371" s="180"/>
      <c r="BY371" s="180"/>
      <c r="BZ371" s="182"/>
      <c r="CA371" s="180"/>
      <c r="CB371" s="180"/>
      <c r="CC371" s="180"/>
      <c r="CD371" s="180"/>
      <c r="CE371" s="180"/>
      <c r="CF371" s="180"/>
      <c r="CG371" s="180"/>
      <c r="CH371" s="180"/>
      <c r="CI371" s="180"/>
      <c r="CJ371" s="180"/>
      <c r="CK371" s="180"/>
      <c r="CL371" s="180"/>
      <c r="CM371" s="180"/>
      <c r="CN371" s="180"/>
      <c r="CO371" s="180"/>
      <c r="CP371" s="180"/>
      <c r="CQ371" s="180"/>
      <c r="CR371" s="180"/>
      <c r="CS371" s="180"/>
      <c r="CT371" s="180"/>
      <c r="CU371" s="180"/>
      <c r="CV371" s="180"/>
      <c r="CW371" s="180"/>
      <c r="CX371" s="180"/>
      <c r="CY371" s="181"/>
    </row>
    <row r="372" spans="2:103" s="1" customFormat="1" ht="30" customHeight="1">
      <c r="B372" s="183">
        <v>367</v>
      </c>
      <c r="C372" s="370">
        <v>43280</v>
      </c>
      <c r="D372" s="183" t="s">
        <v>165</v>
      </c>
      <c r="E372" s="184" t="s">
        <v>132</v>
      </c>
      <c r="F372" s="184" t="s">
        <v>135</v>
      </c>
      <c r="G372" s="343" t="s">
        <v>112</v>
      </c>
      <c r="H372" s="348">
        <v>4</v>
      </c>
      <c r="I372" s="349">
        <v>4</v>
      </c>
      <c r="J372" s="349">
        <v>3</v>
      </c>
      <c r="K372" s="349">
        <v>3</v>
      </c>
      <c r="L372" s="349">
        <v>4</v>
      </c>
      <c r="M372" s="349">
        <v>3</v>
      </c>
      <c r="N372" s="350">
        <v>4</v>
      </c>
      <c r="O372" s="349">
        <v>4</v>
      </c>
      <c r="P372" s="349">
        <v>4</v>
      </c>
      <c r="Q372" s="351">
        <v>4</v>
      </c>
      <c r="R372" s="349">
        <v>4</v>
      </c>
      <c r="S372" s="349">
        <v>4</v>
      </c>
      <c r="T372" s="349">
        <v>4</v>
      </c>
      <c r="U372" s="349">
        <v>4</v>
      </c>
      <c r="V372" s="351">
        <v>3</v>
      </c>
      <c r="W372" s="351">
        <v>4</v>
      </c>
      <c r="X372" s="183"/>
      <c r="Y372" s="183"/>
      <c r="AB372" s="185"/>
      <c r="AC372" s="185"/>
      <c r="AD372" s="185"/>
      <c r="AE372" s="185"/>
      <c r="AF372" s="185"/>
      <c r="AG372" s="185"/>
      <c r="AH372" s="185"/>
      <c r="AI372" s="185"/>
      <c r="AJ372" s="185"/>
      <c r="AK372" s="185"/>
      <c r="AL372" s="185"/>
      <c r="AM372" s="185"/>
      <c r="AN372" s="185"/>
      <c r="AO372" s="185"/>
      <c r="AP372" s="185"/>
      <c r="AQ372" s="185"/>
      <c r="AR372" s="180"/>
      <c r="AS372" s="180"/>
      <c r="AT372" s="180"/>
      <c r="AU372" s="180"/>
      <c r="AV372" s="180"/>
      <c r="AW372" s="180"/>
      <c r="AX372" s="180"/>
      <c r="AY372" s="180"/>
      <c r="AZ372" s="181"/>
      <c r="BA372" s="181"/>
      <c r="BB372" s="180"/>
      <c r="BC372" s="180"/>
      <c r="BD372" s="180"/>
      <c r="BE372" s="180"/>
      <c r="BF372" s="180"/>
      <c r="BG372" s="180"/>
      <c r="BH372" s="180"/>
      <c r="BI372" s="180"/>
      <c r="BJ372" s="180"/>
      <c r="BK372" s="180"/>
      <c r="BL372" s="180"/>
      <c r="BM372" s="180"/>
      <c r="BN372" s="180"/>
      <c r="BO372" s="180"/>
      <c r="BP372" s="180"/>
      <c r="BQ372" s="180"/>
      <c r="BR372" s="180"/>
      <c r="BS372" s="180"/>
      <c r="BT372" s="180"/>
      <c r="BU372" s="180"/>
      <c r="BV372" s="180"/>
      <c r="BW372" s="180"/>
      <c r="BX372" s="180"/>
      <c r="BY372" s="180"/>
      <c r="BZ372" s="182"/>
      <c r="CA372" s="180"/>
      <c r="CB372" s="180"/>
      <c r="CC372" s="180"/>
      <c r="CD372" s="180"/>
      <c r="CE372" s="180"/>
      <c r="CF372" s="180"/>
      <c r="CG372" s="180"/>
      <c r="CH372" s="180"/>
      <c r="CI372" s="180"/>
      <c r="CJ372" s="180"/>
      <c r="CK372" s="180"/>
      <c r="CL372" s="180"/>
      <c r="CM372" s="180"/>
      <c r="CN372" s="180"/>
      <c r="CO372" s="180"/>
      <c r="CP372" s="180"/>
      <c r="CQ372" s="180"/>
      <c r="CR372" s="180"/>
      <c r="CS372" s="180"/>
      <c r="CT372" s="180"/>
      <c r="CU372" s="180"/>
      <c r="CV372" s="180"/>
      <c r="CW372" s="180"/>
      <c r="CX372" s="180"/>
      <c r="CY372" s="181"/>
    </row>
    <row r="373" spans="2:103" s="1" customFormat="1" ht="30" customHeight="1">
      <c r="B373" s="183">
        <v>368</v>
      </c>
      <c r="C373" s="370">
        <v>43281</v>
      </c>
      <c r="D373" s="183" t="s">
        <v>165</v>
      </c>
      <c r="E373" s="184" t="s">
        <v>132</v>
      </c>
      <c r="F373" s="184" t="s">
        <v>135</v>
      </c>
      <c r="G373" s="343" t="s">
        <v>104</v>
      </c>
      <c r="H373" s="348">
        <v>2</v>
      </c>
      <c r="I373" s="349">
        <v>4</v>
      </c>
      <c r="J373" s="349"/>
      <c r="K373" s="349"/>
      <c r="L373" s="349"/>
      <c r="M373" s="349">
        <v>3</v>
      </c>
      <c r="N373" s="350">
        <v>3</v>
      </c>
      <c r="O373" s="349">
        <v>3</v>
      </c>
      <c r="P373" s="349">
        <v>3</v>
      </c>
      <c r="Q373" s="351"/>
      <c r="R373" s="349">
        <v>4</v>
      </c>
      <c r="S373" s="349">
        <v>3</v>
      </c>
      <c r="T373" s="349">
        <v>3</v>
      </c>
      <c r="U373" s="349"/>
      <c r="V373" s="351"/>
      <c r="W373" s="351">
        <v>3</v>
      </c>
      <c r="X373" s="183"/>
      <c r="Y373" s="183"/>
      <c r="AB373" s="185"/>
      <c r="AC373" s="185"/>
      <c r="AD373" s="185"/>
      <c r="AE373" s="185"/>
      <c r="AF373" s="185"/>
      <c r="AG373" s="185"/>
      <c r="AH373" s="185"/>
      <c r="AI373" s="185"/>
      <c r="AJ373" s="185"/>
      <c r="AK373" s="185"/>
      <c r="AL373" s="185"/>
      <c r="AM373" s="185"/>
      <c r="AN373" s="185"/>
      <c r="AO373" s="185"/>
      <c r="AP373" s="185"/>
      <c r="AQ373" s="185"/>
      <c r="AR373" s="180"/>
      <c r="AS373" s="180"/>
      <c r="AT373" s="180"/>
      <c r="AU373" s="180"/>
      <c r="AV373" s="180"/>
      <c r="AW373" s="180"/>
      <c r="AX373" s="180"/>
      <c r="AY373" s="180"/>
      <c r="AZ373" s="181"/>
      <c r="BA373" s="181"/>
      <c r="BB373" s="180"/>
      <c r="BC373" s="180"/>
      <c r="BD373" s="180"/>
      <c r="BE373" s="180"/>
      <c r="BF373" s="180"/>
      <c r="BG373" s="180"/>
      <c r="BH373" s="180"/>
      <c r="BI373" s="180"/>
      <c r="BJ373" s="180"/>
      <c r="BK373" s="180"/>
      <c r="BL373" s="180"/>
      <c r="BM373" s="180"/>
      <c r="BN373" s="180"/>
      <c r="BO373" s="180"/>
      <c r="BP373" s="180"/>
      <c r="BQ373" s="180"/>
      <c r="BR373" s="180"/>
      <c r="BS373" s="180"/>
      <c r="BT373" s="180"/>
      <c r="BU373" s="180"/>
      <c r="BV373" s="180"/>
      <c r="BW373" s="180"/>
      <c r="BX373" s="180"/>
      <c r="BY373" s="180"/>
      <c r="BZ373" s="182"/>
      <c r="CA373" s="180"/>
      <c r="CB373" s="180"/>
      <c r="CC373" s="180"/>
      <c r="CD373" s="180"/>
      <c r="CE373" s="180"/>
      <c r="CF373" s="180"/>
      <c r="CG373" s="180"/>
      <c r="CH373" s="180"/>
      <c r="CI373" s="180"/>
      <c r="CJ373" s="180"/>
      <c r="CK373" s="180"/>
      <c r="CL373" s="180"/>
      <c r="CM373" s="180"/>
      <c r="CN373" s="180"/>
      <c r="CO373" s="180"/>
      <c r="CP373" s="180"/>
      <c r="CQ373" s="180"/>
      <c r="CR373" s="180"/>
      <c r="CS373" s="180"/>
      <c r="CT373" s="180"/>
      <c r="CU373" s="180"/>
      <c r="CV373" s="180"/>
      <c r="CW373" s="180"/>
      <c r="CX373" s="180"/>
      <c r="CY373" s="181"/>
    </row>
    <row r="374" spans="2:103" s="1" customFormat="1" ht="30" customHeight="1">
      <c r="B374" s="367">
        <v>369</v>
      </c>
      <c r="C374" s="370">
        <v>43283</v>
      </c>
      <c r="D374" s="183" t="s">
        <v>165</v>
      </c>
      <c r="E374" s="184" t="s">
        <v>132</v>
      </c>
      <c r="F374" s="184" t="s">
        <v>135</v>
      </c>
      <c r="G374" s="343" t="s">
        <v>122</v>
      </c>
      <c r="H374" s="348">
        <v>4</v>
      </c>
      <c r="I374" s="349">
        <v>5</v>
      </c>
      <c r="J374" s="349">
        <v>3</v>
      </c>
      <c r="K374" s="349">
        <v>4</v>
      </c>
      <c r="L374" s="349">
        <v>4</v>
      </c>
      <c r="M374" s="349">
        <v>3</v>
      </c>
      <c r="N374" s="350">
        <v>3</v>
      </c>
      <c r="O374" s="349">
        <v>3</v>
      </c>
      <c r="P374" s="349">
        <v>5</v>
      </c>
      <c r="Q374" s="351">
        <v>4</v>
      </c>
      <c r="R374" s="349">
        <v>4</v>
      </c>
      <c r="S374" s="349">
        <v>4</v>
      </c>
      <c r="T374" s="349">
        <v>3</v>
      </c>
      <c r="U374" s="349">
        <v>4</v>
      </c>
      <c r="V374" s="351">
        <v>5</v>
      </c>
      <c r="W374" s="351">
        <v>4</v>
      </c>
      <c r="X374" s="183"/>
      <c r="Y374" s="183"/>
      <c r="AB374" s="185"/>
      <c r="AC374" s="185"/>
      <c r="AD374" s="185"/>
      <c r="AE374" s="185"/>
      <c r="AF374" s="185"/>
      <c r="AG374" s="185"/>
      <c r="AH374" s="185"/>
      <c r="AI374" s="185"/>
      <c r="AJ374" s="185"/>
      <c r="AK374" s="185"/>
      <c r="AL374" s="185"/>
      <c r="AM374" s="185"/>
      <c r="AN374" s="185"/>
      <c r="AO374" s="185"/>
      <c r="AP374" s="185"/>
      <c r="AQ374" s="185"/>
      <c r="AR374" s="180"/>
      <c r="AS374" s="180"/>
      <c r="AT374" s="180"/>
      <c r="AU374" s="180"/>
      <c r="AV374" s="180"/>
      <c r="AW374" s="180"/>
      <c r="AX374" s="180"/>
      <c r="AY374" s="180"/>
      <c r="AZ374" s="181"/>
      <c r="BA374" s="181"/>
      <c r="BB374" s="180"/>
      <c r="BC374" s="180"/>
      <c r="BD374" s="180"/>
      <c r="BE374" s="180"/>
      <c r="BF374" s="180"/>
      <c r="BG374" s="180"/>
      <c r="BH374" s="180"/>
      <c r="BI374" s="180"/>
      <c r="BJ374" s="180"/>
      <c r="BK374" s="180"/>
      <c r="BL374" s="180"/>
      <c r="BM374" s="180"/>
      <c r="BN374" s="180"/>
      <c r="BO374" s="180"/>
      <c r="BP374" s="180"/>
      <c r="BQ374" s="180"/>
      <c r="BR374" s="180"/>
      <c r="BS374" s="180"/>
      <c r="BT374" s="180"/>
      <c r="BU374" s="180"/>
      <c r="BV374" s="180"/>
      <c r="BW374" s="180"/>
      <c r="BX374" s="180"/>
      <c r="BY374" s="180"/>
      <c r="BZ374" s="182"/>
      <c r="CA374" s="180"/>
      <c r="CB374" s="180"/>
      <c r="CC374" s="180"/>
      <c r="CD374" s="180"/>
      <c r="CE374" s="180"/>
      <c r="CF374" s="180"/>
      <c r="CG374" s="180"/>
      <c r="CH374" s="180"/>
      <c r="CI374" s="180"/>
      <c r="CJ374" s="180"/>
      <c r="CK374" s="180"/>
      <c r="CL374" s="180"/>
      <c r="CM374" s="180"/>
      <c r="CN374" s="180"/>
      <c r="CO374" s="180"/>
      <c r="CP374" s="180"/>
      <c r="CQ374" s="180"/>
      <c r="CR374" s="180"/>
      <c r="CS374" s="180"/>
      <c r="CT374" s="180"/>
      <c r="CU374" s="180"/>
      <c r="CV374" s="180"/>
      <c r="CW374" s="180"/>
      <c r="CX374" s="180"/>
      <c r="CY374" s="181"/>
    </row>
    <row r="375" spans="2:103" s="1" customFormat="1" ht="30" customHeight="1">
      <c r="B375" s="183">
        <v>370</v>
      </c>
      <c r="C375" s="370">
        <v>43283</v>
      </c>
      <c r="D375" s="183" t="s">
        <v>165</v>
      </c>
      <c r="E375" s="184" t="s">
        <v>132</v>
      </c>
      <c r="F375" s="184" t="s">
        <v>135</v>
      </c>
      <c r="G375" s="343" t="s">
        <v>113</v>
      </c>
      <c r="H375" s="348">
        <v>3</v>
      </c>
      <c r="I375" s="349">
        <v>3</v>
      </c>
      <c r="J375" s="349">
        <v>3</v>
      </c>
      <c r="K375" s="349">
        <v>3</v>
      </c>
      <c r="L375" s="349">
        <v>3</v>
      </c>
      <c r="M375" s="349">
        <v>3</v>
      </c>
      <c r="N375" s="350">
        <v>3</v>
      </c>
      <c r="O375" s="349">
        <v>3</v>
      </c>
      <c r="P375" s="349">
        <v>3</v>
      </c>
      <c r="Q375" s="351">
        <v>3</v>
      </c>
      <c r="R375" s="349">
        <v>3</v>
      </c>
      <c r="S375" s="349">
        <v>3</v>
      </c>
      <c r="T375" s="349">
        <v>3</v>
      </c>
      <c r="U375" s="349">
        <v>3</v>
      </c>
      <c r="V375" s="351">
        <v>3</v>
      </c>
      <c r="W375" s="351">
        <v>3</v>
      </c>
      <c r="X375" s="183"/>
      <c r="Y375" s="183"/>
      <c r="AB375" s="185"/>
      <c r="AC375" s="185"/>
      <c r="AD375" s="185"/>
      <c r="AE375" s="185"/>
      <c r="AF375" s="185"/>
      <c r="AG375" s="185"/>
      <c r="AH375" s="185"/>
      <c r="AI375" s="185"/>
      <c r="AJ375" s="185"/>
      <c r="AK375" s="185"/>
      <c r="AL375" s="185"/>
      <c r="AM375" s="185"/>
      <c r="AN375" s="185"/>
      <c r="AO375" s="185"/>
      <c r="AP375" s="185"/>
      <c r="AQ375" s="185"/>
      <c r="AR375" s="180"/>
      <c r="AS375" s="180"/>
      <c r="AT375" s="180"/>
      <c r="AU375" s="180"/>
      <c r="AV375" s="180"/>
      <c r="AW375" s="180"/>
      <c r="AX375" s="180"/>
      <c r="AY375" s="180"/>
      <c r="AZ375" s="181"/>
      <c r="BA375" s="181"/>
      <c r="BB375" s="180"/>
      <c r="BC375" s="180"/>
      <c r="BD375" s="180"/>
      <c r="BE375" s="180"/>
      <c r="BF375" s="180"/>
      <c r="BG375" s="180"/>
      <c r="BH375" s="180"/>
      <c r="BI375" s="180"/>
      <c r="BJ375" s="180"/>
      <c r="BK375" s="180"/>
      <c r="BL375" s="180"/>
      <c r="BM375" s="180"/>
      <c r="BN375" s="180"/>
      <c r="BO375" s="180"/>
      <c r="BP375" s="180"/>
      <c r="BQ375" s="180"/>
      <c r="BR375" s="180"/>
      <c r="BS375" s="180"/>
      <c r="BT375" s="180"/>
      <c r="BU375" s="180"/>
      <c r="BV375" s="180"/>
      <c r="BW375" s="180"/>
      <c r="BX375" s="180"/>
      <c r="BY375" s="180"/>
      <c r="BZ375" s="182"/>
      <c r="CA375" s="180"/>
      <c r="CB375" s="180"/>
      <c r="CC375" s="180"/>
      <c r="CD375" s="180"/>
      <c r="CE375" s="180"/>
      <c r="CF375" s="180"/>
      <c r="CG375" s="180"/>
      <c r="CH375" s="180"/>
      <c r="CI375" s="180"/>
      <c r="CJ375" s="180"/>
      <c r="CK375" s="180"/>
      <c r="CL375" s="180"/>
      <c r="CM375" s="180"/>
      <c r="CN375" s="180"/>
      <c r="CO375" s="180"/>
      <c r="CP375" s="180"/>
      <c r="CQ375" s="180"/>
      <c r="CR375" s="180"/>
      <c r="CS375" s="180"/>
      <c r="CT375" s="180"/>
      <c r="CU375" s="180"/>
      <c r="CV375" s="180"/>
      <c r="CW375" s="180"/>
      <c r="CX375" s="180"/>
      <c r="CY375" s="181"/>
    </row>
    <row r="376" spans="2:103" s="1" customFormat="1" ht="30" customHeight="1">
      <c r="B376" s="183">
        <v>371</v>
      </c>
      <c r="C376" s="370">
        <v>43283</v>
      </c>
      <c r="D376" s="183" t="s">
        <v>165</v>
      </c>
      <c r="E376" s="184" t="s">
        <v>132</v>
      </c>
      <c r="F376" s="184" t="s">
        <v>135</v>
      </c>
      <c r="G376" s="343" t="s">
        <v>122</v>
      </c>
      <c r="H376" s="348">
        <v>5</v>
      </c>
      <c r="I376" s="349">
        <v>5</v>
      </c>
      <c r="J376" s="349">
        <v>3</v>
      </c>
      <c r="K376" s="349">
        <v>4</v>
      </c>
      <c r="L376" s="349">
        <v>5</v>
      </c>
      <c r="M376" s="349">
        <v>5</v>
      </c>
      <c r="N376" s="350">
        <v>5</v>
      </c>
      <c r="O376" s="349">
        <v>5</v>
      </c>
      <c r="P376" s="349">
        <v>4</v>
      </c>
      <c r="Q376" s="351">
        <v>5</v>
      </c>
      <c r="R376" s="349">
        <v>5</v>
      </c>
      <c r="S376" s="349">
        <v>4</v>
      </c>
      <c r="T376" s="349">
        <v>4</v>
      </c>
      <c r="U376" s="349">
        <v>5</v>
      </c>
      <c r="V376" s="351">
        <v>5</v>
      </c>
      <c r="W376" s="351">
        <v>5</v>
      </c>
      <c r="X376" s="183"/>
      <c r="Y376" s="183"/>
      <c r="AB376" s="185"/>
      <c r="AC376" s="185"/>
      <c r="AD376" s="185"/>
      <c r="AE376" s="185"/>
      <c r="AF376" s="185"/>
      <c r="AG376" s="185"/>
      <c r="AH376" s="185"/>
      <c r="AI376" s="185"/>
      <c r="AJ376" s="185"/>
      <c r="AK376" s="185"/>
      <c r="AL376" s="185"/>
      <c r="AM376" s="185"/>
      <c r="AN376" s="185"/>
      <c r="AO376" s="185"/>
      <c r="AP376" s="185"/>
      <c r="AQ376" s="185"/>
      <c r="AR376" s="180"/>
      <c r="AS376" s="180"/>
      <c r="AT376" s="180"/>
      <c r="AU376" s="180"/>
      <c r="AV376" s="180"/>
      <c r="AW376" s="180"/>
      <c r="AX376" s="180"/>
      <c r="AY376" s="180"/>
      <c r="AZ376" s="181"/>
      <c r="BA376" s="181"/>
      <c r="BB376" s="180"/>
      <c r="BC376" s="180"/>
      <c r="BD376" s="180"/>
      <c r="BE376" s="180"/>
      <c r="BF376" s="180"/>
      <c r="BG376" s="180"/>
      <c r="BH376" s="180"/>
      <c r="BI376" s="180"/>
      <c r="BJ376" s="180"/>
      <c r="BK376" s="180"/>
      <c r="BL376" s="180"/>
      <c r="BM376" s="180"/>
      <c r="BN376" s="180"/>
      <c r="BO376" s="180"/>
      <c r="BP376" s="180"/>
      <c r="BQ376" s="180"/>
      <c r="BR376" s="180"/>
      <c r="BS376" s="180"/>
      <c r="BT376" s="180"/>
      <c r="BU376" s="180"/>
      <c r="BV376" s="180"/>
      <c r="BW376" s="180"/>
      <c r="BX376" s="180"/>
      <c r="BY376" s="180"/>
      <c r="BZ376" s="182"/>
      <c r="CA376" s="180"/>
      <c r="CB376" s="180"/>
      <c r="CC376" s="180"/>
      <c r="CD376" s="180"/>
      <c r="CE376" s="180"/>
      <c r="CF376" s="180"/>
      <c r="CG376" s="180"/>
      <c r="CH376" s="180"/>
      <c r="CI376" s="180"/>
      <c r="CJ376" s="180"/>
      <c r="CK376" s="180"/>
      <c r="CL376" s="180"/>
      <c r="CM376" s="180"/>
      <c r="CN376" s="180"/>
      <c r="CO376" s="180"/>
      <c r="CP376" s="180"/>
      <c r="CQ376" s="180"/>
      <c r="CR376" s="180"/>
      <c r="CS376" s="180"/>
      <c r="CT376" s="180"/>
      <c r="CU376" s="180"/>
      <c r="CV376" s="180"/>
      <c r="CW376" s="180"/>
      <c r="CX376" s="180"/>
      <c r="CY376" s="181"/>
    </row>
    <row r="377" spans="2:103" s="1" customFormat="1" ht="30" customHeight="1">
      <c r="B377" s="183">
        <v>372</v>
      </c>
      <c r="C377" s="370">
        <v>43283</v>
      </c>
      <c r="D377" s="183" t="s">
        <v>165</v>
      </c>
      <c r="E377" s="184" t="s">
        <v>132</v>
      </c>
      <c r="F377" s="184" t="s">
        <v>135</v>
      </c>
      <c r="G377" s="343" t="s">
        <v>97</v>
      </c>
      <c r="H377" s="348">
        <v>5</v>
      </c>
      <c r="I377" s="349">
        <v>3</v>
      </c>
      <c r="J377" s="349">
        <v>2</v>
      </c>
      <c r="K377" s="349">
        <v>2</v>
      </c>
      <c r="L377" s="349">
        <v>5</v>
      </c>
      <c r="M377" s="349">
        <v>2</v>
      </c>
      <c r="N377" s="350">
        <v>4</v>
      </c>
      <c r="O377" s="349">
        <v>2</v>
      </c>
      <c r="P377" s="349">
        <v>3</v>
      </c>
      <c r="Q377" s="351">
        <v>3</v>
      </c>
      <c r="R377" s="349">
        <v>2</v>
      </c>
      <c r="S377" s="349">
        <v>3</v>
      </c>
      <c r="T377" s="349">
        <v>3</v>
      </c>
      <c r="U377" s="349">
        <v>2</v>
      </c>
      <c r="V377" s="351">
        <v>4</v>
      </c>
      <c r="W377" s="351">
        <v>4</v>
      </c>
      <c r="X377" s="183"/>
      <c r="Y377" s="183"/>
      <c r="AB377" s="185"/>
      <c r="AC377" s="185"/>
      <c r="AD377" s="185"/>
      <c r="AE377" s="185"/>
      <c r="AF377" s="185"/>
      <c r="AG377" s="185"/>
      <c r="AH377" s="185"/>
      <c r="AI377" s="185"/>
      <c r="AJ377" s="185"/>
      <c r="AK377" s="185"/>
      <c r="AL377" s="185"/>
      <c r="AM377" s="185"/>
      <c r="AN377" s="185"/>
      <c r="AO377" s="185"/>
      <c r="AP377" s="185"/>
      <c r="AQ377" s="185"/>
      <c r="AR377" s="180"/>
      <c r="AS377" s="180"/>
      <c r="AT377" s="180"/>
      <c r="AU377" s="180"/>
      <c r="AV377" s="180"/>
      <c r="AW377" s="180"/>
      <c r="AX377" s="180"/>
      <c r="AY377" s="180"/>
      <c r="AZ377" s="181"/>
      <c r="BA377" s="181"/>
      <c r="BB377" s="180"/>
      <c r="BC377" s="180"/>
      <c r="BD377" s="180"/>
      <c r="BE377" s="180"/>
      <c r="BF377" s="180"/>
      <c r="BG377" s="180"/>
      <c r="BH377" s="180"/>
      <c r="BI377" s="180"/>
      <c r="BJ377" s="180"/>
      <c r="BK377" s="180"/>
      <c r="BL377" s="180"/>
      <c r="BM377" s="180"/>
      <c r="BN377" s="180"/>
      <c r="BO377" s="180"/>
      <c r="BP377" s="180"/>
      <c r="BQ377" s="180"/>
      <c r="BR377" s="180"/>
      <c r="BS377" s="180"/>
      <c r="BT377" s="180"/>
      <c r="BU377" s="180"/>
      <c r="BV377" s="180"/>
      <c r="BW377" s="180"/>
      <c r="BX377" s="180"/>
      <c r="BY377" s="180"/>
      <c r="BZ377" s="182"/>
      <c r="CA377" s="180"/>
      <c r="CB377" s="180"/>
      <c r="CC377" s="180"/>
      <c r="CD377" s="180"/>
      <c r="CE377" s="180"/>
      <c r="CF377" s="180"/>
      <c r="CG377" s="180"/>
      <c r="CH377" s="180"/>
      <c r="CI377" s="180"/>
      <c r="CJ377" s="180"/>
      <c r="CK377" s="180"/>
      <c r="CL377" s="180"/>
      <c r="CM377" s="180"/>
      <c r="CN377" s="180"/>
      <c r="CO377" s="180"/>
      <c r="CP377" s="180"/>
      <c r="CQ377" s="180"/>
      <c r="CR377" s="180"/>
      <c r="CS377" s="180"/>
      <c r="CT377" s="180"/>
      <c r="CU377" s="180"/>
      <c r="CV377" s="180"/>
      <c r="CW377" s="180"/>
      <c r="CX377" s="180"/>
      <c r="CY377" s="181"/>
    </row>
    <row r="378" spans="2:103" s="1" customFormat="1" ht="30" customHeight="1">
      <c r="B378" s="183">
        <v>373</v>
      </c>
      <c r="C378" s="370">
        <v>43283</v>
      </c>
      <c r="D378" s="183" t="s">
        <v>165</v>
      </c>
      <c r="E378" s="184" t="s">
        <v>133</v>
      </c>
      <c r="F378" s="184" t="s">
        <v>135</v>
      </c>
      <c r="G378" s="343" t="s">
        <v>101</v>
      </c>
      <c r="H378" s="348">
        <v>2</v>
      </c>
      <c r="I378" s="349"/>
      <c r="J378" s="349">
        <v>2</v>
      </c>
      <c r="K378" s="349">
        <v>3</v>
      </c>
      <c r="L378" s="349">
        <v>2</v>
      </c>
      <c r="M378" s="349">
        <v>2</v>
      </c>
      <c r="N378" s="350">
        <v>2</v>
      </c>
      <c r="O378" s="349">
        <v>3</v>
      </c>
      <c r="P378" s="349"/>
      <c r="Q378" s="351"/>
      <c r="R378" s="349"/>
      <c r="S378" s="349">
        <v>1</v>
      </c>
      <c r="T378" s="349">
        <v>1</v>
      </c>
      <c r="U378" s="349">
        <v>2</v>
      </c>
      <c r="V378" s="351">
        <v>3</v>
      </c>
      <c r="W378" s="351">
        <v>2</v>
      </c>
      <c r="X378" s="183"/>
      <c r="Y378" s="183"/>
      <c r="AB378" s="185"/>
      <c r="AC378" s="185"/>
      <c r="AD378" s="185"/>
      <c r="AE378" s="185"/>
      <c r="AF378" s="185"/>
      <c r="AG378" s="185"/>
      <c r="AH378" s="185"/>
      <c r="AI378" s="185"/>
      <c r="AJ378" s="185"/>
      <c r="AK378" s="185"/>
      <c r="AL378" s="185"/>
      <c r="AM378" s="185"/>
      <c r="AN378" s="185"/>
      <c r="AO378" s="185"/>
      <c r="AP378" s="185"/>
      <c r="AQ378" s="185"/>
      <c r="AR378" s="180"/>
      <c r="AS378" s="180"/>
      <c r="AT378" s="180"/>
      <c r="AU378" s="180"/>
      <c r="AV378" s="180"/>
      <c r="AW378" s="180"/>
      <c r="AX378" s="180"/>
      <c r="AY378" s="180"/>
      <c r="AZ378" s="181"/>
      <c r="BA378" s="181"/>
      <c r="BB378" s="180"/>
      <c r="BC378" s="180"/>
      <c r="BD378" s="180"/>
      <c r="BE378" s="180"/>
      <c r="BF378" s="180"/>
      <c r="BG378" s="180"/>
      <c r="BH378" s="180"/>
      <c r="BI378" s="180"/>
      <c r="BJ378" s="180"/>
      <c r="BK378" s="180"/>
      <c r="BL378" s="180"/>
      <c r="BM378" s="180"/>
      <c r="BN378" s="180"/>
      <c r="BO378" s="180"/>
      <c r="BP378" s="180"/>
      <c r="BQ378" s="180"/>
      <c r="BR378" s="180"/>
      <c r="BS378" s="180"/>
      <c r="BT378" s="180"/>
      <c r="BU378" s="180"/>
      <c r="BV378" s="180"/>
      <c r="BW378" s="180"/>
      <c r="BX378" s="180"/>
      <c r="BY378" s="180"/>
      <c r="BZ378" s="182"/>
      <c r="CA378" s="180"/>
      <c r="CB378" s="180"/>
      <c r="CC378" s="180"/>
      <c r="CD378" s="180"/>
      <c r="CE378" s="180"/>
      <c r="CF378" s="180"/>
      <c r="CG378" s="180"/>
      <c r="CH378" s="180"/>
      <c r="CI378" s="180"/>
      <c r="CJ378" s="180"/>
      <c r="CK378" s="180"/>
      <c r="CL378" s="180"/>
      <c r="CM378" s="180"/>
      <c r="CN378" s="180"/>
      <c r="CO378" s="180"/>
      <c r="CP378" s="180"/>
      <c r="CQ378" s="180"/>
      <c r="CR378" s="180"/>
      <c r="CS378" s="180"/>
      <c r="CT378" s="180"/>
      <c r="CU378" s="180"/>
      <c r="CV378" s="180"/>
      <c r="CW378" s="180"/>
      <c r="CX378" s="180"/>
      <c r="CY378" s="181"/>
    </row>
    <row r="379" spans="2:103" s="1" customFormat="1" ht="30" customHeight="1">
      <c r="B379" s="183">
        <v>374</v>
      </c>
      <c r="C379" s="370">
        <v>43283</v>
      </c>
      <c r="D379" s="183" t="s">
        <v>165</v>
      </c>
      <c r="E379" s="184" t="s">
        <v>132</v>
      </c>
      <c r="F379" s="184" t="s">
        <v>135</v>
      </c>
      <c r="G379" s="343" t="s">
        <v>99</v>
      </c>
      <c r="H379" s="348">
        <v>1</v>
      </c>
      <c r="I379" s="349">
        <v>1</v>
      </c>
      <c r="J379" s="349">
        <v>3</v>
      </c>
      <c r="K379" s="349">
        <v>2</v>
      </c>
      <c r="L379" s="349">
        <v>2</v>
      </c>
      <c r="M379" s="349">
        <v>2</v>
      </c>
      <c r="N379" s="350">
        <v>2</v>
      </c>
      <c r="O379" s="349">
        <v>2</v>
      </c>
      <c r="P379" s="349">
        <v>2</v>
      </c>
      <c r="Q379" s="351">
        <v>2</v>
      </c>
      <c r="R379" s="349">
        <v>2</v>
      </c>
      <c r="S379" s="349">
        <v>2</v>
      </c>
      <c r="T379" s="349">
        <v>2</v>
      </c>
      <c r="U379" s="349">
        <v>2</v>
      </c>
      <c r="V379" s="351">
        <v>2</v>
      </c>
      <c r="W379" s="351">
        <v>2</v>
      </c>
      <c r="X379" s="183"/>
      <c r="Y379" s="183"/>
      <c r="AB379" s="185"/>
      <c r="AC379" s="185"/>
      <c r="AD379" s="185"/>
      <c r="AE379" s="185"/>
      <c r="AF379" s="185"/>
      <c r="AG379" s="185"/>
      <c r="AH379" s="185"/>
      <c r="AI379" s="185"/>
      <c r="AJ379" s="185"/>
      <c r="AK379" s="185"/>
      <c r="AL379" s="185"/>
      <c r="AM379" s="185"/>
      <c r="AN379" s="185"/>
      <c r="AO379" s="185"/>
      <c r="AP379" s="185"/>
      <c r="AQ379" s="185"/>
      <c r="AR379" s="180"/>
      <c r="AS379" s="180"/>
      <c r="AT379" s="180"/>
      <c r="AU379" s="180"/>
      <c r="AV379" s="180"/>
      <c r="AW379" s="180"/>
      <c r="AX379" s="180"/>
      <c r="AY379" s="180"/>
      <c r="AZ379" s="181"/>
      <c r="BA379" s="181"/>
      <c r="BB379" s="180"/>
      <c r="BC379" s="180"/>
      <c r="BD379" s="180"/>
      <c r="BE379" s="180"/>
      <c r="BF379" s="180"/>
      <c r="BG379" s="180"/>
      <c r="BH379" s="180"/>
      <c r="BI379" s="180"/>
      <c r="BJ379" s="180"/>
      <c r="BK379" s="180"/>
      <c r="BL379" s="180"/>
      <c r="BM379" s="180"/>
      <c r="BN379" s="180"/>
      <c r="BO379" s="180"/>
      <c r="BP379" s="180"/>
      <c r="BQ379" s="180"/>
      <c r="BR379" s="180"/>
      <c r="BS379" s="180"/>
      <c r="BT379" s="180"/>
      <c r="BU379" s="180"/>
      <c r="BV379" s="180"/>
      <c r="BW379" s="180"/>
      <c r="BX379" s="180"/>
      <c r="BY379" s="180"/>
      <c r="BZ379" s="182"/>
      <c r="CA379" s="180"/>
      <c r="CB379" s="180"/>
      <c r="CC379" s="180"/>
      <c r="CD379" s="180"/>
      <c r="CE379" s="180"/>
      <c r="CF379" s="180"/>
      <c r="CG379" s="180"/>
      <c r="CH379" s="180"/>
      <c r="CI379" s="180"/>
      <c r="CJ379" s="180"/>
      <c r="CK379" s="180"/>
      <c r="CL379" s="180"/>
      <c r="CM379" s="180"/>
      <c r="CN379" s="180"/>
      <c r="CO379" s="180"/>
      <c r="CP379" s="180"/>
      <c r="CQ379" s="180"/>
      <c r="CR379" s="180"/>
      <c r="CS379" s="180"/>
      <c r="CT379" s="180"/>
      <c r="CU379" s="180"/>
      <c r="CV379" s="180"/>
      <c r="CW379" s="180"/>
      <c r="CX379" s="180"/>
      <c r="CY379" s="181"/>
    </row>
    <row r="380" spans="2:103" s="1" customFormat="1" ht="30" customHeight="1">
      <c r="B380" s="183">
        <v>375</v>
      </c>
      <c r="C380" s="370">
        <v>43283</v>
      </c>
      <c r="D380" s="183" t="s">
        <v>165</v>
      </c>
      <c r="E380" s="184" t="s">
        <v>132</v>
      </c>
      <c r="F380" s="184" t="s">
        <v>135</v>
      </c>
      <c r="G380" s="343" t="s">
        <v>101</v>
      </c>
      <c r="H380" s="348">
        <v>3</v>
      </c>
      <c r="I380" s="349">
        <v>5</v>
      </c>
      <c r="J380" s="349">
        <v>4</v>
      </c>
      <c r="K380" s="349"/>
      <c r="L380" s="349">
        <v>3</v>
      </c>
      <c r="M380" s="349">
        <v>4</v>
      </c>
      <c r="N380" s="350">
        <v>4</v>
      </c>
      <c r="O380" s="349">
        <v>3</v>
      </c>
      <c r="P380" s="349">
        <v>3</v>
      </c>
      <c r="Q380" s="351"/>
      <c r="R380" s="349">
        <v>4</v>
      </c>
      <c r="S380" s="349">
        <v>3</v>
      </c>
      <c r="T380" s="349">
        <v>3</v>
      </c>
      <c r="U380" s="349">
        <v>3</v>
      </c>
      <c r="V380" s="351">
        <v>4</v>
      </c>
      <c r="W380" s="351">
        <v>3</v>
      </c>
      <c r="X380" s="183"/>
      <c r="Y380" s="183"/>
      <c r="AB380" s="185"/>
      <c r="AC380" s="185"/>
      <c r="AD380" s="185"/>
      <c r="AE380" s="185"/>
      <c r="AF380" s="185"/>
      <c r="AG380" s="185"/>
      <c r="AH380" s="185"/>
      <c r="AI380" s="185"/>
      <c r="AJ380" s="185"/>
      <c r="AK380" s="185"/>
      <c r="AL380" s="185"/>
      <c r="AM380" s="185"/>
      <c r="AN380" s="185"/>
      <c r="AO380" s="185"/>
      <c r="AP380" s="185"/>
      <c r="AQ380" s="185"/>
      <c r="AR380" s="180"/>
      <c r="AS380" s="180"/>
      <c r="AT380" s="180"/>
      <c r="AU380" s="180"/>
      <c r="AV380" s="180"/>
      <c r="AW380" s="180"/>
      <c r="AX380" s="180"/>
      <c r="AY380" s="180"/>
      <c r="AZ380" s="181"/>
      <c r="BA380" s="181"/>
      <c r="BB380" s="180"/>
      <c r="BC380" s="180"/>
      <c r="BD380" s="180"/>
      <c r="BE380" s="180"/>
      <c r="BF380" s="180"/>
      <c r="BG380" s="180"/>
      <c r="BH380" s="180"/>
      <c r="BI380" s="180"/>
      <c r="BJ380" s="180"/>
      <c r="BK380" s="180"/>
      <c r="BL380" s="180"/>
      <c r="BM380" s="180"/>
      <c r="BN380" s="180"/>
      <c r="BO380" s="180"/>
      <c r="BP380" s="180"/>
      <c r="BQ380" s="180"/>
      <c r="BR380" s="180"/>
      <c r="BS380" s="180"/>
      <c r="BT380" s="180"/>
      <c r="BU380" s="180"/>
      <c r="BV380" s="180"/>
      <c r="BW380" s="180"/>
      <c r="BX380" s="180"/>
      <c r="BY380" s="180"/>
      <c r="BZ380" s="182"/>
      <c r="CA380" s="180"/>
      <c r="CB380" s="180"/>
      <c r="CC380" s="180"/>
      <c r="CD380" s="180"/>
      <c r="CE380" s="180"/>
      <c r="CF380" s="180"/>
      <c r="CG380" s="180"/>
      <c r="CH380" s="180"/>
      <c r="CI380" s="180"/>
      <c r="CJ380" s="180"/>
      <c r="CK380" s="180"/>
      <c r="CL380" s="180"/>
      <c r="CM380" s="180"/>
      <c r="CN380" s="180"/>
      <c r="CO380" s="180"/>
      <c r="CP380" s="180"/>
      <c r="CQ380" s="180"/>
      <c r="CR380" s="180"/>
      <c r="CS380" s="180"/>
      <c r="CT380" s="180"/>
      <c r="CU380" s="180"/>
      <c r="CV380" s="180"/>
      <c r="CW380" s="180"/>
      <c r="CX380" s="180"/>
      <c r="CY380" s="181"/>
    </row>
    <row r="381" spans="2:103" s="1" customFormat="1" ht="30" customHeight="1">
      <c r="B381" s="183">
        <v>376</v>
      </c>
      <c r="C381" s="370">
        <v>43283</v>
      </c>
      <c r="D381" s="183" t="s">
        <v>167</v>
      </c>
      <c r="E381" s="184" t="s">
        <v>132</v>
      </c>
      <c r="F381" s="184" t="s">
        <v>135</v>
      </c>
      <c r="G381" s="343" t="s">
        <v>106</v>
      </c>
      <c r="H381" s="348"/>
      <c r="I381" s="349"/>
      <c r="J381" s="349"/>
      <c r="K381" s="349"/>
      <c r="L381" s="349"/>
      <c r="M381" s="349">
        <v>4</v>
      </c>
      <c r="N381" s="350"/>
      <c r="O381" s="349">
        <v>3</v>
      </c>
      <c r="P381" s="349">
        <v>3</v>
      </c>
      <c r="Q381" s="351">
        <v>3</v>
      </c>
      <c r="R381" s="349"/>
      <c r="S381" s="349"/>
      <c r="T381" s="349">
        <v>1</v>
      </c>
      <c r="U381" s="349"/>
      <c r="V381" s="351"/>
      <c r="W381" s="351"/>
      <c r="X381" s="183"/>
      <c r="Y381" s="183"/>
      <c r="AB381" s="185"/>
      <c r="AC381" s="185"/>
      <c r="AD381" s="185"/>
      <c r="AE381" s="185"/>
      <c r="AF381" s="185"/>
      <c r="AG381" s="185"/>
      <c r="AH381" s="185"/>
      <c r="AI381" s="185"/>
      <c r="AJ381" s="185"/>
      <c r="AK381" s="185"/>
      <c r="AL381" s="185"/>
      <c r="AM381" s="185"/>
      <c r="AN381" s="185"/>
      <c r="AO381" s="185"/>
      <c r="AP381" s="185"/>
      <c r="AQ381" s="185"/>
      <c r="AR381" s="180"/>
      <c r="AS381" s="180"/>
      <c r="AT381" s="180"/>
      <c r="AU381" s="180"/>
      <c r="AV381" s="180"/>
      <c r="AW381" s="180"/>
      <c r="AX381" s="180"/>
      <c r="AY381" s="180"/>
      <c r="AZ381" s="181"/>
      <c r="BA381" s="181"/>
      <c r="BB381" s="180"/>
      <c r="BC381" s="180"/>
      <c r="BD381" s="180"/>
      <c r="BE381" s="180"/>
      <c r="BF381" s="180"/>
      <c r="BG381" s="180"/>
      <c r="BH381" s="180"/>
      <c r="BI381" s="180"/>
      <c r="BJ381" s="180"/>
      <c r="BK381" s="180"/>
      <c r="BL381" s="180"/>
      <c r="BM381" s="180"/>
      <c r="BN381" s="180"/>
      <c r="BO381" s="180"/>
      <c r="BP381" s="180"/>
      <c r="BQ381" s="180"/>
      <c r="BR381" s="180"/>
      <c r="BS381" s="180"/>
      <c r="BT381" s="180"/>
      <c r="BU381" s="180"/>
      <c r="BV381" s="180"/>
      <c r="BW381" s="180"/>
      <c r="BX381" s="180"/>
      <c r="BY381" s="180"/>
      <c r="BZ381" s="182"/>
      <c r="CA381" s="180"/>
      <c r="CB381" s="180"/>
      <c r="CC381" s="180"/>
      <c r="CD381" s="180"/>
      <c r="CE381" s="180"/>
      <c r="CF381" s="180"/>
      <c r="CG381" s="180"/>
      <c r="CH381" s="180"/>
      <c r="CI381" s="180"/>
      <c r="CJ381" s="180"/>
      <c r="CK381" s="180"/>
      <c r="CL381" s="180"/>
      <c r="CM381" s="180"/>
      <c r="CN381" s="180"/>
      <c r="CO381" s="180"/>
      <c r="CP381" s="180"/>
      <c r="CQ381" s="180"/>
      <c r="CR381" s="180"/>
      <c r="CS381" s="180"/>
      <c r="CT381" s="180"/>
      <c r="CU381" s="180"/>
      <c r="CV381" s="180"/>
      <c r="CW381" s="180"/>
      <c r="CX381" s="180"/>
      <c r="CY381" s="181"/>
    </row>
    <row r="382" spans="2:103" s="1" customFormat="1" ht="30" customHeight="1">
      <c r="B382" s="367">
        <v>377</v>
      </c>
      <c r="C382" s="370">
        <v>43283</v>
      </c>
      <c r="D382" s="183" t="s">
        <v>165</v>
      </c>
      <c r="E382" s="184" t="s">
        <v>133</v>
      </c>
      <c r="F382" s="184" t="s">
        <v>135</v>
      </c>
      <c r="G382" s="343" t="s">
        <v>101</v>
      </c>
      <c r="H382" s="348">
        <v>3</v>
      </c>
      <c r="I382" s="349">
        <v>2</v>
      </c>
      <c r="J382" s="349">
        <v>3</v>
      </c>
      <c r="K382" s="349">
        <v>4</v>
      </c>
      <c r="L382" s="349">
        <v>3</v>
      </c>
      <c r="M382" s="349">
        <v>4</v>
      </c>
      <c r="N382" s="350">
        <v>2</v>
      </c>
      <c r="O382" s="349">
        <v>2</v>
      </c>
      <c r="P382" s="349">
        <v>3</v>
      </c>
      <c r="Q382" s="351">
        <v>3</v>
      </c>
      <c r="R382" s="349">
        <v>4</v>
      </c>
      <c r="S382" s="349">
        <v>3</v>
      </c>
      <c r="T382" s="349">
        <v>3</v>
      </c>
      <c r="U382" s="349">
        <v>3</v>
      </c>
      <c r="V382" s="351">
        <v>4</v>
      </c>
      <c r="W382" s="351">
        <v>3</v>
      </c>
      <c r="X382" s="183"/>
      <c r="Y382" s="183"/>
      <c r="AB382" s="185"/>
      <c r="AC382" s="185"/>
      <c r="AD382" s="185"/>
      <c r="AE382" s="185"/>
      <c r="AF382" s="185"/>
      <c r="AG382" s="185"/>
      <c r="AH382" s="185"/>
      <c r="AI382" s="185"/>
      <c r="AJ382" s="185"/>
      <c r="AK382" s="185"/>
      <c r="AL382" s="185"/>
      <c r="AM382" s="185"/>
      <c r="AN382" s="185"/>
      <c r="AO382" s="185"/>
      <c r="AP382" s="185"/>
      <c r="AQ382" s="185"/>
      <c r="AR382" s="180"/>
      <c r="AS382" s="180"/>
      <c r="AT382" s="180"/>
      <c r="AU382" s="180"/>
      <c r="AV382" s="180"/>
      <c r="AW382" s="180"/>
      <c r="AX382" s="180"/>
      <c r="AY382" s="180"/>
      <c r="AZ382" s="181"/>
      <c r="BA382" s="181"/>
      <c r="BB382" s="180"/>
      <c r="BC382" s="180"/>
      <c r="BD382" s="180"/>
      <c r="BE382" s="180"/>
      <c r="BF382" s="180"/>
      <c r="BG382" s="180"/>
      <c r="BH382" s="180"/>
      <c r="BI382" s="180"/>
      <c r="BJ382" s="180"/>
      <c r="BK382" s="180"/>
      <c r="BL382" s="180"/>
      <c r="BM382" s="180"/>
      <c r="BN382" s="180"/>
      <c r="BO382" s="180"/>
      <c r="BP382" s="180"/>
      <c r="BQ382" s="180"/>
      <c r="BR382" s="180"/>
      <c r="BS382" s="180"/>
      <c r="BT382" s="180"/>
      <c r="BU382" s="180"/>
      <c r="BV382" s="180"/>
      <c r="BW382" s="180"/>
      <c r="BX382" s="180"/>
      <c r="BY382" s="180"/>
      <c r="BZ382" s="182"/>
      <c r="CA382" s="180"/>
      <c r="CB382" s="180"/>
      <c r="CC382" s="180"/>
      <c r="CD382" s="180"/>
      <c r="CE382" s="180"/>
      <c r="CF382" s="180"/>
      <c r="CG382" s="180"/>
      <c r="CH382" s="180"/>
      <c r="CI382" s="180"/>
      <c r="CJ382" s="180"/>
      <c r="CK382" s="180"/>
      <c r="CL382" s="180"/>
      <c r="CM382" s="180"/>
      <c r="CN382" s="180"/>
      <c r="CO382" s="180"/>
      <c r="CP382" s="180"/>
      <c r="CQ382" s="180"/>
      <c r="CR382" s="180"/>
      <c r="CS382" s="180"/>
      <c r="CT382" s="180"/>
      <c r="CU382" s="180"/>
      <c r="CV382" s="180"/>
      <c r="CW382" s="180"/>
      <c r="CX382" s="180"/>
      <c r="CY382" s="181"/>
    </row>
    <row r="383" spans="2:103" s="1" customFormat="1" ht="30" customHeight="1">
      <c r="B383" s="183">
        <v>378</v>
      </c>
      <c r="C383" s="370">
        <v>43283</v>
      </c>
      <c r="D383" s="183" t="s">
        <v>165</v>
      </c>
      <c r="E383" s="184" t="s">
        <v>133</v>
      </c>
      <c r="F383" s="184" t="s">
        <v>134</v>
      </c>
      <c r="G383" s="343" t="s">
        <v>116</v>
      </c>
      <c r="H383" s="348"/>
      <c r="I383" s="349">
        <v>3</v>
      </c>
      <c r="J383" s="349">
        <v>2</v>
      </c>
      <c r="K383" s="349"/>
      <c r="L383" s="349"/>
      <c r="M383" s="349">
        <v>4</v>
      </c>
      <c r="N383" s="350">
        <v>4</v>
      </c>
      <c r="O383" s="349"/>
      <c r="P383" s="349">
        <v>4</v>
      </c>
      <c r="Q383" s="351">
        <v>5</v>
      </c>
      <c r="R383" s="349"/>
      <c r="S383" s="349"/>
      <c r="T383" s="349">
        <v>5</v>
      </c>
      <c r="U383" s="349"/>
      <c r="V383" s="351">
        <v>4</v>
      </c>
      <c r="W383" s="351">
        <v>4</v>
      </c>
      <c r="X383" s="183"/>
      <c r="Y383" s="183"/>
      <c r="AB383" s="185"/>
      <c r="AC383" s="185"/>
      <c r="AD383" s="185"/>
      <c r="AE383" s="185"/>
      <c r="AF383" s="185"/>
      <c r="AG383" s="185"/>
      <c r="AH383" s="185"/>
      <c r="AI383" s="185"/>
      <c r="AJ383" s="185"/>
      <c r="AK383" s="185"/>
      <c r="AL383" s="185"/>
      <c r="AM383" s="185"/>
      <c r="AN383" s="185"/>
      <c r="AO383" s="185"/>
      <c r="AP383" s="185"/>
      <c r="AQ383" s="185"/>
      <c r="AR383" s="180"/>
      <c r="AS383" s="180"/>
      <c r="AT383" s="180"/>
      <c r="AU383" s="180"/>
      <c r="AV383" s="180"/>
      <c r="AW383" s="180"/>
      <c r="AX383" s="180"/>
      <c r="AY383" s="180"/>
      <c r="AZ383" s="181"/>
      <c r="BA383" s="181"/>
      <c r="BB383" s="180"/>
      <c r="BC383" s="180"/>
      <c r="BD383" s="180"/>
      <c r="BE383" s="180"/>
      <c r="BF383" s="180"/>
      <c r="BG383" s="180"/>
      <c r="BH383" s="180"/>
      <c r="BI383" s="180"/>
      <c r="BJ383" s="180"/>
      <c r="BK383" s="180"/>
      <c r="BL383" s="180"/>
      <c r="BM383" s="180"/>
      <c r="BN383" s="180"/>
      <c r="BO383" s="180"/>
      <c r="BP383" s="180"/>
      <c r="BQ383" s="180"/>
      <c r="BR383" s="180"/>
      <c r="BS383" s="180"/>
      <c r="BT383" s="180"/>
      <c r="BU383" s="180"/>
      <c r="BV383" s="180"/>
      <c r="BW383" s="180"/>
      <c r="BX383" s="180"/>
      <c r="BY383" s="180"/>
      <c r="BZ383" s="182"/>
      <c r="CA383" s="180"/>
      <c r="CB383" s="180"/>
      <c r="CC383" s="180"/>
      <c r="CD383" s="180"/>
      <c r="CE383" s="180"/>
      <c r="CF383" s="180"/>
      <c r="CG383" s="180"/>
      <c r="CH383" s="180"/>
      <c r="CI383" s="180"/>
      <c r="CJ383" s="180"/>
      <c r="CK383" s="180"/>
      <c r="CL383" s="180"/>
      <c r="CM383" s="180"/>
      <c r="CN383" s="180"/>
      <c r="CO383" s="180"/>
      <c r="CP383" s="180"/>
      <c r="CQ383" s="180"/>
      <c r="CR383" s="180"/>
      <c r="CS383" s="180"/>
      <c r="CT383" s="180"/>
      <c r="CU383" s="180"/>
      <c r="CV383" s="180"/>
      <c r="CW383" s="180"/>
      <c r="CX383" s="180"/>
      <c r="CY383" s="181"/>
    </row>
    <row r="384" spans="2:103" s="1" customFormat="1" ht="30" customHeight="1">
      <c r="B384" s="183">
        <v>379</v>
      </c>
      <c r="C384" s="370">
        <v>43283</v>
      </c>
      <c r="D384" s="183" t="s">
        <v>165</v>
      </c>
      <c r="E384" s="184" t="s">
        <v>133</v>
      </c>
      <c r="F384" s="184" t="s">
        <v>135</v>
      </c>
      <c r="G384" s="343" t="s">
        <v>104</v>
      </c>
      <c r="H384" s="348">
        <v>5</v>
      </c>
      <c r="I384" s="349">
        <v>5</v>
      </c>
      <c r="J384" s="349">
        <v>3</v>
      </c>
      <c r="K384" s="349">
        <v>3</v>
      </c>
      <c r="L384" s="349">
        <v>5</v>
      </c>
      <c r="M384" s="349">
        <v>4</v>
      </c>
      <c r="N384" s="350">
        <v>4</v>
      </c>
      <c r="O384" s="349">
        <v>5</v>
      </c>
      <c r="P384" s="349">
        <v>4</v>
      </c>
      <c r="Q384" s="351">
        <v>4</v>
      </c>
      <c r="R384" s="349">
        <v>5</v>
      </c>
      <c r="S384" s="349">
        <v>3</v>
      </c>
      <c r="T384" s="349">
        <v>3</v>
      </c>
      <c r="U384" s="349">
        <v>4</v>
      </c>
      <c r="V384" s="351">
        <v>5</v>
      </c>
      <c r="W384" s="351">
        <v>4</v>
      </c>
      <c r="X384" s="183"/>
      <c r="Y384" s="183"/>
      <c r="AB384" s="185"/>
      <c r="AC384" s="185"/>
      <c r="AD384" s="185"/>
      <c r="AE384" s="185"/>
      <c r="AF384" s="185"/>
      <c r="AG384" s="185"/>
      <c r="AH384" s="185"/>
      <c r="AI384" s="185"/>
      <c r="AJ384" s="185"/>
      <c r="AK384" s="185"/>
      <c r="AL384" s="185"/>
      <c r="AM384" s="185"/>
      <c r="AN384" s="185"/>
      <c r="AO384" s="185"/>
      <c r="AP384" s="185"/>
      <c r="AQ384" s="185"/>
      <c r="AR384" s="180"/>
      <c r="AS384" s="180"/>
      <c r="AT384" s="180"/>
      <c r="AU384" s="180"/>
      <c r="AV384" s="180"/>
      <c r="AW384" s="180"/>
      <c r="AX384" s="180"/>
      <c r="AY384" s="180"/>
      <c r="AZ384" s="181"/>
      <c r="BA384" s="181"/>
      <c r="BB384" s="180"/>
      <c r="BC384" s="180"/>
      <c r="BD384" s="180"/>
      <c r="BE384" s="180"/>
      <c r="BF384" s="180"/>
      <c r="BG384" s="180"/>
      <c r="BH384" s="180"/>
      <c r="BI384" s="180"/>
      <c r="BJ384" s="180"/>
      <c r="BK384" s="180"/>
      <c r="BL384" s="180"/>
      <c r="BM384" s="180"/>
      <c r="BN384" s="180"/>
      <c r="BO384" s="180"/>
      <c r="BP384" s="180"/>
      <c r="BQ384" s="180"/>
      <c r="BR384" s="180"/>
      <c r="BS384" s="180"/>
      <c r="BT384" s="180"/>
      <c r="BU384" s="180"/>
      <c r="BV384" s="180"/>
      <c r="BW384" s="180"/>
      <c r="BX384" s="180"/>
      <c r="BY384" s="180"/>
      <c r="BZ384" s="182"/>
      <c r="CA384" s="180"/>
      <c r="CB384" s="180"/>
      <c r="CC384" s="180"/>
      <c r="CD384" s="180"/>
      <c r="CE384" s="180"/>
      <c r="CF384" s="180"/>
      <c r="CG384" s="180"/>
      <c r="CH384" s="180"/>
      <c r="CI384" s="180"/>
      <c r="CJ384" s="180"/>
      <c r="CK384" s="180"/>
      <c r="CL384" s="180"/>
      <c r="CM384" s="180"/>
      <c r="CN384" s="180"/>
      <c r="CO384" s="180"/>
      <c r="CP384" s="180"/>
      <c r="CQ384" s="180"/>
      <c r="CR384" s="180"/>
      <c r="CS384" s="180"/>
      <c r="CT384" s="180"/>
      <c r="CU384" s="180"/>
      <c r="CV384" s="180"/>
      <c r="CW384" s="180"/>
      <c r="CX384" s="180"/>
      <c r="CY384" s="181"/>
    </row>
    <row r="385" spans="2:103" s="1" customFormat="1" ht="30" customHeight="1">
      <c r="B385" s="183">
        <v>380</v>
      </c>
      <c r="C385" s="370">
        <v>43283</v>
      </c>
      <c r="D385" s="183" t="s">
        <v>165</v>
      </c>
      <c r="E385" s="184" t="s">
        <v>131</v>
      </c>
      <c r="F385" s="184" t="s">
        <v>135</v>
      </c>
      <c r="G385" s="343" t="s">
        <v>112</v>
      </c>
      <c r="H385" s="348">
        <v>2</v>
      </c>
      <c r="I385" s="349">
        <v>4</v>
      </c>
      <c r="J385" s="349">
        <v>3</v>
      </c>
      <c r="K385" s="349">
        <v>4</v>
      </c>
      <c r="L385" s="349"/>
      <c r="M385" s="349">
        <v>2</v>
      </c>
      <c r="N385" s="350">
        <v>1</v>
      </c>
      <c r="O385" s="349">
        <v>2</v>
      </c>
      <c r="P385" s="349">
        <v>2</v>
      </c>
      <c r="Q385" s="351">
        <v>3</v>
      </c>
      <c r="R385" s="349">
        <v>2</v>
      </c>
      <c r="S385" s="349"/>
      <c r="T385" s="349">
        <v>3</v>
      </c>
      <c r="U385" s="349">
        <v>3</v>
      </c>
      <c r="V385" s="351">
        <v>3</v>
      </c>
      <c r="W385" s="351">
        <v>3</v>
      </c>
      <c r="X385" s="183"/>
      <c r="Y385" s="183"/>
      <c r="AB385" s="185"/>
      <c r="AC385" s="185"/>
      <c r="AD385" s="185"/>
      <c r="AE385" s="185"/>
      <c r="AF385" s="185"/>
      <c r="AG385" s="185"/>
      <c r="AH385" s="185"/>
      <c r="AI385" s="185"/>
      <c r="AJ385" s="185"/>
      <c r="AK385" s="185"/>
      <c r="AL385" s="185"/>
      <c r="AM385" s="185"/>
      <c r="AN385" s="185"/>
      <c r="AO385" s="185"/>
      <c r="AP385" s="185"/>
      <c r="AQ385" s="185"/>
      <c r="AR385" s="180"/>
      <c r="AS385" s="180"/>
      <c r="AT385" s="180"/>
      <c r="AU385" s="180"/>
      <c r="AV385" s="180"/>
      <c r="AW385" s="180"/>
      <c r="AX385" s="180"/>
      <c r="AY385" s="180"/>
      <c r="AZ385" s="181"/>
      <c r="BA385" s="181"/>
      <c r="BB385" s="180"/>
      <c r="BC385" s="180"/>
      <c r="BD385" s="180"/>
      <c r="BE385" s="180"/>
      <c r="BF385" s="180"/>
      <c r="BG385" s="180"/>
      <c r="BH385" s="180"/>
      <c r="BI385" s="180"/>
      <c r="BJ385" s="180"/>
      <c r="BK385" s="180"/>
      <c r="BL385" s="180"/>
      <c r="BM385" s="180"/>
      <c r="BN385" s="180"/>
      <c r="BO385" s="180"/>
      <c r="BP385" s="180"/>
      <c r="BQ385" s="180"/>
      <c r="BR385" s="180"/>
      <c r="BS385" s="180"/>
      <c r="BT385" s="180"/>
      <c r="BU385" s="180"/>
      <c r="BV385" s="180"/>
      <c r="BW385" s="180"/>
      <c r="BX385" s="180"/>
      <c r="BY385" s="180"/>
      <c r="BZ385" s="182"/>
      <c r="CA385" s="180"/>
      <c r="CB385" s="180"/>
      <c r="CC385" s="180"/>
      <c r="CD385" s="180"/>
      <c r="CE385" s="180"/>
      <c r="CF385" s="180"/>
      <c r="CG385" s="180"/>
      <c r="CH385" s="180"/>
      <c r="CI385" s="180"/>
      <c r="CJ385" s="180"/>
      <c r="CK385" s="180"/>
      <c r="CL385" s="180"/>
      <c r="CM385" s="180"/>
      <c r="CN385" s="180"/>
      <c r="CO385" s="180"/>
      <c r="CP385" s="180"/>
      <c r="CQ385" s="180"/>
      <c r="CR385" s="180"/>
      <c r="CS385" s="180"/>
      <c r="CT385" s="180"/>
      <c r="CU385" s="180"/>
      <c r="CV385" s="180"/>
      <c r="CW385" s="180"/>
      <c r="CX385" s="180"/>
      <c r="CY385" s="181"/>
    </row>
    <row r="386" spans="2:103" s="1" customFormat="1" ht="30" customHeight="1">
      <c r="B386" s="183">
        <v>381</v>
      </c>
      <c r="C386" s="370">
        <v>43283</v>
      </c>
      <c r="D386" s="183" t="s">
        <v>165</v>
      </c>
      <c r="E386" s="184" t="s">
        <v>133</v>
      </c>
      <c r="F386" s="184" t="s">
        <v>134</v>
      </c>
      <c r="G386" s="343" t="s">
        <v>110</v>
      </c>
      <c r="H386" s="348">
        <v>4</v>
      </c>
      <c r="I386" s="349">
        <v>4</v>
      </c>
      <c r="J386" s="349">
        <v>3</v>
      </c>
      <c r="K386" s="349">
        <v>2</v>
      </c>
      <c r="L386" s="349">
        <v>3</v>
      </c>
      <c r="M386" s="349">
        <v>3</v>
      </c>
      <c r="N386" s="350">
        <v>3</v>
      </c>
      <c r="O386" s="349">
        <v>4</v>
      </c>
      <c r="P386" s="349">
        <v>3</v>
      </c>
      <c r="Q386" s="351">
        <v>4</v>
      </c>
      <c r="R386" s="349"/>
      <c r="S386" s="349"/>
      <c r="T386" s="349"/>
      <c r="U386" s="349"/>
      <c r="V386" s="351"/>
      <c r="W386" s="351">
        <v>3</v>
      </c>
      <c r="X386" s="183"/>
      <c r="Y386" s="183"/>
      <c r="AB386" s="185"/>
      <c r="AC386" s="185"/>
      <c r="AD386" s="185"/>
      <c r="AE386" s="185"/>
      <c r="AF386" s="185"/>
      <c r="AG386" s="185"/>
      <c r="AH386" s="185"/>
      <c r="AI386" s="185"/>
      <c r="AJ386" s="185"/>
      <c r="AK386" s="185"/>
      <c r="AL386" s="185"/>
      <c r="AM386" s="185"/>
      <c r="AN386" s="185"/>
      <c r="AO386" s="185"/>
      <c r="AP386" s="185"/>
      <c r="AQ386" s="185"/>
      <c r="AR386" s="180"/>
      <c r="AS386" s="180"/>
      <c r="AT386" s="180"/>
      <c r="AU386" s="180"/>
      <c r="AV386" s="180"/>
      <c r="AW386" s="180"/>
      <c r="AX386" s="180"/>
      <c r="AY386" s="180"/>
      <c r="AZ386" s="181"/>
      <c r="BA386" s="181"/>
      <c r="BB386" s="180"/>
      <c r="BC386" s="180"/>
      <c r="BD386" s="180"/>
      <c r="BE386" s="180"/>
      <c r="BF386" s="180"/>
      <c r="BG386" s="180"/>
      <c r="BH386" s="180"/>
      <c r="BI386" s="180"/>
      <c r="BJ386" s="180"/>
      <c r="BK386" s="180"/>
      <c r="BL386" s="180"/>
      <c r="BM386" s="180"/>
      <c r="BN386" s="180"/>
      <c r="BO386" s="180"/>
      <c r="BP386" s="180"/>
      <c r="BQ386" s="180"/>
      <c r="BR386" s="180"/>
      <c r="BS386" s="180"/>
      <c r="BT386" s="180"/>
      <c r="BU386" s="180"/>
      <c r="BV386" s="180"/>
      <c r="BW386" s="180"/>
      <c r="BX386" s="180"/>
      <c r="BY386" s="180"/>
      <c r="BZ386" s="182"/>
      <c r="CA386" s="180"/>
      <c r="CB386" s="180"/>
      <c r="CC386" s="180"/>
      <c r="CD386" s="180"/>
      <c r="CE386" s="180"/>
      <c r="CF386" s="180"/>
      <c r="CG386" s="180"/>
      <c r="CH386" s="180"/>
      <c r="CI386" s="180"/>
      <c r="CJ386" s="180"/>
      <c r="CK386" s="180"/>
      <c r="CL386" s="180"/>
      <c r="CM386" s="180"/>
      <c r="CN386" s="180"/>
      <c r="CO386" s="180"/>
      <c r="CP386" s="180"/>
      <c r="CQ386" s="180"/>
      <c r="CR386" s="180"/>
      <c r="CS386" s="180"/>
      <c r="CT386" s="180"/>
      <c r="CU386" s="180"/>
      <c r="CV386" s="180"/>
      <c r="CW386" s="180"/>
      <c r="CX386" s="180"/>
      <c r="CY386" s="181"/>
    </row>
    <row r="387" spans="2:103" s="1" customFormat="1" ht="30" customHeight="1">
      <c r="B387" s="183">
        <v>382</v>
      </c>
      <c r="C387" s="370">
        <v>43283</v>
      </c>
      <c r="D387" s="183" t="s">
        <v>165</v>
      </c>
      <c r="E387" s="184" t="s">
        <v>133</v>
      </c>
      <c r="F387" s="184" t="s">
        <v>135</v>
      </c>
      <c r="G387" s="343" t="s">
        <v>114</v>
      </c>
      <c r="H387" s="348">
        <v>5</v>
      </c>
      <c r="I387" s="349">
        <v>3</v>
      </c>
      <c r="J387" s="349">
        <v>4</v>
      </c>
      <c r="K387" s="349">
        <v>4</v>
      </c>
      <c r="L387" s="349"/>
      <c r="M387" s="349">
        <v>4</v>
      </c>
      <c r="N387" s="350">
        <v>4</v>
      </c>
      <c r="O387" s="349">
        <v>5</v>
      </c>
      <c r="P387" s="349">
        <v>5</v>
      </c>
      <c r="Q387" s="351">
        <v>4</v>
      </c>
      <c r="R387" s="349">
        <v>4</v>
      </c>
      <c r="S387" s="349">
        <v>5</v>
      </c>
      <c r="T387" s="349">
        <v>5</v>
      </c>
      <c r="U387" s="349">
        <v>4</v>
      </c>
      <c r="V387" s="351">
        <v>5</v>
      </c>
      <c r="W387" s="351">
        <v>4</v>
      </c>
      <c r="X387" s="183"/>
      <c r="Y387" s="183"/>
      <c r="AB387" s="185"/>
      <c r="AC387" s="185"/>
      <c r="AD387" s="185"/>
      <c r="AE387" s="185"/>
      <c r="AF387" s="185"/>
      <c r="AG387" s="185"/>
      <c r="AH387" s="185"/>
      <c r="AI387" s="185"/>
      <c r="AJ387" s="185"/>
      <c r="AK387" s="185"/>
      <c r="AL387" s="185"/>
      <c r="AM387" s="185"/>
      <c r="AN387" s="185"/>
      <c r="AO387" s="185"/>
      <c r="AP387" s="185"/>
      <c r="AQ387" s="185"/>
      <c r="AR387" s="180"/>
      <c r="AS387" s="180"/>
      <c r="AT387" s="180"/>
      <c r="AU387" s="180"/>
      <c r="AV387" s="180"/>
      <c r="AW387" s="180"/>
      <c r="AX387" s="180"/>
      <c r="AY387" s="180"/>
      <c r="AZ387" s="181"/>
      <c r="BA387" s="181"/>
      <c r="BB387" s="180"/>
      <c r="BC387" s="180"/>
      <c r="BD387" s="180"/>
      <c r="BE387" s="180"/>
      <c r="BF387" s="180"/>
      <c r="BG387" s="180"/>
      <c r="BH387" s="180"/>
      <c r="BI387" s="180"/>
      <c r="BJ387" s="180"/>
      <c r="BK387" s="180"/>
      <c r="BL387" s="180"/>
      <c r="BM387" s="180"/>
      <c r="BN387" s="180"/>
      <c r="BO387" s="180"/>
      <c r="BP387" s="180"/>
      <c r="BQ387" s="180"/>
      <c r="BR387" s="180"/>
      <c r="BS387" s="180"/>
      <c r="BT387" s="180"/>
      <c r="BU387" s="180"/>
      <c r="BV387" s="180"/>
      <c r="BW387" s="180"/>
      <c r="BX387" s="180"/>
      <c r="BY387" s="180"/>
      <c r="BZ387" s="182"/>
      <c r="CA387" s="180"/>
      <c r="CB387" s="180"/>
      <c r="CC387" s="180"/>
      <c r="CD387" s="180"/>
      <c r="CE387" s="180"/>
      <c r="CF387" s="180"/>
      <c r="CG387" s="180"/>
      <c r="CH387" s="180"/>
      <c r="CI387" s="180"/>
      <c r="CJ387" s="180"/>
      <c r="CK387" s="180"/>
      <c r="CL387" s="180"/>
      <c r="CM387" s="180"/>
      <c r="CN387" s="180"/>
      <c r="CO387" s="180"/>
      <c r="CP387" s="180"/>
      <c r="CQ387" s="180"/>
      <c r="CR387" s="180"/>
      <c r="CS387" s="180"/>
      <c r="CT387" s="180"/>
      <c r="CU387" s="180"/>
      <c r="CV387" s="180"/>
      <c r="CW387" s="180"/>
      <c r="CX387" s="180"/>
      <c r="CY387" s="181"/>
    </row>
    <row r="388" spans="2:103" s="1" customFormat="1" ht="30" customHeight="1">
      <c r="B388" s="183">
        <v>383</v>
      </c>
      <c r="C388" s="370">
        <v>43283</v>
      </c>
      <c r="D388" s="183" t="s">
        <v>165</v>
      </c>
      <c r="E388" s="184" t="s">
        <v>132</v>
      </c>
      <c r="F388" s="184" t="s">
        <v>134</v>
      </c>
      <c r="G388" s="343" t="s">
        <v>105</v>
      </c>
      <c r="H388" s="348">
        <v>4</v>
      </c>
      <c r="I388" s="349">
        <v>2</v>
      </c>
      <c r="J388" s="349">
        <v>2</v>
      </c>
      <c r="K388" s="349">
        <v>2</v>
      </c>
      <c r="L388" s="349">
        <v>4</v>
      </c>
      <c r="M388" s="349">
        <v>2</v>
      </c>
      <c r="N388" s="350">
        <v>1</v>
      </c>
      <c r="O388" s="349">
        <v>4</v>
      </c>
      <c r="P388" s="349">
        <v>4</v>
      </c>
      <c r="Q388" s="351">
        <v>2</v>
      </c>
      <c r="R388" s="349">
        <v>4</v>
      </c>
      <c r="S388" s="349">
        <v>4</v>
      </c>
      <c r="T388" s="349">
        <v>4</v>
      </c>
      <c r="U388" s="349">
        <v>3</v>
      </c>
      <c r="V388" s="351">
        <v>1</v>
      </c>
      <c r="W388" s="351">
        <v>2</v>
      </c>
      <c r="X388" s="183"/>
      <c r="Y388" s="183"/>
      <c r="AB388" s="185"/>
      <c r="AC388" s="185"/>
      <c r="AD388" s="185"/>
      <c r="AE388" s="185"/>
      <c r="AF388" s="185"/>
      <c r="AG388" s="185"/>
      <c r="AH388" s="185"/>
      <c r="AI388" s="185"/>
      <c r="AJ388" s="185"/>
      <c r="AK388" s="185"/>
      <c r="AL388" s="185"/>
      <c r="AM388" s="185"/>
      <c r="AN388" s="185"/>
      <c r="AO388" s="185"/>
      <c r="AP388" s="185"/>
      <c r="AQ388" s="185"/>
      <c r="AR388" s="180"/>
      <c r="AS388" s="180"/>
      <c r="AT388" s="180"/>
      <c r="AU388" s="180"/>
      <c r="AV388" s="180"/>
      <c r="AW388" s="180"/>
      <c r="AX388" s="180"/>
      <c r="AY388" s="180"/>
      <c r="AZ388" s="181"/>
      <c r="BA388" s="181"/>
      <c r="BB388" s="180"/>
      <c r="BC388" s="180"/>
      <c r="BD388" s="180"/>
      <c r="BE388" s="180"/>
      <c r="BF388" s="180"/>
      <c r="BG388" s="180"/>
      <c r="BH388" s="180"/>
      <c r="BI388" s="180"/>
      <c r="BJ388" s="180"/>
      <c r="BK388" s="180"/>
      <c r="BL388" s="180"/>
      <c r="BM388" s="180"/>
      <c r="BN388" s="180"/>
      <c r="BO388" s="180"/>
      <c r="BP388" s="180"/>
      <c r="BQ388" s="180"/>
      <c r="BR388" s="180"/>
      <c r="BS388" s="180"/>
      <c r="BT388" s="180"/>
      <c r="BU388" s="180"/>
      <c r="BV388" s="180"/>
      <c r="BW388" s="180"/>
      <c r="BX388" s="180"/>
      <c r="BY388" s="180"/>
      <c r="BZ388" s="182"/>
      <c r="CA388" s="180"/>
      <c r="CB388" s="180"/>
      <c r="CC388" s="180"/>
      <c r="CD388" s="180"/>
      <c r="CE388" s="180"/>
      <c r="CF388" s="180"/>
      <c r="CG388" s="180"/>
      <c r="CH388" s="180"/>
      <c r="CI388" s="180"/>
      <c r="CJ388" s="180"/>
      <c r="CK388" s="180"/>
      <c r="CL388" s="180"/>
      <c r="CM388" s="180"/>
      <c r="CN388" s="180"/>
      <c r="CO388" s="180"/>
      <c r="CP388" s="180"/>
      <c r="CQ388" s="180"/>
      <c r="CR388" s="180"/>
      <c r="CS388" s="180"/>
      <c r="CT388" s="180"/>
      <c r="CU388" s="180"/>
      <c r="CV388" s="180"/>
      <c r="CW388" s="180"/>
      <c r="CX388" s="180"/>
      <c r="CY388" s="181"/>
    </row>
    <row r="389" spans="2:103" s="1" customFormat="1" ht="30" customHeight="1">
      <c r="B389" s="183">
        <v>384</v>
      </c>
      <c r="C389" s="370">
        <v>43283</v>
      </c>
      <c r="D389" s="183" t="s">
        <v>165</v>
      </c>
      <c r="E389" s="184" t="s">
        <v>132</v>
      </c>
      <c r="F389" s="184" t="s">
        <v>135</v>
      </c>
      <c r="G389" s="343" t="s">
        <v>111</v>
      </c>
      <c r="H389" s="348">
        <v>5</v>
      </c>
      <c r="I389" s="349"/>
      <c r="J389" s="349"/>
      <c r="K389" s="349"/>
      <c r="L389" s="349">
        <v>5</v>
      </c>
      <c r="M389" s="349"/>
      <c r="N389" s="350"/>
      <c r="O389" s="349"/>
      <c r="P389" s="349"/>
      <c r="Q389" s="351">
        <v>5</v>
      </c>
      <c r="R389" s="349"/>
      <c r="S389" s="349">
        <v>5</v>
      </c>
      <c r="T389" s="349">
        <v>5</v>
      </c>
      <c r="U389" s="349"/>
      <c r="V389" s="351"/>
      <c r="W389" s="351">
        <v>5</v>
      </c>
      <c r="X389" s="183"/>
      <c r="Y389" s="183"/>
      <c r="AB389" s="185"/>
      <c r="AC389" s="185"/>
      <c r="AD389" s="185"/>
      <c r="AE389" s="185"/>
      <c r="AF389" s="185"/>
      <c r="AG389" s="185"/>
      <c r="AH389" s="185"/>
      <c r="AI389" s="185"/>
      <c r="AJ389" s="185"/>
      <c r="AK389" s="185"/>
      <c r="AL389" s="185"/>
      <c r="AM389" s="185"/>
      <c r="AN389" s="185"/>
      <c r="AO389" s="185"/>
      <c r="AP389" s="185"/>
      <c r="AQ389" s="185"/>
      <c r="AR389" s="180"/>
      <c r="AS389" s="180"/>
      <c r="AT389" s="180"/>
      <c r="AU389" s="180"/>
      <c r="AV389" s="180"/>
      <c r="AW389" s="180"/>
      <c r="AX389" s="180"/>
      <c r="AY389" s="180"/>
      <c r="AZ389" s="181"/>
      <c r="BA389" s="181"/>
      <c r="BB389" s="180"/>
      <c r="BC389" s="180"/>
      <c r="BD389" s="180"/>
      <c r="BE389" s="180"/>
      <c r="BF389" s="180"/>
      <c r="BG389" s="180"/>
      <c r="BH389" s="180"/>
      <c r="BI389" s="180"/>
      <c r="BJ389" s="180"/>
      <c r="BK389" s="180"/>
      <c r="BL389" s="180"/>
      <c r="BM389" s="180"/>
      <c r="BN389" s="180"/>
      <c r="BO389" s="180"/>
      <c r="BP389" s="180"/>
      <c r="BQ389" s="180"/>
      <c r="BR389" s="180"/>
      <c r="BS389" s="180"/>
      <c r="BT389" s="180"/>
      <c r="BU389" s="180"/>
      <c r="BV389" s="180"/>
      <c r="BW389" s="180"/>
      <c r="BX389" s="180"/>
      <c r="BY389" s="180"/>
      <c r="BZ389" s="182"/>
      <c r="CA389" s="180"/>
      <c r="CB389" s="180"/>
      <c r="CC389" s="180"/>
      <c r="CD389" s="180"/>
      <c r="CE389" s="180"/>
      <c r="CF389" s="180"/>
      <c r="CG389" s="180"/>
      <c r="CH389" s="180"/>
      <c r="CI389" s="180"/>
      <c r="CJ389" s="180"/>
      <c r="CK389" s="180"/>
      <c r="CL389" s="180"/>
      <c r="CM389" s="180"/>
      <c r="CN389" s="180"/>
      <c r="CO389" s="180"/>
      <c r="CP389" s="180"/>
      <c r="CQ389" s="180"/>
      <c r="CR389" s="180"/>
      <c r="CS389" s="180"/>
      <c r="CT389" s="180"/>
      <c r="CU389" s="180"/>
      <c r="CV389" s="180"/>
      <c r="CW389" s="180"/>
      <c r="CX389" s="180"/>
      <c r="CY389" s="181"/>
    </row>
    <row r="390" spans="2:103" s="1" customFormat="1" ht="30" customHeight="1">
      <c r="B390" s="367">
        <v>385</v>
      </c>
      <c r="C390" s="370">
        <v>43283</v>
      </c>
      <c r="D390" s="183" t="s">
        <v>166</v>
      </c>
      <c r="E390" s="184" t="s">
        <v>132</v>
      </c>
      <c r="F390" s="184" t="s">
        <v>135</v>
      </c>
      <c r="G390" s="343" t="s">
        <v>113</v>
      </c>
      <c r="H390" s="348">
        <v>4</v>
      </c>
      <c r="I390" s="349">
        <v>4</v>
      </c>
      <c r="J390" s="349">
        <v>2</v>
      </c>
      <c r="K390" s="349">
        <v>4</v>
      </c>
      <c r="L390" s="349">
        <v>4</v>
      </c>
      <c r="M390" s="349">
        <v>2</v>
      </c>
      <c r="N390" s="350">
        <v>3</v>
      </c>
      <c r="O390" s="349"/>
      <c r="P390" s="349"/>
      <c r="Q390" s="351">
        <v>5</v>
      </c>
      <c r="R390" s="349">
        <v>3</v>
      </c>
      <c r="S390" s="349">
        <v>2</v>
      </c>
      <c r="T390" s="349">
        <v>2</v>
      </c>
      <c r="U390" s="349"/>
      <c r="V390" s="351">
        <v>4</v>
      </c>
      <c r="W390" s="351">
        <v>4</v>
      </c>
      <c r="X390" s="183"/>
      <c r="Y390" s="183"/>
      <c r="AB390" s="185"/>
      <c r="AC390" s="185"/>
      <c r="AD390" s="185"/>
      <c r="AE390" s="185"/>
      <c r="AF390" s="185"/>
      <c r="AG390" s="185"/>
      <c r="AH390" s="185"/>
      <c r="AI390" s="185"/>
      <c r="AJ390" s="185"/>
      <c r="AK390" s="185"/>
      <c r="AL390" s="185"/>
      <c r="AM390" s="185"/>
      <c r="AN390" s="185"/>
      <c r="AO390" s="185"/>
      <c r="AP390" s="185"/>
      <c r="AQ390" s="185"/>
      <c r="AR390" s="180"/>
      <c r="AS390" s="180"/>
      <c r="AT390" s="180"/>
      <c r="AU390" s="180"/>
      <c r="AV390" s="180"/>
      <c r="AW390" s="180"/>
      <c r="AX390" s="180"/>
      <c r="AY390" s="180"/>
      <c r="AZ390" s="181"/>
      <c r="BA390" s="181"/>
      <c r="BB390" s="180"/>
      <c r="BC390" s="180"/>
      <c r="BD390" s="180"/>
      <c r="BE390" s="180"/>
      <c r="BF390" s="180"/>
      <c r="BG390" s="180"/>
      <c r="BH390" s="180"/>
      <c r="BI390" s="180"/>
      <c r="BJ390" s="180"/>
      <c r="BK390" s="180"/>
      <c r="BL390" s="180"/>
      <c r="BM390" s="180"/>
      <c r="BN390" s="180"/>
      <c r="BO390" s="180"/>
      <c r="BP390" s="180"/>
      <c r="BQ390" s="180"/>
      <c r="BR390" s="180"/>
      <c r="BS390" s="180"/>
      <c r="BT390" s="180"/>
      <c r="BU390" s="180"/>
      <c r="BV390" s="180"/>
      <c r="BW390" s="180"/>
      <c r="BX390" s="180"/>
      <c r="BY390" s="180"/>
      <c r="BZ390" s="182"/>
      <c r="CA390" s="180"/>
      <c r="CB390" s="180"/>
      <c r="CC390" s="180"/>
      <c r="CD390" s="180"/>
      <c r="CE390" s="180"/>
      <c r="CF390" s="180"/>
      <c r="CG390" s="180"/>
      <c r="CH390" s="180"/>
      <c r="CI390" s="180"/>
      <c r="CJ390" s="180"/>
      <c r="CK390" s="180"/>
      <c r="CL390" s="180"/>
      <c r="CM390" s="180"/>
      <c r="CN390" s="180"/>
      <c r="CO390" s="180"/>
      <c r="CP390" s="180"/>
      <c r="CQ390" s="180"/>
      <c r="CR390" s="180"/>
      <c r="CS390" s="180"/>
      <c r="CT390" s="180"/>
      <c r="CU390" s="180"/>
      <c r="CV390" s="180"/>
      <c r="CW390" s="180"/>
      <c r="CX390" s="180"/>
      <c r="CY390" s="181"/>
    </row>
    <row r="391" spans="2:103" s="1" customFormat="1" ht="30" customHeight="1">
      <c r="B391" s="183">
        <v>386</v>
      </c>
      <c r="C391" s="370">
        <v>43283</v>
      </c>
      <c r="D391" s="183" t="s">
        <v>165</v>
      </c>
      <c r="E391" s="184" t="s">
        <v>133</v>
      </c>
      <c r="F391" s="184" t="s">
        <v>135</v>
      </c>
      <c r="G391" s="343" t="s">
        <v>95</v>
      </c>
      <c r="H391" s="348">
        <v>4</v>
      </c>
      <c r="I391" s="349">
        <v>4</v>
      </c>
      <c r="J391" s="349">
        <v>4</v>
      </c>
      <c r="K391" s="349">
        <v>4</v>
      </c>
      <c r="L391" s="349"/>
      <c r="M391" s="349">
        <v>4</v>
      </c>
      <c r="N391" s="350">
        <v>4</v>
      </c>
      <c r="O391" s="349">
        <v>5</v>
      </c>
      <c r="P391" s="349">
        <v>3</v>
      </c>
      <c r="Q391" s="351">
        <v>4</v>
      </c>
      <c r="R391" s="349">
        <v>3</v>
      </c>
      <c r="S391" s="349">
        <v>4</v>
      </c>
      <c r="T391" s="349">
        <v>5</v>
      </c>
      <c r="U391" s="349">
        <v>4</v>
      </c>
      <c r="V391" s="351">
        <v>5</v>
      </c>
      <c r="W391" s="351">
        <v>4</v>
      </c>
      <c r="X391" s="183"/>
      <c r="Y391" s="183"/>
      <c r="AB391" s="185"/>
      <c r="AC391" s="185"/>
      <c r="AD391" s="185"/>
      <c r="AE391" s="185"/>
      <c r="AF391" s="185"/>
      <c r="AG391" s="185"/>
      <c r="AH391" s="185"/>
      <c r="AI391" s="185"/>
      <c r="AJ391" s="185"/>
      <c r="AK391" s="185"/>
      <c r="AL391" s="185"/>
      <c r="AM391" s="185"/>
      <c r="AN391" s="185"/>
      <c r="AO391" s="185"/>
      <c r="AP391" s="185"/>
      <c r="AQ391" s="185"/>
      <c r="AR391" s="180"/>
      <c r="AS391" s="180"/>
      <c r="AT391" s="180"/>
      <c r="AU391" s="180"/>
      <c r="AV391" s="180"/>
      <c r="AW391" s="180"/>
      <c r="AX391" s="180"/>
      <c r="AY391" s="180"/>
      <c r="AZ391" s="181"/>
      <c r="BA391" s="181"/>
      <c r="BB391" s="180"/>
      <c r="BC391" s="180"/>
      <c r="BD391" s="180"/>
      <c r="BE391" s="180"/>
      <c r="BF391" s="180"/>
      <c r="BG391" s="180"/>
      <c r="BH391" s="180"/>
      <c r="BI391" s="180"/>
      <c r="BJ391" s="180"/>
      <c r="BK391" s="180"/>
      <c r="BL391" s="180"/>
      <c r="BM391" s="180"/>
      <c r="BN391" s="180"/>
      <c r="BO391" s="180"/>
      <c r="BP391" s="180"/>
      <c r="BQ391" s="180"/>
      <c r="BR391" s="180"/>
      <c r="BS391" s="180"/>
      <c r="BT391" s="180"/>
      <c r="BU391" s="180"/>
      <c r="BV391" s="180"/>
      <c r="BW391" s="180"/>
      <c r="BX391" s="180"/>
      <c r="BY391" s="180"/>
      <c r="BZ391" s="182"/>
      <c r="CA391" s="180"/>
      <c r="CB391" s="180"/>
      <c r="CC391" s="180"/>
      <c r="CD391" s="180"/>
      <c r="CE391" s="180"/>
      <c r="CF391" s="180"/>
      <c r="CG391" s="180"/>
      <c r="CH391" s="180"/>
      <c r="CI391" s="180"/>
      <c r="CJ391" s="180"/>
      <c r="CK391" s="180"/>
      <c r="CL391" s="180"/>
      <c r="CM391" s="180"/>
      <c r="CN391" s="180"/>
      <c r="CO391" s="180"/>
      <c r="CP391" s="180"/>
      <c r="CQ391" s="180"/>
      <c r="CR391" s="180"/>
      <c r="CS391" s="180"/>
      <c r="CT391" s="180"/>
      <c r="CU391" s="180"/>
      <c r="CV391" s="180"/>
      <c r="CW391" s="180"/>
      <c r="CX391" s="180"/>
      <c r="CY391" s="181"/>
    </row>
    <row r="392" spans="2:103" s="1" customFormat="1" ht="30" customHeight="1">
      <c r="B392" s="183">
        <v>387</v>
      </c>
      <c r="C392" s="370">
        <v>43283</v>
      </c>
      <c r="D392" s="183" t="s">
        <v>165</v>
      </c>
      <c r="E392" s="184" t="s">
        <v>132</v>
      </c>
      <c r="F392" s="184" t="s">
        <v>135</v>
      </c>
      <c r="G392" s="343" t="s">
        <v>105</v>
      </c>
      <c r="H392" s="348">
        <v>3</v>
      </c>
      <c r="I392" s="349">
        <v>5</v>
      </c>
      <c r="J392" s="349">
        <v>1</v>
      </c>
      <c r="K392" s="349">
        <v>2</v>
      </c>
      <c r="L392" s="349"/>
      <c r="M392" s="349">
        <v>3</v>
      </c>
      <c r="N392" s="350">
        <v>3</v>
      </c>
      <c r="O392" s="349"/>
      <c r="P392" s="349"/>
      <c r="Q392" s="351">
        <v>3</v>
      </c>
      <c r="R392" s="349">
        <v>3</v>
      </c>
      <c r="S392" s="349">
        <v>5</v>
      </c>
      <c r="T392" s="349">
        <v>5</v>
      </c>
      <c r="U392" s="349">
        <v>5</v>
      </c>
      <c r="V392" s="351">
        <v>4</v>
      </c>
      <c r="W392" s="351">
        <v>4</v>
      </c>
      <c r="X392" s="183"/>
      <c r="Y392" s="183"/>
      <c r="AB392" s="185"/>
      <c r="AC392" s="185"/>
      <c r="AD392" s="185"/>
      <c r="AE392" s="185"/>
      <c r="AF392" s="185"/>
      <c r="AG392" s="185"/>
      <c r="AH392" s="185"/>
      <c r="AI392" s="185"/>
      <c r="AJ392" s="185"/>
      <c r="AK392" s="185"/>
      <c r="AL392" s="185"/>
      <c r="AM392" s="185"/>
      <c r="AN392" s="185"/>
      <c r="AO392" s="185"/>
      <c r="AP392" s="185"/>
      <c r="AQ392" s="185"/>
      <c r="AR392" s="180"/>
      <c r="AS392" s="180"/>
      <c r="AT392" s="180"/>
      <c r="AU392" s="180"/>
      <c r="AV392" s="180"/>
      <c r="AW392" s="180"/>
      <c r="AX392" s="180"/>
      <c r="AY392" s="180"/>
      <c r="AZ392" s="181"/>
      <c r="BA392" s="181"/>
      <c r="BB392" s="180"/>
      <c r="BC392" s="180"/>
      <c r="BD392" s="180"/>
      <c r="BE392" s="180"/>
      <c r="BF392" s="180"/>
      <c r="BG392" s="180"/>
      <c r="BH392" s="180"/>
      <c r="BI392" s="180"/>
      <c r="BJ392" s="180"/>
      <c r="BK392" s="180"/>
      <c r="BL392" s="180"/>
      <c r="BM392" s="180"/>
      <c r="BN392" s="180"/>
      <c r="BO392" s="180"/>
      <c r="BP392" s="180"/>
      <c r="BQ392" s="180"/>
      <c r="BR392" s="180"/>
      <c r="BS392" s="180"/>
      <c r="BT392" s="180"/>
      <c r="BU392" s="180"/>
      <c r="BV392" s="180"/>
      <c r="BW392" s="180"/>
      <c r="BX392" s="180"/>
      <c r="BY392" s="180"/>
      <c r="BZ392" s="182"/>
      <c r="CA392" s="180"/>
      <c r="CB392" s="180"/>
      <c r="CC392" s="180"/>
      <c r="CD392" s="180"/>
      <c r="CE392" s="180"/>
      <c r="CF392" s="180"/>
      <c r="CG392" s="180"/>
      <c r="CH392" s="180"/>
      <c r="CI392" s="180"/>
      <c r="CJ392" s="180"/>
      <c r="CK392" s="180"/>
      <c r="CL392" s="180"/>
      <c r="CM392" s="180"/>
      <c r="CN392" s="180"/>
      <c r="CO392" s="180"/>
      <c r="CP392" s="180"/>
      <c r="CQ392" s="180"/>
      <c r="CR392" s="180"/>
      <c r="CS392" s="180"/>
      <c r="CT392" s="180"/>
      <c r="CU392" s="180"/>
      <c r="CV392" s="180"/>
      <c r="CW392" s="180"/>
      <c r="CX392" s="180"/>
      <c r="CY392" s="181"/>
    </row>
    <row r="393" spans="2:103" s="1" customFormat="1" ht="30" customHeight="1">
      <c r="B393" s="183">
        <v>388</v>
      </c>
      <c r="C393" s="370">
        <v>43283</v>
      </c>
      <c r="D393" s="183" t="s">
        <v>165</v>
      </c>
      <c r="E393" s="184" t="s">
        <v>132</v>
      </c>
      <c r="F393" s="184" t="s">
        <v>134</v>
      </c>
      <c r="G393" s="343" t="s">
        <v>111</v>
      </c>
      <c r="H393" s="348">
        <v>4</v>
      </c>
      <c r="I393" s="349">
        <v>4</v>
      </c>
      <c r="J393" s="349">
        <v>3</v>
      </c>
      <c r="K393" s="349">
        <v>3</v>
      </c>
      <c r="L393" s="349">
        <v>5</v>
      </c>
      <c r="M393" s="349">
        <v>4</v>
      </c>
      <c r="N393" s="350">
        <v>5</v>
      </c>
      <c r="O393" s="349">
        <v>4</v>
      </c>
      <c r="P393" s="349">
        <v>4</v>
      </c>
      <c r="Q393" s="351"/>
      <c r="R393" s="349">
        <v>5</v>
      </c>
      <c r="S393" s="349">
        <v>5</v>
      </c>
      <c r="T393" s="349">
        <v>5</v>
      </c>
      <c r="U393" s="349"/>
      <c r="V393" s="351">
        <v>5</v>
      </c>
      <c r="W393" s="351">
        <v>5</v>
      </c>
      <c r="X393" s="183"/>
      <c r="Y393" s="183"/>
      <c r="AB393" s="185"/>
      <c r="AC393" s="185"/>
      <c r="AD393" s="185"/>
      <c r="AE393" s="185"/>
      <c r="AF393" s="185"/>
      <c r="AG393" s="185"/>
      <c r="AH393" s="185"/>
      <c r="AI393" s="185"/>
      <c r="AJ393" s="185"/>
      <c r="AK393" s="185"/>
      <c r="AL393" s="185"/>
      <c r="AM393" s="185"/>
      <c r="AN393" s="185"/>
      <c r="AO393" s="185"/>
      <c r="AP393" s="185"/>
      <c r="AQ393" s="185"/>
      <c r="AR393" s="180"/>
      <c r="AS393" s="180"/>
      <c r="AT393" s="180"/>
      <c r="AU393" s="180"/>
      <c r="AV393" s="180"/>
      <c r="AW393" s="180"/>
      <c r="AX393" s="180"/>
      <c r="AY393" s="180"/>
      <c r="AZ393" s="181"/>
      <c r="BA393" s="181"/>
      <c r="BB393" s="180"/>
      <c r="BC393" s="180"/>
      <c r="BD393" s="180"/>
      <c r="BE393" s="180"/>
      <c r="BF393" s="180"/>
      <c r="BG393" s="180"/>
      <c r="BH393" s="180"/>
      <c r="BI393" s="180"/>
      <c r="BJ393" s="180"/>
      <c r="BK393" s="180"/>
      <c r="BL393" s="180"/>
      <c r="BM393" s="180"/>
      <c r="BN393" s="180"/>
      <c r="BO393" s="180"/>
      <c r="BP393" s="180"/>
      <c r="BQ393" s="180"/>
      <c r="BR393" s="180"/>
      <c r="BS393" s="180"/>
      <c r="BT393" s="180"/>
      <c r="BU393" s="180"/>
      <c r="BV393" s="180"/>
      <c r="BW393" s="180"/>
      <c r="BX393" s="180"/>
      <c r="BY393" s="180"/>
      <c r="BZ393" s="182"/>
      <c r="CA393" s="180"/>
      <c r="CB393" s="180"/>
      <c r="CC393" s="180"/>
      <c r="CD393" s="180"/>
      <c r="CE393" s="180"/>
      <c r="CF393" s="180"/>
      <c r="CG393" s="180"/>
      <c r="CH393" s="180"/>
      <c r="CI393" s="180"/>
      <c r="CJ393" s="180"/>
      <c r="CK393" s="180"/>
      <c r="CL393" s="180"/>
      <c r="CM393" s="180"/>
      <c r="CN393" s="180"/>
      <c r="CO393" s="180"/>
      <c r="CP393" s="180"/>
      <c r="CQ393" s="180"/>
      <c r="CR393" s="180"/>
      <c r="CS393" s="180"/>
      <c r="CT393" s="180"/>
      <c r="CU393" s="180"/>
      <c r="CV393" s="180"/>
      <c r="CW393" s="180"/>
      <c r="CX393" s="180"/>
      <c r="CY393" s="181"/>
    </row>
    <row r="394" spans="2:103" s="1" customFormat="1" ht="30" customHeight="1">
      <c r="B394" s="183">
        <v>389</v>
      </c>
      <c r="C394" s="370">
        <v>43283</v>
      </c>
      <c r="D394" s="183" t="s">
        <v>165</v>
      </c>
      <c r="E394" s="184" t="s">
        <v>133</v>
      </c>
      <c r="F394" s="184" t="s">
        <v>135</v>
      </c>
      <c r="G394" s="343" t="s">
        <v>99</v>
      </c>
      <c r="H394" s="348"/>
      <c r="I394" s="349">
        <v>3</v>
      </c>
      <c r="J394" s="349">
        <v>4</v>
      </c>
      <c r="K394" s="349">
        <v>4</v>
      </c>
      <c r="L394" s="349"/>
      <c r="M394" s="349">
        <v>3</v>
      </c>
      <c r="N394" s="350">
        <v>3</v>
      </c>
      <c r="O394" s="349"/>
      <c r="P394" s="349"/>
      <c r="Q394" s="351">
        <v>3</v>
      </c>
      <c r="R394" s="349">
        <v>4</v>
      </c>
      <c r="S394" s="349">
        <v>3</v>
      </c>
      <c r="T394" s="349">
        <v>3</v>
      </c>
      <c r="U394" s="349"/>
      <c r="V394" s="351">
        <v>4</v>
      </c>
      <c r="W394" s="351">
        <v>3</v>
      </c>
      <c r="X394" s="183"/>
      <c r="Y394" s="183"/>
      <c r="AB394" s="185"/>
      <c r="AC394" s="185"/>
      <c r="AD394" s="185"/>
      <c r="AE394" s="185"/>
      <c r="AF394" s="185"/>
      <c r="AG394" s="185"/>
      <c r="AH394" s="185"/>
      <c r="AI394" s="185"/>
      <c r="AJ394" s="185"/>
      <c r="AK394" s="185"/>
      <c r="AL394" s="185"/>
      <c r="AM394" s="185"/>
      <c r="AN394" s="185"/>
      <c r="AO394" s="185"/>
      <c r="AP394" s="185"/>
      <c r="AQ394" s="185"/>
      <c r="AR394" s="180"/>
      <c r="AS394" s="180"/>
      <c r="AT394" s="180"/>
      <c r="AU394" s="180"/>
      <c r="AV394" s="180"/>
      <c r="AW394" s="180"/>
      <c r="AX394" s="180"/>
      <c r="AY394" s="180"/>
      <c r="AZ394" s="181"/>
      <c r="BA394" s="181"/>
      <c r="BB394" s="180"/>
      <c r="BC394" s="180"/>
      <c r="BD394" s="180"/>
      <c r="BE394" s="180"/>
      <c r="BF394" s="180"/>
      <c r="BG394" s="180"/>
      <c r="BH394" s="180"/>
      <c r="BI394" s="180"/>
      <c r="BJ394" s="180"/>
      <c r="BK394" s="180"/>
      <c r="BL394" s="180"/>
      <c r="BM394" s="180"/>
      <c r="BN394" s="180"/>
      <c r="BO394" s="180"/>
      <c r="BP394" s="180"/>
      <c r="BQ394" s="180"/>
      <c r="BR394" s="180"/>
      <c r="BS394" s="180"/>
      <c r="BT394" s="180"/>
      <c r="BU394" s="180"/>
      <c r="BV394" s="180"/>
      <c r="BW394" s="180"/>
      <c r="BX394" s="180"/>
      <c r="BY394" s="180"/>
      <c r="BZ394" s="182"/>
      <c r="CA394" s="180"/>
      <c r="CB394" s="180"/>
      <c r="CC394" s="180"/>
      <c r="CD394" s="180"/>
      <c r="CE394" s="180"/>
      <c r="CF394" s="180"/>
      <c r="CG394" s="180"/>
      <c r="CH394" s="180"/>
      <c r="CI394" s="180"/>
      <c r="CJ394" s="180"/>
      <c r="CK394" s="180"/>
      <c r="CL394" s="180"/>
      <c r="CM394" s="180"/>
      <c r="CN394" s="180"/>
      <c r="CO394" s="180"/>
      <c r="CP394" s="180"/>
      <c r="CQ394" s="180"/>
      <c r="CR394" s="180"/>
      <c r="CS394" s="180"/>
      <c r="CT394" s="180"/>
      <c r="CU394" s="180"/>
      <c r="CV394" s="180"/>
      <c r="CW394" s="180"/>
      <c r="CX394" s="180"/>
      <c r="CY394" s="181"/>
    </row>
    <row r="395" spans="2:103" s="1" customFormat="1" ht="30" customHeight="1">
      <c r="B395" s="183">
        <v>390</v>
      </c>
      <c r="C395" s="370">
        <v>43283</v>
      </c>
      <c r="D395" s="183" t="s">
        <v>165</v>
      </c>
      <c r="E395" s="184" t="s">
        <v>132</v>
      </c>
      <c r="F395" s="184" t="s">
        <v>135</v>
      </c>
      <c r="G395" s="343" t="s">
        <v>102</v>
      </c>
      <c r="H395" s="348">
        <v>1</v>
      </c>
      <c r="I395" s="349">
        <v>3</v>
      </c>
      <c r="J395" s="349">
        <v>1</v>
      </c>
      <c r="K395" s="349"/>
      <c r="L395" s="349">
        <v>1</v>
      </c>
      <c r="M395" s="349">
        <v>2</v>
      </c>
      <c r="N395" s="350">
        <v>2</v>
      </c>
      <c r="O395" s="349">
        <v>3</v>
      </c>
      <c r="P395" s="349">
        <v>4</v>
      </c>
      <c r="Q395" s="351">
        <v>3</v>
      </c>
      <c r="R395" s="349">
        <v>3</v>
      </c>
      <c r="S395" s="349">
        <v>2</v>
      </c>
      <c r="T395" s="349">
        <v>2</v>
      </c>
      <c r="U395" s="349">
        <v>1</v>
      </c>
      <c r="V395" s="351">
        <v>3</v>
      </c>
      <c r="W395" s="351">
        <v>1</v>
      </c>
      <c r="X395" s="183"/>
      <c r="Y395" s="183"/>
      <c r="AB395" s="185"/>
      <c r="AC395" s="185"/>
      <c r="AD395" s="185"/>
      <c r="AE395" s="185"/>
      <c r="AF395" s="185"/>
      <c r="AG395" s="185"/>
      <c r="AH395" s="185"/>
      <c r="AI395" s="185"/>
      <c r="AJ395" s="185"/>
      <c r="AK395" s="185"/>
      <c r="AL395" s="185"/>
      <c r="AM395" s="185"/>
      <c r="AN395" s="185"/>
      <c r="AO395" s="185"/>
      <c r="AP395" s="185"/>
      <c r="AQ395" s="185"/>
      <c r="AR395" s="180"/>
      <c r="AS395" s="180"/>
      <c r="AT395" s="180"/>
      <c r="AU395" s="180"/>
      <c r="AV395" s="180"/>
      <c r="AW395" s="180"/>
      <c r="AX395" s="180"/>
      <c r="AY395" s="180"/>
      <c r="AZ395" s="181"/>
      <c r="BA395" s="181"/>
      <c r="BB395" s="180"/>
      <c r="BC395" s="180"/>
      <c r="BD395" s="180"/>
      <c r="BE395" s="180"/>
      <c r="BF395" s="180"/>
      <c r="BG395" s="180"/>
      <c r="BH395" s="180"/>
      <c r="BI395" s="180"/>
      <c r="BJ395" s="180"/>
      <c r="BK395" s="180"/>
      <c r="BL395" s="180"/>
      <c r="BM395" s="180"/>
      <c r="BN395" s="180"/>
      <c r="BO395" s="180"/>
      <c r="BP395" s="180"/>
      <c r="BQ395" s="180"/>
      <c r="BR395" s="180"/>
      <c r="BS395" s="180"/>
      <c r="BT395" s="180"/>
      <c r="BU395" s="180"/>
      <c r="BV395" s="180"/>
      <c r="BW395" s="180"/>
      <c r="BX395" s="180"/>
      <c r="BY395" s="180"/>
      <c r="BZ395" s="182"/>
      <c r="CA395" s="180"/>
      <c r="CB395" s="180"/>
      <c r="CC395" s="180"/>
      <c r="CD395" s="180"/>
      <c r="CE395" s="180"/>
      <c r="CF395" s="180"/>
      <c r="CG395" s="180"/>
      <c r="CH395" s="180"/>
      <c r="CI395" s="180"/>
      <c r="CJ395" s="180"/>
      <c r="CK395" s="180"/>
      <c r="CL395" s="180"/>
      <c r="CM395" s="180"/>
      <c r="CN395" s="180"/>
      <c r="CO395" s="180"/>
      <c r="CP395" s="180"/>
      <c r="CQ395" s="180"/>
      <c r="CR395" s="180"/>
      <c r="CS395" s="180"/>
      <c r="CT395" s="180"/>
      <c r="CU395" s="180"/>
      <c r="CV395" s="180"/>
      <c r="CW395" s="180"/>
      <c r="CX395" s="180"/>
      <c r="CY395" s="181"/>
    </row>
    <row r="396" spans="2:103" s="1" customFormat="1" ht="30" customHeight="1">
      <c r="B396" s="183">
        <v>391</v>
      </c>
      <c r="C396" s="370">
        <v>43283</v>
      </c>
      <c r="D396" s="183" t="s">
        <v>165</v>
      </c>
      <c r="E396" s="184" t="s">
        <v>132</v>
      </c>
      <c r="F396" s="184" t="s">
        <v>135</v>
      </c>
      <c r="G396" s="343" t="s">
        <v>130</v>
      </c>
      <c r="H396" s="348">
        <v>5</v>
      </c>
      <c r="I396" s="349">
        <v>4</v>
      </c>
      <c r="J396" s="349">
        <v>3</v>
      </c>
      <c r="K396" s="349">
        <v>3</v>
      </c>
      <c r="L396" s="349">
        <v>5</v>
      </c>
      <c r="M396" s="349"/>
      <c r="N396" s="350">
        <v>5</v>
      </c>
      <c r="O396" s="349">
        <v>5</v>
      </c>
      <c r="P396" s="349">
        <v>4</v>
      </c>
      <c r="Q396" s="351">
        <v>5</v>
      </c>
      <c r="R396" s="349">
        <v>5</v>
      </c>
      <c r="S396" s="349">
        <v>4</v>
      </c>
      <c r="T396" s="349">
        <v>4</v>
      </c>
      <c r="U396" s="349">
        <v>3</v>
      </c>
      <c r="V396" s="351">
        <v>4</v>
      </c>
      <c r="W396" s="351">
        <v>5</v>
      </c>
      <c r="X396" s="183"/>
      <c r="Y396" s="183"/>
      <c r="AB396" s="185"/>
      <c r="AC396" s="185"/>
      <c r="AD396" s="185"/>
      <c r="AE396" s="185"/>
      <c r="AF396" s="185"/>
      <c r="AG396" s="185"/>
      <c r="AH396" s="185"/>
      <c r="AI396" s="185"/>
      <c r="AJ396" s="185"/>
      <c r="AK396" s="185"/>
      <c r="AL396" s="185"/>
      <c r="AM396" s="185"/>
      <c r="AN396" s="185"/>
      <c r="AO396" s="185"/>
      <c r="AP396" s="185"/>
      <c r="AQ396" s="185"/>
      <c r="AR396" s="180"/>
      <c r="AS396" s="180"/>
      <c r="AT396" s="180"/>
      <c r="AU396" s="180"/>
      <c r="AV396" s="180"/>
      <c r="AW396" s="180"/>
      <c r="AX396" s="180"/>
      <c r="AY396" s="180"/>
      <c r="AZ396" s="181"/>
      <c r="BA396" s="181"/>
      <c r="BB396" s="180"/>
      <c r="BC396" s="180"/>
      <c r="BD396" s="180"/>
      <c r="BE396" s="180"/>
      <c r="BF396" s="180"/>
      <c r="BG396" s="180"/>
      <c r="BH396" s="180"/>
      <c r="BI396" s="180"/>
      <c r="BJ396" s="180"/>
      <c r="BK396" s="180"/>
      <c r="BL396" s="180"/>
      <c r="BM396" s="180"/>
      <c r="BN396" s="180"/>
      <c r="BO396" s="180"/>
      <c r="BP396" s="180"/>
      <c r="BQ396" s="180"/>
      <c r="BR396" s="180"/>
      <c r="BS396" s="180"/>
      <c r="BT396" s="180"/>
      <c r="BU396" s="180"/>
      <c r="BV396" s="180"/>
      <c r="BW396" s="180"/>
      <c r="BX396" s="180"/>
      <c r="BY396" s="180"/>
      <c r="BZ396" s="182"/>
      <c r="CA396" s="180"/>
      <c r="CB396" s="180"/>
      <c r="CC396" s="180"/>
      <c r="CD396" s="180"/>
      <c r="CE396" s="180"/>
      <c r="CF396" s="180"/>
      <c r="CG396" s="180"/>
      <c r="CH396" s="180"/>
      <c r="CI396" s="180"/>
      <c r="CJ396" s="180"/>
      <c r="CK396" s="180"/>
      <c r="CL396" s="180"/>
      <c r="CM396" s="180"/>
      <c r="CN396" s="180"/>
      <c r="CO396" s="180"/>
      <c r="CP396" s="180"/>
      <c r="CQ396" s="180"/>
      <c r="CR396" s="180"/>
      <c r="CS396" s="180"/>
      <c r="CT396" s="180"/>
      <c r="CU396" s="180"/>
      <c r="CV396" s="180"/>
      <c r="CW396" s="180"/>
      <c r="CX396" s="180"/>
      <c r="CY396" s="181"/>
    </row>
    <row r="397" spans="2:103" s="1" customFormat="1" ht="30" customHeight="1">
      <c r="B397" s="183">
        <v>392</v>
      </c>
      <c r="C397" s="370">
        <v>43283</v>
      </c>
      <c r="D397" s="183" t="s">
        <v>165</v>
      </c>
      <c r="E397" s="184" t="s">
        <v>132</v>
      </c>
      <c r="F397" s="184" t="s">
        <v>135</v>
      </c>
      <c r="G397" s="343" t="s">
        <v>118</v>
      </c>
      <c r="H397" s="348">
        <v>5</v>
      </c>
      <c r="I397" s="349">
        <v>5</v>
      </c>
      <c r="J397" s="349">
        <v>2</v>
      </c>
      <c r="K397" s="349">
        <v>2</v>
      </c>
      <c r="L397" s="349">
        <v>4</v>
      </c>
      <c r="M397" s="349">
        <v>4</v>
      </c>
      <c r="N397" s="350">
        <v>4</v>
      </c>
      <c r="O397" s="349">
        <v>4</v>
      </c>
      <c r="P397" s="349">
        <v>4</v>
      </c>
      <c r="Q397" s="351">
        <v>4</v>
      </c>
      <c r="R397" s="349">
        <v>4</v>
      </c>
      <c r="S397" s="349">
        <v>4</v>
      </c>
      <c r="T397" s="349">
        <v>4</v>
      </c>
      <c r="U397" s="349">
        <v>4</v>
      </c>
      <c r="V397" s="351">
        <v>4</v>
      </c>
      <c r="W397" s="351">
        <v>5</v>
      </c>
      <c r="X397" s="183"/>
      <c r="Y397" s="183"/>
      <c r="AB397" s="185"/>
      <c r="AC397" s="185"/>
      <c r="AD397" s="185"/>
      <c r="AE397" s="185"/>
      <c r="AF397" s="185"/>
      <c r="AG397" s="185"/>
      <c r="AH397" s="185"/>
      <c r="AI397" s="185"/>
      <c r="AJ397" s="185"/>
      <c r="AK397" s="185"/>
      <c r="AL397" s="185"/>
      <c r="AM397" s="185"/>
      <c r="AN397" s="185"/>
      <c r="AO397" s="185"/>
      <c r="AP397" s="185"/>
      <c r="AQ397" s="185"/>
      <c r="AR397" s="180"/>
      <c r="AS397" s="180"/>
      <c r="AT397" s="180"/>
      <c r="AU397" s="180"/>
      <c r="AV397" s="180"/>
      <c r="AW397" s="180"/>
      <c r="AX397" s="180"/>
      <c r="AY397" s="180"/>
      <c r="AZ397" s="181"/>
      <c r="BA397" s="181"/>
      <c r="BB397" s="180"/>
      <c r="BC397" s="180"/>
      <c r="BD397" s="180"/>
      <c r="BE397" s="180"/>
      <c r="BF397" s="180"/>
      <c r="BG397" s="180"/>
      <c r="BH397" s="180"/>
      <c r="BI397" s="180"/>
      <c r="BJ397" s="180"/>
      <c r="BK397" s="180"/>
      <c r="BL397" s="180"/>
      <c r="BM397" s="180"/>
      <c r="BN397" s="180"/>
      <c r="BO397" s="180"/>
      <c r="BP397" s="180"/>
      <c r="BQ397" s="180"/>
      <c r="BR397" s="180"/>
      <c r="BS397" s="180"/>
      <c r="BT397" s="180"/>
      <c r="BU397" s="180"/>
      <c r="BV397" s="180"/>
      <c r="BW397" s="180"/>
      <c r="BX397" s="180"/>
      <c r="BY397" s="180"/>
      <c r="BZ397" s="182"/>
      <c r="CA397" s="180"/>
      <c r="CB397" s="180"/>
      <c r="CC397" s="180"/>
      <c r="CD397" s="180"/>
      <c r="CE397" s="180"/>
      <c r="CF397" s="180"/>
      <c r="CG397" s="180"/>
      <c r="CH397" s="180"/>
      <c r="CI397" s="180"/>
      <c r="CJ397" s="180"/>
      <c r="CK397" s="180"/>
      <c r="CL397" s="180"/>
      <c r="CM397" s="180"/>
      <c r="CN397" s="180"/>
      <c r="CO397" s="180"/>
      <c r="CP397" s="180"/>
      <c r="CQ397" s="180"/>
      <c r="CR397" s="180"/>
      <c r="CS397" s="180"/>
      <c r="CT397" s="180"/>
      <c r="CU397" s="180"/>
      <c r="CV397" s="180"/>
      <c r="CW397" s="180"/>
      <c r="CX397" s="180"/>
      <c r="CY397" s="181"/>
    </row>
    <row r="398" spans="2:103" s="1" customFormat="1" ht="30" customHeight="1">
      <c r="B398" s="367">
        <v>393</v>
      </c>
      <c r="C398" s="370">
        <v>43283</v>
      </c>
      <c r="D398" s="183" t="s">
        <v>165</v>
      </c>
      <c r="E398" s="184" t="s">
        <v>132</v>
      </c>
      <c r="F398" s="184" t="s">
        <v>135</v>
      </c>
      <c r="G398" s="343" t="s">
        <v>121</v>
      </c>
      <c r="H398" s="348">
        <v>4</v>
      </c>
      <c r="I398" s="349">
        <v>5</v>
      </c>
      <c r="J398" s="349"/>
      <c r="K398" s="349"/>
      <c r="L398" s="349">
        <v>4</v>
      </c>
      <c r="M398" s="349">
        <v>4</v>
      </c>
      <c r="N398" s="350">
        <v>4</v>
      </c>
      <c r="O398" s="349">
        <v>4</v>
      </c>
      <c r="P398" s="349"/>
      <c r="Q398" s="351">
        <v>4</v>
      </c>
      <c r="R398" s="349">
        <v>4</v>
      </c>
      <c r="S398" s="349">
        <v>4</v>
      </c>
      <c r="T398" s="349">
        <v>3</v>
      </c>
      <c r="U398" s="349"/>
      <c r="V398" s="351">
        <v>5</v>
      </c>
      <c r="W398" s="351">
        <v>4</v>
      </c>
      <c r="X398" s="183"/>
      <c r="Y398" s="183"/>
      <c r="AB398" s="185"/>
      <c r="AC398" s="185"/>
      <c r="AD398" s="185"/>
      <c r="AE398" s="185"/>
      <c r="AF398" s="185"/>
      <c r="AG398" s="185"/>
      <c r="AH398" s="185"/>
      <c r="AI398" s="185"/>
      <c r="AJ398" s="185"/>
      <c r="AK398" s="185"/>
      <c r="AL398" s="185"/>
      <c r="AM398" s="185"/>
      <c r="AN398" s="185"/>
      <c r="AO398" s="185"/>
      <c r="AP398" s="185"/>
      <c r="AQ398" s="185"/>
      <c r="AR398" s="180"/>
      <c r="AS398" s="180"/>
      <c r="AT398" s="180"/>
      <c r="AU398" s="180"/>
      <c r="AV398" s="180"/>
      <c r="AW398" s="180"/>
      <c r="AX398" s="180"/>
      <c r="AY398" s="180"/>
      <c r="AZ398" s="181"/>
      <c r="BA398" s="181"/>
      <c r="BB398" s="180"/>
      <c r="BC398" s="180"/>
      <c r="BD398" s="180"/>
      <c r="BE398" s="180"/>
      <c r="BF398" s="180"/>
      <c r="BG398" s="180"/>
      <c r="BH398" s="180"/>
      <c r="BI398" s="180"/>
      <c r="BJ398" s="180"/>
      <c r="BK398" s="180"/>
      <c r="BL398" s="180"/>
      <c r="BM398" s="180"/>
      <c r="BN398" s="180"/>
      <c r="BO398" s="180"/>
      <c r="BP398" s="180"/>
      <c r="BQ398" s="180"/>
      <c r="BR398" s="180"/>
      <c r="BS398" s="180"/>
      <c r="BT398" s="180"/>
      <c r="BU398" s="180"/>
      <c r="BV398" s="180"/>
      <c r="BW398" s="180"/>
      <c r="BX398" s="180"/>
      <c r="BY398" s="180"/>
      <c r="BZ398" s="182"/>
      <c r="CA398" s="180"/>
      <c r="CB398" s="180"/>
      <c r="CC398" s="180"/>
      <c r="CD398" s="180"/>
      <c r="CE398" s="180"/>
      <c r="CF398" s="180"/>
      <c r="CG398" s="180"/>
      <c r="CH398" s="180"/>
      <c r="CI398" s="180"/>
      <c r="CJ398" s="180"/>
      <c r="CK398" s="180"/>
      <c r="CL398" s="180"/>
      <c r="CM398" s="180"/>
      <c r="CN398" s="180"/>
      <c r="CO398" s="180"/>
      <c r="CP398" s="180"/>
      <c r="CQ398" s="180"/>
      <c r="CR398" s="180"/>
      <c r="CS398" s="180"/>
      <c r="CT398" s="180"/>
      <c r="CU398" s="180"/>
      <c r="CV398" s="180"/>
      <c r="CW398" s="180"/>
      <c r="CX398" s="180"/>
      <c r="CY398" s="181"/>
    </row>
    <row r="399" spans="2:103" s="1" customFormat="1" ht="30" customHeight="1">
      <c r="B399" s="183">
        <v>394</v>
      </c>
      <c r="C399" s="370">
        <v>43283</v>
      </c>
      <c r="D399" s="183" t="s">
        <v>165</v>
      </c>
      <c r="E399" s="184" t="s">
        <v>132</v>
      </c>
      <c r="F399" s="184" t="s">
        <v>135</v>
      </c>
      <c r="G399" s="343" t="s">
        <v>113</v>
      </c>
      <c r="H399" s="348">
        <v>4</v>
      </c>
      <c r="I399" s="349"/>
      <c r="J399" s="349">
        <v>3</v>
      </c>
      <c r="K399" s="349">
        <v>2</v>
      </c>
      <c r="L399" s="349"/>
      <c r="M399" s="349">
        <v>3</v>
      </c>
      <c r="N399" s="350">
        <v>4</v>
      </c>
      <c r="O399" s="349">
        <v>2</v>
      </c>
      <c r="P399" s="349">
        <v>2</v>
      </c>
      <c r="Q399" s="351">
        <v>4</v>
      </c>
      <c r="R399" s="349"/>
      <c r="S399" s="349">
        <v>2</v>
      </c>
      <c r="T399" s="349">
        <v>2</v>
      </c>
      <c r="U399" s="349">
        <v>2</v>
      </c>
      <c r="V399" s="351">
        <v>3</v>
      </c>
      <c r="W399" s="351">
        <v>3</v>
      </c>
      <c r="X399" s="183"/>
      <c r="Y399" s="183"/>
      <c r="AB399" s="185"/>
      <c r="AC399" s="185"/>
      <c r="AD399" s="185"/>
      <c r="AE399" s="185"/>
      <c r="AF399" s="185"/>
      <c r="AG399" s="185"/>
      <c r="AH399" s="185"/>
      <c r="AI399" s="185"/>
      <c r="AJ399" s="185"/>
      <c r="AK399" s="185"/>
      <c r="AL399" s="185"/>
      <c r="AM399" s="185"/>
      <c r="AN399" s="185"/>
      <c r="AO399" s="185"/>
      <c r="AP399" s="185"/>
      <c r="AQ399" s="185"/>
      <c r="AR399" s="180"/>
      <c r="AS399" s="180"/>
      <c r="AT399" s="180"/>
      <c r="AU399" s="180"/>
      <c r="AV399" s="180"/>
      <c r="AW399" s="180"/>
      <c r="AX399" s="180"/>
      <c r="AY399" s="180"/>
      <c r="AZ399" s="181"/>
      <c r="BA399" s="181"/>
      <c r="BB399" s="180"/>
      <c r="BC399" s="180"/>
      <c r="BD399" s="180"/>
      <c r="BE399" s="180"/>
      <c r="BF399" s="180"/>
      <c r="BG399" s="180"/>
      <c r="BH399" s="180"/>
      <c r="BI399" s="180"/>
      <c r="BJ399" s="180"/>
      <c r="BK399" s="180"/>
      <c r="BL399" s="180"/>
      <c r="BM399" s="180"/>
      <c r="BN399" s="180"/>
      <c r="BO399" s="180"/>
      <c r="BP399" s="180"/>
      <c r="BQ399" s="180"/>
      <c r="BR399" s="180"/>
      <c r="BS399" s="180"/>
      <c r="BT399" s="180"/>
      <c r="BU399" s="180"/>
      <c r="BV399" s="180"/>
      <c r="BW399" s="180"/>
      <c r="BX399" s="180"/>
      <c r="BY399" s="180"/>
      <c r="BZ399" s="182"/>
      <c r="CA399" s="180"/>
      <c r="CB399" s="180"/>
      <c r="CC399" s="180"/>
      <c r="CD399" s="180"/>
      <c r="CE399" s="180"/>
      <c r="CF399" s="180"/>
      <c r="CG399" s="180"/>
      <c r="CH399" s="180"/>
      <c r="CI399" s="180"/>
      <c r="CJ399" s="180"/>
      <c r="CK399" s="180"/>
      <c r="CL399" s="180"/>
      <c r="CM399" s="180"/>
      <c r="CN399" s="180"/>
      <c r="CO399" s="180"/>
      <c r="CP399" s="180"/>
      <c r="CQ399" s="180"/>
      <c r="CR399" s="180"/>
      <c r="CS399" s="180"/>
      <c r="CT399" s="180"/>
      <c r="CU399" s="180"/>
      <c r="CV399" s="180"/>
      <c r="CW399" s="180"/>
      <c r="CX399" s="180"/>
      <c r="CY399" s="181"/>
    </row>
    <row r="400" spans="2:103" s="1" customFormat="1" ht="30" customHeight="1">
      <c r="B400" s="183">
        <v>395</v>
      </c>
      <c r="C400" s="370">
        <v>43283</v>
      </c>
      <c r="D400" s="183" t="s">
        <v>165</v>
      </c>
      <c r="E400" s="184" t="s">
        <v>133</v>
      </c>
      <c r="F400" s="184" t="s">
        <v>135</v>
      </c>
      <c r="G400" s="343" t="s">
        <v>123</v>
      </c>
      <c r="H400" s="348">
        <v>4</v>
      </c>
      <c r="I400" s="349">
        <v>4</v>
      </c>
      <c r="J400" s="349">
        <v>3</v>
      </c>
      <c r="K400" s="349">
        <v>3</v>
      </c>
      <c r="L400" s="349"/>
      <c r="M400" s="349">
        <v>3</v>
      </c>
      <c r="N400" s="350"/>
      <c r="O400" s="349"/>
      <c r="P400" s="349"/>
      <c r="Q400" s="351">
        <v>5</v>
      </c>
      <c r="R400" s="349"/>
      <c r="S400" s="349">
        <v>4</v>
      </c>
      <c r="T400" s="349">
        <v>3</v>
      </c>
      <c r="U400" s="349">
        <v>3</v>
      </c>
      <c r="V400" s="351"/>
      <c r="W400" s="351">
        <v>3</v>
      </c>
      <c r="X400" s="183"/>
      <c r="Y400" s="183"/>
      <c r="AB400" s="185"/>
      <c r="AC400" s="185"/>
      <c r="AD400" s="185"/>
      <c r="AE400" s="185"/>
      <c r="AF400" s="185"/>
      <c r="AG400" s="185"/>
      <c r="AH400" s="185"/>
      <c r="AI400" s="185"/>
      <c r="AJ400" s="185"/>
      <c r="AK400" s="185"/>
      <c r="AL400" s="185"/>
      <c r="AM400" s="185"/>
      <c r="AN400" s="185"/>
      <c r="AO400" s="185"/>
      <c r="AP400" s="185"/>
      <c r="AQ400" s="185"/>
      <c r="AR400" s="180"/>
      <c r="AS400" s="180"/>
      <c r="AT400" s="180"/>
      <c r="AU400" s="180"/>
      <c r="AV400" s="180"/>
      <c r="AW400" s="180"/>
      <c r="AX400" s="180"/>
      <c r="AY400" s="180"/>
      <c r="AZ400" s="181"/>
      <c r="BA400" s="181"/>
      <c r="BB400" s="180"/>
      <c r="BC400" s="180"/>
      <c r="BD400" s="180"/>
      <c r="BE400" s="180"/>
      <c r="BF400" s="180"/>
      <c r="BG400" s="180"/>
      <c r="BH400" s="180"/>
      <c r="BI400" s="180"/>
      <c r="BJ400" s="180"/>
      <c r="BK400" s="180"/>
      <c r="BL400" s="180"/>
      <c r="BM400" s="180"/>
      <c r="BN400" s="180"/>
      <c r="BO400" s="180"/>
      <c r="BP400" s="180"/>
      <c r="BQ400" s="180"/>
      <c r="BR400" s="180"/>
      <c r="BS400" s="180"/>
      <c r="BT400" s="180"/>
      <c r="BU400" s="180"/>
      <c r="BV400" s="180"/>
      <c r="BW400" s="180"/>
      <c r="BX400" s="180"/>
      <c r="BY400" s="180"/>
      <c r="BZ400" s="182"/>
      <c r="CA400" s="180"/>
      <c r="CB400" s="180"/>
      <c r="CC400" s="180"/>
      <c r="CD400" s="180"/>
      <c r="CE400" s="180"/>
      <c r="CF400" s="180"/>
      <c r="CG400" s="180"/>
      <c r="CH400" s="180"/>
      <c r="CI400" s="180"/>
      <c r="CJ400" s="180"/>
      <c r="CK400" s="180"/>
      <c r="CL400" s="180"/>
      <c r="CM400" s="180"/>
      <c r="CN400" s="180"/>
      <c r="CO400" s="180"/>
      <c r="CP400" s="180"/>
      <c r="CQ400" s="180"/>
      <c r="CR400" s="180"/>
      <c r="CS400" s="180"/>
      <c r="CT400" s="180"/>
      <c r="CU400" s="180"/>
      <c r="CV400" s="180"/>
      <c r="CW400" s="180"/>
      <c r="CX400" s="180"/>
      <c r="CY400" s="181"/>
    </row>
    <row r="401" spans="2:103" s="1" customFormat="1" ht="30" customHeight="1">
      <c r="B401" s="183">
        <v>396</v>
      </c>
      <c r="C401" s="370">
        <v>43283</v>
      </c>
      <c r="D401" s="183" t="s">
        <v>165</v>
      </c>
      <c r="E401" s="184" t="s">
        <v>132</v>
      </c>
      <c r="F401" s="184" t="s">
        <v>135</v>
      </c>
      <c r="G401" s="343" t="s">
        <v>121</v>
      </c>
      <c r="H401" s="348">
        <v>5</v>
      </c>
      <c r="I401" s="349">
        <v>4</v>
      </c>
      <c r="J401" s="349">
        <v>5</v>
      </c>
      <c r="K401" s="349">
        <v>5</v>
      </c>
      <c r="L401" s="349">
        <v>5</v>
      </c>
      <c r="M401" s="349">
        <v>5</v>
      </c>
      <c r="N401" s="350">
        <v>5</v>
      </c>
      <c r="O401" s="349">
        <v>5</v>
      </c>
      <c r="P401" s="349">
        <v>4</v>
      </c>
      <c r="Q401" s="351">
        <v>5</v>
      </c>
      <c r="R401" s="349">
        <v>5</v>
      </c>
      <c r="S401" s="349">
        <v>5</v>
      </c>
      <c r="T401" s="349">
        <v>5</v>
      </c>
      <c r="U401" s="349">
        <v>5</v>
      </c>
      <c r="V401" s="351">
        <v>5</v>
      </c>
      <c r="W401" s="351">
        <v>5</v>
      </c>
      <c r="X401" s="183"/>
      <c r="Y401" s="183"/>
      <c r="AB401" s="185"/>
      <c r="AC401" s="185"/>
      <c r="AD401" s="185"/>
      <c r="AE401" s="185"/>
      <c r="AF401" s="185"/>
      <c r="AG401" s="185"/>
      <c r="AH401" s="185"/>
      <c r="AI401" s="185"/>
      <c r="AJ401" s="185"/>
      <c r="AK401" s="185"/>
      <c r="AL401" s="185"/>
      <c r="AM401" s="185"/>
      <c r="AN401" s="185"/>
      <c r="AO401" s="185"/>
      <c r="AP401" s="185"/>
      <c r="AQ401" s="185"/>
      <c r="AR401" s="180"/>
      <c r="AS401" s="180"/>
      <c r="AT401" s="180"/>
      <c r="AU401" s="180"/>
      <c r="AV401" s="180"/>
      <c r="AW401" s="180"/>
      <c r="AX401" s="180"/>
      <c r="AY401" s="180"/>
      <c r="AZ401" s="181"/>
      <c r="BA401" s="181"/>
      <c r="BB401" s="180"/>
      <c r="BC401" s="180"/>
      <c r="BD401" s="180"/>
      <c r="BE401" s="180"/>
      <c r="BF401" s="180"/>
      <c r="BG401" s="180"/>
      <c r="BH401" s="180"/>
      <c r="BI401" s="180"/>
      <c r="BJ401" s="180"/>
      <c r="BK401" s="180"/>
      <c r="BL401" s="180"/>
      <c r="BM401" s="180"/>
      <c r="BN401" s="180"/>
      <c r="BO401" s="180"/>
      <c r="BP401" s="180"/>
      <c r="BQ401" s="180"/>
      <c r="BR401" s="180"/>
      <c r="BS401" s="180"/>
      <c r="BT401" s="180"/>
      <c r="BU401" s="180"/>
      <c r="BV401" s="180"/>
      <c r="BW401" s="180"/>
      <c r="BX401" s="180"/>
      <c r="BY401" s="180"/>
      <c r="BZ401" s="182"/>
      <c r="CA401" s="180"/>
      <c r="CB401" s="180"/>
      <c r="CC401" s="180"/>
      <c r="CD401" s="180"/>
      <c r="CE401" s="180"/>
      <c r="CF401" s="180"/>
      <c r="CG401" s="180"/>
      <c r="CH401" s="180"/>
      <c r="CI401" s="180"/>
      <c r="CJ401" s="180"/>
      <c r="CK401" s="180"/>
      <c r="CL401" s="180"/>
      <c r="CM401" s="180"/>
      <c r="CN401" s="180"/>
      <c r="CO401" s="180"/>
      <c r="CP401" s="180"/>
      <c r="CQ401" s="180"/>
      <c r="CR401" s="180"/>
      <c r="CS401" s="180"/>
      <c r="CT401" s="180"/>
      <c r="CU401" s="180"/>
      <c r="CV401" s="180"/>
      <c r="CW401" s="180"/>
      <c r="CX401" s="180"/>
      <c r="CY401" s="181"/>
    </row>
    <row r="402" spans="2:103" s="1" customFormat="1" ht="30" customHeight="1">
      <c r="B402" s="183">
        <v>397</v>
      </c>
      <c r="C402" s="370">
        <v>43283</v>
      </c>
      <c r="D402" s="183" t="s">
        <v>165</v>
      </c>
      <c r="E402" s="184" t="s">
        <v>132</v>
      </c>
      <c r="F402" s="184" t="s">
        <v>135</v>
      </c>
      <c r="G402" s="343"/>
      <c r="H402" s="348">
        <v>5</v>
      </c>
      <c r="I402" s="349">
        <v>4</v>
      </c>
      <c r="J402" s="349"/>
      <c r="K402" s="349"/>
      <c r="L402" s="349"/>
      <c r="M402" s="349"/>
      <c r="N402" s="350"/>
      <c r="O402" s="349"/>
      <c r="P402" s="349"/>
      <c r="Q402" s="351"/>
      <c r="R402" s="349"/>
      <c r="S402" s="349"/>
      <c r="T402" s="349"/>
      <c r="U402" s="349"/>
      <c r="V402" s="351"/>
      <c r="W402" s="351"/>
      <c r="X402" s="183"/>
      <c r="Y402" s="183"/>
      <c r="AB402" s="185"/>
      <c r="AC402" s="185"/>
      <c r="AD402" s="185"/>
      <c r="AE402" s="185"/>
      <c r="AF402" s="185"/>
      <c r="AG402" s="185"/>
      <c r="AH402" s="185"/>
      <c r="AI402" s="185"/>
      <c r="AJ402" s="185"/>
      <c r="AK402" s="185"/>
      <c r="AL402" s="185"/>
      <c r="AM402" s="185"/>
      <c r="AN402" s="185"/>
      <c r="AO402" s="185"/>
      <c r="AP402" s="185"/>
      <c r="AQ402" s="185"/>
      <c r="AR402" s="180"/>
      <c r="AS402" s="180"/>
      <c r="AT402" s="180"/>
      <c r="AU402" s="180"/>
      <c r="AV402" s="180"/>
      <c r="AW402" s="180"/>
      <c r="AX402" s="180"/>
      <c r="AY402" s="180"/>
      <c r="AZ402" s="181"/>
      <c r="BA402" s="181"/>
      <c r="BB402" s="180"/>
      <c r="BC402" s="180"/>
      <c r="BD402" s="180"/>
      <c r="BE402" s="180"/>
      <c r="BF402" s="180"/>
      <c r="BG402" s="180"/>
      <c r="BH402" s="180"/>
      <c r="BI402" s="180"/>
      <c r="BJ402" s="180"/>
      <c r="BK402" s="180"/>
      <c r="BL402" s="180"/>
      <c r="BM402" s="180"/>
      <c r="BN402" s="180"/>
      <c r="BO402" s="180"/>
      <c r="BP402" s="180"/>
      <c r="BQ402" s="180"/>
      <c r="BR402" s="180"/>
      <c r="BS402" s="180"/>
      <c r="BT402" s="180"/>
      <c r="BU402" s="180"/>
      <c r="BV402" s="180"/>
      <c r="BW402" s="180"/>
      <c r="BX402" s="180"/>
      <c r="BY402" s="180"/>
      <c r="BZ402" s="182"/>
      <c r="CA402" s="180"/>
      <c r="CB402" s="180"/>
      <c r="CC402" s="180"/>
      <c r="CD402" s="180"/>
      <c r="CE402" s="180"/>
      <c r="CF402" s="180"/>
      <c r="CG402" s="180"/>
      <c r="CH402" s="180"/>
      <c r="CI402" s="180"/>
      <c r="CJ402" s="180"/>
      <c r="CK402" s="180"/>
      <c r="CL402" s="180"/>
      <c r="CM402" s="180"/>
      <c r="CN402" s="180"/>
      <c r="CO402" s="180"/>
      <c r="CP402" s="180"/>
      <c r="CQ402" s="180"/>
      <c r="CR402" s="180"/>
      <c r="CS402" s="180"/>
      <c r="CT402" s="180"/>
      <c r="CU402" s="180"/>
      <c r="CV402" s="180"/>
      <c r="CW402" s="180"/>
      <c r="CX402" s="180"/>
      <c r="CY402" s="181"/>
    </row>
    <row r="403" spans="2:103" s="1" customFormat="1" ht="30" customHeight="1">
      <c r="B403" s="183">
        <v>398</v>
      </c>
      <c r="C403" s="370">
        <v>43283</v>
      </c>
      <c r="D403" s="183" t="s">
        <v>165</v>
      </c>
      <c r="E403" s="184" t="s">
        <v>133</v>
      </c>
      <c r="F403" s="184" t="s">
        <v>136</v>
      </c>
      <c r="G403" s="343" t="s">
        <v>104</v>
      </c>
      <c r="H403" s="348">
        <v>5</v>
      </c>
      <c r="I403" s="349">
        <v>5</v>
      </c>
      <c r="J403" s="349">
        <v>3</v>
      </c>
      <c r="K403" s="349">
        <v>4</v>
      </c>
      <c r="L403" s="349">
        <v>4</v>
      </c>
      <c r="M403" s="349">
        <v>4</v>
      </c>
      <c r="N403" s="350">
        <v>4</v>
      </c>
      <c r="O403" s="349">
        <v>4</v>
      </c>
      <c r="P403" s="349">
        <v>4</v>
      </c>
      <c r="Q403" s="351">
        <v>4</v>
      </c>
      <c r="R403" s="349">
        <v>4</v>
      </c>
      <c r="S403" s="349">
        <v>4</v>
      </c>
      <c r="T403" s="349">
        <v>4</v>
      </c>
      <c r="U403" s="349">
        <v>4</v>
      </c>
      <c r="V403" s="351">
        <v>4</v>
      </c>
      <c r="W403" s="351">
        <v>4</v>
      </c>
      <c r="X403" s="183"/>
      <c r="Y403" s="183"/>
      <c r="AB403" s="185"/>
      <c r="AC403" s="185"/>
      <c r="AD403" s="185"/>
      <c r="AE403" s="185"/>
      <c r="AF403" s="185"/>
      <c r="AG403" s="185"/>
      <c r="AH403" s="185"/>
      <c r="AI403" s="185"/>
      <c r="AJ403" s="185"/>
      <c r="AK403" s="185"/>
      <c r="AL403" s="185"/>
      <c r="AM403" s="185"/>
      <c r="AN403" s="185"/>
      <c r="AO403" s="185"/>
      <c r="AP403" s="185"/>
      <c r="AQ403" s="185"/>
      <c r="AR403" s="180"/>
      <c r="AS403" s="180"/>
      <c r="AT403" s="180"/>
      <c r="AU403" s="180"/>
      <c r="AV403" s="180"/>
      <c r="AW403" s="180"/>
      <c r="AX403" s="180"/>
      <c r="AY403" s="180"/>
      <c r="AZ403" s="181"/>
      <c r="BA403" s="181"/>
      <c r="BB403" s="180"/>
      <c r="BC403" s="180"/>
      <c r="BD403" s="180"/>
      <c r="BE403" s="180"/>
      <c r="BF403" s="180"/>
      <c r="BG403" s="180"/>
      <c r="BH403" s="180"/>
      <c r="BI403" s="180"/>
      <c r="BJ403" s="180"/>
      <c r="BK403" s="180"/>
      <c r="BL403" s="180"/>
      <c r="BM403" s="180"/>
      <c r="BN403" s="180"/>
      <c r="BO403" s="180"/>
      <c r="BP403" s="180"/>
      <c r="BQ403" s="180"/>
      <c r="BR403" s="180"/>
      <c r="BS403" s="180"/>
      <c r="BT403" s="180"/>
      <c r="BU403" s="180"/>
      <c r="BV403" s="180"/>
      <c r="BW403" s="180"/>
      <c r="BX403" s="180"/>
      <c r="BY403" s="180"/>
      <c r="BZ403" s="182"/>
      <c r="CA403" s="180"/>
      <c r="CB403" s="180"/>
      <c r="CC403" s="180"/>
      <c r="CD403" s="180"/>
      <c r="CE403" s="180"/>
      <c r="CF403" s="180"/>
      <c r="CG403" s="180"/>
      <c r="CH403" s="180"/>
      <c r="CI403" s="180"/>
      <c r="CJ403" s="180"/>
      <c r="CK403" s="180"/>
      <c r="CL403" s="180"/>
      <c r="CM403" s="180"/>
      <c r="CN403" s="180"/>
      <c r="CO403" s="180"/>
      <c r="CP403" s="180"/>
      <c r="CQ403" s="180"/>
      <c r="CR403" s="180"/>
      <c r="CS403" s="180"/>
      <c r="CT403" s="180"/>
      <c r="CU403" s="180"/>
      <c r="CV403" s="180"/>
      <c r="CW403" s="180"/>
      <c r="CX403" s="180"/>
      <c r="CY403" s="181"/>
    </row>
    <row r="404" spans="2:103" s="1" customFormat="1" ht="30" customHeight="1">
      <c r="B404" s="183">
        <v>399</v>
      </c>
      <c r="C404" s="370">
        <v>43283</v>
      </c>
      <c r="D404" s="183" t="s">
        <v>166</v>
      </c>
      <c r="E404" s="184" t="s">
        <v>133</v>
      </c>
      <c r="F404" s="184" t="s">
        <v>135</v>
      </c>
      <c r="G404" s="343" t="s">
        <v>101</v>
      </c>
      <c r="H404" s="348">
        <v>4</v>
      </c>
      <c r="I404" s="349">
        <v>4</v>
      </c>
      <c r="J404" s="349"/>
      <c r="K404" s="349"/>
      <c r="L404" s="349"/>
      <c r="M404" s="349">
        <v>4</v>
      </c>
      <c r="N404" s="350">
        <v>4</v>
      </c>
      <c r="O404" s="349">
        <v>3</v>
      </c>
      <c r="P404" s="349"/>
      <c r="Q404" s="351">
        <v>4</v>
      </c>
      <c r="R404" s="349"/>
      <c r="S404" s="349">
        <v>4</v>
      </c>
      <c r="T404" s="349">
        <v>4</v>
      </c>
      <c r="U404" s="349">
        <v>4</v>
      </c>
      <c r="V404" s="351">
        <v>4</v>
      </c>
      <c r="W404" s="351">
        <v>4</v>
      </c>
      <c r="X404" s="183"/>
      <c r="Y404" s="183"/>
      <c r="AB404" s="185"/>
      <c r="AC404" s="185"/>
      <c r="AD404" s="185"/>
      <c r="AE404" s="185"/>
      <c r="AF404" s="185"/>
      <c r="AG404" s="185"/>
      <c r="AH404" s="185"/>
      <c r="AI404" s="185"/>
      <c r="AJ404" s="185"/>
      <c r="AK404" s="185"/>
      <c r="AL404" s="185"/>
      <c r="AM404" s="185"/>
      <c r="AN404" s="185"/>
      <c r="AO404" s="185"/>
      <c r="AP404" s="185"/>
      <c r="AQ404" s="185"/>
      <c r="AR404" s="180"/>
      <c r="AS404" s="180"/>
      <c r="AT404" s="180"/>
      <c r="AU404" s="180"/>
      <c r="AV404" s="180"/>
      <c r="AW404" s="180"/>
      <c r="AX404" s="180"/>
      <c r="AY404" s="180"/>
      <c r="AZ404" s="181"/>
      <c r="BA404" s="181"/>
      <c r="BB404" s="180"/>
      <c r="BC404" s="180"/>
      <c r="BD404" s="180"/>
      <c r="BE404" s="180"/>
      <c r="BF404" s="180"/>
      <c r="BG404" s="180"/>
      <c r="BH404" s="180"/>
      <c r="BI404" s="180"/>
      <c r="BJ404" s="180"/>
      <c r="BK404" s="180"/>
      <c r="BL404" s="180"/>
      <c r="BM404" s="180"/>
      <c r="BN404" s="180"/>
      <c r="BO404" s="180"/>
      <c r="BP404" s="180"/>
      <c r="BQ404" s="180"/>
      <c r="BR404" s="180"/>
      <c r="BS404" s="180"/>
      <c r="BT404" s="180"/>
      <c r="BU404" s="180"/>
      <c r="BV404" s="180"/>
      <c r="BW404" s="180"/>
      <c r="BX404" s="180"/>
      <c r="BY404" s="180"/>
      <c r="BZ404" s="182"/>
      <c r="CA404" s="180"/>
      <c r="CB404" s="180"/>
      <c r="CC404" s="180"/>
      <c r="CD404" s="180"/>
      <c r="CE404" s="180"/>
      <c r="CF404" s="180"/>
      <c r="CG404" s="180"/>
      <c r="CH404" s="180"/>
      <c r="CI404" s="180"/>
      <c r="CJ404" s="180"/>
      <c r="CK404" s="180"/>
      <c r="CL404" s="180"/>
      <c r="CM404" s="180"/>
      <c r="CN404" s="180"/>
      <c r="CO404" s="180"/>
      <c r="CP404" s="180"/>
      <c r="CQ404" s="180"/>
      <c r="CR404" s="180"/>
      <c r="CS404" s="180"/>
      <c r="CT404" s="180"/>
      <c r="CU404" s="180"/>
      <c r="CV404" s="180"/>
      <c r="CW404" s="180"/>
      <c r="CX404" s="180"/>
      <c r="CY404" s="181"/>
    </row>
    <row r="405" spans="2:103" s="1" customFormat="1" ht="30" customHeight="1">
      <c r="B405" s="183">
        <v>400</v>
      </c>
      <c r="C405" s="370">
        <v>43283</v>
      </c>
      <c r="D405" s="183" t="s">
        <v>166</v>
      </c>
      <c r="E405" s="184" t="s">
        <v>133</v>
      </c>
      <c r="F405" s="184" t="s">
        <v>135</v>
      </c>
      <c r="G405" s="343" t="s">
        <v>93</v>
      </c>
      <c r="H405" s="348">
        <v>5</v>
      </c>
      <c r="I405" s="349">
        <v>5</v>
      </c>
      <c r="J405" s="349">
        <v>2</v>
      </c>
      <c r="K405" s="349"/>
      <c r="L405" s="349">
        <v>5</v>
      </c>
      <c r="M405" s="349">
        <v>5</v>
      </c>
      <c r="N405" s="350">
        <v>5</v>
      </c>
      <c r="O405" s="349">
        <v>5</v>
      </c>
      <c r="P405" s="349">
        <v>5</v>
      </c>
      <c r="Q405" s="351">
        <v>5</v>
      </c>
      <c r="R405" s="349">
        <v>5</v>
      </c>
      <c r="S405" s="349">
        <v>5</v>
      </c>
      <c r="T405" s="349">
        <v>5</v>
      </c>
      <c r="U405" s="349">
        <v>5</v>
      </c>
      <c r="V405" s="351">
        <v>5</v>
      </c>
      <c r="W405" s="351">
        <v>5</v>
      </c>
      <c r="X405" s="183"/>
      <c r="Y405" s="183"/>
      <c r="AB405" s="185"/>
      <c r="AC405" s="185"/>
      <c r="AD405" s="185"/>
      <c r="AE405" s="185"/>
      <c r="AF405" s="185"/>
      <c r="AG405" s="185"/>
      <c r="AH405" s="185"/>
      <c r="AI405" s="185"/>
      <c r="AJ405" s="185"/>
      <c r="AK405" s="185"/>
      <c r="AL405" s="185"/>
      <c r="AM405" s="185"/>
      <c r="AN405" s="185"/>
      <c r="AO405" s="185"/>
      <c r="AP405" s="185"/>
      <c r="AQ405" s="185"/>
      <c r="AR405" s="180"/>
      <c r="AS405" s="180"/>
      <c r="AT405" s="180"/>
      <c r="AU405" s="180"/>
      <c r="AV405" s="180"/>
      <c r="AW405" s="180"/>
      <c r="AX405" s="180"/>
      <c r="AY405" s="180"/>
      <c r="AZ405" s="181"/>
      <c r="BA405" s="181"/>
      <c r="BB405" s="180"/>
      <c r="BC405" s="180"/>
      <c r="BD405" s="180"/>
      <c r="BE405" s="180"/>
      <c r="BF405" s="180"/>
      <c r="BG405" s="180"/>
      <c r="BH405" s="180"/>
      <c r="BI405" s="180"/>
      <c r="BJ405" s="180"/>
      <c r="BK405" s="180"/>
      <c r="BL405" s="180"/>
      <c r="BM405" s="180"/>
      <c r="BN405" s="180"/>
      <c r="BO405" s="180"/>
      <c r="BP405" s="180"/>
      <c r="BQ405" s="180"/>
      <c r="BR405" s="180"/>
      <c r="BS405" s="180"/>
      <c r="BT405" s="180"/>
      <c r="BU405" s="180"/>
      <c r="BV405" s="180"/>
      <c r="BW405" s="180"/>
      <c r="BX405" s="180"/>
      <c r="BY405" s="180"/>
      <c r="BZ405" s="182"/>
      <c r="CA405" s="180"/>
      <c r="CB405" s="180"/>
      <c r="CC405" s="180"/>
      <c r="CD405" s="180"/>
      <c r="CE405" s="180"/>
      <c r="CF405" s="180"/>
      <c r="CG405" s="180"/>
      <c r="CH405" s="180"/>
      <c r="CI405" s="180"/>
      <c r="CJ405" s="180"/>
      <c r="CK405" s="180"/>
      <c r="CL405" s="180"/>
      <c r="CM405" s="180"/>
      <c r="CN405" s="180"/>
      <c r="CO405" s="180"/>
      <c r="CP405" s="180"/>
      <c r="CQ405" s="180"/>
      <c r="CR405" s="180"/>
      <c r="CS405" s="180"/>
      <c r="CT405" s="180"/>
      <c r="CU405" s="180"/>
      <c r="CV405" s="180"/>
      <c r="CW405" s="180"/>
      <c r="CX405" s="180"/>
      <c r="CY405" s="181"/>
    </row>
    <row r="406" spans="2:103" s="1" customFormat="1" ht="30" customHeight="1">
      <c r="B406" s="367">
        <v>401</v>
      </c>
      <c r="C406" s="370">
        <v>43283</v>
      </c>
      <c r="D406" s="183" t="s">
        <v>165</v>
      </c>
      <c r="E406" s="184" t="s">
        <v>133</v>
      </c>
      <c r="F406" s="184" t="s">
        <v>135</v>
      </c>
      <c r="G406" s="343" t="s">
        <v>128</v>
      </c>
      <c r="H406" s="348"/>
      <c r="I406" s="349">
        <v>2</v>
      </c>
      <c r="J406" s="349"/>
      <c r="K406" s="349">
        <v>2</v>
      </c>
      <c r="L406" s="349"/>
      <c r="M406" s="349">
        <v>3</v>
      </c>
      <c r="N406" s="350">
        <v>3</v>
      </c>
      <c r="O406" s="349">
        <v>4</v>
      </c>
      <c r="P406" s="349">
        <v>4</v>
      </c>
      <c r="Q406" s="351">
        <v>1</v>
      </c>
      <c r="R406" s="349">
        <v>5</v>
      </c>
      <c r="S406" s="349">
        <v>3</v>
      </c>
      <c r="T406" s="349">
        <v>3</v>
      </c>
      <c r="U406" s="349">
        <v>3</v>
      </c>
      <c r="V406" s="351">
        <v>1</v>
      </c>
      <c r="W406" s="351"/>
      <c r="X406" s="183"/>
      <c r="Y406" s="183"/>
      <c r="AB406" s="185"/>
      <c r="AC406" s="185"/>
      <c r="AD406" s="185"/>
      <c r="AE406" s="185"/>
      <c r="AF406" s="185"/>
      <c r="AG406" s="185"/>
      <c r="AH406" s="185"/>
      <c r="AI406" s="185"/>
      <c r="AJ406" s="185"/>
      <c r="AK406" s="185"/>
      <c r="AL406" s="185"/>
      <c r="AM406" s="185"/>
      <c r="AN406" s="185"/>
      <c r="AO406" s="185"/>
      <c r="AP406" s="185"/>
      <c r="AQ406" s="185"/>
      <c r="AR406" s="180"/>
      <c r="AS406" s="180"/>
      <c r="AT406" s="180"/>
      <c r="AU406" s="180"/>
      <c r="AV406" s="180"/>
      <c r="AW406" s="180"/>
      <c r="AX406" s="180"/>
      <c r="AY406" s="180"/>
      <c r="AZ406" s="181"/>
      <c r="BA406" s="181"/>
      <c r="BB406" s="180"/>
      <c r="BC406" s="180"/>
      <c r="BD406" s="180"/>
      <c r="BE406" s="180"/>
      <c r="BF406" s="180"/>
      <c r="BG406" s="180"/>
      <c r="BH406" s="180"/>
      <c r="BI406" s="180"/>
      <c r="BJ406" s="180"/>
      <c r="BK406" s="180"/>
      <c r="BL406" s="180"/>
      <c r="BM406" s="180"/>
      <c r="BN406" s="180"/>
      <c r="BO406" s="180"/>
      <c r="BP406" s="180"/>
      <c r="BQ406" s="180"/>
      <c r="BR406" s="180"/>
      <c r="BS406" s="180"/>
      <c r="BT406" s="180"/>
      <c r="BU406" s="180"/>
      <c r="BV406" s="180"/>
      <c r="BW406" s="180"/>
      <c r="BX406" s="180"/>
      <c r="BY406" s="180"/>
      <c r="BZ406" s="182"/>
      <c r="CA406" s="180"/>
      <c r="CB406" s="180"/>
      <c r="CC406" s="180"/>
      <c r="CD406" s="180"/>
      <c r="CE406" s="180"/>
      <c r="CF406" s="180"/>
      <c r="CG406" s="180"/>
      <c r="CH406" s="180"/>
      <c r="CI406" s="180"/>
      <c r="CJ406" s="180"/>
      <c r="CK406" s="180"/>
      <c r="CL406" s="180"/>
      <c r="CM406" s="180"/>
      <c r="CN406" s="180"/>
      <c r="CO406" s="180"/>
      <c r="CP406" s="180"/>
      <c r="CQ406" s="180"/>
      <c r="CR406" s="180"/>
      <c r="CS406" s="180"/>
      <c r="CT406" s="180"/>
      <c r="CU406" s="180"/>
      <c r="CV406" s="180"/>
      <c r="CW406" s="180"/>
      <c r="CX406" s="180"/>
      <c r="CY406" s="181"/>
    </row>
    <row r="407" spans="2:103" s="1" customFormat="1" ht="30" customHeight="1">
      <c r="B407" s="183">
        <v>402</v>
      </c>
      <c r="C407" s="370">
        <v>43283</v>
      </c>
      <c r="D407" s="183" t="s">
        <v>165</v>
      </c>
      <c r="E407" s="184" t="s">
        <v>132</v>
      </c>
      <c r="F407" s="184" t="s">
        <v>136</v>
      </c>
      <c r="G407" s="343" t="s">
        <v>95</v>
      </c>
      <c r="H407" s="348">
        <v>3</v>
      </c>
      <c r="I407" s="349">
        <v>3</v>
      </c>
      <c r="J407" s="349">
        <v>3</v>
      </c>
      <c r="K407" s="349">
        <v>2</v>
      </c>
      <c r="L407" s="349"/>
      <c r="M407" s="349">
        <v>3</v>
      </c>
      <c r="N407" s="350">
        <v>3</v>
      </c>
      <c r="O407" s="349">
        <v>4</v>
      </c>
      <c r="P407" s="349"/>
      <c r="Q407" s="351">
        <v>4</v>
      </c>
      <c r="R407" s="349">
        <v>5</v>
      </c>
      <c r="S407" s="349">
        <v>5</v>
      </c>
      <c r="T407" s="349">
        <v>4</v>
      </c>
      <c r="U407" s="349">
        <v>3</v>
      </c>
      <c r="V407" s="351">
        <v>5</v>
      </c>
      <c r="W407" s="351">
        <v>3</v>
      </c>
      <c r="X407" s="183"/>
      <c r="Y407" s="183"/>
      <c r="AB407" s="185"/>
      <c r="AC407" s="185"/>
      <c r="AD407" s="185"/>
      <c r="AE407" s="185"/>
      <c r="AF407" s="185"/>
      <c r="AG407" s="185"/>
      <c r="AH407" s="185"/>
      <c r="AI407" s="185"/>
      <c r="AJ407" s="185"/>
      <c r="AK407" s="185"/>
      <c r="AL407" s="185"/>
      <c r="AM407" s="185"/>
      <c r="AN407" s="185"/>
      <c r="AO407" s="185"/>
      <c r="AP407" s="185"/>
      <c r="AQ407" s="185"/>
      <c r="AR407" s="180"/>
      <c r="AS407" s="180"/>
      <c r="AT407" s="180"/>
      <c r="AU407" s="180"/>
      <c r="AV407" s="180"/>
      <c r="AW407" s="180"/>
      <c r="AX407" s="180"/>
      <c r="AY407" s="180"/>
      <c r="AZ407" s="181"/>
      <c r="BA407" s="181"/>
      <c r="BB407" s="180"/>
      <c r="BC407" s="180"/>
      <c r="BD407" s="180"/>
      <c r="BE407" s="180"/>
      <c r="BF407" s="180"/>
      <c r="BG407" s="180"/>
      <c r="BH407" s="180"/>
      <c r="BI407" s="180"/>
      <c r="BJ407" s="180"/>
      <c r="BK407" s="180"/>
      <c r="BL407" s="180"/>
      <c r="BM407" s="180"/>
      <c r="BN407" s="180"/>
      <c r="BO407" s="180"/>
      <c r="BP407" s="180"/>
      <c r="BQ407" s="180"/>
      <c r="BR407" s="180"/>
      <c r="BS407" s="180"/>
      <c r="BT407" s="180"/>
      <c r="BU407" s="180"/>
      <c r="BV407" s="180"/>
      <c r="BW407" s="180"/>
      <c r="BX407" s="180"/>
      <c r="BY407" s="180"/>
      <c r="BZ407" s="182"/>
      <c r="CA407" s="180"/>
      <c r="CB407" s="180"/>
      <c r="CC407" s="180"/>
      <c r="CD407" s="180"/>
      <c r="CE407" s="180"/>
      <c r="CF407" s="180"/>
      <c r="CG407" s="180"/>
      <c r="CH407" s="180"/>
      <c r="CI407" s="180"/>
      <c r="CJ407" s="180"/>
      <c r="CK407" s="180"/>
      <c r="CL407" s="180"/>
      <c r="CM407" s="180"/>
      <c r="CN407" s="180"/>
      <c r="CO407" s="180"/>
      <c r="CP407" s="180"/>
      <c r="CQ407" s="180"/>
      <c r="CR407" s="180"/>
      <c r="CS407" s="180"/>
      <c r="CT407" s="180"/>
      <c r="CU407" s="180"/>
      <c r="CV407" s="180"/>
      <c r="CW407" s="180"/>
      <c r="CX407" s="180"/>
      <c r="CY407" s="181"/>
    </row>
    <row r="408" spans="2:103" s="1" customFormat="1" ht="30" customHeight="1">
      <c r="B408" s="183">
        <v>403</v>
      </c>
      <c r="C408" s="370">
        <v>43283</v>
      </c>
      <c r="D408" s="183" t="s">
        <v>165</v>
      </c>
      <c r="E408" s="184" t="s">
        <v>133</v>
      </c>
      <c r="F408" s="184" t="s">
        <v>134</v>
      </c>
      <c r="G408" s="343" t="s">
        <v>105</v>
      </c>
      <c r="H408" s="348">
        <v>5</v>
      </c>
      <c r="I408" s="349">
        <v>3</v>
      </c>
      <c r="J408" s="349"/>
      <c r="K408" s="349">
        <v>5</v>
      </c>
      <c r="L408" s="349">
        <v>4</v>
      </c>
      <c r="M408" s="349">
        <v>4</v>
      </c>
      <c r="N408" s="350">
        <v>4</v>
      </c>
      <c r="O408" s="349">
        <v>5</v>
      </c>
      <c r="P408" s="349">
        <v>5</v>
      </c>
      <c r="Q408" s="351">
        <v>2</v>
      </c>
      <c r="R408" s="349">
        <v>5</v>
      </c>
      <c r="S408" s="349">
        <v>5</v>
      </c>
      <c r="T408" s="349">
        <v>4</v>
      </c>
      <c r="U408" s="349">
        <v>5</v>
      </c>
      <c r="V408" s="351">
        <v>5</v>
      </c>
      <c r="W408" s="351">
        <v>4</v>
      </c>
      <c r="X408" s="183"/>
      <c r="Y408" s="183"/>
      <c r="AB408" s="185"/>
      <c r="AC408" s="185"/>
      <c r="AD408" s="185"/>
      <c r="AE408" s="185"/>
      <c r="AF408" s="185"/>
      <c r="AG408" s="185"/>
      <c r="AH408" s="185"/>
      <c r="AI408" s="185"/>
      <c r="AJ408" s="185"/>
      <c r="AK408" s="185"/>
      <c r="AL408" s="185"/>
      <c r="AM408" s="185"/>
      <c r="AN408" s="185"/>
      <c r="AO408" s="185"/>
      <c r="AP408" s="185"/>
      <c r="AQ408" s="185"/>
      <c r="AR408" s="180"/>
      <c r="AS408" s="180"/>
      <c r="AT408" s="180"/>
      <c r="AU408" s="180"/>
      <c r="AV408" s="180"/>
      <c r="AW408" s="180"/>
      <c r="AX408" s="180"/>
      <c r="AY408" s="180"/>
      <c r="AZ408" s="181"/>
      <c r="BA408" s="181"/>
      <c r="BB408" s="180"/>
      <c r="BC408" s="180"/>
      <c r="BD408" s="180"/>
      <c r="BE408" s="180"/>
      <c r="BF408" s="180"/>
      <c r="BG408" s="180"/>
      <c r="BH408" s="180"/>
      <c r="BI408" s="180"/>
      <c r="BJ408" s="180"/>
      <c r="BK408" s="180"/>
      <c r="BL408" s="180"/>
      <c r="BM408" s="180"/>
      <c r="BN408" s="180"/>
      <c r="BO408" s="180"/>
      <c r="BP408" s="180"/>
      <c r="BQ408" s="180"/>
      <c r="BR408" s="180"/>
      <c r="BS408" s="180"/>
      <c r="BT408" s="180"/>
      <c r="BU408" s="180"/>
      <c r="BV408" s="180"/>
      <c r="BW408" s="180"/>
      <c r="BX408" s="180"/>
      <c r="BY408" s="180"/>
      <c r="BZ408" s="182"/>
      <c r="CA408" s="180"/>
      <c r="CB408" s="180"/>
      <c r="CC408" s="180"/>
      <c r="CD408" s="180"/>
      <c r="CE408" s="180"/>
      <c r="CF408" s="180"/>
      <c r="CG408" s="180"/>
      <c r="CH408" s="180"/>
      <c r="CI408" s="180"/>
      <c r="CJ408" s="180"/>
      <c r="CK408" s="180"/>
      <c r="CL408" s="180"/>
      <c r="CM408" s="180"/>
      <c r="CN408" s="180"/>
      <c r="CO408" s="180"/>
      <c r="CP408" s="180"/>
      <c r="CQ408" s="180"/>
      <c r="CR408" s="180"/>
      <c r="CS408" s="180"/>
      <c r="CT408" s="180"/>
      <c r="CU408" s="180"/>
      <c r="CV408" s="180"/>
      <c r="CW408" s="180"/>
      <c r="CX408" s="180"/>
      <c r="CY408" s="181"/>
    </row>
    <row r="409" spans="2:103" s="1" customFormat="1" ht="30" customHeight="1">
      <c r="B409" s="183">
        <v>404</v>
      </c>
      <c r="C409" s="370">
        <v>43283</v>
      </c>
      <c r="D409" s="183" t="s">
        <v>165</v>
      </c>
      <c r="E409" s="184" t="s">
        <v>133</v>
      </c>
      <c r="F409" s="184" t="s">
        <v>135</v>
      </c>
      <c r="G409" s="343" t="s">
        <v>110</v>
      </c>
      <c r="H409" s="348">
        <v>5</v>
      </c>
      <c r="I409" s="349">
        <v>5</v>
      </c>
      <c r="J409" s="349">
        <v>3</v>
      </c>
      <c r="K409" s="349">
        <v>3</v>
      </c>
      <c r="L409" s="349">
        <v>5</v>
      </c>
      <c r="M409" s="349">
        <v>4</v>
      </c>
      <c r="N409" s="350">
        <v>4</v>
      </c>
      <c r="O409" s="349">
        <v>5</v>
      </c>
      <c r="P409" s="349">
        <v>4</v>
      </c>
      <c r="Q409" s="351">
        <v>4</v>
      </c>
      <c r="R409" s="349">
        <v>5</v>
      </c>
      <c r="S409" s="349">
        <v>4</v>
      </c>
      <c r="T409" s="349">
        <v>4</v>
      </c>
      <c r="U409" s="349">
        <v>4</v>
      </c>
      <c r="V409" s="351">
        <v>5</v>
      </c>
      <c r="W409" s="351">
        <v>5</v>
      </c>
      <c r="X409" s="183"/>
      <c r="Y409" s="183"/>
      <c r="AB409" s="185"/>
      <c r="AC409" s="185"/>
      <c r="AD409" s="185"/>
      <c r="AE409" s="185"/>
      <c r="AF409" s="185"/>
      <c r="AG409" s="185"/>
      <c r="AH409" s="185"/>
      <c r="AI409" s="185"/>
      <c r="AJ409" s="185"/>
      <c r="AK409" s="185"/>
      <c r="AL409" s="185"/>
      <c r="AM409" s="185"/>
      <c r="AN409" s="185"/>
      <c r="AO409" s="185"/>
      <c r="AP409" s="185"/>
      <c r="AQ409" s="185"/>
      <c r="AR409" s="180"/>
      <c r="AS409" s="180"/>
      <c r="AT409" s="180"/>
      <c r="AU409" s="180"/>
      <c r="AV409" s="180"/>
      <c r="AW409" s="180"/>
      <c r="AX409" s="180"/>
      <c r="AY409" s="180"/>
      <c r="AZ409" s="181"/>
      <c r="BA409" s="181"/>
      <c r="BB409" s="180"/>
      <c r="BC409" s="180"/>
      <c r="BD409" s="180"/>
      <c r="BE409" s="180"/>
      <c r="BF409" s="180"/>
      <c r="BG409" s="180"/>
      <c r="BH409" s="180"/>
      <c r="BI409" s="180"/>
      <c r="BJ409" s="180"/>
      <c r="BK409" s="180"/>
      <c r="BL409" s="180"/>
      <c r="BM409" s="180"/>
      <c r="BN409" s="180"/>
      <c r="BO409" s="180"/>
      <c r="BP409" s="180"/>
      <c r="BQ409" s="180"/>
      <c r="BR409" s="180"/>
      <c r="BS409" s="180"/>
      <c r="BT409" s="180"/>
      <c r="BU409" s="180"/>
      <c r="BV409" s="180"/>
      <c r="BW409" s="180"/>
      <c r="BX409" s="180"/>
      <c r="BY409" s="180"/>
      <c r="BZ409" s="182"/>
      <c r="CA409" s="180"/>
      <c r="CB409" s="180"/>
      <c r="CC409" s="180"/>
      <c r="CD409" s="180"/>
      <c r="CE409" s="180"/>
      <c r="CF409" s="180"/>
      <c r="CG409" s="180"/>
      <c r="CH409" s="180"/>
      <c r="CI409" s="180"/>
      <c r="CJ409" s="180"/>
      <c r="CK409" s="180"/>
      <c r="CL409" s="180"/>
      <c r="CM409" s="180"/>
      <c r="CN409" s="180"/>
      <c r="CO409" s="180"/>
      <c r="CP409" s="180"/>
      <c r="CQ409" s="180"/>
      <c r="CR409" s="180"/>
      <c r="CS409" s="180"/>
      <c r="CT409" s="180"/>
      <c r="CU409" s="180"/>
      <c r="CV409" s="180"/>
      <c r="CW409" s="180"/>
      <c r="CX409" s="180"/>
      <c r="CY409" s="181"/>
    </row>
    <row r="410" spans="2:103" s="1" customFormat="1" ht="30" customHeight="1">
      <c r="B410" s="183">
        <v>405</v>
      </c>
      <c r="C410" s="370">
        <v>43283</v>
      </c>
      <c r="D410" s="183" t="s">
        <v>165</v>
      </c>
      <c r="E410" s="184" t="s">
        <v>132</v>
      </c>
      <c r="F410" s="184" t="s">
        <v>135</v>
      </c>
      <c r="G410" s="343" t="s">
        <v>119</v>
      </c>
      <c r="H410" s="348">
        <v>5</v>
      </c>
      <c r="I410" s="349">
        <v>4</v>
      </c>
      <c r="J410" s="349"/>
      <c r="K410" s="349"/>
      <c r="L410" s="349">
        <v>4</v>
      </c>
      <c r="M410" s="349">
        <v>4</v>
      </c>
      <c r="N410" s="350">
        <v>4</v>
      </c>
      <c r="O410" s="349"/>
      <c r="P410" s="349"/>
      <c r="Q410" s="351">
        <v>4</v>
      </c>
      <c r="R410" s="349">
        <v>5</v>
      </c>
      <c r="S410" s="349">
        <v>5</v>
      </c>
      <c r="T410" s="349">
        <v>5</v>
      </c>
      <c r="U410" s="349">
        <v>5</v>
      </c>
      <c r="V410" s="351">
        <v>5</v>
      </c>
      <c r="W410" s="351">
        <v>5</v>
      </c>
      <c r="X410" s="183"/>
      <c r="Y410" s="183"/>
      <c r="AB410" s="185"/>
      <c r="AC410" s="185"/>
      <c r="AD410" s="185"/>
      <c r="AE410" s="185"/>
      <c r="AF410" s="185"/>
      <c r="AG410" s="185"/>
      <c r="AH410" s="185"/>
      <c r="AI410" s="185"/>
      <c r="AJ410" s="185"/>
      <c r="AK410" s="185"/>
      <c r="AL410" s="185"/>
      <c r="AM410" s="185"/>
      <c r="AN410" s="185"/>
      <c r="AO410" s="185"/>
      <c r="AP410" s="185"/>
      <c r="AQ410" s="185"/>
      <c r="AR410" s="180"/>
      <c r="AS410" s="180"/>
      <c r="AT410" s="180"/>
      <c r="AU410" s="180"/>
      <c r="AV410" s="180"/>
      <c r="AW410" s="180"/>
      <c r="AX410" s="180"/>
      <c r="AY410" s="180"/>
      <c r="AZ410" s="181"/>
      <c r="BA410" s="181"/>
      <c r="BB410" s="180"/>
      <c r="BC410" s="180"/>
      <c r="BD410" s="180"/>
      <c r="BE410" s="180"/>
      <c r="BF410" s="180"/>
      <c r="BG410" s="180"/>
      <c r="BH410" s="180"/>
      <c r="BI410" s="180"/>
      <c r="BJ410" s="180"/>
      <c r="BK410" s="180"/>
      <c r="BL410" s="180"/>
      <c r="BM410" s="180"/>
      <c r="BN410" s="180"/>
      <c r="BO410" s="180"/>
      <c r="BP410" s="180"/>
      <c r="BQ410" s="180"/>
      <c r="BR410" s="180"/>
      <c r="BS410" s="180"/>
      <c r="BT410" s="180"/>
      <c r="BU410" s="180"/>
      <c r="BV410" s="180"/>
      <c r="BW410" s="180"/>
      <c r="BX410" s="180"/>
      <c r="BY410" s="180"/>
      <c r="BZ410" s="182"/>
      <c r="CA410" s="180"/>
      <c r="CB410" s="180"/>
      <c r="CC410" s="180"/>
      <c r="CD410" s="180"/>
      <c r="CE410" s="180"/>
      <c r="CF410" s="180"/>
      <c r="CG410" s="180"/>
      <c r="CH410" s="180"/>
      <c r="CI410" s="180"/>
      <c r="CJ410" s="180"/>
      <c r="CK410" s="180"/>
      <c r="CL410" s="180"/>
      <c r="CM410" s="180"/>
      <c r="CN410" s="180"/>
      <c r="CO410" s="180"/>
      <c r="CP410" s="180"/>
      <c r="CQ410" s="180"/>
      <c r="CR410" s="180"/>
      <c r="CS410" s="180"/>
      <c r="CT410" s="180"/>
      <c r="CU410" s="180"/>
      <c r="CV410" s="180"/>
      <c r="CW410" s="180"/>
      <c r="CX410" s="180"/>
      <c r="CY410" s="181"/>
    </row>
    <row r="411" spans="2:103" s="1" customFormat="1" ht="30" customHeight="1">
      <c r="B411" s="183">
        <v>406</v>
      </c>
      <c r="C411" s="370">
        <v>43283</v>
      </c>
      <c r="D411" s="183" t="s">
        <v>166</v>
      </c>
      <c r="E411" s="184" t="s">
        <v>132</v>
      </c>
      <c r="F411" s="184" t="s">
        <v>135</v>
      </c>
      <c r="G411" s="343" t="s">
        <v>124</v>
      </c>
      <c r="H411" s="348">
        <v>5</v>
      </c>
      <c r="I411" s="349">
        <v>4</v>
      </c>
      <c r="J411" s="349">
        <v>3</v>
      </c>
      <c r="K411" s="349">
        <v>4</v>
      </c>
      <c r="L411" s="349">
        <v>5</v>
      </c>
      <c r="M411" s="349">
        <v>5</v>
      </c>
      <c r="N411" s="350">
        <v>4</v>
      </c>
      <c r="O411" s="349"/>
      <c r="P411" s="349"/>
      <c r="Q411" s="351">
        <v>4</v>
      </c>
      <c r="R411" s="349">
        <v>4</v>
      </c>
      <c r="S411" s="349">
        <v>2</v>
      </c>
      <c r="T411" s="349">
        <v>2</v>
      </c>
      <c r="U411" s="349"/>
      <c r="V411" s="351">
        <v>4</v>
      </c>
      <c r="W411" s="351">
        <v>4</v>
      </c>
      <c r="X411" s="183"/>
      <c r="Y411" s="183"/>
      <c r="AB411" s="185"/>
      <c r="AC411" s="185"/>
      <c r="AD411" s="185"/>
      <c r="AE411" s="185"/>
      <c r="AF411" s="185"/>
      <c r="AG411" s="185"/>
      <c r="AH411" s="185"/>
      <c r="AI411" s="185"/>
      <c r="AJ411" s="185"/>
      <c r="AK411" s="185"/>
      <c r="AL411" s="185"/>
      <c r="AM411" s="185"/>
      <c r="AN411" s="185"/>
      <c r="AO411" s="185"/>
      <c r="AP411" s="185"/>
      <c r="AQ411" s="185"/>
      <c r="AR411" s="180"/>
      <c r="AS411" s="180"/>
      <c r="AT411" s="180"/>
      <c r="AU411" s="180"/>
      <c r="AV411" s="180"/>
      <c r="AW411" s="180"/>
      <c r="AX411" s="180"/>
      <c r="AY411" s="180"/>
      <c r="AZ411" s="181"/>
      <c r="BA411" s="181"/>
      <c r="BB411" s="180"/>
      <c r="BC411" s="180"/>
      <c r="BD411" s="180"/>
      <c r="BE411" s="180"/>
      <c r="BF411" s="180"/>
      <c r="BG411" s="180"/>
      <c r="BH411" s="180"/>
      <c r="BI411" s="180"/>
      <c r="BJ411" s="180"/>
      <c r="BK411" s="180"/>
      <c r="BL411" s="180"/>
      <c r="BM411" s="180"/>
      <c r="BN411" s="180"/>
      <c r="BO411" s="180"/>
      <c r="BP411" s="180"/>
      <c r="BQ411" s="180"/>
      <c r="BR411" s="180"/>
      <c r="BS411" s="180"/>
      <c r="BT411" s="180"/>
      <c r="BU411" s="180"/>
      <c r="BV411" s="180"/>
      <c r="BW411" s="180"/>
      <c r="BX411" s="180"/>
      <c r="BY411" s="180"/>
      <c r="BZ411" s="182"/>
      <c r="CA411" s="180"/>
      <c r="CB411" s="180"/>
      <c r="CC411" s="180"/>
      <c r="CD411" s="180"/>
      <c r="CE411" s="180"/>
      <c r="CF411" s="180"/>
      <c r="CG411" s="180"/>
      <c r="CH411" s="180"/>
      <c r="CI411" s="180"/>
      <c r="CJ411" s="180"/>
      <c r="CK411" s="180"/>
      <c r="CL411" s="180"/>
      <c r="CM411" s="180"/>
      <c r="CN411" s="180"/>
      <c r="CO411" s="180"/>
      <c r="CP411" s="180"/>
      <c r="CQ411" s="180"/>
      <c r="CR411" s="180"/>
      <c r="CS411" s="180"/>
      <c r="CT411" s="180"/>
      <c r="CU411" s="180"/>
      <c r="CV411" s="180"/>
      <c r="CW411" s="180"/>
      <c r="CX411" s="180"/>
      <c r="CY411" s="181"/>
    </row>
    <row r="412" spans="2:103" s="1" customFormat="1" ht="30" customHeight="1">
      <c r="B412" s="183">
        <v>407</v>
      </c>
      <c r="C412" s="370">
        <v>43283</v>
      </c>
      <c r="D412" s="183" t="s">
        <v>165</v>
      </c>
      <c r="E412" s="184" t="s">
        <v>133</v>
      </c>
      <c r="F412" s="184" t="s">
        <v>136</v>
      </c>
      <c r="G412" s="343" t="s">
        <v>93</v>
      </c>
      <c r="H412" s="348">
        <v>5</v>
      </c>
      <c r="I412" s="349">
        <v>5</v>
      </c>
      <c r="J412" s="349">
        <v>4</v>
      </c>
      <c r="K412" s="349">
        <v>4</v>
      </c>
      <c r="L412" s="349">
        <v>5</v>
      </c>
      <c r="M412" s="349">
        <v>5</v>
      </c>
      <c r="N412" s="350">
        <v>5</v>
      </c>
      <c r="O412" s="349">
        <v>5</v>
      </c>
      <c r="P412" s="349">
        <v>5</v>
      </c>
      <c r="Q412" s="351">
        <v>5</v>
      </c>
      <c r="R412" s="349">
        <v>5</v>
      </c>
      <c r="S412" s="349">
        <v>5</v>
      </c>
      <c r="T412" s="349">
        <v>5</v>
      </c>
      <c r="U412" s="349">
        <v>5</v>
      </c>
      <c r="V412" s="351">
        <v>4</v>
      </c>
      <c r="W412" s="351">
        <v>5</v>
      </c>
      <c r="X412" s="183"/>
      <c r="Y412" s="183"/>
      <c r="AB412" s="185"/>
      <c r="AC412" s="185"/>
      <c r="AD412" s="185"/>
      <c r="AE412" s="185"/>
      <c r="AF412" s="185"/>
      <c r="AG412" s="185"/>
      <c r="AH412" s="185"/>
      <c r="AI412" s="185"/>
      <c r="AJ412" s="185"/>
      <c r="AK412" s="185"/>
      <c r="AL412" s="185"/>
      <c r="AM412" s="185"/>
      <c r="AN412" s="185"/>
      <c r="AO412" s="185"/>
      <c r="AP412" s="185"/>
      <c r="AQ412" s="185"/>
      <c r="AR412" s="180"/>
      <c r="AS412" s="180"/>
      <c r="AT412" s="180"/>
      <c r="AU412" s="180"/>
      <c r="AV412" s="180"/>
      <c r="AW412" s="180"/>
      <c r="AX412" s="180"/>
      <c r="AY412" s="180"/>
      <c r="AZ412" s="181"/>
      <c r="BA412" s="181"/>
      <c r="BB412" s="180"/>
      <c r="BC412" s="180"/>
      <c r="BD412" s="180"/>
      <c r="BE412" s="180"/>
      <c r="BF412" s="180"/>
      <c r="BG412" s="180"/>
      <c r="BH412" s="180"/>
      <c r="BI412" s="180"/>
      <c r="BJ412" s="180"/>
      <c r="BK412" s="180"/>
      <c r="BL412" s="180"/>
      <c r="BM412" s="180"/>
      <c r="BN412" s="180"/>
      <c r="BO412" s="180"/>
      <c r="BP412" s="180"/>
      <c r="BQ412" s="180"/>
      <c r="BR412" s="180"/>
      <c r="BS412" s="180"/>
      <c r="BT412" s="180"/>
      <c r="BU412" s="180"/>
      <c r="BV412" s="180"/>
      <c r="BW412" s="180"/>
      <c r="BX412" s="180"/>
      <c r="BY412" s="180"/>
      <c r="BZ412" s="182"/>
      <c r="CA412" s="180"/>
      <c r="CB412" s="180"/>
      <c r="CC412" s="180"/>
      <c r="CD412" s="180"/>
      <c r="CE412" s="180"/>
      <c r="CF412" s="180"/>
      <c r="CG412" s="180"/>
      <c r="CH412" s="180"/>
      <c r="CI412" s="180"/>
      <c r="CJ412" s="180"/>
      <c r="CK412" s="180"/>
      <c r="CL412" s="180"/>
      <c r="CM412" s="180"/>
      <c r="CN412" s="180"/>
      <c r="CO412" s="180"/>
      <c r="CP412" s="180"/>
      <c r="CQ412" s="180"/>
      <c r="CR412" s="180"/>
      <c r="CS412" s="180"/>
      <c r="CT412" s="180"/>
      <c r="CU412" s="180"/>
      <c r="CV412" s="180"/>
      <c r="CW412" s="180"/>
      <c r="CX412" s="180"/>
      <c r="CY412" s="181"/>
    </row>
    <row r="413" spans="2:103" s="1" customFormat="1" ht="30" customHeight="1">
      <c r="B413" s="183">
        <v>408</v>
      </c>
      <c r="C413" s="370">
        <v>43283</v>
      </c>
      <c r="D413" s="183" t="s">
        <v>165</v>
      </c>
      <c r="E413" s="184" t="s">
        <v>132</v>
      </c>
      <c r="F413" s="184" t="s">
        <v>134</v>
      </c>
      <c r="G413" s="343" t="s">
        <v>125</v>
      </c>
      <c r="H413" s="348">
        <v>5</v>
      </c>
      <c r="I413" s="349">
        <v>3</v>
      </c>
      <c r="J413" s="349">
        <v>1</v>
      </c>
      <c r="K413" s="349">
        <v>1</v>
      </c>
      <c r="L413" s="349">
        <v>4</v>
      </c>
      <c r="M413" s="349">
        <v>4</v>
      </c>
      <c r="N413" s="350">
        <v>4</v>
      </c>
      <c r="O413" s="349">
        <v>5</v>
      </c>
      <c r="P413" s="349">
        <v>1</v>
      </c>
      <c r="Q413" s="351">
        <v>5</v>
      </c>
      <c r="R413" s="349">
        <v>4</v>
      </c>
      <c r="S413" s="349">
        <v>1</v>
      </c>
      <c r="T413" s="349">
        <v>1</v>
      </c>
      <c r="U413" s="349">
        <v>1</v>
      </c>
      <c r="V413" s="351">
        <v>5</v>
      </c>
      <c r="W413" s="351">
        <v>4</v>
      </c>
      <c r="X413" s="183"/>
      <c r="Y413" s="183"/>
      <c r="AB413" s="185"/>
      <c r="AC413" s="185"/>
      <c r="AD413" s="185"/>
      <c r="AE413" s="185"/>
      <c r="AF413" s="185"/>
      <c r="AG413" s="185"/>
      <c r="AH413" s="185"/>
      <c r="AI413" s="185"/>
      <c r="AJ413" s="185"/>
      <c r="AK413" s="185"/>
      <c r="AL413" s="185"/>
      <c r="AM413" s="185"/>
      <c r="AN413" s="185"/>
      <c r="AO413" s="185"/>
      <c r="AP413" s="185"/>
      <c r="AQ413" s="185"/>
      <c r="AR413" s="180"/>
      <c r="AS413" s="180"/>
      <c r="AT413" s="180"/>
      <c r="AU413" s="180"/>
      <c r="AV413" s="180"/>
      <c r="AW413" s="180"/>
      <c r="AX413" s="180"/>
      <c r="AY413" s="180"/>
      <c r="AZ413" s="181"/>
      <c r="BA413" s="181"/>
      <c r="BB413" s="180"/>
      <c r="BC413" s="180"/>
      <c r="BD413" s="180"/>
      <c r="BE413" s="180"/>
      <c r="BF413" s="180"/>
      <c r="BG413" s="180"/>
      <c r="BH413" s="180"/>
      <c r="BI413" s="180"/>
      <c r="BJ413" s="180"/>
      <c r="BK413" s="180"/>
      <c r="BL413" s="180"/>
      <c r="BM413" s="180"/>
      <c r="BN413" s="180"/>
      <c r="BO413" s="180"/>
      <c r="BP413" s="180"/>
      <c r="BQ413" s="180"/>
      <c r="BR413" s="180"/>
      <c r="BS413" s="180"/>
      <c r="BT413" s="180"/>
      <c r="BU413" s="180"/>
      <c r="BV413" s="180"/>
      <c r="BW413" s="180"/>
      <c r="BX413" s="180"/>
      <c r="BY413" s="180"/>
      <c r="BZ413" s="182"/>
      <c r="CA413" s="180"/>
      <c r="CB413" s="180"/>
      <c r="CC413" s="180"/>
      <c r="CD413" s="180"/>
      <c r="CE413" s="180"/>
      <c r="CF413" s="180"/>
      <c r="CG413" s="180"/>
      <c r="CH413" s="180"/>
      <c r="CI413" s="180"/>
      <c r="CJ413" s="180"/>
      <c r="CK413" s="180"/>
      <c r="CL413" s="180"/>
      <c r="CM413" s="180"/>
      <c r="CN413" s="180"/>
      <c r="CO413" s="180"/>
      <c r="CP413" s="180"/>
      <c r="CQ413" s="180"/>
      <c r="CR413" s="180"/>
      <c r="CS413" s="180"/>
      <c r="CT413" s="180"/>
      <c r="CU413" s="180"/>
      <c r="CV413" s="180"/>
      <c r="CW413" s="180"/>
      <c r="CX413" s="180"/>
      <c r="CY413" s="181"/>
    </row>
    <row r="414" spans="2:103" s="1" customFormat="1" ht="30" customHeight="1">
      <c r="B414" s="367">
        <v>409</v>
      </c>
      <c r="C414" s="370">
        <v>43283</v>
      </c>
      <c r="D414" s="183" t="s">
        <v>165</v>
      </c>
      <c r="E414" s="184" t="s">
        <v>132</v>
      </c>
      <c r="F414" s="184" t="s">
        <v>135</v>
      </c>
      <c r="G414" s="343" t="s">
        <v>98</v>
      </c>
      <c r="H414" s="348">
        <v>4</v>
      </c>
      <c r="I414" s="349">
        <v>4</v>
      </c>
      <c r="J414" s="349"/>
      <c r="K414" s="349"/>
      <c r="L414" s="349">
        <v>4</v>
      </c>
      <c r="M414" s="349">
        <v>4</v>
      </c>
      <c r="N414" s="350">
        <v>4</v>
      </c>
      <c r="O414" s="349">
        <v>3</v>
      </c>
      <c r="P414" s="349">
        <v>4</v>
      </c>
      <c r="Q414" s="351">
        <v>3</v>
      </c>
      <c r="R414" s="349">
        <v>4</v>
      </c>
      <c r="S414" s="349">
        <v>3</v>
      </c>
      <c r="T414" s="349">
        <v>4</v>
      </c>
      <c r="U414" s="349">
        <v>3</v>
      </c>
      <c r="V414" s="351">
        <v>4</v>
      </c>
      <c r="W414" s="351">
        <v>4</v>
      </c>
      <c r="X414" s="183"/>
      <c r="Y414" s="183"/>
      <c r="AB414" s="185"/>
      <c r="AC414" s="185"/>
      <c r="AD414" s="185"/>
      <c r="AE414" s="185"/>
      <c r="AF414" s="185"/>
      <c r="AG414" s="185"/>
      <c r="AH414" s="185"/>
      <c r="AI414" s="185"/>
      <c r="AJ414" s="185"/>
      <c r="AK414" s="185"/>
      <c r="AL414" s="185"/>
      <c r="AM414" s="185"/>
      <c r="AN414" s="185"/>
      <c r="AO414" s="185"/>
      <c r="AP414" s="185"/>
      <c r="AQ414" s="185"/>
      <c r="AR414" s="180"/>
      <c r="AS414" s="180"/>
      <c r="AT414" s="180"/>
      <c r="AU414" s="180"/>
      <c r="AV414" s="180"/>
      <c r="AW414" s="180"/>
      <c r="AX414" s="180"/>
      <c r="AY414" s="180"/>
      <c r="AZ414" s="181"/>
      <c r="BA414" s="181"/>
      <c r="BB414" s="180"/>
      <c r="BC414" s="180"/>
      <c r="BD414" s="180"/>
      <c r="BE414" s="180"/>
      <c r="BF414" s="180"/>
      <c r="BG414" s="180"/>
      <c r="BH414" s="180"/>
      <c r="BI414" s="180"/>
      <c r="BJ414" s="180"/>
      <c r="BK414" s="180"/>
      <c r="BL414" s="180"/>
      <c r="BM414" s="180"/>
      <c r="BN414" s="180"/>
      <c r="BO414" s="180"/>
      <c r="BP414" s="180"/>
      <c r="BQ414" s="180"/>
      <c r="BR414" s="180"/>
      <c r="BS414" s="180"/>
      <c r="BT414" s="180"/>
      <c r="BU414" s="180"/>
      <c r="BV414" s="180"/>
      <c r="BW414" s="180"/>
      <c r="BX414" s="180"/>
      <c r="BY414" s="180"/>
      <c r="BZ414" s="182"/>
      <c r="CA414" s="180"/>
      <c r="CB414" s="180"/>
      <c r="CC414" s="180"/>
      <c r="CD414" s="180"/>
      <c r="CE414" s="180"/>
      <c r="CF414" s="180"/>
      <c r="CG414" s="180"/>
      <c r="CH414" s="180"/>
      <c r="CI414" s="180"/>
      <c r="CJ414" s="180"/>
      <c r="CK414" s="180"/>
      <c r="CL414" s="180"/>
      <c r="CM414" s="180"/>
      <c r="CN414" s="180"/>
      <c r="CO414" s="180"/>
      <c r="CP414" s="180"/>
      <c r="CQ414" s="180"/>
      <c r="CR414" s="180"/>
      <c r="CS414" s="180"/>
      <c r="CT414" s="180"/>
      <c r="CU414" s="180"/>
      <c r="CV414" s="180"/>
      <c r="CW414" s="180"/>
      <c r="CX414" s="180"/>
      <c r="CY414" s="181"/>
    </row>
    <row r="415" spans="2:103" s="1" customFormat="1" ht="30" customHeight="1">
      <c r="B415" s="183">
        <v>410</v>
      </c>
      <c r="C415" s="370">
        <v>43283</v>
      </c>
      <c r="D415" s="183" t="s">
        <v>165</v>
      </c>
      <c r="E415" s="184" t="s">
        <v>133</v>
      </c>
      <c r="F415" s="184" t="s">
        <v>135</v>
      </c>
      <c r="G415" s="343" t="s">
        <v>112</v>
      </c>
      <c r="H415" s="348">
        <v>5</v>
      </c>
      <c r="I415" s="349"/>
      <c r="J415" s="349">
        <v>2</v>
      </c>
      <c r="K415" s="349">
        <v>4</v>
      </c>
      <c r="L415" s="349">
        <v>5</v>
      </c>
      <c r="M415" s="349">
        <v>4</v>
      </c>
      <c r="N415" s="350">
        <v>4</v>
      </c>
      <c r="O415" s="349">
        <v>5</v>
      </c>
      <c r="P415" s="349">
        <v>5</v>
      </c>
      <c r="Q415" s="351">
        <v>1</v>
      </c>
      <c r="R415" s="349">
        <v>3</v>
      </c>
      <c r="S415" s="349">
        <v>4</v>
      </c>
      <c r="T415" s="349">
        <v>4</v>
      </c>
      <c r="U415" s="349">
        <v>2</v>
      </c>
      <c r="V415" s="351">
        <v>4</v>
      </c>
      <c r="W415" s="351">
        <v>5</v>
      </c>
      <c r="X415" s="183"/>
      <c r="Y415" s="183"/>
      <c r="AB415" s="185"/>
      <c r="AC415" s="185"/>
      <c r="AD415" s="185"/>
      <c r="AE415" s="185"/>
      <c r="AF415" s="185"/>
      <c r="AG415" s="185"/>
      <c r="AH415" s="185"/>
      <c r="AI415" s="185"/>
      <c r="AJ415" s="185"/>
      <c r="AK415" s="185"/>
      <c r="AL415" s="185"/>
      <c r="AM415" s="185"/>
      <c r="AN415" s="185"/>
      <c r="AO415" s="185"/>
      <c r="AP415" s="185"/>
      <c r="AQ415" s="185"/>
      <c r="AR415" s="180"/>
      <c r="AS415" s="180"/>
      <c r="AT415" s="180"/>
      <c r="AU415" s="180"/>
      <c r="AV415" s="180"/>
      <c r="AW415" s="180"/>
      <c r="AX415" s="180"/>
      <c r="AY415" s="180"/>
      <c r="AZ415" s="181"/>
      <c r="BA415" s="181"/>
      <c r="BB415" s="180"/>
      <c r="BC415" s="180"/>
      <c r="BD415" s="180"/>
      <c r="BE415" s="180"/>
      <c r="BF415" s="180"/>
      <c r="BG415" s="180"/>
      <c r="BH415" s="180"/>
      <c r="BI415" s="180"/>
      <c r="BJ415" s="180"/>
      <c r="BK415" s="180"/>
      <c r="BL415" s="180"/>
      <c r="BM415" s="180"/>
      <c r="BN415" s="180"/>
      <c r="BO415" s="180"/>
      <c r="BP415" s="180"/>
      <c r="BQ415" s="180"/>
      <c r="BR415" s="180"/>
      <c r="BS415" s="180"/>
      <c r="BT415" s="180"/>
      <c r="BU415" s="180"/>
      <c r="BV415" s="180"/>
      <c r="BW415" s="180"/>
      <c r="BX415" s="180"/>
      <c r="BY415" s="180"/>
      <c r="BZ415" s="182"/>
      <c r="CA415" s="180"/>
      <c r="CB415" s="180"/>
      <c r="CC415" s="180"/>
      <c r="CD415" s="180"/>
      <c r="CE415" s="180"/>
      <c r="CF415" s="180"/>
      <c r="CG415" s="180"/>
      <c r="CH415" s="180"/>
      <c r="CI415" s="180"/>
      <c r="CJ415" s="180"/>
      <c r="CK415" s="180"/>
      <c r="CL415" s="180"/>
      <c r="CM415" s="180"/>
      <c r="CN415" s="180"/>
      <c r="CO415" s="180"/>
      <c r="CP415" s="180"/>
      <c r="CQ415" s="180"/>
      <c r="CR415" s="180"/>
      <c r="CS415" s="180"/>
      <c r="CT415" s="180"/>
      <c r="CU415" s="180"/>
      <c r="CV415" s="180"/>
      <c r="CW415" s="180"/>
      <c r="CX415" s="180"/>
      <c r="CY415" s="181"/>
    </row>
    <row r="416" spans="2:103" s="1" customFormat="1" ht="30" customHeight="1">
      <c r="B416" s="183">
        <v>411</v>
      </c>
      <c r="C416" s="370">
        <v>43283</v>
      </c>
      <c r="D416" s="183" t="s">
        <v>165</v>
      </c>
      <c r="E416" s="184" t="s">
        <v>133</v>
      </c>
      <c r="F416" s="184" t="s">
        <v>135</v>
      </c>
      <c r="G416" s="343" t="s">
        <v>101</v>
      </c>
      <c r="H416" s="348">
        <v>3</v>
      </c>
      <c r="I416" s="349">
        <v>4</v>
      </c>
      <c r="J416" s="349"/>
      <c r="K416" s="349"/>
      <c r="L416" s="349"/>
      <c r="M416" s="349"/>
      <c r="N416" s="350">
        <v>4</v>
      </c>
      <c r="O416" s="349">
        <v>4</v>
      </c>
      <c r="P416" s="349">
        <v>4</v>
      </c>
      <c r="Q416" s="351"/>
      <c r="R416" s="349">
        <v>3</v>
      </c>
      <c r="S416" s="349">
        <v>2</v>
      </c>
      <c r="T416" s="349">
        <v>2</v>
      </c>
      <c r="U416" s="349">
        <v>2</v>
      </c>
      <c r="V416" s="351">
        <v>4</v>
      </c>
      <c r="W416" s="351">
        <v>3</v>
      </c>
      <c r="X416" s="183"/>
      <c r="Y416" s="183"/>
      <c r="AB416" s="185"/>
      <c r="AC416" s="185"/>
      <c r="AD416" s="185"/>
      <c r="AE416" s="185"/>
      <c r="AF416" s="185"/>
      <c r="AG416" s="185"/>
      <c r="AH416" s="185"/>
      <c r="AI416" s="185"/>
      <c r="AJ416" s="185"/>
      <c r="AK416" s="185"/>
      <c r="AL416" s="185"/>
      <c r="AM416" s="185"/>
      <c r="AN416" s="185"/>
      <c r="AO416" s="185"/>
      <c r="AP416" s="185"/>
      <c r="AQ416" s="185"/>
      <c r="AR416" s="180"/>
      <c r="AS416" s="180"/>
      <c r="AT416" s="180"/>
      <c r="AU416" s="180"/>
      <c r="AV416" s="180"/>
      <c r="AW416" s="180"/>
      <c r="AX416" s="180"/>
      <c r="AY416" s="180"/>
      <c r="AZ416" s="181"/>
      <c r="BA416" s="181"/>
      <c r="BB416" s="180"/>
      <c r="BC416" s="180"/>
      <c r="BD416" s="180"/>
      <c r="BE416" s="180"/>
      <c r="BF416" s="180"/>
      <c r="BG416" s="180"/>
      <c r="BH416" s="180"/>
      <c r="BI416" s="180"/>
      <c r="BJ416" s="180"/>
      <c r="BK416" s="180"/>
      <c r="BL416" s="180"/>
      <c r="BM416" s="180"/>
      <c r="BN416" s="180"/>
      <c r="BO416" s="180"/>
      <c r="BP416" s="180"/>
      <c r="BQ416" s="180"/>
      <c r="BR416" s="180"/>
      <c r="BS416" s="180"/>
      <c r="BT416" s="180"/>
      <c r="BU416" s="180"/>
      <c r="BV416" s="180"/>
      <c r="BW416" s="180"/>
      <c r="BX416" s="180"/>
      <c r="BY416" s="180"/>
      <c r="BZ416" s="182"/>
      <c r="CA416" s="180"/>
      <c r="CB416" s="180"/>
      <c r="CC416" s="180"/>
      <c r="CD416" s="180"/>
      <c r="CE416" s="180"/>
      <c r="CF416" s="180"/>
      <c r="CG416" s="180"/>
      <c r="CH416" s="180"/>
      <c r="CI416" s="180"/>
      <c r="CJ416" s="180"/>
      <c r="CK416" s="180"/>
      <c r="CL416" s="180"/>
      <c r="CM416" s="180"/>
      <c r="CN416" s="180"/>
      <c r="CO416" s="180"/>
      <c r="CP416" s="180"/>
      <c r="CQ416" s="180"/>
      <c r="CR416" s="180"/>
      <c r="CS416" s="180"/>
      <c r="CT416" s="180"/>
      <c r="CU416" s="180"/>
      <c r="CV416" s="180"/>
      <c r="CW416" s="180"/>
      <c r="CX416" s="180"/>
      <c r="CY416" s="181"/>
    </row>
    <row r="417" spans="2:103" s="1" customFormat="1" ht="30" customHeight="1">
      <c r="B417" s="183">
        <v>412</v>
      </c>
      <c r="C417" s="370">
        <v>43283</v>
      </c>
      <c r="D417" s="183" t="s">
        <v>165</v>
      </c>
      <c r="E417" s="184" t="s">
        <v>132</v>
      </c>
      <c r="F417" s="184" t="s">
        <v>134</v>
      </c>
      <c r="G417" s="343" t="s">
        <v>123</v>
      </c>
      <c r="H417" s="348">
        <v>3</v>
      </c>
      <c r="I417" s="349">
        <v>3</v>
      </c>
      <c r="J417" s="349">
        <v>1</v>
      </c>
      <c r="K417" s="349">
        <v>1</v>
      </c>
      <c r="L417" s="349">
        <v>3</v>
      </c>
      <c r="M417" s="349">
        <v>3</v>
      </c>
      <c r="N417" s="350">
        <v>3</v>
      </c>
      <c r="O417" s="349">
        <v>2</v>
      </c>
      <c r="P417" s="349">
        <v>2</v>
      </c>
      <c r="Q417" s="351">
        <v>2</v>
      </c>
      <c r="R417" s="349">
        <v>1</v>
      </c>
      <c r="S417" s="349">
        <v>1</v>
      </c>
      <c r="T417" s="349">
        <v>1</v>
      </c>
      <c r="U417" s="349"/>
      <c r="V417" s="351">
        <v>3</v>
      </c>
      <c r="W417" s="351">
        <v>3</v>
      </c>
      <c r="X417" s="183"/>
      <c r="Y417" s="183"/>
      <c r="AB417" s="185"/>
      <c r="AC417" s="185"/>
      <c r="AD417" s="185"/>
      <c r="AE417" s="185"/>
      <c r="AF417" s="185"/>
      <c r="AG417" s="185"/>
      <c r="AH417" s="185"/>
      <c r="AI417" s="185"/>
      <c r="AJ417" s="185"/>
      <c r="AK417" s="185"/>
      <c r="AL417" s="185"/>
      <c r="AM417" s="185"/>
      <c r="AN417" s="185"/>
      <c r="AO417" s="185"/>
      <c r="AP417" s="185"/>
      <c r="AQ417" s="185"/>
      <c r="AR417" s="180"/>
      <c r="AS417" s="180"/>
      <c r="AT417" s="180"/>
      <c r="AU417" s="180"/>
      <c r="AV417" s="180"/>
      <c r="AW417" s="180"/>
      <c r="AX417" s="180"/>
      <c r="AY417" s="180"/>
      <c r="AZ417" s="181"/>
      <c r="BA417" s="181"/>
      <c r="BB417" s="180"/>
      <c r="BC417" s="180"/>
      <c r="BD417" s="180"/>
      <c r="BE417" s="180"/>
      <c r="BF417" s="180"/>
      <c r="BG417" s="180"/>
      <c r="BH417" s="180"/>
      <c r="BI417" s="180"/>
      <c r="BJ417" s="180"/>
      <c r="BK417" s="180"/>
      <c r="BL417" s="180"/>
      <c r="BM417" s="180"/>
      <c r="BN417" s="180"/>
      <c r="BO417" s="180"/>
      <c r="BP417" s="180"/>
      <c r="BQ417" s="180"/>
      <c r="BR417" s="180"/>
      <c r="BS417" s="180"/>
      <c r="BT417" s="180"/>
      <c r="BU417" s="180"/>
      <c r="BV417" s="180"/>
      <c r="BW417" s="180"/>
      <c r="BX417" s="180"/>
      <c r="BY417" s="180"/>
      <c r="BZ417" s="182"/>
      <c r="CA417" s="180"/>
      <c r="CB417" s="180"/>
      <c r="CC417" s="180"/>
      <c r="CD417" s="180"/>
      <c r="CE417" s="180"/>
      <c r="CF417" s="180"/>
      <c r="CG417" s="180"/>
      <c r="CH417" s="180"/>
      <c r="CI417" s="180"/>
      <c r="CJ417" s="180"/>
      <c r="CK417" s="180"/>
      <c r="CL417" s="180"/>
      <c r="CM417" s="180"/>
      <c r="CN417" s="180"/>
      <c r="CO417" s="180"/>
      <c r="CP417" s="180"/>
      <c r="CQ417" s="180"/>
      <c r="CR417" s="180"/>
      <c r="CS417" s="180"/>
      <c r="CT417" s="180"/>
      <c r="CU417" s="180"/>
      <c r="CV417" s="180"/>
      <c r="CW417" s="180"/>
      <c r="CX417" s="180"/>
      <c r="CY417" s="181"/>
    </row>
    <row r="418" spans="2:103" s="1" customFormat="1" ht="30" customHeight="1">
      <c r="B418" s="183">
        <v>413</v>
      </c>
      <c r="C418" s="370">
        <v>43283</v>
      </c>
      <c r="D418" s="183" t="s">
        <v>165</v>
      </c>
      <c r="E418" s="184" t="s">
        <v>133</v>
      </c>
      <c r="F418" s="358" t="s">
        <v>204</v>
      </c>
      <c r="G418" s="343"/>
      <c r="H418" s="348">
        <v>1</v>
      </c>
      <c r="I418" s="349">
        <v>2</v>
      </c>
      <c r="J418" s="349">
        <v>4</v>
      </c>
      <c r="K418" s="349">
        <v>4</v>
      </c>
      <c r="L418" s="349">
        <v>1</v>
      </c>
      <c r="M418" s="349">
        <v>1</v>
      </c>
      <c r="N418" s="350">
        <v>2</v>
      </c>
      <c r="O418" s="349">
        <v>1</v>
      </c>
      <c r="P418" s="349">
        <v>2</v>
      </c>
      <c r="Q418" s="351">
        <v>2</v>
      </c>
      <c r="R418" s="349">
        <v>1</v>
      </c>
      <c r="S418" s="349">
        <v>4</v>
      </c>
      <c r="T418" s="349">
        <v>3</v>
      </c>
      <c r="U418" s="349">
        <v>4</v>
      </c>
      <c r="V418" s="351">
        <v>1</v>
      </c>
      <c r="W418" s="351">
        <v>2</v>
      </c>
      <c r="X418" s="183"/>
      <c r="Y418" s="183"/>
      <c r="AB418" s="185"/>
      <c r="AC418" s="185"/>
      <c r="AD418" s="185"/>
      <c r="AE418" s="185"/>
      <c r="AF418" s="185"/>
      <c r="AG418" s="185"/>
      <c r="AH418" s="185"/>
      <c r="AI418" s="185"/>
      <c r="AJ418" s="185"/>
      <c r="AK418" s="185"/>
      <c r="AL418" s="185"/>
      <c r="AM418" s="185"/>
      <c r="AN418" s="185"/>
      <c r="AO418" s="185"/>
      <c r="AP418" s="185"/>
      <c r="AQ418" s="185"/>
      <c r="AR418" s="180"/>
      <c r="AS418" s="180"/>
      <c r="AT418" s="180"/>
      <c r="AU418" s="180"/>
      <c r="AV418" s="180"/>
      <c r="AW418" s="180"/>
      <c r="AX418" s="180"/>
      <c r="AY418" s="180"/>
      <c r="AZ418" s="181"/>
      <c r="BA418" s="181"/>
      <c r="BB418" s="180"/>
      <c r="BC418" s="180"/>
      <c r="BD418" s="180"/>
      <c r="BE418" s="180"/>
      <c r="BF418" s="180"/>
      <c r="BG418" s="180"/>
      <c r="BH418" s="180"/>
      <c r="BI418" s="180"/>
      <c r="BJ418" s="180"/>
      <c r="BK418" s="180"/>
      <c r="BL418" s="180"/>
      <c r="BM418" s="180"/>
      <c r="BN418" s="180"/>
      <c r="BO418" s="180"/>
      <c r="BP418" s="180"/>
      <c r="BQ418" s="180"/>
      <c r="BR418" s="180"/>
      <c r="BS418" s="180"/>
      <c r="BT418" s="180"/>
      <c r="BU418" s="180"/>
      <c r="BV418" s="180"/>
      <c r="BW418" s="180"/>
      <c r="BX418" s="180"/>
      <c r="BY418" s="180"/>
      <c r="BZ418" s="182"/>
      <c r="CA418" s="180"/>
      <c r="CB418" s="180"/>
      <c r="CC418" s="180"/>
      <c r="CD418" s="180"/>
      <c r="CE418" s="180"/>
      <c r="CF418" s="180"/>
      <c r="CG418" s="180"/>
      <c r="CH418" s="180"/>
      <c r="CI418" s="180"/>
      <c r="CJ418" s="180"/>
      <c r="CK418" s="180"/>
      <c r="CL418" s="180"/>
      <c r="CM418" s="180"/>
      <c r="CN418" s="180"/>
      <c r="CO418" s="180"/>
      <c r="CP418" s="180"/>
      <c r="CQ418" s="180"/>
      <c r="CR418" s="180"/>
      <c r="CS418" s="180"/>
      <c r="CT418" s="180"/>
      <c r="CU418" s="180"/>
      <c r="CV418" s="180"/>
      <c r="CW418" s="180"/>
      <c r="CX418" s="180"/>
      <c r="CY418" s="181"/>
    </row>
    <row r="419" spans="2:103" s="1" customFormat="1" ht="30" customHeight="1">
      <c r="B419" s="183">
        <v>414</v>
      </c>
      <c r="C419" s="370">
        <v>43283</v>
      </c>
      <c r="D419" s="183" t="s">
        <v>165</v>
      </c>
      <c r="E419" s="184" t="s">
        <v>133</v>
      </c>
      <c r="F419" s="184" t="s">
        <v>134</v>
      </c>
      <c r="G419" s="343" t="s">
        <v>107</v>
      </c>
      <c r="H419" s="348">
        <v>3</v>
      </c>
      <c r="I419" s="349">
        <v>3</v>
      </c>
      <c r="J419" s="349">
        <v>4</v>
      </c>
      <c r="K419" s="349">
        <v>4</v>
      </c>
      <c r="L419" s="349">
        <v>4</v>
      </c>
      <c r="M419" s="349">
        <v>5</v>
      </c>
      <c r="N419" s="350"/>
      <c r="O419" s="349">
        <v>4</v>
      </c>
      <c r="P419" s="349"/>
      <c r="Q419" s="351"/>
      <c r="R419" s="349">
        <v>5</v>
      </c>
      <c r="S419" s="349">
        <v>4</v>
      </c>
      <c r="T419" s="349">
        <v>1</v>
      </c>
      <c r="U419" s="349">
        <v>3</v>
      </c>
      <c r="V419" s="351">
        <v>3</v>
      </c>
      <c r="W419" s="351">
        <v>3</v>
      </c>
      <c r="X419" s="183"/>
      <c r="Y419" s="183"/>
      <c r="AB419" s="185"/>
      <c r="AC419" s="185"/>
      <c r="AD419" s="185"/>
      <c r="AE419" s="185"/>
      <c r="AF419" s="185"/>
      <c r="AG419" s="185"/>
      <c r="AH419" s="185"/>
      <c r="AI419" s="185"/>
      <c r="AJ419" s="185"/>
      <c r="AK419" s="185"/>
      <c r="AL419" s="185"/>
      <c r="AM419" s="185"/>
      <c r="AN419" s="185"/>
      <c r="AO419" s="185"/>
      <c r="AP419" s="185"/>
      <c r="AQ419" s="185"/>
      <c r="AR419" s="180"/>
      <c r="AS419" s="180"/>
      <c r="AT419" s="180"/>
      <c r="AU419" s="180"/>
      <c r="AV419" s="180"/>
      <c r="AW419" s="180"/>
      <c r="AX419" s="180"/>
      <c r="AY419" s="180"/>
      <c r="AZ419" s="181"/>
      <c r="BA419" s="181"/>
      <c r="BB419" s="180"/>
      <c r="BC419" s="180"/>
      <c r="BD419" s="180"/>
      <c r="BE419" s="180"/>
      <c r="BF419" s="180"/>
      <c r="BG419" s="180"/>
      <c r="BH419" s="180"/>
      <c r="BI419" s="180"/>
      <c r="BJ419" s="180"/>
      <c r="BK419" s="180"/>
      <c r="BL419" s="180"/>
      <c r="BM419" s="180"/>
      <c r="BN419" s="180"/>
      <c r="BO419" s="180"/>
      <c r="BP419" s="180"/>
      <c r="BQ419" s="180"/>
      <c r="BR419" s="180"/>
      <c r="BS419" s="180"/>
      <c r="BT419" s="180"/>
      <c r="BU419" s="180"/>
      <c r="BV419" s="180"/>
      <c r="BW419" s="180"/>
      <c r="BX419" s="180"/>
      <c r="BY419" s="180"/>
      <c r="BZ419" s="182"/>
      <c r="CA419" s="180"/>
      <c r="CB419" s="180"/>
      <c r="CC419" s="180"/>
      <c r="CD419" s="180"/>
      <c r="CE419" s="180"/>
      <c r="CF419" s="180"/>
      <c r="CG419" s="180"/>
      <c r="CH419" s="180"/>
      <c r="CI419" s="180"/>
      <c r="CJ419" s="180"/>
      <c r="CK419" s="180"/>
      <c r="CL419" s="180"/>
      <c r="CM419" s="180"/>
      <c r="CN419" s="180"/>
      <c r="CO419" s="180"/>
      <c r="CP419" s="180"/>
      <c r="CQ419" s="180"/>
      <c r="CR419" s="180"/>
      <c r="CS419" s="180"/>
      <c r="CT419" s="180"/>
      <c r="CU419" s="180"/>
      <c r="CV419" s="180"/>
      <c r="CW419" s="180"/>
      <c r="CX419" s="180"/>
      <c r="CY419" s="181"/>
    </row>
    <row r="420" spans="2:103" s="1" customFormat="1" ht="30" customHeight="1">
      <c r="B420" s="183">
        <v>415</v>
      </c>
      <c r="C420" s="370">
        <v>43283</v>
      </c>
      <c r="D420" s="183" t="s">
        <v>165</v>
      </c>
      <c r="E420" s="184" t="s">
        <v>133</v>
      </c>
      <c r="F420" s="184" t="s">
        <v>134</v>
      </c>
      <c r="G420" s="343" t="s">
        <v>108</v>
      </c>
      <c r="H420" s="348">
        <v>4</v>
      </c>
      <c r="I420" s="349">
        <v>4</v>
      </c>
      <c r="J420" s="349">
        <v>5</v>
      </c>
      <c r="K420" s="349">
        <v>5</v>
      </c>
      <c r="L420" s="349">
        <v>4</v>
      </c>
      <c r="M420" s="349">
        <v>4</v>
      </c>
      <c r="N420" s="350">
        <v>4</v>
      </c>
      <c r="O420" s="349">
        <v>5</v>
      </c>
      <c r="P420" s="349">
        <v>5</v>
      </c>
      <c r="Q420" s="351">
        <v>5</v>
      </c>
      <c r="R420" s="349">
        <v>4</v>
      </c>
      <c r="S420" s="349">
        <v>4</v>
      </c>
      <c r="T420" s="349">
        <v>4</v>
      </c>
      <c r="U420" s="349">
        <v>4</v>
      </c>
      <c r="V420" s="351">
        <v>4</v>
      </c>
      <c r="W420" s="351">
        <v>4</v>
      </c>
      <c r="X420" s="183"/>
      <c r="Y420" s="183"/>
      <c r="AB420" s="185"/>
      <c r="AC420" s="185"/>
      <c r="AD420" s="185"/>
      <c r="AE420" s="185"/>
      <c r="AF420" s="185"/>
      <c r="AG420" s="185"/>
      <c r="AH420" s="185"/>
      <c r="AI420" s="185"/>
      <c r="AJ420" s="185"/>
      <c r="AK420" s="185"/>
      <c r="AL420" s="185"/>
      <c r="AM420" s="185"/>
      <c r="AN420" s="185"/>
      <c r="AO420" s="185"/>
      <c r="AP420" s="185"/>
      <c r="AQ420" s="185"/>
      <c r="AR420" s="180"/>
      <c r="AS420" s="180"/>
      <c r="AT420" s="180"/>
      <c r="AU420" s="180"/>
      <c r="AV420" s="180"/>
      <c r="AW420" s="180"/>
      <c r="AX420" s="180"/>
      <c r="AY420" s="180"/>
      <c r="AZ420" s="181"/>
      <c r="BA420" s="181"/>
      <c r="BB420" s="180"/>
      <c r="BC420" s="180"/>
      <c r="BD420" s="180"/>
      <c r="BE420" s="180"/>
      <c r="BF420" s="180"/>
      <c r="BG420" s="180"/>
      <c r="BH420" s="180"/>
      <c r="BI420" s="180"/>
      <c r="BJ420" s="180"/>
      <c r="BK420" s="180"/>
      <c r="BL420" s="180"/>
      <c r="BM420" s="180"/>
      <c r="BN420" s="180"/>
      <c r="BO420" s="180"/>
      <c r="BP420" s="180"/>
      <c r="BQ420" s="180"/>
      <c r="BR420" s="180"/>
      <c r="BS420" s="180"/>
      <c r="BT420" s="180"/>
      <c r="BU420" s="180"/>
      <c r="BV420" s="180"/>
      <c r="BW420" s="180"/>
      <c r="BX420" s="180"/>
      <c r="BY420" s="180"/>
      <c r="BZ420" s="182"/>
      <c r="CA420" s="180"/>
      <c r="CB420" s="180"/>
      <c r="CC420" s="180"/>
      <c r="CD420" s="180"/>
      <c r="CE420" s="180"/>
      <c r="CF420" s="180"/>
      <c r="CG420" s="180"/>
      <c r="CH420" s="180"/>
      <c r="CI420" s="180"/>
      <c r="CJ420" s="180"/>
      <c r="CK420" s="180"/>
      <c r="CL420" s="180"/>
      <c r="CM420" s="180"/>
      <c r="CN420" s="180"/>
      <c r="CO420" s="180"/>
      <c r="CP420" s="180"/>
      <c r="CQ420" s="180"/>
      <c r="CR420" s="180"/>
      <c r="CS420" s="180"/>
      <c r="CT420" s="180"/>
      <c r="CU420" s="180"/>
      <c r="CV420" s="180"/>
      <c r="CW420" s="180"/>
      <c r="CX420" s="180"/>
      <c r="CY420" s="181"/>
    </row>
    <row r="421" spans="2:103" s="1" customFormat="1" ht="30" customHeight="1">
      <c r="B421" s="183">
        <v>416</v>
      </c>
      <c r="C421" s="370">
        <v>43283</v>
      </c>
      <c r="D421" s="183" t="s">
        <v>165</v>
      </c>
      <c r="E421" s="184" t="s">
        <v>132</v>
      </c>
      <c r="F421" s="184" t="s">
        <v>134</v>
      </c>
      <c r="G421" s="343" t="s">
        <v>126</v>
      </c>
      <c r="H421" s="348">
        <v>4</v>
      </c>
      <c r="I421" s="349">
        <v>4</v>
      </c>
      <c r="J421" s="349">
        <v>2</v>
      </c>
      <c r="K421" s="349">
        <v>2</v>
      </c>
      <c r="L421" s="349">
        <v>4</v>
      </c>
      <c r="M421" s="349">
        <v>2</v>
      </c>
      <c r="N421" s="350">
        <v>3</v>
      </c>
      <c r="O421" s="349">
        <v>3</v>
      </c>
      <c r="P421" s="349">
        <v>3</v>
      </c>
      <c r="Q421" s="351">
        <v>4</v>
      </c>
      <c r="R421" s="349">
        <v>5</v>
      </c>
      <c r="S421" s="349">
        <v>4</v>
      </c>
      <c r="T421" s="349">
        <v>3</v>
      </c>
      <c r="U421" s="349">
        <v>5</v>
      </c>
      <c r="V421" s="351">
        <v>4</v>
      </c>
      <c r="W421" s="351">
        <v>4</v>
      </c>
      <c r="X421" s="183"/>
      <c r="Y421" s="183"/>
      <c r="AB421" s="185"/>
      <c r="AC421" s="185"/>
      <c r="AD421" s="185"/>
      <c r="AE421" s="185"/>
      <c r="AF421" s="185"/>
      <c r="AG421" s="185"/>
      <c r="AH421" s="185"/>
      <c r="AI421" s="185"/>
      <c r="AJ421" s="185"/>
      <c r="AK421" s="185"/>
      <c r="AL421" s="185"/>
      <c r="AM421" s="185"/>
      <c r="AN421" s="185"/>
      <c r="AO421" s="185"/>
      <c r="AP421" s="185"/>
      <c r="AQ421" s="185"/>
      <c r="AR421" s="180"/>
      <c r="AS421" s="180"/>
      <c r="AT421" s="180"/>
      <c r="AU421" s="180"/>
      <c r="AV421" s="180"/>
      <c r="AW421" s="180"/>
      <c r="AX421" s="180"/>
      <c r="AY421" s="180"/>
      <c r="AZ421" s="181"/>
      <c r="BA421" s="181"/>
      <c r="BB421" s="180"/>
      <c r="BC421" s="180"/>
      <c r="BD421" s="180"/>
      <c r="BE421" s="180"/>
      <c r="BF421" s="180"/>
      <c r="BG421" s="180"/>
      <c r="BH421" s="180"/>
      <c r="BI421" s="180"/>
      <c r="BJ421" s="180"/>
      <c r="BK421" s="180"/>
      <c r="BL421" s="180"/>
      <c r="BM421" s="180"/>
      <c r="BN421" s="180"/>
      <c r="BO421" s="180"/>
      <c r="BP421" s="180"/>
      <c r="BQ421" s="180"/>
      <c r="BR421" s="180"/>
      <c r="BS421" s="180"/>
      <c r="BT421" s="180"/>
      <c r="BU421" s="180"/>
      <c r="BV421" s="180"/>
      <c r="BW421" s="180"/>
      <c r="BX421" s="180"/>
      <c r="BY421" s="180"/>
      <c r="BZ421" s="182"/>
      <c r="CA421" s="180"/>
      <c r="CB421" s="180"/>
      <c r="CC421" s="180"/>
      <c r="CD421" s="180"/>
      <c r="CE421" s="180"/>
      <c r="CF421" s="180"/>
      <c r="CG421" s="180"/>
      <c r="CH421" s="180"/>
      <c r="CI421" s="180"/>
      <c r="CJ421" s="180"/>
      <c r="CK421" s="180"/>
      <c r="CL421" s="180"/>
      <c r="CM421" s="180"/>
      <c r="CN421" s="180"/>
      <c r="CO421" s="180"/>
      <c r="CP421" s="180"/>
      <c r="CQ421" s="180"/>
      <c r="CR421" s="180"/>
      <c r="CS421" s="180"/>
      <c r="CT421" s="180"/>
      <c r="CU421" s="180"/>
      <c r="CV421" s="180"/>
      <c r="CW421" s="180"/>
      <c r="CX421" s="180"/>
      <c r="CY421" s="181"/>
    </row>
    <row r="422" spans="2:103" s="1" customFormat="1" ht="30" customHeight="1">
      <c r="B422" s="367">
        <v>417</v>
      </c>
      <c r="C422" s="370">
        <v>43284</v>
      </c>
      <c r="D422" s="183" t="s">
        <v>165</v>
      </c>
      <c r="E422" s="184" t="s">
        <v>132</v>
      </c>
      <c r="F422" s="184" t="s">
        <v>134</v>
      </c>
      <c r="G422" s="343" t="s">
        <v>97</v>
      </c>
      <c r="H422" s="348">
        <v>4</v>
      </c>
      <c r="I422" s="349">
        <v>4</v>
      </c>
      <c r="J422" s="349">
        <v>3</v>
      </c>
      <c r="K422" s="349"/>
      <c r="L422" s="349"/>
      <c r="M422" s="349">
        <v>4</v>
      </c>
      <c r="N422" s="350">
        <v>3</v>
      </c>
      <c r="O422" s="349">
        <v>4</v>
      </c>
      <c r="P422" s="349">
        <v>4</v>
      </c>
      <c r="Q422" s="351">
        <v>3</v>
      </c>
      <c r="R422" s="349"/>
      <c r="S422" s="349">
        <v>4</v>
      </c>
      <c r="T422" s="349">
        <v>4</v>
      </c>
      <c r="U422" s="349"/>
      <c r="V422" s="351">
        <v>3</v>
      </c>
      <c r="W422" s="351">
        <v>4</v>
      </c>
      <c r="X422" s="183"/>
      <c r="Y422" s="183"/>
      <c r="AB422" s="185"/>
      <c r="AC422" s="185"/>
      <c r="AD422" s="185"/>
      <c r="AE422" s="185"/>
      <c r="AF422" s="185"/>
      <c r="AG422" s="185"/>
      <c r="AH422" s="185"/>
      <c r="AI422" s="185"/>
      <c r="AJ422" s="185"/>
      <c r="AK422" s="185"/>
      <c r="AL422" s="185"/>
      <c r="AM422" s="185"/>
      <c r="AN422" s="185"/>
      <c r="AO422" s="185"/>
      <c r="AP422" s="185"/>
      <c r="AQ422" s="185"/>
      <c r="AR422" s="180"/>
      <c r="AS422" s="180"/>
      <c r="AT422" s="180"/>
      <c r="AU422" s="180"/>
      <c r="AV422" s="180"/>
      <c r="AW422" s="180"/>
      <c r="AX422" s="180"/>
      <c r="AY422" s="180"/>
      <c r="AZ422" s="181"/>
      <c r="BA422" s="181"/>
      <c r="BB422" s="180"/>
      <c r="BC422" s="180"/>
      <c r="BD422" s="180"/>
      <c r="BE422" s="180"/>
      <c r="BF422" s="180"/>
      <c r="BG422" s="180"/>
      <c r="BH422" s="180"/>
      <c r="BI422" s="180"/>
      <c r="BJ422" s="180"/>
      <c r="BK422" s="180"/>
      <c r="BL422" s="180"/>
      <c r="BM422" s="180"/>
      <c r="BN422" s="180"/>
      <c r="BO422" s="180"/>
      <c r="BP422" s="180"/>
      <c r="BQ422" s="180"/>
      <c r="BR422" s="180"/>
      <c r="BS422" s="180"/>
      <c r="BT422" s="180"/>
      <c r="BU422" s="180"/>
      <c r="BV422" s="180"/>
      <c r="BW422" s="180"/>
      <c r="BX422" s="180"/>
      <c r="BY422" s="180"/>
      <c r="BZ422" s="182"/>
      <c r="CA422" s="180"/>
      <c r="CB422" s="180"/>
      <c r="CC422" s="180"/>
      <c r="CD422" s="180"/>
      <c r="CE422" s="180"/>
      <c r="CF422" s="180"/>
      <c r="CG422" s="180"/>
      <c r="CH422" s="180"/>
      <c r="CI422" s="180"/>
      <c r="CJ422" s="180"/>
      <c r="CK422" s="180"/>
      <c r="CL422" s="180"/>
      <c r="CM422" s="180"/>
      <c r="CN422" s="180"/>
      <c r="CO422" s="180"/>
      <c r="CP422" s="180"/>
      <c r="CQ422" s="180"/>
      <c r="CR422" s="180"/>
      <c r="CS422" s="180"/>
      <c r="CT422" s="180"/>
      <c r="CU422" s="180"/>
      <c r="CV422" s="180"/>
      <c r="CW422" s="180"/>
      <c r="CX422" s="180"/>
      <c r="CY422" s="181"/>
    </row>
    <row r="423" spans="2:103" s="1" customFormat="1" ht="30" customHeight="1">
      <c r="B423" s="183">
        <v>418</v>
      </c>
      <c r="C423" s="370">
        <v>43284</v>
      </c>
      <c r="D423" s="183" t="s">
        <v>165</v>
      </c>
      <c r="E423" s="184" t="s">
        <v>133</v>
      </c>
      <c r="F423" s="184" t="s">
        <v>135</v>
      </c>
      <c r="G423" s="343" t="s">
        <v>94</v>
      </c>
      <c r="H423" s="348">
        <v>3</v>
      </c>
      <c r="I423" s="349">
        <v>3</v>
      </c>
      <c r="J423" s="349">
        <v>2</v>
      </c>
      <c r="K423" s="349">
        <v>2</v>
      </c>
      <c r="L423" s="349">
        <v>3</v>
      </c>
      <c r="M423" s="349">
        <v>3</v>
      </c>
      <c r="N423" s="350">
        <v>3</v>
      </c>
      <c r="O423" s="349">
        <v>3</v>
      </c>
      <c r="P423" s="349">
        <v>3</v>
      </c>
      <c r="Q423" s="351">
        <v>3</v>
      </c>
      <c r="R423" s="349">
        <v>3</v>
      </c>
      <c r="S423" s="349">
        <v>3</v>
      </c>
      <c r="T423" s="349">
        <v>3</v>
      </c>
      <c r="U423" s="349">
        <v>3</v>
      </c>
      <c r="V423" s="351">
        <v>4</v>
      </c>
      <c r="W423" s="351">
        <v>3</v>
      </c>
      <c r="X423" s="183"/>
      <c r="Y423" s="183"/>
      <c r="AB423" s="185"/>
      <c r="AC423" s="185"/>
      <c r="AD423" s="185"/>
      <c r="AE423" s="185"/>
      <c r="AF423" s="185"/>
      <c r="AG423" s="185"/>
      <c r="AH423" s="185"/>
      <c r="AI423" s="185"/>
      <c r="AJ423" s="185"/>
      <c r="AK423" s="185"/>
      <c r="AL423" s="185"/>
      <c r="AM423" s="185"/>
      <c r="AN423" s="185"/>
      <c r="AO423" s="185"/>
      <c r="AP423" s="185"/>
      <c r="AQ423" s="185"/>
      <c r="AR423" s="180"/>
      <c r="AS423" s="180"/>
      <c r="AT423" s="180"/>
      <c r="AU423" s="180"/>
      <c r="AV423" s="180"/>
      <c r="AW423" s="180"/>
      <c r="AX423" s="180"/>
      <c r="AY423" s="180"/>
      <c r="AZ423" s="181"/>
      <c r="BA423" s="181"/>
      <c r="BB423" s="180"/>
      <c r="BC423" s="180"/>
      <c r="BD423" s="180"/>
      <c r="BE423" s="180"/>
      <c r="BF423" s="180"/>
      <c r="BG423" s="180"/>
      <c r="BH423" s="180"/>
      <c r="BI423" s="180"/>
      <c r="BJ423" s="180"/>
      <c r="BK423" s="180"/>
      <c r="BL423" s="180"/>
      <c r="BM423" s="180"/>
      <c r="BN423" s="180"/>
      <c r="BO423" s="180"/>
      <c r="BP423" s="180"/>
      <c r="BQ423" s="180"/>
      <c r="BR423" s="180"/>
      <c r="BS423" s="180"/>
      <c r="BT423" s="180"/>
      <c r="BU423" s="180"/>
      <c r="BV423" s="180"/>
      <c r="BW423" s="180"/>
      <c r="BX423" s="180"/>
      <c r="BY423" s="180"/>
      <c r="BZ423" s="182"/>
      <c r="CA423" s="180"/>
      <c r="CB423" s="180"/>
      <c r="CC423" s="180"/>
      <c r="CD423" s="180"/>
      <c r="CE423" s="180"/>
      <c r="CF423" s="180"/>
      <c r="CG423" s="180"/>
      <c r="CH423" s="180"/>
      <c r="CI423" s="180"/>
      <c r="CJ423" s="180"/>
      <c r="CK423" s="180"/>
      <c r="CL423" s="180"/>
      <c r="CM423" s="180"/>
      <c r="CN423" s="180"/>
      <c r="CO423" s="180"/>
      <c r="CP423" s="180"/>
      <c r="CQ423" s="180"/>
      <c r="CR423" s="180"/>
      <c r="CS423" s="180"/>
      <c r="CT423" s="180"/>
      <c r="CU423" s="180"/>
      <c r="CV423" s="180"/>
      <c r="CW423" s="180"/>
      <c r="CX423" s="180"/>
      <c r="CY423" s="181"/>
    </row>
    <row r="424" spans="2:103" s="1" customFormat="1" ht="30" customHeight="1">
      <c r="B424" s="183">
        <v>419</v>
      </c>
      <c r="C424" s="370">
        <v>43284</v>
      </c>
      <c r="D424" s="183" t="s">
        <v>165</v>
      </c>
      <c r="E424" s="184" t="s">
        <v>133</v>
      </c>
      <c r="F424" s="184" t="s">
        <v>135</v>
      </c>
      <c r="G424" s="343" t="s">
        <v>94</v>
      </c>
      <c r="H424" s="348">
        <v>3</v>
      </c>
      <c r="I424" s="349">
        <v>4</v>
      </c>
      <c r="J424" s="349">
        <v>2</v>
      </c>
      <c r="K424" s="349">
        <v>2</v>
      </c>
      <c r="L424" s="349">
        <v>2</v>
      </c>
      <c r="M424" s="349">
        <v>3</v>
      </c>
      <c r="N424" s="350">
        <v>3</v>
      </c>
      <c r="O424" s="349">
        <v>3</v>
      </c>
      <c r="P424" s="349">
        <v>3</v>
      </c>
      <c r="Q424" s="351">
        <v>3</v>
      </c>
      <c r="R424" s="349">
        <v>3</v>
      </c>
      <c r="S424" s="349">
        <v>2</v>
      </c>
      <c r="T424" s="349">
        <v>1</v>
      </c>
      <c r="U424" s="349">
        <v>1</v>
      </c>
      <c r="V424" s="351">
        <v>4</v>
      </c>
      <c r="W424" s="351">
        <v>2</v>
      </c>
      <c r="X424" s="183"/>
      <c r="Y424" s="183"/>
      <c r="AB424" s="185"/>
      <c r="AC424" s="185"/>
      <c r="AD424" s="185"/>
      <c r="AE424" s="185"/>
      <c r="AF424" s="185"/>
      <c r="AG424" s="185"/>
      <c r="AH424" s="185"/>
      <c r="AI424" s="185"/>
      <c r="AJ424" s="185"/>
      <c r="AK424" s="185"/>
      <c r="AL424" s="185"/>
      <c r="AM424" s="185"/>
      <c r="AN424" s="185"/>
      <c r="AO424" s="185"/>
      <c r="AP424" s="185"/>
      <c r="AQ424" s="185"/>
      <c r="AR424" s="180"/>
      <c r="AS424" s="180"/>
      <c r="AT424" s="180"/>
      <c r="AU424" s="180"/>
      <c r="AV424" s="180"/>
      <c r="AW424" s="180"/>
      <c r="AX424" s="180"/>
      <c r="AY424" s="180"/>
      <c r="AZ424" s="181"/>
      <c r="BA424" s="181"/>
      <c r="BB424" s="180"/>
      <c r="BC424" s="180"/>
      <c r="BD424" s="180"/>
      <c r="BE424" s="180"/>
      <c r="BF424" s="180"/>
      <c r="BG424" s="180"/>
      <c r="BH424" s="180"/>
      <c r="BI424" s="180"/>
      <c r="BJ424" s="180"/>
      <c r="BK424" s="180"/>
      <c r="BL424" s="180"/>
      <c r="BM424" s="180"/>
      <c r="BN424" s="180"/>
      <c r="BO424" s="180"/>
      <c r="BP424" s="180"/>
      <c r="BQ424" s="180"/>
      <c r="BR424" s="180"/>
      <c r="BS424" s="180"/>
      <c r="BT424" s="180"/>
      <c r="BU424" s="180"/>
      <c r="BV424" s="180"/>
      <c r="BW424" s="180"/>
      <c r="BX424" s="180"/>
      <c r="BY424" s="180"/>
      <c r="BZ424" s="182"/>
      <c r="CA424" s="180"/>
      <c r="CB424" s="180"/>
      <c r="CC424" s="180"/>
      <c r="CD424" s="180"/>
      <c r="CE424" s="180"/>
      <c r="CF424" s="180"/>
      <c r="CG424" s="180"/>
      <c r="CH424" s="180"/>
      <c r="CI424" s="180"/>
      <c r="CJ424" s="180"/>
      <c r="CK424" s="180"/>
      <c r="CL424" s="180"/>
      <c r="CM424" s="180"/>
      <c r="CN424" s="180"/>
      <c r="CO424" s="180"/>
      <c r="CP424" s="180"/>
      <c r="CQ424" s="180"/>
      <c r="CR424" s="180"/>
      <c r="CS424" s="180"/>
      <c r="CT424" s="180"/>
      <c r="CU424" s="180"/>
      <c r="CV424" s="180"/>
      <c r="CW424" s="180"/>
      <c r="CX424" s="180"/>
      <c r="CY424" s="181"/>
    </row>
    <row r="425" spans="2:103" s="1" customFormat="1" ht="30" customHeight="1">
      <c r="B425" s="183">
        <v>420</v>
      </c>
      <c r="C425" s="370">
        <v>43284</v>
      </c>
      <c r="D425" s="183" t="s">
        <v>165</v>
      </c>
      <c r="E425" s="184" t="s">
        <v>132</v>
      </c>
      <c r="F425" s="184" t="s">
        <v>135</v>
      </c>
      <c r="G425" s="343" t="s">
        <v>112</v>
      </c>
      <c r="H425" s="348">
        <v>2</v>
      </c>
      <c r="I425" s="349">
        <v>3</v>
      </c>
      <c r="J425" s="349">
        <v>1</v>
      </c>
      <c r="K425" s="349">
        <v>1</v>
      </c>
      <c r="L425" s="349">
        <v>1</v>
      </c>
      <c r="M425" s="349">
        <v>1</v>
      </c>
      <c r="N425" s="350">
        <v>2</v>
      </c>
      <c r="O425" s="349">
        <v>1</v>
      </c>
      <c r="P425" s="349">
        <v>1</v>
      </c>
      <c r="Q425" s="351">
        <v>1</v>
      </c>
      <c r="R425" s="349">
        <v>1</v>
      </c>
      <c r="S425" s="349">
        <v>1</v>
      </c>
      <c r="T425" s="349">
        <v>1</v>
      </c>
      <c r="U425" s="349">
        <v>2</v>
      </c>
      <c r="V425" s="351">
        <v>3</v>
      </c>
      <c r="W425" s="351">
        <v>1</v>
      </c>
      <c r="X425" s="183"/>
      <c r="Y425" s="183"/>
      <c r="AB425" s="185"/>
      <c r="AC425" s="185"/>
      <c r="AD425" s="185"/>
      <c r="AE425" s="185"/>
      <c r="AF425" s="185"/>
      <c r="AG425" s="185"/>
      <c r="AH425" s="185"/>
      <c r="AI425" s="185"/>
      <c r="AJ425" s="185"/>
      <c r="AK425" s="185"/>
      <c r="AL425" s="185"/>
      <c r="AM425" s="185"/>
      <c r="AN425" s="185"/>
      <c r="AO425" s="185"/>
      <c r="AP425" s="185"/>
      <c r="AQ425" s="185"/>
      <c r="AR425" s="180"/>
      <c r="AS425" s="180"/>
      <c r="AT425" s="180"/>
      <c r="AU425" s="180"/>
      <c r="AV425" s="180"/>
      <c r="AW425" s="180"/>
      <c r="AX425" s="180"/>
      <c r="AY425" s="180"/>
      <c r="AZ425" s="181"/>
      <c r="BA425" s="181"/>
      <c r="BB425" s="180"/>
      <c r="BC425" s="180"/>
      <c r="BD425" s="180"/>
      <c r="BE425" s="180"/>
      <c r="BF425" s="180"/>
      <c r="BG425" s="180"/>
      <c r="BH425" s="180"/>
      <c r="BI425" s="180"/>
      <c r="BJ425" s="180"/>
      <c r="BK425" s="180"/>
      <c r="BL425" s="180"/>
      <c r="BM425" s="180"/>
      <c r="BN425" s="180"/>
      <c r="BO425" s="180"/>
      <c r="BP425" s="180"/>
      <c r="BQ425" s="180"/>
      <c r="BR425" s="180"/>
      <c r="BS425" s="180"/>
      <c r="BT425" s="180"/>
      <c r="BU425" s="180"/>
      <c r="BV425" s="180"/>
      <c r="BW425" s="180"/>
      <c r="BX425" s="180"/>
      <c r="BY425" s="180"/>
      <c r="BZ425" s="182"/>
      <c r="CA425" s="180"/>
      <c r="CB425" s="180"/>
      <c r="CC425" s="180"/>
      <c r="CD425" s="180"/>
      <c r="CE425" s="180"/>
      <c r="CF425" s="180"/>
      <c r="CG425" s="180"/>
      <c r="CH425" s="180"/>
      <c r="CI425" s="180"/>
      <c r="CJ425" s="180"/>
      <c r="CK425" s="180"/>
      <c r="CL425" s="180"/>
      <c r="CM425" s="180"/>
      <c r="CN425" s="180"/>
      <c r="CO425" s="180"/>
      <c r="CP425" s="180"/>
      <c r="CQ425" s="180"/>
      <c r="CR425" s="180"/>
      <c r="CS425" s="180"/>
      <c r="CT425" s="180"/>
      <c r="CU425" s="180"/>
      <c r="CV425" s="180"/>
      <c r="CW425" s="180"/>
      <c r="CX425" s="180"/>
      <c r="CY425" s="181"/>
    </row>
    <row r="426" spans="2:103" s="1" customFormat="1" ht="30" customHeight="1">
      <c r="B426" s="183">
        <v>421</v>
      </c>
      <c r="C426" s="370">
        <v>43284</v>
      </c>
      <c r="D426" s="183" t="s">
        <v>165</v>
      </c>
      <c r="E426" s="184" t="s">
        <v>133</v>
      </c>
      <c r="F426" s="184" t="s">
        <v>135</v>
      </c>
      <c r="G426" s="343" t="s">
        <v>121</v>
      </c>
      <c r="H426" s="348">
        <v>5</v>
      </c>
      <c r="I426" s="349">
        <v>5</v>
      </c>
      <c r="J426" s="349">
        <v>4</v>
      </c>
      <c r="K426" s="349">
        <v>4</v>
      </c>
      <c r="L426" s="349">
        <v>5</v>
      </c>
      <c r="M426" s="349">
        <v>5</v>
      </c>
      <c r="N426" s="350">
        <v>5</v>
      </c>
      <c r="O426" s="349">
        <v>5</v>
      </c>
      <c r="P426" s="349">
        <v>5</v>
      </c>
      <c r="Q426" s="351">
        <v>5</v>
      </c>
      <c r="R426" s="349">
        <v>5</v>
      </c>
      <c r="S426" s="349">
        <v>5</v>
      </c>
      <c r="T426" s="349">
        <v>4</v>
      </c>
      <c r="U426" s="349">
        <v>4</v>
      </c>
      <c r="V426" s="351">
        <v>5</v>
      </c>
      <c r="W426" s="351">
        <v>5</v>
      </c>
      <c r="X426" s="183"/>
      <c r="Y426" s="183"/>
      <c r="AB426" s="185"/>
      <c r="AC426" s="185"/>
      <c r="AD426" s="185"/>
      <c r="AE426" s="185"/>
      <c r="AF426" s="185"/>
      <c r="AG426" s="185"/>
      <c r="AH426" s="185"/>
      <c r="AI426" s="185"/>
      <c r="AJ426" s="185"/>
      <c r="AK426" s="185"/>
      <c r="AL426" s="185"/>
      <c r="AM426" s="185"/>
      <c r="AN426" s="185"/>
      <c r="AO426" s="185"/>
      <c r="AP426" s="185"/>
      <c r="AQ426" s="185"/>
      <c r="AR426" s="180"/>
      <c r="AS426" s="180"/>
      <c r="AT426" s="180"/>
      <c r="AU426" s="180"/>
      <c r="AV426" s="180"/>
      <c r="AW426" s="180"/>
      <c r="AX426" s="180"/>
      <c r="AY426" s="180"/>
      <c r="AZ426" s="181"/>
      <c r="BA426" s="181"/>
      <c r="BB426" s="180"/>
      <c r="BC426" s="180"/>
      <c r="BD426" s="180"/>
      <c r="BE426" s="180"/>
      <c r="BF426" s="180"/>
      <c r="BG426" s="180"/>
      <c r="BH426" s="180"/>
      <c r="BI426" s="180"/>
      <c r="BJ426" s="180"/>
      <c r="BK426" s="180"/>
      <c r="BL426" s="180"/>
      <c r="BM426" s="180"/>
      <c r="BN426" s="180"/>
      <c r="BO426" s="180"/>
      <c r="BP426" s="180"/>
      <c r="BQ426" s="180"/>
      <c r="BR426" s="180"/>
      <c r="BS426" s="180"/>
      <c r="BT426" s="180"/>
      <c r="BU426" s="180"/>
      <c r="BV426" s="180"/>
      <c r="BW426" s="180"/>
      <c r="BX426" s="180"/>
      <c r="BY426" s="180"/>
      <c r="BZ426" s="182"/>
      <c r="CA426" s="180"/>
      <c r="CB426" s="180"/>
      <c r="CC426" s="180"/>
      <c r="CD426" s="180"/>
      <c r="CE426" s="180"/>
      <c r="CF426" s="180"/>
      <c r="CG426" s="180"/>
      <c r="CH426" s="180"/>
      <c r="CI426" s="180"/>
      <c r="CJ426" s="180"/>
      <c r="CK426" s="180"/>
      <c r="CL426" s="180"/>
      <c r="CM426" s="180"/>
      <c r="CN426" s="180"/>
      <c r="CO426" s="180"/>
      <c r="CP426" s="180"/>
      <c r="CQ426" s="180"/>
      <c r="CR426" s="180"/>
      <c r="CS426" s="180"/>
      <c r="CT426" s="180"/>
      <c r="CU426" s="180"/>
      <c r="CV426" s="180"/>
      <c r="CW426" s="180"/>
      <c r="CX426" s="180"/>
      <c r="CY426" s="181"/>
    </row>
    <row r="427" spans="2:103" s="1" customFormat="1" ht="30" customHeight="1">
      <c r="B427" s="183">
        <v>422</v>
      </c>
      <c r="C427" s="370">
        <v>43284</v>
      </c>
      <c r="D427" s="183" t="s">
        <v>165</v>
      </c>
      <c r="E427" s="184" t="s">
        <v>133</v>
      </c>
      <c r="F427" s="184" t="s">
        <v>134</v>
      </c>
      <c r="G427" s="343" t="s">
        <v>102</v>
      </c>
      <c r="H427" s="348">
        <v>5</v>
      </c>
      <c r="I427" s="349">
        <v>5</v>
      </c>
      <c r="J427" s="349">
        <v>5</v>
      </c>
      <c r="K427" s="349">
        <v>4</v>
      </c>
      <c r="L427" s="349">
        <v>5</v>
      </c>
      <c r="M427" s="349">
        <v>5</v>
      </c>
      <c r="N427" s="350">
        <v>5</v>
      </c>
      <c r="O427" s="349">
        <v>5</v>
      </c>
      <c r="P427" s="349">
        <v>5</v>
      </c>
      <c r="Q427" s="351">
        <v>5</v>
      </c>
      <c r="R427" s="349">
        <v>5</v>
      </c>
      <c r="S427" s="349">
        <v>5</v>
      </c>
      <c r="T427" s="349">
        <v>5</v>
      </c>
      <c r="U427" s="349">
        <v>5</v>
      </c>
      <c r="V427" s="351">
        <v>5</v>
      </c>
      <c r="W427" s="351">
        <v>5</v>
      </c>
      <c r="X427" s="183"/>
      <c r="Y427" s="183"/>
      <c r="AB427" s="185"/>
      <c r="AC427" s="185"/>
      <c r="AD427" s="185"/>
      <c r="AE427" s="185"/>
      <c r="AF427" s="185"/>
      <c r="AG427" s="185"/>
      <c r="AH427" s="185"/>
      <c r="AI427" s="185"/>
      <c r="AJ427" s="185"/>
      <c r="AK427" s="185"/>
      <c r="AL427" s="185"/>
      <c r="AM427" s="185"/>
      <c r="AN427" s="185"/>
      <c r="AO427" s="185"/>
      <c r="AP427" s="185"/>
      <c r="AQ427" s="185"/>
      <c r="AR427" s="180"/>
      <c r="AS427" s="180"/>
      <c r="AT427" s="180"/>
      <c r="AU427" s="180"/>
      <c r="AV427" s="180"/>
      <c r="AW427" s="180"/>
      <c r="AX427" s="180"/>
      <c r="AY427" s="180"/>
      <c r="AZ427" s="181"/>
      <c r="BA427" s="181"/>
      <c r="BB427" s="180"/>
      <c r="BC427" s="180"/>
      <c r="BD427" s="180"/>
      <c r="BE427" s="180"/>
      <c r="BF427" s="180"/>
      <c r="BG427" s="180"/>
      <c r="BH427" s="180"/>
      <c r="BI427" s="180"/>
      <c r="BJ427" s="180"/>
      <c r="BK427" s="180"/>
      <c r="BL427" s="180"/>
      <c r="BM427" s="180"/>
      <c r="BN427" s="180"/>
      <c r="BO427" s="180"/>
      <c r="BP427" s="180"/>
      <c r="BQ427" s="180"/>
      <c r="BR427" s="180"/>
      <c r="BS427" s="180"/>
      <c r="BT427" s="180"/>
      <c r="BU427" s="180"/>
      <c r="BV427" s="180"/>
      <c r="BW427" s="180"/>
      <c r="BX427" s="180"/>
      <c r="BY427" s="180"/>
      <c r="BZ427" s="182"/>
      <c r="CA427" s="180"/>
      <c r="CB427" s="180"/>
      <c r="CC427" s="180"/>
      <c r="CD427" s="180"/>
      <c r="CE427" s="180"/>
      <c r="CF427" s="180"/>
      <c r="CG427" s="180"/>
      <c r="CH427" s="180"/>
      <c r="CI427" s="180"/>
      <c r="CJ427" s="180"/>
      <c r="CK427" s="180"/>
      <c r="CL427" s="180"/>
      <c r="CM427" s="180"/>
      <c r="CN427" s="180"/>
      <c r="CO427" s="180"/>
      <c r="CP427" s="180"/>
      <c r="CQ427" s="180"/>
      <c r="CR427" s="180"/>
      <c r="CS427" s="180"/>
      <c r="CT427" s="180"/>
      <c r="CU427" s="180"/>
      <c r="CV427" s="180"/>
      <c r="CW427" s="180"/>
      <c r="CX427" s="180"/>
      <c r="CY427" s="181"/>
    </row>
    <row r="428" spans="2:103" s="1" customFormat="1" ht="30" customHeight="1">
      <c r="B428" s="183">
        <v>423</v>
      </c>
      <c r="C428" s="370">
        <v>43284</v>
      </c>
      <c r="D428" s="183" t="s">
        <v>165</v>
      </c>
      <c r="E428" s="184" t="s">
        <v>133</v>
      </c>
      <c r="F428" s="358" t="s">
        <v>204</v>
      </c>
      <c r="G428" s="343" t="s">
        <v>99</v>
      </c>
      <c r="H428" s="348">
        <v>5</v>
      </c>
      <c r="I428" s="349">
        <v>5</v>
      </c>
      <c r="J428" s="349">
        <v>1</v>
      </c>
      <c r="K428" s="349">
        <v>1</v>
      </c>
      <c r="L428" s="349">
        <v>3</v>
      </c>
      <c r="M428" s="349">
        <v>5</v>
      </c>
      <c r="N428" s="350">
        <v>5</v>
      </c>
      <c r="O428" s="349">
        <v>5</v>
      </c>
      <c r="P428" s="349">
        <v>5</v>
      </c>
      <c r="Q428" s="351">
        <v>4</v>
      </c>
      <c r="R428" s="349">
        <v>5</v>
      </c>
      <c r="S428" s="349">
        <v>4</v>
      </c>
      <c r="T428" s="349">
        <v>4</v>
      </c>
      <c r="U428" s="349">
        <v>2</v>
      </c>
      <c r="V428" s="351">
        <v>5</v>
      </c>
      <c r="W428" s="351">
        <v>5</v>
      </c>
      <c r="X428" s="183"/>
      <c r="Y428" s="183"/>
      <c r="AB428" s="185"/>
      <c r="AC428" s="185"/>
      <c r="AD428" s="185"/>
      <c r="AE428" s="185"/>
      <c r="AF428" s="185"/>
      <c r="AG428" s="185"/>
      <c r="AH428" s="185"/>
      <c r="AI428" s="185"/>
      <c r="AJ428" s="185"/>
      <c r="AK428" s="185"/>
      <c r="AL428" s="185"/>
      <c r="AM428" s="185"/>
      <c r="AN428" s="185"/>
      <c r="AO428" s="185"/>
      <c r="AP428" s="185"/>
      <c r="AQ428" s="185"/>
      <c r="AR428" s="180"/>
      <c r="AS428" s="180"/>
      <c r="AT428" s="180"/>
      <c r="AU428" s="180"/>
      <c r="AV428" s="180"/>
      <c r="AW428" s="180"/>
      <c r="AX428" s="180"/>
      <c r="AY428" s="180"/>
      <c r="AZ428" s="181"/>
      <c r="BA428" s="181"/>
      <c r="BB428" s="180"/>
      <c r="BC428" s="180"/>
      <c r="BD428" s="180"/>
      <c r="BE428" s="180"/>
      <c r="BF428" s="180"/>
      <c r="BG428" s="180"/>
      <c r="BH428" s="180"/>
      <c r="BI428" s="180"/>
      <c r="BJ428" s="180"/>
      <c r="BK428" s="180"/>
      <c r="BL428" s="180"/>
      <c r="BM428" s="180"/>
      <c r="BN428" s="180"/>
      <c r="BO428" s="180"/>
      <c r="BP428" s="180"/>
      <c r="BQ428" s="180"/>
      <c r="BR428" s="180"/>
      <c r="BS428" s="180"/>
      <c r="BT428" s="180"/>
      <c r="BU428" s="180"/>
      <c r="BV428" s="180"/>
      <c r="BW428" s="180"/>
      <c r="BX428" s="180"/>
      <c r="BY428" s="180"/>
      <c r="BZ428" s="182"/>
      <c r="CA428" s="180"/>
      <c r="CB428" s="180"/>
      <c r="CC428" s="180"/>
      <c r="CD428" s="180"/>
      <c r="CE428" s="180"/>
      <c r="CF428" s="180"/>
      <c r="CG428" s="180"/>
      <c r="CH428" s="180"/>
      <c r="CI428" s="180"/>
      <c r="CJ428" s="180"/>
      <c r="CK428" s="180"/>
      <c r="CL428" s="180"/>
      <c r="CM428" s="180"/>
      <c r="CN428" s="180"/>
      <c r="CO428" s="180"/>
      <c r="CP428" s="180"/>
      <c r="CQ428" s="180"/>
      <c r="CR428" s="180"/>
      <c r="CS428" s="180"/>
      <c r="CT428" s="180"/>
      <c r="CU428" s="180"/>
      <c r="CV428" s="180"/>
      <c r="CW428" s="180"/>
      <c r="CX428" s="180"/>
      <c r="CY428" s="181"/>
    </row>
    <row r="429" spans="2:103" s="1" customFormat="1" ht="30" customHeight="1">
      <c r="B429" s="183">
        <v>424</v>
      </c>
      <c r="C429" s="370">
        <v>43284</v>
      </c>
      <c r="D429" s="183" t="s">
        <v>165</v>
      </c>
      <c r="E429" s="184" t="s">
        <v>132</v>
      </c>
      <c r="F429" s="184" t="s">
        <v>135</v>
      </c>
      <c r="G429" s="343" t="s">
        <v>95</v>
      </c>
      <c r="H429" s="348">
        <v>5</v>
      </c>
      <c r="I429" s="349">
        <v>5</v>
      </c>
      <c r="J429" s="349">
        <v>4</v>
      </c>
      <c r="K429" s="349">
        <v>5</v>
      </c>
      <c r="L429" s="349">
        <v>5</v>
      </c>
      <c r="M429" s="349">
        <v>4</v>
      </c>
      <c r="N429" s="350">
        <v>5</v>
      </c>
      <c r="O429" s="349">
        <v>4</v>
      </c>
      <c r="P429" s="349">
        <v>3</v>
      </c>
      <c r="Q429" s="351">
        <v>5</v>
      </c>
      <c r="R429" s="349">
        <v>5</v>
      </c>
      <c r="S429" s="349">
        <v>4</v>
      </c>
      <c r="T429" s="349">
        <v>3</v>
      </c>
      <c r="U429" s="349">
        <v>4</v>
      </c>
      <c r="V429" s="351">
        <v>5</v>
      </c>
      <c r="W429" s="351">
        <v>5</v>
      </c>
      <c r="X429" s="183"/>
      <c r="Y429" s="183"/>
      <c r="AB429" s="185"/>
      <c r="AC429" s="185"/>
      <c r="AD429" s="185"/>
      <c r="AE429" s="185"/>
      <c r="AF429" s="185"/>
      <c r="AG429" s="185"/>
      <c r="AH429" s="185"/>
      <c r="AI429" s="185"/>
      <c r="AJ429" s="185"/>
      <c r="AK429" s="185"/>
      <c r="AL429" s="185"/>
      <c r="AM429" s="185"/>
      <c r="AN429" s="185"/>
      <c r="AO429" s="185"/>
      <c r="AP429" s="185"/>
      <c r="AQ429" s="185"/>
      <c r="AR429" s="180"/>
      <c r="AS429" s="180"/>
      <c r="AT429" s="180"/>
      <c r="AU429" s="180"/>
      <c r="AV429" s="180"/>
      <c r="AW429" s="180"/>
      <c r="AX429" s="180"/>
      <c r="AY429" s="180"/>
      <c r="AZ429" s="181"/>
      <c r="BA429" s="181"/>
      <c r="BB429" s="180"/>
      <c r="BC429" s="180"/>
      <c r="BD429" s="180"/>
      <c r="BE429" s="180"/>
      <c r="BF429" s="180"/>
      <c r="BG429" s="180"/>
      <c r="BH429" s="180"/>
      <c r="BI429" s="180"/>
      <c r="BJ429" s="180"/>
      <c r="BK429" s="180"/>
      <c r="BL429" s="180"/>
      <c r="BM429" s="180"/>
      <c r="BN429" s="180"/>
      <c r="BO429" s="180"/>
      <c r="BP429" s="180"/>
      <c r="BQ429" s="180"/>
      <c r="BR429" s="180"/>
      <c r="BS429" s="180"/>
      <c r="BT429" s="180"/>
      <c r="BU429" s="180"/>
      <c r="BV429" s="180"/>
      <c r="BW429" s="180"/>
      <c r="BX429" s="180"/>
      <c r="BY429" s="180"/>
      <c r="BZ429" s="182"/>
      <c r="CA429" s="180"/>
      <c r="CB429" s="180"/>
      <c r="CC429" s="180"/>
      <c r="CD429" s="180"/>
      <c r="CE429" s="180"/>
      <c r="CF429" s="180"/>
      <c r="CG429" s="180"/>
      <c r="CH429" s="180"/>
      <c r="CI429" s="180"/>
      <c r="CJ429" s="180"/>
      <c r="CK429" s="180"/>
      <c r="CL429" s="180"/>
      <c r="CM429" s="180"/>
      <c r="CN429" s="180"/>
      <c r="CO429" s="180"/>
      <c r="CP429" s="180"/>
      <c r="CQ429" s="180"/>
      <c r="CR429" s="180"/>
      <c r="CS429" s="180"/>
      <c r="CT429" s="180"/>
      <c r="CU429" s="180"/>
      <c r="CV429" s="180"/>
      <c r="CW429" s="180"/>
      <c r="CX429" s="180"/>
      <c r="CY429" s="181"/>
    </row>
    <row r="430" spans="2:103" s="1" customFormat="1" ht="30" customHeight="1">
      <c r="B430" s="367">
        <v>425</v>
      </c>
      <c r="C430" s="370">
        <v>43284</v>
      </c>
      <c r="D430" s="183" t="s">
        <v>165</v>
      </c>
      <c r="E430" s="184" t="s">
        <v>132</v>
      </c>
      <c r="F430" s="184" t="s">
        <v>135</v>
      </c>
      <c r="G430" s="343" t="s">
        <v>115</v>
      </c>
      <c r="H430" s="348">
        <v>4</v>
      </c>
      <c r="I430" s="349">
        <v>4</v>
      </c>
      <c r="J430" s="349">
        <v>3</v>
      </c>
      <c r="K430" s="349">
        <v>2</v>
      </c>
      <c r="L430" s="349">
        <v>4</v>
      </c>
      <c r="M430" s="349">
        <v>4</v>
      </c>
      <c r="N430" s="350">
        <v>4</v>
      </c>
      <c r="O430" s="349">
        <v>3</v>
      </c>
      <c r="P430" s="349">
        <v>3</v>
      </c>
      <c r="Q430" s="351">
        <v>4</v>
      </c>
      <c r="R430" s="349">
        <v>5</v>
      </c>
      <c r="S430" s="349">
        <v>5</v>
      </c>
      <c r="T430" s="349">
        <v>4</v>
      </c>
      <c r="U430" s="349">
        <v>4</v>
      </c>
      <c r="V430" s="351">
        <v>4</v>
      </c>
      <c r="W430" s="351">
        <v>4</v>
      </c>
      <c r="X430" s="183"/>
      <c r="Y430" s="183"/>
      <c r="AB430" s="185"/>
      <c r="AC430" s="185"/>
      <c r="AD430" s="185"/>
      <c r="AE430" s="185"/>
      <c r="AF430" s="185"/>
      <c r="AG430" s="185"/>
      <c r="AH430" s="185"/>
      <c r="AI430" s="185"/>
      <c r="AJ430" s="185"/>
      <c r="AK430" s="185"/>
      <c r="AL430" s="185"/>
      <c r="AM430" s="185"/>
      <c r="AN430" s="185"/>
      <c r="AO430" s="185"/>
      <c r="AP430" s="185"/>
      <c r="AQ430" s="185"/>
      <c r="AR430" s="180"/>
      <c r="AS430" s="180"/>
      <c r="AT430" s="180"/>
      <c r="AU430" s="180"/>
      <c r="AV430" s="180"/>
      <c r="AW430" s="180"/>
      <c r="AX430" s="180"/>
      <c r="AY430" s="180"/>
      <c r="AZ430" s="181"/>
      <c r="BA430" s="181"/>
      <c r="BB430" s="180"/>
      <c r="BC430" s="180"/>
      <c r="BD430" s="180"/>
      <c r="BE430" s="180"/>
      <c r="BF430" s="180"/>
      <c r="BG430" s="180"/>
      <c r="BH430" s="180"/>
      <c r="BI430" s="180"/>
      <c r="BJ430" s="180"/>
      <c r="BK430" s="180"/>
      <c r="BL430" s="180"/>
      <c r="BM430" s="180"/>
      <c r="BN430" s="180"/>
      <c r="BO430" s="180"/>
      <c r="BP430" s="180"/>
      <c r="BQ430" s="180"/>
      <c r="BR430" s="180"/>
      <c r="BS430" s="180"/>
      <c r="BT430" s="180"/>
      <c r="BU430" s="180"/>
      <c r="BV430" s="180"/>
      <c r="BW430" s="180"/>
      <c r="BX430" s="180"/>
      <c r="BY430" s="180"/>
      <c r="BZ430" s="182"/>
      <c r="CA430" s="180"/>
      <c r="CB430" s="180"/>
      <c r="CC430" s="180"/>
      <c r="CD430" s="180"/>
      <c r="CE430" s="180"/>
      <c r="CF430" s="180"/>
      <c r="CG430" s="180"/>
      <c r="CH430" s="180"/>
      <c r="CI430" s="180"/>
      <c r="CJ430" s="180"/>
      <c r="CK430" s="180"/>
      <c r="CL430" s="180"/>
      <c r="CM430" s="180"/>
      <c r="CN430" s="180"/>
      <c r="CO430" s="180"/>
      <c r="CP430" s="180"/>
      <c r="CQ430" s="180"/>
      <c r="CR430" s="180"/>
      <c r="CS430" s="180"/>
      <c r="CT430" s="180"/>
      <c r="CU430" s="180"/>
      <c r="CV430" s="180"/>
      <c r="CW430" s="180"/>
      <c r="CX430" s="180"/>
      <c r="CY430" s="181"/>
    </row>
    <row r="431" spans="2:103" s="1" customFormat="1" ht="30" customHeight="1">
      <c r="B431" s="183">
        <v>426</v>
      </c>
      <c r="C431" s="370">
        <v>43284</v>
      </c>
      <c r="D431" s="183" t="s">
        <v>166</v>
      </c>
      <c r="E431" s="184" t="s">
        <v>132</v>
      </c>
      <c r="F431" s="184" t="s">
        <v>135</v>
      </c>
      <c r="G431" s="343" t="s">
        <v>109</v>
      </c>
      <c r="H431" s="348">
        <v>2</v>
      </c>
      <c r="I431" s="349"/>
      <c r="J431" s="349"/>
      <c r="K431" s="349"/>
      <c r="L431" s="349"/>
      <c r="M431" s="349"/>
      <c r="N431" s="350">
        <v>4</v>
      </c>
      <c r="O431" s="349">
        <v>3</v>
      </c>
      <c r="P431" s="349">
        <v>3</v>
      </c>
      <c r="Q431" s="351">
        <v>4</v>
      </c>
      <c r="R431" s="349"/>
      <c r="S431" s="349">
        <v>4</v>
      </c>
      <c r="T431" s="349">
        <v>4</v>
      </c>
      <c r="U431" s="349">
        <v>4</v>
      </c>
      <c r="V431" s="351"/>
      <c r="W431" s="351">
        <v>3</v>
      </c>
      <c r="X431" s="183"/>
      <c r="Y431" s="183"/>
      <c r="AB431" s="185"/>
      <c r="AC431" s="185"/>
      <c r="AD431" s="185"/>
      <c r="AE431" s="185"/>
      <c r="AF431" s="185"/>
      <c r="AG431" s="185"/>
      <c r="AH431" s="185"/>
      <c r="AI431" s="185"/>
      <c r="AJ431" s="185"/>
      <c r="AK431" s="185"/>
      <c r="AL431" s="185"/>
      <c r="AM431" s="185"/>
      <c r="AN431" s="185"/>
      <c r="AO431" s="185"/>
      <c r="AP431" s="185"/>
      <c r="AQ431" s="185"/>
      <c r="AR431" s="180"/>
      <c r="AS431" s="180"/>
      <c r="AT431" s="180"/>
      <c r="AU431" s="180"/>
      <c r="AV431" s="180"/>
      <c r="AW431" s="180"/>
      <c r="AX431" s="180"/>
      <c r="AY431" s="180"/>
      <c r="AZ431" s="181"/>
      <c r="BA431" s="181"/>
      <c r="BB431" s="180"/>
      <c r="BC431" s="180"/>
      <c r="BD431" s="180"/>
      <c r="BE431" s="180"/>
      <c r="BF431" s="180"/>
      <c r="BG431" s="180"/>
      <c r="BH431" s="180"/>
      <c r="BI431" s="180"/>
      <c r="BJ431" s="180"/>
      <c r="BK431" s="180"/>
      <c r="BL431" s="180"/>
      <c r="BM431" s="180"/>
      <c r="BN431" s="180"/>
      <c r="BO431" s="180"/>
      <c r="BP431" s="180"/>
      <c r="BQ431" s="180"/>
      <c r="BR431" s="180"/>
      <c r="BS431" s="180"/>
      <c r="BT431" s="180"/>
      <c r="BU431" s="180"/>
      <c r="BV431" s="180"/>
      <c r="BW431" s="180"/>
      <c r="BX431" s="180"/>
      <c r="BY431" s="180"/>
      <c r="BZ431" s="182"/>
      <c r="CA431" s="180"/>
      <c r="CB431" s="180"/>
      <c r="CC431" s="180"/>
      <c r="CD431" s="180"/>
      <c r="CE431" s="180"/>
      <c r="CF431" s="180"/>
      <c r="CG431" s="180"/>
      <c r="CH431" s="180"/>
      <c r="CI431" s="180"/>
      <c r="CJ431" s="180"/>
      <c r="CK431" s="180"/>
      <c r="CL431" s="180"/>
      <c r="CM431" s="180"/>
      <c r="CN431" s="180"/>
      <c r="CO431" s="180"/>
      <c r="CP431" s="180"/>
      <c r="CQ431" s="180"/>
      <c r="CR431" s="180"/>
      <c r="CS431" s="180"/>
      <c r="CT431" s="180"/>
      <c r="CU431" s="180"/>
      <c r="CV431" s="180"/>
      <c r="CW431" s="180"/>
      <c r="CX431" s="180"/>
      <c r="CY431" s="181"/>
    </row>
    <row r="432" spans="2:103" s="1" customFormat="1" ht="30" customHeight="1">
      <c r="B432" s="183">
        <v>427</v>
      </c>
      <c r="C432" s="370">
        <v>43284</v>
      </c>
      <c r="D432" s="183" t="s">
        <v>166</v>
      </c>
      <c r="E432" s="184" t="s">
        <v>133</v>
      </c>
      <c r="F432" s="184" t="s">
        <v>134</v>
      </c>
      <c r="G432" s="343" t="s">
        <v>105</v>
      </c>
      <c r="H432" s="348">
        <v>5</v>
      </c>
      <c r="I432" s="349">
        <v>4</v>
      </c>
      <c r="J432" s="349">
        <v>5</v>
      </c>
      <c r="K432" s="349">
        <v>5</v>
      </c>
      <c r="L432" s="349">
        <v>5</v>
      </c>
      <c r="M432" s="349">
        <v>5</v>
      </c>
      <c r="N432" s="350">
        <v>5</v>
      </c>
      <c r="O432" s="349">
        <v>5</v>
      </c>
      <c r="P432" s="349">
        <v>3</v>
      </c>
      <c r="Q432" s="351"/>
      <c r="R432" s="349">
        <v>5</v>
      </c>
      <c r="S432" s="349">
        <v>5</v>
      </c>
      <c r="T432" s="349">
        <v>2</v>
      </c>
      <c r="U432" s="349">
        <v>2</v>
      </c>
      <c r="V432" s="351">
        <v>5</v>
      </c>
      <c r="W432" s="351">
        <v>5</v>
      </c>
      <c r="X432" s="183"/>
      <c r="Y432" s="183"/>
      <c r="AB432" s="185"/>
      <c r="AC432" s="185"/>
      <c r="AD432" s="185"/>
      <c r="AE432" s="185"/>
      <c r="AF432" s="185"/>
      <c r="AG432" s="185"/>
      <c r="AH432" s="185"/>
      <c r="AI432" s="185"/>
      <c r="AJ432" s="185"/>
      <c r="AK432" s="185"/>
      <c r="AL432" s="185"/>
      <c r="AM432" s="185"/>
      <c r="AN432" s="185"/>
      <c r="AO432" s="185"/>
      <c r="AP432" s="185"/>
      <c r="AQ432" s="185"/>
      <c r="AR432" s="180"/>
      <c r="AS432" s="180"/>
      <c r="AT432" s="180"/>
      <c r="AU432" s="180"/>
      <c r="AV432" s="180"/>
      <c r="AW432" s="180"/>
      <c r="AX432" s="180"/>
      <c r="AY432" s="180"/>
      <c r="AZ432" s="181"/>
      <c r="BA432" s="181"/>
      <c r="BB432" s="180"/>
      <c r="BC432" s="180"/>
      <c r="BD432" s="180"/>
      <c r="BE432" s="180"/>
      <c r="BF432" s="180"/>
      <c r="BG432" s="180"/>
      <c r="BH432" s="180"/>
      <c r="BI432" s="180"/>
      <c r="BJ432" s="180"/>
      <c r="BK432" s="180"/>
      <c r="BL432" s="180"/>
      <c r="BM432" s="180"/>
      <c r="BN432" s="180"/>
      <c r="BO432" s="180"/>
      <c r="BP432" s="180"/>
      <c r="BQ432" s="180"/>
      <c r="BR432" s="180"/>
      <c r="BS432" s="180"/>
      <c r="BT432" s="180"/>
      <c r="BU432" s="180"/>
      <c r="BV432" s="180"/>
      <c r="BW432" s="180"/>
      <c r="BX432" s="180"/>
      <c r="BY432" s="180"/>
      <c r="BZ432" s="182"/>
      <c r="CA432" s="180"/>
      <c r="CB432" s="180"/>
      <c r="CC432" s="180"/>
      <c r="CD432" s="180"/>
      <c r="CE432" s="180"/>
      <c r="CF432" s="180"/>
      <c r="CG432" s="180"/>
      <c r="CH432" s="180"/>
      <c r="CI432" s="180"/>
      <c r="CJ432" s="180"/>
      <c r="CK432" s="180"/>
      <c r="CL432" s="180"/>
      <c r="CM432" s="180"/>
      <c r="CN432" s="180"/>
      <c r="CO432" s="180"/>
      <c r="CP432" s="180"/>
      <c r="CQ432" s="180"/>
      <c r="CR432" s="180"/>
      <c r="CS432" s="180"/>
      <c r="CT432" s="180"/>
      <c r="CU432" s="180"/>
      <c r="CV432" s="180"/>
      <c r="CW432" s="180"/>
      <c r="CX432" s="180"/>
      <c r="CY432" s="181"/>
    </row>
    <row r="433" spans="2:103" s="1" customFormat="1" ht="30" customHeight="1">
      <c r="B433" s="183">
        <v>428</v>
      </c>
      <c r="C433" s="370">
        <v>43285</v>
      </c>
      <c r="D433" s="183" t="s">
        <v>165</v>
      </c>
      <c r="E433" s="184" t="s">
        <v>133</v>
      </c>
      <c r="F433" s="184" t="s">
        <v>134</v>
      </c>
      <c r="G433" s="343" t="s">
        <v>127</v>
      </c>
      <c r="H433" s="348">
        <v>3</v>
      </c>
      <c r="I433" s="349">
        <v>4</v>
      </c>
      <c r="J433" s="349">
        <v>4</v>
      </c>
      <c r="K433" s="349">
        <v>3</v>
      </c>
      <c r="L433" s="349">
        <v>4</v>
      </c>
      <c r="M433" s="349">
        <v>4</v>
      </c>
      <c r="N433" s="350">
        <v>4</v>
      </c>
      <c r="O433" s="349">
        <v>4</v>
      </c>
      <c r="P433" s="349">
        <v>4</v>
      </c>
      <c r="Q433" s="351">
        <v>3</v>
      </c>
      <c r="R433" s="349">
        <v>4</v>
      </c>
      <c r="S433" s="349">
        <v>3</v>
      </c>
      <c r="T433" s="349">
        <v>3</v>
      </c>
      <c r="U433" s="349">
        <v>2</v>
      </c>
      <c r="V433" s="351">
        <v>4</v>
      </c>
      <c r="W433" s="351">
        <v>4</v>
      </c>
      <c r="X433" s="183"/>
      <c r="Y433" s="183"/>
      <c r="AB433" s="185"/>
      <c r="AC433" s="185"/>
      <c r="AD433" s="185"/>
      <c r="AE433" s="185"/>
      <c r="AF433" s="185"/>
      <c r="AG433" s="185"/>
      <c r="AH433" s="185"/>
      <c r="AI433" s="185"/>
      <c r="AJ433" s="185"/>
      <c r="AK433" s="185"/>
      <c r="AL433" s="185"/>
      <c r="AM433" s="185"/>
      <c r="AN433" s="185"/>
      <c r="AO433" s="185"/>
      <c r="AP433" s="185"/>
      <c r="AQ433" s="185"/>
      <c r="AR433" s="180"/>
      <c r="AS433" s="180"/>
      <c r="AT433" s="180"/>
      <c r="AU433" s="180"/>
      <c r="AV433" s="180"/>
      <c r="AW433" s="180"/>
      <c r="AX433" s="180"/>
      <c r="AY433" s="180"/>
      <c r="AZ433" s="181"/>
      <c r="BA433" s="181"/>
      <c r="BB433" s="180"/>
      <c r="BC433" s="180"/>
      <c r="BD433" s="180"/>
      <c r="BE433" s="180"/>
      <c r="BF433" s="180"/>
      <c r="BG433" s="180"/>
      <c r="BH433" s="180"/>
      <c r="BI433" s="180"/>
      <c r="BJ433" s="180"/>
      <c r="BK433" s="180"/>
      <c r="BL433" s="180"/>
      <c r="BM433" s="180"/>
      <c r="BN433" s="180"/>
      <c r="BO433" s="180"/>
      <c r="BP433" s="180"/>
      <c r="BQ433" s="180"/>
      <c r="BR433" s="180"/>
      <c r="BS433" s="180"/>
      <c r="BT433" s="180"/>
      <c r="BU433" s="180"/>
      <c r="BV433" s="180"/>
      <c r="BW433" s="180"/>
      <c r="BX433" s="180"/>
      <c r="BY433" s="180"/>
      <c r="BZ433" s="182"/>
      <c r="CA433" s="180"/>
      <c r="CB433" s="180"/>
      <c r="CC433" s="180"/>
      <c r="CD433" s="180"/>
      <c r="CE433" s="180"/>
      <c r="CF433" s="180"/>
      <c r="CG433" s="180"/>
      <c r="CH433" s="180"/>
      <c r="CI433" s="180"/>
      <c r="CJ433" s="180"/>
      <c r="CK433" s="180"/>
      <c r="CL433" s="180"/>
      <c r="CM433" s="180"/>
      <c r="CN433" s="180"/>
      <c r="CO433" s="180"/>
      <c r="CP433" s="180"/>
      <c r="CQ433" s="180"/>
      <c r="CR433" s="180"/>
      <c r="CS433" s="180"/>
      <c r="CT433" s="180"/>
      <c r="CU433" s="180"/>
      <c r="CV433" s="180"/>
      <c r="CW433" s="180"/>
      <c r="CX433" s="180"/>
      <c r="CY433" s="181"/>
    </row>
    <row r="434" spans="2:103" s="1" customFormat="1" ht="30" customHeight="1">
      <c r="B434" s="183">
        <v>429</v>
      </c>
      <c r="C434" s="370">
        <v>43285</v>
      </c>
      <c r="D434" s="183" t="s">
        <v>165</v>
      </c>
      <c r="E434" s="184" t="s">
        <v>133</v>
      </c>
      <c r="F434" s="184" t="s">
        <v>135</v>
      </c>
      <c r="G434" s="343" t="s">
        <v>101</v>
      </c>
      <c r="H434" s="348">
        <v>2</v>
      </c>
      <c r="I434" s="349">
        <v>5</v>
      </c>
      <c r="J434" s="349">
        <v>5</v>
      </c>
      <c r="K434" s="349">
        <v>5</v>
      </c>
      <c r="L434" s="349">
        <v>4</v>
      </c>
      <c r="M434" s="349">
        <v>3</v>
      </c>
      <c r="N434" s="350">
        <v>3</v>
      </c>
      <c r="O434" s="349">
        <v>3</v>
      </c>
      <c r="P434" s="349"/>
      <c r="Q434" s="351"/>
      <c r="R434" s="349">
        <v>5</v>
      </c>
      <c r="S434" s="349">
        <v>2</v>
      </c>
      <c r="T434" s="349">
        <v>2</v>
      </c>
      <c r="U434" s="349">
        <v>3</v>
      </c>
      <c r="V434" s="351">
        <v>4</v>
      </c>
      <c r="W434" s="351">
        <v>4</v>
      </c>
      <c r="X434" s="183"/>
      <c r="Y434" s="183"/>
      <c r="AB434" s="185"/>
      <c r="AC434" s="185"/>
      <c r="AD434" s="185"/>
      <c r="AE434" s="185"/>
      <c r="AF434" s="185"/>
      <c r="AG434" s="185"/>
      <c r="AH434" s="185"/>
      <c r="AI434" s="185"/>
      <c r="AJ434" s="185"/>
      <c r="AK434" s="185"/>
      <c r="AL434" s="185"/>
      <c r="AM434" s="185"/>
      <c r="AN434" s="185"/>
      <c r="AO434" s="185"/>
      <c r="AP434" s="185"/>
      <c r="AQ434" s="185"/>
      <c r="AR434" s="180"/>
      <c r="AS434" s="180"/>
      <c r="AT434" s="180"/>
      <c r="AU434" s="180"/>
      <c r="AV434" s="180"/>
      <c r="AW434" s="180"/>
      <c r="AX434" s="180"/>
      <c r="AY434" s="180"/>
      <c r="AZ434" s="181"/>
      <c r="BA434" s="181"/>
      <c r="BB434" s="180"/>
      <c r="BC434" s="180"/>
      <c r="BD434" s="180"/>
      <c r="BE434" s="180"/>
      <c r="BF434" s="180"/>
      <c r="BG434" s="180"/>
      <c r="BH434" s="180"/>
      <c r="BI434" s="180"/>
      <c r="BJ434" s="180"/>
      <c r="BK434" s="180"/>
      <c r="BL434" s="180"/>
      <c r="BM434" s="180"/>
      <c r="BN434" s="180"/>
      <c r="BO434" s="180"/>
      <c r="BP434" s="180"/>
      <c r="BQ434" s="180"/>
      <c r="BR434" s="180"/>
      <c r="BS434" s="180"/>
      <c r="BT434" s="180"/>
      <c r="BU434" s="180"/>
      <c r="BV434" s="180"/>
      <c r="BW434" s="180"/>
      <c r="BX434" s="180"/>
      <c r="BY434" s="180"/>
      <c r="BZ434" s="182"/>
      <c r="CA434" s="180"/>
      <c r="CB434" s="180"/>
      <c r="CC434" s="180"/>
      <c r="CD434" s="180"/>
      <c r="CE434" s="180"/>
      <c r="CF434" s="180"/>
      <c r="CG434" s="180"/>
      <c r="CH434" s="180"/>
      <c r="CI434" s="180"/>
      <c r="CJ434" s="180"/>
      <c r="CK434" s="180"/>
      <c r="CL434" s="180"/>
      <c r="CM434" s="180"/>
      <c r="CN434" s="180"/>
      <c r="CO434" s="180"/>
      <c r="CP434" s="180"/>
      <c r="CQ434" s="180"/>
      <c r="CR434" s="180"/>
      <c r="CS434" s="180"/>
      <c r="CT434" s="180"/>
      <c r="CU434" s="180"/>
      <c r="CV434" s="180"/>
      <c r="CW434" s="180"/>
      <c r="CX434" s="180"/>
      <c r="CY434" s="181"/>
    </row>
    <row r="435" spans="2:103" s="1" customFormat="1" ht="30" customHeight="1">
      <c r="B435" s="183">
        <v>430</v>
      </c>
      <c r="C435" s="370">
        <v>43285</v>
      </c>
      <c r="D435" s="183" t="s">
        <v>165</v>
      </c>
      <c r="E435" s="184" t="s">
        <v>132</v>
      </c>
      <c r="F435" s="184" t="s">
        <v>134</v>
      </c>
      <c r="G435" s="343" t="s">
        <v>97</v>
      </c>
      <c r="H435" s="348">
        <v>5</v>
      </c>
      <c r="I435" s="349">
        <v>4</v>
      </c>
      <c r="J435" s="349">
        <v>2</v>
      </c>
      <c r="K435" s="349">
        <v>3</v>
      </c>
      <c r="L435" s="349">
        <v>5</v>
      </c>
      <c r="M435" s="349">
        <v>4</v>
      </c>
      <c r="N435" s="350">
        <v>4</v>
      </c>
      <c r="O435" s="349">
        <v>5</v>
      </c>
      <c r="P435" s="349">
        <v>4</v>
      </c>
      <c r="Q435" s="351">
        <v>4</v>
      </c>
      <c r="R435" s="349">
        <v>5</v>
      </c>
      <c r="S435" s="349">
        <v>2</v>
      </c>
      <c r="T435" s="349">
        <v>2</v>
      </c>
      <c r="U435" s="349">
        <v>2</v>
      </c>
      <c r="V435" s="351">
        <v>5</v>
      </c>
      <c r="W435" s="351">
        <v>4</v>
      </c>
      <c r="X435" s="183"/>
      <c r="Y435" s="183"/>
      <c r="AB435" s="185"/>
      <c r="AC435" s="185"/>
      <c r="AD435" s="185"/>
      <c r="AE435" s="185"/>
      <c r="AF435" s="185"/>
      <c r="AG435" s="185"/>
      <c r="AH435" s="185"/>
      <c r="AI435" s="185"/>
      <c r="AJ435" s="185"/>
      <c r="AK435" s="185"/>
      <c r="AL435" s="185"/>
      <c r="AM435" s="185"/>
      <c r="AN435" s="185"/>
      <c r="AO435" s="185"/>
      <c r="AP435" s="185"/>
      <c r="AQ435" s="185"/>
      <c r="AR435" s="180"/>
      <c r="AS435" s="180"/>
      <c r="AT435" s="180"/>
      <c r="AU435" s="180"/>
      <c r="AV435" s="180"/>
      <c r="AW435" s="180"/>
      <c r="AX435" s="180"/>
      <c r="AY435" s="180"/>
      <c r="AZ435" s="181"/>
      <c r="BA435" s="181"/>
      <c r="BB435" s="180"/>
      <c r="BC435" s="180"/>
      <c r="BD435" s="180"/>
      <c r="BE435" s="180"/>
      <c r="BF435" s="180"/>
      <c r="BG435" s="180"/>
      <c r="BH435" s="180"/>
      <c r="BI435" s="180"/>
      <c r="BJ435" s="180"/>
      <c r="BK435" s="180"/>
      <c r="BL435" s="180"/>
      <c r="BM435" s="180"/>
      <c r="BN435" s="180"/>
      <c r="BO435" s="180"/>
      <c r="BP435" s="180"/>
      <c r="BQ435" s="180"/>
      <c r="BR435" s="180"/>
      <c r="BS435" s="180"/>
      <c r="BT435" s="180"/>
      <c r="BU435" s="180"/>
      <c r="BV435" s="180"/>
      <c r="BW435" s="180"/>
      <c r="BX435" s="180"/>
      <c r="BY435" s="180"/>
      <c r="BZ435" s="182"/>
      <c r="CA435" s="180"/>
      <c r="CB435" s="180"/>
      <c r="CC435" s="180"/>
      <c r="CD435" s="180"/>
      <c r="CE435" s="180"/>
      <c r="CF435" s="180"/>
      <c r="CG435" s="180"/>
      <c r="CH435" s="180"/>
      <c r="CI435" s="180"/>
      <c r="CJ435" s="180"/>
      <c r="CK435" s="180"/>
      <c r="CL435" s="180"/>
      <c r="CM435" s="180"/>
      <c r="CN435" s="180"/>
      <c r="CO435" s="180"/>
      <c r="CP435" s="180"/>
      <c r="CQ435" s="180"/>
      <c r="CR435" s="180"/>
      <c r="CS435" s="180"/>
      <c r="CT435" s="180"/>
      <c r="CU435" s="180"/>
      <c r="CV435" s="180"/>
      <c r="CW435" s="180"/>
      <c r="CX435" s="180"/>
      <c r="CY435" s="181"/>
    </row>
    <row r="436" spans="2:103" s="1" customFormat="1" ht="30" customHeight="1">
      <c r="B436" s="183">
        <v>431</v>
      </c>
      <c r="C436" s="370">
        <v>43285</v>
      </c>
      <c r="D436" s="183" t="s">
        <v>165</v>
      </c>
      <c r="E436" s="184" t="s">
        <v>132</v>
      </c>
      <c r="F436" s="184" t="s">
        <v>135</v>
      </c>
      <c r="G436" s="343" t="s">
        <v>113</v>
      </c>
      <c r="H436" s="348">
        <v>2</v>
      </c>
      <c r="I436" s="349">
        <v>4</v>
      </c>
      <c r="J436" s="349">
        <v>2</v>
      </c>
      <c r="K436" s="349">
        <v>2</v>
      </c>
      <c r="L436" s="349"/>
      <c r="M436" s="349">
        <v>2</v>
      </c>
      <c r="N436" s="350">
        <v>2</v>
      </c>
      <c r="O436" s="349">
        <v>3</v>
      </c>
      <c r="P436" s="349"/>
      <c r="Q436" s="351">
        <v>4</v>
      </c>
      <c r="R436" s="349"/>
      <c r="S436" s="349">
        <v>3</v>
      </c>
      <c r="T436" s="349">
        <v>1</v>
      </c>
      <c r="U436" s="349">
        <v>2</v>
      </c>
      <c r="V436" s="351">
        <v>5</v>
      </c>
      <c r="W436" s="351">
        <v>2</v>
      </c>
      <c r="X436" s="183"/>
      <c r="Y436" s="183"/>
      <c r="AB436" s="185"/>
      <c r="AC436" s="185"/>
      <c r="AD436" s="185"/>
      <c r="AE436" s="185"/>
      <c r="AF436" s="185"/>
      <c r="AG436" s="185"/>
      <c r="AH436" s="185"/>
      <c r="AI436" s="185"/>
      <c r="AJ436" s="185"/>
      <c r="AK436" s="185"/>
      <c r="AL436" s="185"/>
      <c r="AM436" s="185"/>
      <c r="AN436" s="185"/>
      <c r="AO436" s="185"/>
      <c r="AP436" s="185"/>
      <c r="AQ436" s="185"/>
      <c r="AR436" s="180"/>
      <c r="AS436" s="180"/>
      <c r="AT436" s="180"/>
      <c r="AU436" s="180"/>
      <c r="AV436" s="180"/>
      <c r="AW436" s="180"/>
      <c r="AX436" s="180"/>
      <c r="AY436" s="180"/>
      <c r="AZ436" s="181"/>
      <c r="BA436" s="181"/>
      <c r="BB436" s="180"/>
      <c r="BC436" s="180"/>
      <c r="BD436" s="180"/>
      <c r="BE436" s="180"/>
      <c r="BF436" s="180"/>
      <c r="BG436" s="180"/>
      <c r="BH436" s="180"/>
      <c r="BI436" s="180"/>
      <c r="BJ436" s="180"/>
      <c r="BK436" s="180"/>
      <c r="BL436" s="180"/>
      <c r="BM436" s="180"/>
      <c r="BN436" s="180"/>
      <c r="BO436" s="180"/>
      <c r="BP436" s="180"/>
      <c r="BQ436" s="180"/>
      <c r="BR436" s="180"/>
      <c r="BS436" s="180"/>
      <c r="BT436" s="180"/>
      <c r="BU436" s="180"/>
      <c r="BV436" s="180"/>
      <c r="BW436" s="180"/>
      <c r="BX436" s="180"/>
      <c r="BY436" s="180"/>
      <c r="BZ436" s="182"/>
      <c r="CA436" s="180"/>
      <c r="CB436" s="180"/>
      <c r="CC436" s="180"/>
      <c r="CD436" s="180"/>
      <c r="CE436" s="180"/>
      <c r="CF436" s="180"/>
      <c r="CG436" s="180"/>
      <c r="CH436" s="180"/>
      <c r="CI436" s="180"/>
      <c r="CJ436" s="180"/>
      <c r="CK436" s="180"/>
      <c r="CL436" s="180"/>
      <c r="CM436" s="180"/>
      <c r="CN436" s="180"/>
      <c r="CO436" s="180"/>
      <c r="CP436" s="180"/>
      <c r="CQ436" s="180"/>
      <c r="CR436" s="180"/>
      <c r="CS436" s="180"/>
      <c r="CT436" s="180"/>
      <c r="CU436" s="180"/>
      <c r="CV436" s="180"/>
      <c r="CW436" s="180"/>
      <c r="CX436" s="180"/>
      <c r="CY436" s="181"/>
    </row>
    <row r="437" spans="2:103" s="1" customFormat="1" ht="30" customHeight="1">
      <c r="B437" s="183">
        <v>432</v>
      </c>
      <c r="C437" s="370">
        <v>43286</v>
      </c>
      <c r="D437" s="183" t="s">
        <v>165</v>
      </c>
      <c r="E437" s="184" t="s">
        <v>133</v>
      </c>
      <c r="F437" s="184" t="s">
        <v>135</v>
      </c>
      <c r="G437" s="343" t="s">
        <v>109</v>
      </c>
      <c r="H437" s="348">
        <v>1</v>
      </c>
      <c r="I437" s="349">
        <v>4</v>
      </c>
      <c r="J437" s="349">
        <v>4</v>
      </c>
      <c r="K437" s="349">
        <v>4</v>
      </c>
      <c r="L437" s="349"/>
      <c r="M437" s="349"/>
      <c r="N437" s="350"/>
      <c r="O437" s="349">
        <v>4</v>
      </c>
      <c r="P437" s="349">
        <v>4</v>
      </c>
      <c r="Q437" s="351">
        <v>5</v>
      </c>
      <c r="R437" s="349"/>
      <c r="S437" s="349"/>
      <c r="T437" s="349"/>
      <c r="U437" s="349"/>
      <c r="V437" s="351"/>
      <c r="W437" s="351"/>
      <c r="X437" s="183"/>
      <c r="Y437" s="183"/>
      <c r="AB437" s="185"/>
      <c r="AC437" s="185"/>
      <c r="AD437" s="185"/>
      <c r="AE437" s="185"/>
      <c r="AF437" s="185"/>
      <c r="AG437" s="185"/>
      <c r="AH437" s="185"/>
      <c r="AI437" s="185"/>
      <c r="AJ437" s="185"/>
      <c r="AK437" s="185"/>
      <c r="AL437" s="185"/>
      <c r="AM437" s="185"/>
      <c r="AN437" s="185"/>
      <c r="AO437" s="185"/>
      <c r="AP437" s="185"/>
      <c r="AQ437" s="185"/>
      <c r="AR437" s="180"/>
      <c r="AS437" s="180"/>
      <c r="AT437" s="180"/>
      <c r="AU437" s="180"/>
      <c r="AV437" s="180"/>
      <c r="AW437" s="180"/>
      <c r="AX437" s="180"/>
      <c r="AY437" s="180"/>
      <c r="AZ437" s="181"/>
      <c r="BA437" s="181"/>
      <c r="BB437" s="180"/>
      <c r="BC437" s="180"/>
      <c r="BD437" s="180"/>
      <c r="BE437" s="180"/>
      <c r="BF437" s="180"/>
      <c r="BG437" s="180"/>
      <c r="BH437" s="180"/>
      <c r="BI437" s="180"/>
      <c r="BJ437" s="180"/>
      <c r="BK437" s="180"/>
      <c r="BL437" s="180"/>
      <c r="BM437" s="180"/>
      <c r="BN437" s="180"/>
      <c r="BO437" s="180"/>
      <c r="BP437" s="180"/>
      <c r="BQ437" s="180"/>
      <c r="BR437" s="180"/>
      <c r="BS437" s="180"/>
      <c r="BT437" s="180"/>
      <c r="BU437" s="180"/>
      <c r="BV437" s="180"/>
      <c r="BW437" s="180"/>
      <c r="BX437" s="180"/>
      <c r="BY437" s="180"/>
      <c r="BZ437" s="182"/>
      <c r="CA437" s="180"/>
      <c r="CB437" s="180"/>
      <c r="CC437" s="180"/>
      <c r="CD437" s="180"/>
      <c r="CE437" s="180"/>
      <c r="CF437" s="180"/>
      <c r="CG437" s="180"/>
      <c r="CH437" s="180"/>
      <c r="CI437" s="180"/>
      <c r="CJ437" s="180"/>
      <c r="CK437" s="180"/>
      <c r="CL437" s="180"/>
      <c r="CM437" s="180"/>
      <c r="CN437" s="180"/>
      <c r="CO437" s="180"/>
      <c r="CP437" s="180"/>
      <c r="CQ437" s="180"/>
      <c r="CR437" s="180"/>
      <c r="CS437" s="180"/>
      <c r="CT437" s="180"/>
      <c r="CU437" s="180"/>
      <c r="CV437" s="180"/>
      <c r="CW437" s="180"/>
      <c r="CX437" s="180"/>
      <c r="CY437" s="181"/>
    </row>
    <row r="438" spans="2:103" s="1" customFormat="1" ht="30" customHeight="1">
      <c r="B438" s="367">
        <v>433</v>
      </c>
      <c r="C438" s="370">
        <v>43286</v>
      </c>
      <c r="D438" s="183" t="s">
        <v>165</v>
      </c>
      <c r="E438" s="184" t="s">
        <v>133</v>
      </c>
      <c r="F438" s="184" t="s">
        <v>135</v>
      </c>
      <c r="G438" s="343" t="s">
        <v>104</v>
      </c>
      <c r="H438" s="348">
        <v>3</v>
      </c>
      <c r="I438" s="349">
        <v>3</v>
      </c>
      <c r="J438" s="349">
        <v>2</v>
      </c>
      <c r="K438" s="349">
        <v>5</v>
      </c>
      <c r="L438" s="349"/>
      <c r="M438" s="349">
        <v>4</v>
      </c>
      <c r="N438" s="350">
        <v>4</v>
      </c>
      <c r="O438" s="349">
        <v>4</v>
      </c>
      <c r="P438" s="349">
        <v>3</v>
      </c>
      <c r="Q438" s="351">
        <v>4</v>
      </c>
      <c r="R438" s="349">
        <v>4</v>
      </c>
      <c r="S438" s="349">
        <v>2</v>
      </c>
      <c r="T438" s="349">
        <v>2</v>
      </c>
      <c r="U438" s="349">
        <v>3</v>
      </c>
      <c r="V438" s="351">
        <v>5</v>
      </c>
      <c r="W438" s="351">
        <v>3</v>
      </c>
      <c r="X438" s="183"/>
      <c r="Y438" s="183"/>
      <c r="AB438" s="185"/>
      <c r="AC438" s="185"/>
      <c r="AD438" s="185"/>
      <c r="AE438" s="185"/>
      <c r="AF438" s="185"/>
      <c r="AG438" s="185"/>
      <c r="AH438" s="185"/>
      <c r="AI438" s="185"/>
      <c r="AJ438" s="185"/>
      <c r="AK438" s="185"/>
      <c r="AL438" s="185"/>
      <c r="AM438" s="185"/>
      <c r="AN438" s="185"/>
      <c r="AO438" s="185"/>
      <c r="AP438" s="185"/>
      <c r="AQ438" s="185"/>
      <c r="AR438" s="180"/>
      <c r="AS438" s="180"/>
      <c r="AT438" s="180"/>
      <c r="AU438" s="180"/>
      <c r="AV438" s="180"/>
      <c r="AW438" s="180"/>
      <c r="AX438" s="180"/>
      <c r="AY438" s="180"/>
      <c r="AZ438" s="181"/>
      <c r="BA438" s="181"/>
      <c r="BB438" s="180"/>
      <c r="BC438" s="180"/>
      <c r="BD438" s="180"/>
      <c r="BE438" s="180"/>
      <c r="BF438" s="180"/>
      <c r="BG438" s="180"/>
      <c r="BH438" s="180"/>
      <c r="BI438" s="180"/>
      <c r="BJ438" s="180"/>
      <c r="BK438" s="180"/>
      <c r="BL438" s="180"/>
      <c r="BM438" s="180"/>
      <c r="BN438" s="180"/>
      <c r="BO438" s="180"/>
      <c r="BP438" s="180"/>
      <c r="BQ438" s="180"/>
      <c r="BR438" s="180"/>
      <c r="BS438" s="180"/>
      <c r="BT438" s="180"/>
      <c r="BU438" s="180"/>
      <c r="BV438" s="180"/>
      <c r="BW438" s="180"/>
      <c r="BX438" s="180"/>
      <c r="BY438" s="180"/>
      <c r="BZ438" s="182"/>
      <c r="CA438" s="180"/>
      <c r="CB438" s="180"/>
      <c r="CC438" s="180"/>
      <c r="CD438" s="180"/>
      <c r="CE438" s="180"/>
      <c r="CF438" s="180"/>
      <c r="CG438" s="180"/>
      <c r="CH438" s="180"/>
      <c r="CI438" s="180"/>
      <c r="CJ438" s="180"/>
      <c r="CK438" s="180"/>
      <c r="CL438" s="180"/>
      <c r="CM438" s="180"/>
      <c r="CN438" s="180"/>
      <c r="CO438" s="180"/>
      <c r="CP438" s="180"/>
      <c r="CQ438" s="180"/>
      <c r="CR438" s="180"/>
      <c r="CS438" s="180"/>
      <c r="CT438" s="180"/>
      <c r="CU438" s="180"/>
      <c r="CV438" s="180"/>
      <c r="CW438" s="180"/>
      <c r="CX438" s="180"/>
      <c r="CY438" s="181"/>
    </row>
    <row r="439" spans="2:103" s="1" customFormat="1" ht="30" customHeight="1">
      <c r="B439" s="183">
        <v>434</v>
      </c>
      <c r="C439" s="370">
        <v>43287</v>
      </c>
      <c r="D439" s="183" t="s">
        <v>166</v>
      </c>
      <c r="E439" s="184" t="s">
        <v>132</v>
      </c>
      <c r="F439" s="184" t="s">
        <v>135</v>
      </c>
      <c r="G439" s="343" t="s">
        <v>104</v>
      </c>
      <c r="H439" s="348">
        <v>5</v>
      </c>
      <c r="I439" s="349">
        <v>4</v>
      </c>
      <c r="J439" s="349">
        <v>4</v>
      </c>
      <c r="K439" s="349">
        <v>4</v>
      </c>
      <c r="L439" s="349">
        <v>5</v>
      </c>
      <c r="M439" s="349"/>
      <c r="N439" s="350"/>
      <c r="O439" s="349">
        <v>5</v>
      </c>
      <c r="P439" s="349">
        <v>5</v>
      </c>
      <c r="Q439" s="351">
        <v>4</v>
      </c>
      <c r="R439" s="349">
        <v>5</v>
      </c>
      <c r="S439" s="349">
        <v>4</v>
      </c>
      <c r="T439" s="349">
        <v>4</v>
      </c>
      <c r="U439" s="349"/>
      <c r="V439" s="351">
        <v>5</v>
      </c>
      <c r="W439" s="351">
        <v>5</v>
      </c>
      <c r="X439" s="183"/>
      <c r="Y439" s="183"/>
      <c r="AB439" s="185"/>
      <c r="AC439" s="185"/>
      <c r="AD439" s="185"/>
      <c r="AE439" s="185"/>
      <c r="AF439" s="185"/>
      <c r="AG439" s="185"/>
      <c r="AH439" s="185"/>
      <c r="AI439" s="185"/>
      <c r="AJ439" s="185"/>
      <c r="AK439" s="185"/>
      <c r="AL439" s="185"/>
      <c r="AM439" s="185"/>
      <c r="AN439" s="185"/>
      <c r="AO439" s="185"/>
      <c r="AP439" s="185"/>
      <c r="AQ439" s="185"/>
      <c r="AR439" s="180"/>
      <c r="AS439" s="180"/>
      <c r="AT439" s="180"/>
      <c r="AU439" s="180"/>
      <c r="AV439" s="180"/>
      <c r="AW439" s="180"/>
      <c r="AX439" s="180"/>
      <c r="AY439" s="180"/>
      <c r="AZ439" s="181"/>
      <c r="BA439" s="181"/>
      <c r="BB439" s="180"/>
      <c r="BC439" s="180"/>
      <c r="BD439" s="180"/>
      <c r="BE439" s="180"/>
      <c r="BF439" s="180"/>
      <c r="BG439" s="180"/>
      <c r="BH439" s="180"/>
      <c r="BI439" s="180"/>
      <c r="BJ439" s="180"/>
      <c r="BK439" s="180"/>
      <c r="BL439" s="180"/>
      <c r="BM439" s="180"/>
      <c r="BN439" s="180"/>
      <c r="BO439" s="180"/>
      <c r="BP439" s="180"/>
      <c r="BQ439" s="180"/>
      <c r="BR439" s="180"/>
      <c r="BS439" s="180"/>
      <c r="BT439" s="180"/>
      <c r="BU439" s="180"/>
      <c r="BV439" s="180"/>
      <c r="BW439" s="180"/>
      <c r="BX439" s="180"/>
      <c r="BY439" s="180"/>
      <c r="BZ439" s="182"/>
      <c r="CA439" s="180"/>
      <c r="CB439" s="180"/>
      <c r="CC439" s="180"/>
      <c r="CD439" s="180"/>
      <c r="CE439" s="180"/>
      <c r="CF439" s="180"/>
      <c r="CG439" s="180"/>
      <c r="CH439" s="180"/>
      <c r="CI439" s="180"/>
      <c r="CJ439" s="180"/>
      <c r="CK439" s="180"/>
      <c r="CL439" s="180"/>
      <c r="CM439" s="180"/>
      <c r="CN439" s="180"/>
      <c r="CO439" s="180"/>
      <c r="CP439" s="180"/>
      <c r="CQ439" s="180"/>
      <c r="CR439" s="180"/>
      <c r="CS439" s="180"/>
      <c r="CT439" s="180"/>
      <c r="CU439" s="180"/>
      <c r="CV439" s="180"/>
      <c r="CW439" s="180"/>
      <c r="CX439" s="180"/>
      <c r="CY439" s="181"/>
    </row>
    <row r="440" spans="2:103" s="1" customFormat="1" ht="30" customHeight="1">
      <c r="B440" s="183">
        <v>435</v>
      </c>
      <c r="C440" s="370">
        <v>43287</v>
      </c>
      <c r="D440" s="183" t="s">
        <v>165</v>
      </c>
      <c r="E440" s="184" t="s">
        <v>132</v>
      </c>
      <c r="F440" s="184" t="s">
        <v>135</v>
      </c>
      <c r="G440" s="343" t="s">
        <v>98</v>
      </c>
      <c r="H440" s="348">
        <v>4</v>
      </c>
      <c r="I440" s="349">
        <v>4</v>
      </c>
      <c r="J440" s="349"/>
      <c r="K440" s="349"/>
      <c r="L440" s="349">
        <v>3</v>
      </c>
      <c r="M440" s="349">
        <v>3</v>
      </c>
      <c r="N440" s="350">
        <v>3</v>
      </c>
      <c r="O440" s="349">
        <v>3</v>
      </c>
      <c r="P440" s="349">
        <v>3</v>
      </c>
      <c r="Q440" s="351">
        <v>4</v>
      </c>
      <c r="R440" s="349">
        <v>1</v>
      </c>
      <c r="S440" s="349">
        <v>1</v>
      </c>
      <c r="T440" s="349">
        <v>1</v>
      </c>
      <c r="U440" s="349">
        <v>1</v>
      </c>
      <c r="V440" s="351">
        <v>4</v>
      </c>
      <c r="W440" s="351">
        <v>3</v>
      </c>
      <c r="X440" s="183"/>
      <c r="Y440" s="183"/>
      <c r="AB440" s="185"/>
      <c r="AC440" s="185"/>
      <c r="AD440" s="185"/>
      <c r="AE440" s="185"/>
      <c r="AF440" s="185"/>
      <c r="AG440" s="185"/>
      <c r="AH440" s="185"/>
      <c r="AI440" s="185"/>
      <c r="AJ440" s="185"/>
      <c r="AK440" s="185"/>
      <c r="AL440" s="185"/>
      <c r="AM440" s="185"/>
      <c r="AN440" s="185"/>
      <c r="AO440" s="185"/>
      <c r="AP440" s="185"/>
      <c r="AQ440" s="185"/>
      <c r="AR440" s="180"/>
      <c r="AS440" s="180"/>
      <c r="AT440" s="180"/>
      <c r="AU440" s="180"/>
      <c r="AV440" s="180"/>
      <c r="AW440" s="180"/>
      <c r="AX440" s="180"/>
      <c r="AY440" s="180"/>
      <c r="AZ440" s="181"/>
      <c r="BA440" s="181"/>
      <c r="BB440" s="180"/>
      <c r="BC440" s="180"/>
      <c r="BD440" s="180"/>
      <c r="BE440" s="180"/>
      <c r="BF440" s="180"/>
      <c r="BG440" s="180"/>
      <c r="BH440" s="180"/>
      <c r="BI440" s="180"/>
      <c r="BJ440" s="180"/>
      <c r="BK440" s="180"/>
      <c r="BL440" s="180"/>
      <c r="BM440" s="180"/>
      <c r="BN440" s="180"/>
      <c r="BO440" s="180"/>
      <c r="BP440" s="180"/>
      <c r="BQ440" s="180"/>
      <c r="BR440" s="180"/>
      <c r="BS440" s="180"/>
      <c r="BT440" s="180"/>
      <c r="BU440" s="180"/>
      <c r="BV440" s="180"/>
      <c r="BW440" s="180"/>
      <c r="BX440" s="180"/>
      <c r="BY440" s="180"/>
      <c r="BZ440" s="182"/>
      <c r="CA440" s="180"/>
      <c r="CB440" s="180"/>
      <c r="CC440" s="180"/>
      <c r="CD440" s="180"/>
      <c r="CE440" s="180"/>
      <c r="CF440" s="180"/>
      <c r="CG440" s="180"/>
      <c r="CH440" s="180"/>
      <c r="CI440" s="180"/>
      <c r="CJ440" s="180"/>
      <c r="CK440" s="180"/>
      <c r="CL440" s="180"/>
      <c r="CM440" s="180"/>
      <c r="CN440" s="180"/>
      <c r="CO440" s="180"/>
      <c r="CP440" s="180"/>
      <c r="CQ440" s="180"/>
      <c r="CR440" s="180"/>
      <c r="CS440" s="180"/>
      <c r="CT440" s="180"/>
      <c r="CU440" s="180"/>
      <c r="CV440" s="180"/>
      <c r="CW440" s="180"/>
      <c r="CX440" s="180"/>
      <c r="CY440" s="181"/>
    </row>
    <row r="441" spans="2:103" s="1" customFormat="1">
      <c r="B441" s="187"/>
      <c r="C441" s="372"/>
      <c r="D441" s="360"/>
      <c r="E441" s="360"/>
      <c r="F441" s="360"/>
      <c r="G441" s="360"/>
      <c r="H441" s="361"/>
      <c r="I441" s="361"/>
      <c r="J441" s="396"/>
      <c r="K441" s="186"/>
      <c r="L441" s="186"/>
      <c r="M441" s="186"/>
      <c r="N441" s="186"/>
      <c r="O441" s="186"/>
      <c r="P441" s="186"/>
      <c r="Q441" s="186"/>
      <c r="R441" s="186"/>
      <c r="S441" s="186"/>
      <c r="T441" s="186"/>
      <c r="U441" s="186"/>
      <c r="V441" s="186"/>
      <c r="W441" s="186"/>
      <c r="X441" s="373"/>
      <c r="Y441" s="373"/>
      <c r="Z441" s="373"/>
      <c r="AA441" s="373"/>
      <c r="AB441" s="359"/>
      <c r="AC441" s="359"/>
      <c r="AD441" s="359"/>
      <c r="AE441" s="359"/>
      <c r="AF441" s="359"/>
      <c r="AG441" s="359"/>
      <c r="AH441" s="359"/>
      <c r="AI441" s="359"/>
      <c r="AJ441" s="359"/>
      <c r="AK441" s="359"/>
      <c r="AL441" s="359"/>
      <c r="AM441" s="359"/>
      <c r="AN441" s="359"/>
      <c r="AO441" s="359"/>
      <c r="AP441" s="359"/>
      <c r="AQ441" s="359"/>
      <c r="AR441" s="359"/>
      <c r="AS441" s="359"/>
      <c r="AT441" s="359"/>
      <c r="AU441" s="189"/>
      <c r="AV441" s="189"/>
      <c r="AW441" s="189"/>
      <c r="AX441" s="189"/>
      <c r="AY441" s="189"/>
      <c r="AZ441" s="188"/>
      <c r="BA441" s="188"/>
      <c r="BB441" s="189"/>
      <c r="BC441" s="189"/>
      <c r="BD441" s="189"/>
      <c r="BE441" s="189"/>
      <c r="BF441" s="189"/>
      <c r="BG441" s="189"/>
      <c r="BH441" s="189"/>
      <c r="BI441" s="189"/>
      <c r="BJ441" s="189"/>
      <c r="BK441" s="189"/>
      <c r="BL441" s="189"/>
      <c r="BM441" s="189"/>
      <c r="BN441" s="189"/>
      <c r="BO441" s="189"/>
      <c r="BP441" s="189"/>
      <c r="BQ441" s="189"/>
      <c r="BR441" s="189"/>
      <c r="BS441" s="189"/>
      <c r="BT441" s="189"/>
      <c r="BU441" s="189"/>
      <c r="BV441" s="189"/>
      <c r="BW441" s="189"/>
      <c r="BX441" s="189"/>
      <c r="BY441" s="189"/>
      <c r="BZ441" s="188"/>
      <c r="CA441" s="189"/>
      <c r="CB441" s="189"/>
      <c r="CC441" s="405"/>
      <c r="CD441" s="189"/>
      <c r="CE441" s="189"/>
      <c r="CF441" s="189"/>
      <c r="CG441" s="189"/>
      <c r="CH441" s="189"/>
      <c r="CI441" s="189"/>
      <c r="CJ441" s="189"/>
      <c r="CK441" s="189"/>
      <c r="CL441" s="189"/>
      <c r="CM441" s="189"/>
      <c r="CN441" s="189"/>
      <c r="CO441" s="189"/>
      <c r="CP441" s="189"/>
      <c r="CQ441" s="189"/>
      <c r="CR441" s="189"/>
      <c r="CS441" s="189"/>
      <c r="CT441" s="189"/>
      <c r="CU441" s="189"/>
      <c r="CV441" s="189"/>
      <c r="CW441" s="189"/>
      <c r="CX441" s="189"/>
      <c r="CY441" s="189"/>
    </row>
    <row r="442" spans="2:103" s="1" customFormat="1">
      <c r="B442" s="374"/>
      <c r="C442" s="375"/>
      <c r="D442" s="362"/>
      <c r="E442" s="362"/>
      <c r="F442" s="362"/>
      <c r="G442" s="362"/>
      <c r="H442" s="363"/>
      <c r="I442" s="363"/>
      <c r="J442" s="397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374"/>
      <c r="Y442" s="374"/>
      <c r="Z442" s="374"/>
      <c r="AA442" s="374"/>
      <c r="AB442" s="149"/>
      <c r="AC442" s="156"/>
      <c r="AD442" s="156"/>
      <c r="AE442" s="156"/>
      <c r="AF442" s="156"/>
      <c r="AG442" s="156"/>
      <c r="AH442" s="156"/>
      <c r="AI442" s="156"/>
      <c r="AJ442" s="156"/>
      <c r="AK442" s="156"/>
      <c r="AL442" s="156"/>
      <c r="AM442" s="156"/>
      <c r="AN442" s="156"/>
      <c r="AO442" s="156"/>
      <c r="AP442" s="156"/>
      <c r="AQ442" s="156"/>
      <c r="AR442" s="156"/>
      <c r="AS442" s="156"/>
      <c r="AT442" s="156"/>
      <c r="AU442" s="44"/>
      <c r="AV442" s="44"/>
      <c r="AW442" s="44"/>
      <c r="AX442" s="44"/>
      <c r="AY442" s="44"/>
      <c r="AZ442" s="45"/>
      <c r="BA442" s="45"/>
      <c r="BB442" s="44"/>
      <c r="BC442" s="392"/>
      <c r="BD442" s="392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4"/>
      <c r="BV442" s="44"/>
      <c r="BW442" s="44"/>
      <c r="BX442" s="44"/>
      <c r="BY442" s="44"/>
      <c r="BZ442" s="45"/>
      <c r="CA442" s="44"/>
      <c r="CB442" s="44"/>
      <c r="CC442" s="400"/>
      <c r="CD442" s="44"/>
      <c r="CE442" s="44"/>
      <c r="CF442" s="44"/>
      <c r="CG442" s="44"/>
      <c r="CH442" s="44"/>
      <c r="CI442" s="44"/>
      <c r="CJ442" s="44"/>
      <c r="CK442" s="44"/>
      <c r="CL442" s="44"/>
      <c r="CM442" s="44"/>
      <c r="CN442" s="44"/>
      <c r="CO442" s="44"/>
      <c r="CP442" s="44"/>
      <c r="CQ442" s="44"/>
      <c r="CR442" s="44"/>
      <c r="CS442" s="44"/>
      <c r="CT442" s="44"/>
      <c r="CU442" s="44"/>
      <c r="CV442" s="44"/>
      <c r="CW442" s="44"/>
      <c r="CX442" s="44"/>
      <c r="CY442" s="44"/>
    </row>
    <row r="443" spans="2:103" s="1" customFormat="1">
      <c r="B443" s="374"/>
      <c r="C443" s="375"/>
      <c r="D443" s="362"/>
      <c r="E443" s="362"/>
      <c r="F443" s="362"/>
      <c r="G443" s="362"/>
      <c r="H443" s="363"/>
      <c r="I443" s="363"/>
      <c r="J443" s="397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374"/>
      <c r="Y443" s="374"/>
      <c r="Z443" s="374"/>
      <c r="AA443" s="374"/>
      <c r="AB443" s="149"/>
      <c r="AC443" s="156"/>
      <c r="AD443" s="156"/>
      <c r="AE443" s="156"/>
      <c r="AF443" s="156"/>
      <c r="AG443" s="156"/>
      <c r="AH443" s="156"/>
      <c r="AI443" s="156"/>
      <c r="AJ443" s="156"/>
      <c r="AK443" s="156"/>
      <c r="AL443" s="156"/>
      <c r="AM443" s="156"/>
      <c r="AN443" s="156"/>
      <c r="AO443" s="156"/>
      <c r="AP443" s="156"/>
      <c r="AQ443" s="156"/>
      <c r="AR443" s="156"/>
      <c r="AS443" s="156"/>
      <c r="AT443" s="156"/>
      <c r="AU443" s="44"/>
      <c r="AV443" s="44"/>
      <c r="AW443" s="44"/>
      <c r="AX443" s="44"/>
      <c r="AY443" s="44"/>
      <c r="AZ443" s="45"/>
      <c r="BA443" s="45"/>
      <c r="BB443" s="44"/>
      <c r="BC443" s="392"/>
      <c r="BD443" s="392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4"/>
      <c r="BQ443" s="44"/>
      <c r="BR443" s="44"/>
      <c r="BS443" s="44"/>
      <c r="BT443" s="44"/>
      <c r="BU443" s="44"/>
      <c r="BV443" s="44"/>
      <c r="BW443" s="44"/>
      <c r="BX443" s="44"/>
      <c r="BY443" s="44"/>
      <c r="BZ443" s="45"/>
      <c r="CA443" s="44"/>
      <c r="CB443" s="44"/>
      <c r="CC443" s="400"/>
      <c r="CD443" s="44"/>
      <c r="CE443" s="44"/>
      <c r="CF443" s="44"/>
      <c r="CG443" s="44"/>
      <c r="CH443" s="44"/>
      <c r="CI443" s="44"/>
      <c r="CJ443" s="44"/>
      <c r="CK443" s="44"/>
      <c r="CL443" s="44"/>
      <c r="CM443" s="44"/>
      <c r="CN443" s="44"/>
      <c r="CO443" s="44"/>
      <c r="CP443" s="44"/>
      <c r="CQ443" s="44"/>
      <c r="CR443" s="44"/>
      <c r="CS443" s="44"/>
      <c r="CT443" s="44"/>
      <c r="CU443" s="44"/>
      <c r="CV443" s="44"/>
      <c r="CW443" s="44"/>
      <c r="CX443" s="44"/>
      <c r="CY443" s="44"/>
    </row>
    <row r="444" spans="2:103" s="1" customFormat="1">
      <c r="B444" s="374"/>
      <c r="C444" s="375"/>
      <c r="D444" s="362"/>
      <c r="E444" s="362"/>
      <c r="F444" s="362"/>
      <c r="G444" s="362"/>
      <c r="H444" s="363"/>
      <c r="I444" s="363"/>
      <c r="J444" s="397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374"/>
      <c r="Y444" s="374"/>
      <c r="Z444" s="374"/>
      <c r="AA444" s="374"/>
      <c r="AB444" s="149"/>
      <c r="AC444" s="156"/>
      <c r="AD444" s="156"/>
      <c r="AE444" s="156"/>
      <c r="AF444" s="156"/>
      <c r="AG444" s="156"/>
      <c r="AH444" s="156"/>
      <c r="AI444" s="156"/>
      <c r="AJ444" s="156"/>
      <c r="AK444" s="156"/>
      <c r="AL444" s="156"/>
      <c r="AM444" s="156"/>
      <c r="AN444" s="156"/>
      <c r="AO444" s="156"/>
      <c r="AP444" s="156"/>
      <c r="AQ444" s="156"/>
      <c r="AR444" s="156"/>
      <c r="AS444" s="156"/>
      <c r="AT444" s="156"/>
      <c r="AU444" s="44"/>
      <c r="AV444" s="44"/>
      <c r="AW444" s="44"/>
      <c r="AX444" s="44"/>
      <c r="AY444" s="44"/>
      <c r="AZ444" s="45"/>
      <c r="BA444" s="45"/>
      <c r="BB444" s="44"/>
      <c r="BC444" s="392"/>
      <c r="BD444" s="392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4"/>
      <c r="BV444" s="44"/>
      <c r="BW444" s="44"/>
      <c r="BX444" s="44"/>
      <c r="BY444" s="44"/>
      <c r="BZ444" s="45"/>
      <c r="CA444" s="44"/>
      <c r="CB444" s="44"/>
      <c r="CC444" s="400"/>
      <c r="CD444" s="44"/>
      <c r="CE444" s="44"/>
      <c r="CF444" s="44"/>
      <c r="CG444" s="44"/>
      <c r="CH444" s="44"/>
      <c r="CI444" s="44"/>
      <c r="CJ444" s="44"/>
      <c r="CK444" s="44"/>
      <c r="CL444" s="44"/>
      <c r="CM444" s="44"/>
      <c r="CN444" s="44"/>
      <c r="CO444" s="44"/>
      <c r="CP444" s="44"/>
      <c r="CQ444" s="44"/>
      <c r="CR444" s="44"/>
      <c r="CS444" s="44"/>
      <c r="CT444" s="44"/>
      <c r="CU444" s="44"/>
      <c r="CV444" s="44"/>
      <c r="CW444" s="44"/>
      <c r="CX444" s="44"/>
      <c r="CY444" s="44"/>
    </row>
    <row r="445" spans="2:103" s="1" customFormat="1" ht="29.25" customHeight="1">
      <c r="B445" s="376" t="s">
        <v>138</v>
      </c>
      <c r="C445" s="377" t="s">
        <v>188</v>
      </c>
      <c r="D445" s="377" t="s">
        <v>189</v>
      </c>
      <c r="E445" s="378" t="s">
        <v>190</v>
      </c>
      <c r="F445" s="362"/>
      <c r="G445" s="362"/>
      <c r="H445" s="363"/>
      <c r="I445" s="363"/>
      <c r="J445" s="397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374"/>
      <c r="Y445" s="374"/>
      <c r="Z445" s="374"/>
      <c r="AA445" s="374"/>
      <c r="AB445" s="149"/>
      <c r="AC445" s="156"/>
      <c r="AD445" s="156"/>
      <c r="AE445" s="156"/>
      <c r="AF445" s="156"/>
      <c r="AG445" s="156"/>
      <c r="AH445" s="156"/>
      <c r="AI445" s="156"/>
      <c r="AJ445" s="156"/>
      <c r="AK445" s="156"/>
      <c r="AL445" s="156"/>
      <c r="AM445" s="156"/>
      <c r="AN445" s="156"/>
      <c r="AO445" s="156"/>
      <c r="AP445" s="156"/>
      <c r="AQ445" s="156"/>
      <c r="AR445" s="156"/>
      <c r="AS445" s="156"/>
      <c r="AT445" s="156"/>
      <c r="AU445" s="44"/>
      <c r="AV445" s="44"/>
      <c r="AW445" s="44"/>
      <c r="AX445" s="44"/>
      <c r="AY445" s="44"/>
      <c r="AZ445" s="45"/>
      <c r="BA445" s="45"/>
      <c r="BB445" s="44"/>
      <c r="BC445" s="392"/>
      <c r="BD445" s="392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5"/>
      <c r="CA445" s="44"/>
      <c r="CB445" s="44"/>
      <c r="CC445" s="400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4"/>
      <c r="CP445" s="44"/>
      <c r="CQ445" s="44"/>
      <c r="CR445" s="44"/>
      <c r="CS445" s="44"/>
      <c r="CT445" s="44"/>
      <c r="CU445" s="44"/>
      <c r="CV445" s="44"/>
      <c r="CW445" s="44"/>
      <c r="CX445" s="44"/>
      <c r="CY445" s="44"/>
    </row>
    <row r="446" spans="2:103" s="1" customFormat="1">
      <c r="B446" s="379">
        <v>43262</v>
      </c>
      <c r="C446" s="157">
        <f>COUNTIF($C$6:$C$440,B446)</f>
        <v>194</v>
      </c>
      <c r="D446" s="157">
        <f>C446</f>
        <v>194</v>
      </c>
      <c r="E446" s="380">
        <f>+D446/823</f>
        <v>0.23572296476306198</v>
      </c>
      <c r="F446" s="362"/>
      <c r="G446" s="362"/>
      <c r="H446" s="363"/>
      <c r="I446" s="363"/>
      <c r="J446" s="397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374"/>
      <c r="Y446" s="374"/>
      <c r="Z446" s="374"/>
      <c r="AA446" s="374"/>
      <c r="AB446" s="149"/>
      <c r="AC446" s="156"/>
      <c r="AD446" s="156"/>
      <c r="AE446" s="156"/>
      <c r="AF446" s="156"/>
      <c r="AG446" s="156"/>
      <c r="AH446" s="156"/>
      <c r="AI446" s="156"/>
      <c r="AJ446" s="156"/>
      <c r="AK446" s="156"/>
      <c r="AL446" s="156"/>
      <c r="AM446" s="156"/>
      <c r="AN446" s="156"/>
      <c r="AO446" s="156"/>
      <c r="AP446" s="156"/>
      <c r="AQ446" s="156"/>
      <c r="AR446" s="156"/>
      <c r="AS446" s="156"/>
      <c r="AT446" s="156"/>
      <c r="AU446" s="44"/>
      <c r="AV446" s="44"/>
      <c r="AW446" s="44"/>
      <c r="AX446" s="44"/>
      <c r="AY446" s="44"/>
      <c r="AZ446" s="45"/>
      <c r="BA446" s="45"/>
      <c r="BB446" s="44"/>
      <c r="BC446" s="392"/>
      <c r="BD446" s="392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4"/>
      <c r="BQ446" s="44"/>
      <c r="BR446" s="44"/>
      <c r="BS446" s="44"/>
      <c r="BT446" s="44"/>
      <c r="BU446" s="44"/>
      <c r="BV446" s="44"/>
      <c r="BW446" s="44"/>
      <c r="BX446" s="44"/>
      <c r="BY446" s="44"/>
      <c r="BZ446" s="45"/>
      <c r="CA446" s="44"/>
      <c r="CB446" s="44"/>
      <c r="CC446" s="400"/>
      <c r="CD446" s="44"/>
      <c r="CE446" s="44"/>
      <c r="CF446" s="44"/>
      <c r="CG446" s="44"/>
      <c r="CH446" s="44"/>
      <c r="CI446" s="44"/>
      <c r="CJ446" s="44"/>
      <c r="CK446" s="44"/>
      <c r="CL446" s="44"/>
      <c r="CM446" s="44"/>
      <c r="CN446" s="44"/>
      <c r="CO446" s="44"/>
      <c r="CP446" s="44"/>
      <c r="CQ446" s="44"/>
      <c r="CR446" s="44"/>
      <c r="CS446" s="44"/>
      <c r="CT446" s="44"/>
      <c r="CU446" s="44"/>
      <c r="CV446" s="44"/>
      <c r="CW446" s="44"/>
      <c r="CX446" s="44"/>
      <c r="CY446" s="44"/>
    </row>
    <row r="447" spans="2:103" s="1" customFormat="1">
      <c r="B447" s="379">
        <v>43263</v>
      </c>
      <c r="C447" s="157">
        <f>COUNTIF($C$6:$C$440,B447)</f>
        <v>17</v>
      </c>
      <c r="D447" s="157">
        <f>+C447+D446</f>
        <v>211</v>
      </c>
      <c r="E447" s="380">
        <f t="shared" ref="E447:E452" si="129">+D447/823</f>
        <v>0.25637910085054677</v>
      </c>
      <c r="F447" s="362"/>
      <c r="G447" s="362"/>
      <c r="H447" s="363"/>
      <c r="I447" s="363"/>
      <c r="J447" s="397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374"/>
      <c r="Y447" s="374"/>
      <c r="Z447" s="374"/>
      <c r="AA447" s="374"/>
      <c r="AB447" s="149"/>
      <c r="AC447" s="156"/>
      <c r="AD447" s="156"/>
      <c r="AE447" s="156"/>
      <c r="AF447" s="156"/>
      <c r="AG447" s="156"/>
      <c r="AH447" s="156"/>
      <c r="AI447" s="156"/>
      <c r="AJ447" s="156"/>
      <c r="AK447" s="156"/>
      <c r="AL447" s="156"/>
      <c r="AM447" s="156"/>
      <c r="AN447" s="156"/>
      <c r="AO447" s="156"/>
      <c r="AP447" s="156"/>
      <c r="AQ447" s="156"/>
      <c r="AR447" s="156"/>
      <c r="AS447" s="156"/>
      <c r="AT447" s="156"/>
      <c r="AU447" s="44"/>
      <c r="AV447" s="44"/>
      <c r="AW447" s="44"/>
      <c r="AX447" s="44"/>
      <c r="AY447" s="44"/>
      <c r="AZ447" s="45"/>
      <c r="BA447" s="45"/>
      <c r="BB447" s="44"/>
      <c r="BC447" s="392"/>
      <c r="BD447" s="392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5"/>
      <c r="CA447" s="44"/>
      <c r="CB447" s="44"/>
      <c r="CC447" s="400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4"/>
      <c r="CP447" s="44"/>
      <c r="CQ447" s="44"/>
      <c r="CR447" s="44"/>
      <c r="CS447" s="44"/>
      <c r="CT447" s="44"/>
      <c r="CU447" s="44"/>
      <c r="CV447" s="44"/>
      <c r="CW447" s="44"/>
      <c r="CX447" s="44"/>
      <c r="CY447" s="44"/>
    </row>
    <row r="448" spans="2:103" s="1" customFormat="1">
      <c r="B448" s="379">
        <v>43264</v>
      </c>
      <c r="C448" s="157">
        <f>COUNTIF($C$6:$C$440,B448)</f>
        <v>13</v>
      </c>
      <c r="D448" s="157">
        <f t="shared" ref="D448:D472" si="130">+C448+D447</f>
        <v>224</v>
      </c>
      <c r="E448" s="380">
        <f t="shared" si="129"/>
        <v>0.27217496962332927</v>
      </c>
      <c r="F448" s="160" t="s">
        <v>192</v>
      </c>
      <c r="G448" s="161"/>
      <c r="H448" s="363"/>
      <c r="I448" s="363"/>
      <c r="J448" s="156" t="s">
        <v>205</v>
      </c>
      <c r="K448" s="279">
        <f t="shared" ref="K448:Y448" si="131">(COUNT(H6:H440)/823)</f>
        <v>0.51032806804374242</v>
      </c>
      <c r="L448" s="279">
        <f t="shared" si="131"/>
        <v>0.50303766707168895</v>
      </c>
      <c r="M448" s="280">
        <f t="shared" si="131"/>
        <v>0.46780072904009723</v>
      </c>
      <c r="N448" s="280">
        <f t="shared" si="131"/>
        <v>0.44835965978128794</v>
      </c>
      <c r="O448" s="280">
        <f t="shared" si="131"/>
        <v>0.45565006075334141</v>
      </c>
      <c r="P448" s="280">
        <f t="shared" si="131"/>
        <v>0.49817739975698666</v>
      </c>
      <c r="Q448" s="280">
        <f t="shared" si="131"/>
        <v>0.50303766707168895</v>
      </c>
      <c r="R448" s="280">
        <f t="shared" si="131"/>
        <v>0.4641555285540705</v>
      </c>
      <c r="S448" s="280">
        <f t="shared" si="131"/>
        <v>0.45808019441069259</v>
      </c>
      <c r="T448" s="280">
        <f t="shared" si="131"/>
        <v>0.47995139732685299</v>
      </c>
      <c r="U448" s="280">
        <f t="shared" si="131"/>
        <v>0.46537059538274606</v>
      </c>
      <c r="V448" s="280">
        <f t="shared" si="131"/>
        <v>0.49939246658566222</v>
      </c>
      <c r="W448" s="280">
        <f t="shared" si="131"/>
        <v>0.49817739975698666</v>
      </c>
      <c r="X448" s="381">
        <f t="shared" si="131"/>
        <v>0.42770352369380316</v>
      </c>
      <c r="Y448" s="381">
        <f t="shared" si="131"/>
        <v>0.49574726609963549</v>
      </c>
      <c r="Z448" s="381">
        <f>(COUNT(W6:W440)/823)</f>
        <v>0.5078979343863913</v>
      </c>
      <c r="AA448" s="381"/>
      <c r="AB448" s="149"/>
      <c r="AC448" s="156"/>
      <c r="AD448" s="156"/>
      <c r="AE448" s="156"/>
      <c r="AF448" s="156"/>
      <c r="AG448" s="156"/>
      <c r="AH448" s="156"/>
      <c r="AI448" s="156"/>
      <c r="AJ448" s="156"/>
      <c r="AK448" s="156"/>
      <c r="AL448" s="156"/>
      <c r="AM448" s="156"/>
      <c r="AN448" s="156"/>
      <c r="AO448" s="156"/>
      <c r="AP448" s="156"/>
      <c r="AQ448" s="156"/>
      <c r="AR448" s="156"/>
      <c r="AS448" s="156"/>
      <c r="AT448" s="156"/>
      <c r="AU448" s="44"/>
      <c r="AV448" s="44"/>
      <c r="AW448" s="44"/>
      <c r="AX448" s="44"/>
      <c r="AY448" s="44"/>
      <c r="AZ448" s="45"/>
      <c r="BA448" s="45"/>
      <c r="BB448" s="44"/>
      <c r="BC448" s="392"/>
      <c r="BD448" s="392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4"/>
      <c r="BQ448" s="44"/>
      <c r="BR448" s="44"/>
      <c r="BS448" s="44"/>
      <c r="BT448" s="44"/>
      <c r="BU448" s="44"/>
      <c r="BV448" s="44"/>
      <c r="BW448" s="44"/>
      <c r="BX448" s="44"/>
      <c r="BY448" s="44"/>
      <c r="BZ448" s="45"/>
      <c r="CA448" s="44"/>
      <c r="CB448" s="44"/>
      <c r="CC448" s="400"/>
      <c r="CD448" s="44"/>
      <c r="CE448" s="44"/>
      <c r="CF448" s="44"/>
      <c r="CG448" s="44"/>
      <c r="CH448" s="44"/>
      <c r="CI448" s="44"/>
      <c r="CJ448" s="44"/>
      <c r="CK448" s="44"/>
      <c r="CL448" s="44"/>
      <c r="CM448" s="44"/>
      <c r="CN448" s="44"/>
      <c r="CO448" s="44"/>
      <c r="CP448" s="44"/>
      <c r="CQ448" s="44"/>
      <c r="CR448" s="44"/>
      <c r="CS448" s="44"/>
      <c r="CT448" s="44"/>
      <c r="CU448" s="44"/>
      <c r="CV448" s="44"/>
      <c r="CW448" s="44"/>
      <c r="CX448" s="44"/>
      <c r="CY448" s="44"/>
    </row>
    <row r="449" spans="2:81">
      <c r="B449" s="379">
        <v>43265</v>
      </c>
      <c r="C449" s="157">
        <f>COUNTIF($C$6:$C$440,B449)</f>
        <v>4</v>
      </c>
      <c r="D449" s="157">
        <f t="shared" si="130"/>
        <v>228</v>
      </c>
      <c r="E449" s="380">
        <f t="shared" si="129"/>
        <v>0.27703523693803161</v>
      </c>
      <c r="F449" s="166" t="s">
        <v>165</v>
      </c>
      <c r="G449" s="164">
        <f>+COUNTIF($D$6:$D$440,F449)/435</f>
        <v>0.88275862068965516</v>
      </c>
      <c r="H449" s="159"/>
      <c r="I449" s="159"/>
      <c r="AB449" s="156"/>
      <c r="AC449" s="156"/>
      <c r="AD449" s="156"/>
      <c r="AE449" s="156"/>
      <c r="AF449" s="156"/>
      <c r="AG449" s="156"/>
      <c r="AH449" s="156"/>
      <c r="AI449" s="156"/>
      <c r="AJ449" s="156"/>
      <c r="AK449" s="156"/>
      <c r="AL449" s="156"/>
      <c r="AM449" s="156"/>
      <c r="AN449" s="156"/>
      <c r="AO449" s="156"/>
      <c r="AP449" s="156"/>
      <c r="AQ449" s="156"/>
      <c r="AR449" s="156"/>
      <c r="AS449" s="156"/>
      <c r="AT449" s="156"/>
      <c r="CC449" s="400"/>
    </row>
    <row r="450" spans="2:81" ht="15.75" thickBot="1">
      <c r="B450" s="379">
        <v>43266</v>
      </c>
      <c r="C450" s="157">
        <f>COUNTIF($C$6:$C$440,B450)</f>
        <v>4</v>
      </c>
      <c r="D450" s="157">
        <f t="shared" si="130"/>
        <v>232</v>
      </c>
      <c r="E450" s="380">
        <f t="shared" si="129"/>
        <v>0.28189550425273391</v>
      </c>
      <c r="F450" s="166" t="s">
        <v>166</v>
      </c>
      <c r="G450" s="164">
        <f>+COUNTIF($D$6:$D$440,F450)/435</f>
        <v>0.10804597701149425</v>
      </c>
      <c r="H450" s="159"/>
      <c r="I450" s="159"/>
      <c r="J450" s="156"/>
      <c r="K450" s="156"/>
      <c r="L450" s="156"/>
      <c r="M450" s="156"/>
      <c r="N450" s="156"/>
      <c r="O450" s="156"/>
      <c r="P450" s="156"/>
      <c r="Q450" s="156"/>
      <c r="R450" s="156"/>
      <c r="S450" s="156"/>
      <c r="T450" s="156"/>
      <c r="U450" s="156"/>
      <c r="V450" s="156"/>
      <c r="W450" s="156"/>
      <c r="X450" s="157"/>
      <c r="Y450" s="157"/>
      <c r="Z450" s="157"/>
      <c r="AA450" s="157"/>
      <c r="AB450" s="156"/>
      <c r="AC450" s="156"/>
      <c r="AD450" s="156"/>
      <c r="AE450" s="156"/>
      <c r="AF450" s="156"/>
      <c r="AG450" s="156"/>
      <c r="AH450" s="156"/>
      <c r="AI450" s="156"/>
      <c r="AJ450" s="156"/>
      <c r="AK450" s="156"/>
      <c r="AL450" s="156"/>
      <c r="AM450" s="156"/>
      <c r="AN450" s="156"/>
      <c r="AO450" s="156"/>
      <c r="AP450" s="156"/>
      <c r="AQ450" s="156"/>
      <c r="AR450" s="156"/>
      <c r="AS450" s="156"/>
      <c r="AT450" s="156"/>
      <c r="CC450" s="400"/>
    </row>
    <row r="451" spans="2:81">
      <c r="B451" s="379">
        <v>43267</v>
      </c>
      <c r="C451" s="157">
        <f t="shared" ref="C451:C452" si="132">COUNTIF($C$6:$C$440,B451)</f>
        <v>2</v>
      </c>
      <c r="D451" s="157">
        <f t="shared" si="130"/>
        <v>234</v>
      </c>
      <c r="E451" s="380">
        <f t="shared" si="129"/>
        <v>0.28432563791008503</v>
      </c>
      <c r="F451" s="364" t="s">
        <v>167</v>
      </c>
      <c r="G451" s="165">
        <f>+COUNTIF($D$6:$D$440,F451)/435</f>
        <v>9.1954022988505746E-3</v>
      </c>
      <c r="H451" s="159"/>
      <c r="I451" s="159"/>
      <c r="J451" s="363" t="s">
        <v>223</v>
      </c>
      <c r="K451" s="205">
        <f t="shared" ref="K451:Y451" si="133">+AVERAGE(H6:H440)</f>
        <v>4.0214285714285714</v>
      </c>
      <c r="L451" s="206">
        <f t="shared" si="133"/>
        <v>4.045893719806763</v>
      </c>
      <c r="M451" s="206">
        <f t="shared" si="133"/>
        <v>2.8623376623376622</v>
      </c>
      <c r="N451" s="206">
        <f t="shared" si="133"/>
        <v>3.051490514905149</v>
      </c>
      <c r="O451" s="206">
        <f t="shared" si="133"/>
        <v>3.992</v>
      </c>
      <c r="P451" s="206">
        <f t="shared" si="133"/>
        <v>3.7219512195121953</v>
      </c>
      <c r="Q451" s="206">
        <f t="shared" si="133"/>
        <v>3.7995169082125604</v>
      </c>
      <c r="R451" s="207">
        <f t="shared" si="133"/>
        <v>3.837696335078534</v>
      </c>
      <c r="S451" s="206">
        <f t="shared" si="133"/>
        <v>3.4190981432360741</v>
      </c>
      <c r="T451" s="208">
        <f t="shared" si="133"/>
        <v>3.8253164556962025</v>
      </c>
      <c r="U451" s="206">
        <f t="shared" si="133"/>
        <v>4.0548302872062667</v>
      </c>
      <c r="V451" s="206">
        <f t="shared" si="133"/>
        <v>3.394160583941606</v>
      </c>
      <c r="W451" s="206">
        <f t="shared" si="133"/>
        <v>3.2219512195121953</v>
      </c>
      <c r="X451" s="382">
        <f t="shared" si="133"/>
        <v>3.4119318181818183</v>
      </c>
      <c r="Y451" s="383">
        <f t="shared" si="133"/>
        <v>4.1764705882352944</v>
      </c>
      <c r="Z451" s="384">
        <f>+AVERAGE(W6:W440)</f>
        <v>3.8947368421052633</v>
      </c>
      <c r="AA451" s="385"/>
      <c r="AB451" s="156"/>
      <c r="AC451" s="156"/>
      <c r="AD451" s="156"/>
      <c r="AE451" s="156"/>
      <c r="AF451" s="156"/>
      <c r="AG451" s="156"/>
      <c r="AH451" s="156"/>
      <c r="AI451" s="156"/>
      <c r="AJ451" s="156"/>
      <c r="AK451" s="156"/>
      <c r="AL451" s="156"/>
      <c r="AM451" s="156"/>
      <c r="AN451" s="156"/>
      <c r="AO451" s="156"/>
      <c r="AP451" s="156"/>
      <c r="AQ451" s="156"/>
      <c r="AR451" s="156"/>
      <c r="AS451" s="156"/>
      <c r="AT451" s="156"/>
      <c r="CC451" s="400"/>
    </row>
    <row r="452" spans="2:81">
      <c r="B452" s="379">
        <v>43269</v>
      </c>
      <c r="C452" s="157">
        <f t="shared" si="132"/>
        <v>4</v>
      </c>
      <c r="D452" s="157">
        <f t="shared" si="130"/>
        <v>238</v>
      </c>
      <c r="E452" s="380">
        <f t="shared" si="129"/>
        <v>0.28918590522478738</v>
      </c>
      <c r="F452" s="160" t="s">
        <v>25</v>
      </c>
      <c r="G452" s="161"/>
      <c r="H452" s="159"/>
      <c r="I452" s="159"/>
      <c r="J452" s="363" t="s">
        <v>224</v>
      </c>
      <c r="K452" s="198">
        <f>AVERAGE(K451:Q451)</f>
        <v>3.6420883708861287</v>
      </c>
      <c r="L452" s="156"/>
      <c r="M452" s="155"/>
      <c r="N452" s="156"/>
      <c r="O452" s="155"/>
      <c r="P452" s="155"/>
      <c r="Q452" s="156"/>
      <c r="R452" s="200">
        <f>AVERAGE(R451:S451)</f>
        <v>3.6283972391573043</v>
      </c>
      <c r="S452" s="156"/>
      <c r="T452" s="202">
        <f>AVERAGE(T451)</f>
        <v>3.8253164556962025</v>
      </c>
      <c r="U452" s="155">
        <f>AVERAGE(U451:X451)</f>
        <v>3.5207184772104716</v>
      </c>
      <c r="V452" s="155"/>
      <c r="W452" s="156"/>
      <c r="X452" s="385"/>
      <c r="Y452" s="386">
        <f>AVERAGE(Y451)</f>
        <v>4.1764705882352944</v>
      </c>
      <c r="Z452" s="387">
        <f>AVERAGE(Z451)</f>
        <v>3.8947368421052633</v>
      </c>
      <c r="AA452" s="385"/>
      <c r="AB452" s="156"/>
      <c r="AC452" s="156"/>
      <c r="AD452" s="156"/>
      <c r="AE452" s="156"/>
      <c r="AF452" s="156"/>
      <c r="AG452" s="156"/>
      <c r="AH452" s="156"/>
      <c r="AI452" s="156"/>
      <c r="AJ452" s="156"/>
      <c r="AK452" s="156"/>
      <c r="AL452" s="156"/>
      <c r="AM452" s="156"/>
      <c r="AN452" s="156"/>
      <c r="AO452" s="156"/>
      <c r="AP452" s="156"/>
      <c r="AQ452" s="156"/>
      <c r="AR452" s="156"/>
      <c r="AS452" s="156"/>
      <c r="AT452" s="156"/>
      <c r="CC452" s="400"/>
    </row>
    <row r="453" spans="2:81" ht="16.5" thickBot="1">
      <c r="B453" s="379">
        <v>43270</v>
      </c>
      <c r="C453" s="157">
        <f t="shared" ref="C453:C472" si="134">COUNTIF($C$6:$C$440,B453)</f>
        <v>96</v>
      </c>
      <c r="D453" s="157">
        <f t="shared" si="130"/>
        <v>334</v>
      </c>
      <c r="E453" s="380">
        <f t="shared" ref="E453:E472" si="135">+D453/823</f>
        <v>0.40583232077764275</v>
      </c>
      <c r="F453" s="166" t="s">
        <v>132</v>
      </c>
      <c r="G453" s="164">
        <f>+COUNTIF($E$6:$E$440,F453)/435</f>
        <v>0.52183908045977012</v>
      </c>
      <c r="H453" s="159"/>
      <c r="I453" s="159"/>
      <c r="J453" s="398" t="s">
        <v>175</v>
      </c>
      <c r="K453" s="204">
        <f>+AVERAGE(K452:X452)</f>
        <v>3.6541301357375273</v>
      </c>
      <c r="L453" s="199"/>
      <c r="M453" s="199"/>
      <c r="N453" s="199"/>
      <c r="O453" s="199"/>
      <c r="P453" s="199"/>
      <c r="Q453" s="199"/>
      <c r="R453" s="201"/>
      <c r="S453" s="199"/>
      <c r="T453" s="203"/>
      <c r="U453" s="199"/>
      <c r="V453" s="199"/>
      <c r="W453" s="199"/>
      <c r="X453" s="388"/>
      <c r="Y453" s="389"/>
      <c r="Z453" s="390"/>
      <c r="AA453" s="157"/>
      <c r="AB453" s="156"/>
      <c r="AC453" s="156"/>
      <c r="AD453" s="156"/>
      <c r="AE453" s="156"/>
      <c r="AF453" s="156"/>
      <c r="AG453" s="156"/>
      <c r="AH453" s="156"/>
      <c r="AI453" s="156"/>
      <c r="AJ453" s="156"/>
      <c r="AK453" s="156"/>
      <c r="AL453" s="156"/>
      <c r="AM453" s="156"/>
      <c r="AN453" s="156"/>
      <c r="AO453" s="156"/>
      <c r="AP453" s="156"/>
      <c r="AQ453" s="156"/>
      <c r="AR453" s="156"/>
      <c r="AS453" s="156"/>
      <c r="AT453" s="156"/>
      <c r="CC453" s="400"/>
    </row>
    <row r="454" spans="2:81">
      <c r="B454" s="379">
        <v>43271</v>
      </c>
      <c r="C454" s="157">
        <f t="shared" si="134"/>
        <v>11</v>
      </c>
      <c r="D454" s="157">
        <f t="shared" si="130"/>
        <v>345</v>
      </c>
      <c r="E454" s="380">
        <f t="shared" si="135"/>
        <v>0.41919805589307413</v>
      </c>
      <c r="F454" s="166" t="s">
        <v>133</v>
      </c>
      <c r="G454" s="164">
        <f>+COUNTIF($E$6:$E$440,F454)/435</f>
        <v>0.43908045977011495</v>
      </c>
      <c r="H454" s="159"/>
      <c r="I454" s="159"/>
      <c r="J454" s="363"/>
      <c r="K454" s="156"/>
      <c r="L454" s="156"/>
      <c r="M454" s="156"/>
      <c r="N454" s="156"/>
      <c r="O454" s="156"/>
      <c r="P454" s="156"/>
      <c r="Q454" s="156"/>
      <c r="R454" s="156"/>
      <c r="S454" s="156"/>
      <c r="T454" s="156"/>
      <c r="U454" s="156"/>
      <c r="V454" s="156"/>
      <c r="W454" s="156"/>
      <c r="X454" s="157"/>
      <c r="Y454" s="157"/>
      <c r="Z454" s="157"/>
      <c r="AA454" s="157"/>
      <c r="AB454" s="156"/>
      <c r="AC454" s="156"/>
      <c r="AD454" s="156"/>
      <c r="AE454" s="156"/>
      <c r="AF454" s="156"/>
      <c r="AG454" s="156"/>
      <c r="AH454" s="156"/>
      <c r="AI454" s="156"/>
      <c r="AJ454" s="156"/>
      <c r="AK454" s="156"/>
      <c r="AL454" s="156"/>
      <c r="AM454" s="156"/>
      <c r="AN454" s="156"/>
      <c r="AO454" s="156"/>
      <c r="AP454" s="156"/>
      <c r="AQ454" s="156"/>
      <c r="AR454" s="156"/>
      <c r="AS454" s="156"/>
      <c r="AT454" s="156"/>
      <c r="CC454" s="400"/>
    </row>
    <row r="455" spans="2:81">
      <c r="B455" s="379">
        <v>43272</v>
      </c>
      <c r="C455" s="157">
        <f t="shared" si="134"/>
        <v>3</v>
      </c>
      <c r="D455" s="157">
        <f t="shared" si="130"/>
        <v>348</v>
      </c>
      <c r="E455" s="380">
        <f t="shared" si="135"/>
        <v>0.42284325637910086</v>
      </c>
      <c r="F455" s="364" t="s">
        <v>131</v>
      </c>
      <c r="G455" s="165">
        <f>+COUNTIF($E$6:$E$440,F455)/435</f>
        <v>3.9080459770114942E-2</v>
      </c>
      <c r="H455" s="159"/>
      <c r="I455" s="159"/>
      <c r="J455" s="363"/>
      <c r="K455" s="156"/>
      <c r="L455" s="156"/>
      <c r="M455" s="156"/>
      <c r="N455" s="156"/>
      <c r="O455" s="156"/>
      <c r="P455" s="156"/>
      <c r="Q455" s="156"/>
      <c r="R455" s="156"/>
      <c r="S455" s="156"/>
      <c r="T455" s="156"/>
      <c r="U455" s="156"/>
      <c r="V455" s="156"/>
      <c r="W455" s="156"/>
      <c r="X455" s="157"/>
      <c r="Y455" s="157"/>
      <c r="Z455" s="157"/>
      <c r="AA455" s="157"/>
      <c r="AB455" s="156"/>
      <c r="AC455" s="156"/>
      <c r="AD455" s="156"/>
      <c r="AE455" s="156"/>
      <c r="AF455" s="156"/>
      <c r="AG455" s="156"/>
      <c r="AH455" s="156"/>
      <c r="AI455" s="156"/>
      <c r="AJ455" s="156"/>
      <c r="AK455" s="156"/>
      <c r="AL455" s="156"/>
      <c r="AM455" s="156"/>
      <c r="AN455" s="156"/>
      <c r="AO455" s="156"/>
      <c r="AP455" s="156"/>
      <c r="AQ455" s="156"/>
      <c r="AR455" s="156"/>
      <c r="AS455" s="156"/>
      <c r="AT455" s="156"/>
      <c r="CC455" s="400"/>
    </row>
    <row r="456" spans="2:81">
      <c r="B456" s="379">
        <v>43273</v>
      </c>
      <c r="C456" s="157">
        <f t="shared" si="134"/>
        <v>5</v>
      </c>
      <c r="D456" s="157">
        <f t="shared" si="130"/>
        <v>353</v>
      </c>
      <c r="E456" s="380">
        <f t="shared" si="135"/>
        <v>0.42891859052247872</v>
      </c>
      <c r="F456" s="157"/>
      <c r="G456" s="157"/>
      <c r="H456" s="159"/>
      <c r="I456" s="159"/>
      <c r="J456" s="363" t="s">
        <v>225</v>
      </c>
      <c r="K456" s="155">
        <f t="shared" ref="K456:Y456" si="136">_xlfn.STDEV.S(H6:H440)</f>
        <v>1.1212922382985619</v>
      </c>
      <c r="L456" s="155">
        <f t="shared" si="136"/>
        <v>0.86094719408429821</v>
      </c>
      <c r="M456" s="155">
        <f t="shared" si="136"/>
        <v>1.1407507306319069</v>
      </c>
      <c r="N456" s="155">
        <f t="shared" si="136"/>
        <v>1.1818621087366312</v>
      </c>
      <c r="O456" s="155">
        <f t="shared" si="136"/>
        <v>1.1197975370861335</v>
      </c>
      <c r="P456" s="155">
        <f t="shared" si="136"/>
        <v>1.1059988007443304</v>
      </c>
      <c r="Q456" s="155">
        <f t="shared" si="136"/>
        <v>1.1094573672901928</v>
      </c>
      <c r="R456" s="155">
        <f t="shared" si="136"/>
        <v>1.0963278873947553</v>
      </c>
      <c r="S456" s="155">
        <f t="shared" si="136"/>
        <v>1.1201520762168535</v>
      </c>
      <c r="T456" s="155">
        <f t="shared" si="136"/>
        <v>1.0287082672429564</v>
      </c>
      <c r="U456" s="155">
        <f t="shared" si="136"/>
        <v>0.98662331217512034</v>
      </c>
      <c r="V456" s="155">
        <f t="shared" si="136"/>
        <v>1.2258854295345161</v>
      </c>
      <c r="W456" s="155">
        <f t="shared" si="136"/>
        <v>1.2652999480339993</v>
      </c>
      <c r="X456" s="385">
        <f t="shared" si="136"/>
        <v>1.2256399995281679</v>
      </c>
      <c r="Y456" s="385">
        <f t="shared" si="136"/>
        <v>0.8745572662263088</v>
      </c>
      <c r="Z456" s="385">
        <f>_xlfn.STDEV.S(W6:W440)</f>
        <v>0.98595462639315767</v>
      </c>
      <c r="AA456" s="385"/>
      <c r="AB456" s="156"/>
      <c r="AC456" s="156"/>
      <c r="AD456" s="156"/>
      <c r="AE456" s="156"/>
      <c r="AF456" s="156"/>
      <c r="AG456" s="156"/>
      <c r="AH456" s="156"/>
      <c r="AI456" s="156"/>
      <c r="AJ456" s="156"/>
      <c r="AK456" s="156"/>
      <c r="AL456" s="156"/>
      <c r="AM456" s="156"/>
      <c r="AN456" s="156"/>
      <c r="AO456" s="156"/>
      <c r="AP456" s="156"/>
      <c r="AQ456" s="156"/>
      <c r="AR456" s="156"/>
      <c r="AS456" s="156"/>
      <c r="AT456" s="156"/>
      <c r="CC456" s="400"/>
    </row>
    <row r="457" spans="2:81">
      <c r="B457" s="379">
        <v>43274</v>
      </c>
      <c r="C457" s="157">
        <f t="shared" si="134"/>
        <v>0</v>
      </c>
      <c r="D457" s="157">
        <f t="shared" si="130"/>
        <v>353</v>
      </c>
      <c r="E457" s="380">
        <f t="shared" si="135"/>
        <v>0.42891859052247872</v>
      </c>
      <c r="F457" s="160" t="s">
        <v>137</v>
      </c>
      <c r="G457" s="161"/>
      <c r="H457" s="159"/>
      <c r="I457" s="159"/>
      <c r="J457" s="363"/>
      <c r="K457" s="156"/>
      <c r="L457" s="156"/>
      <c r="M457" s="156"/>
      <c r="N457" s="156"/>
      <c r="O457" s="156"/>
      <c r="P457" s="156"/>
      <c r="Q457" s="156"/>
      <c r="R457" s="156"/>
      <c r="S457" s="156"/>
      <c r="T457" s="156"/>
      <c r="U457" s="156"/>
      <c r="V457" s="156"/>
      <c r="W457" s="156"/>
      <c r="X457" s="157"/>
      <c r="Y457" s="157"/>
      <c r="Z457" s="157"/>
      <c r="AA457" s="157"/>
      <c r="AB457" s="156"/>
      <c r="AC457" s="156"/>
      <c r="AD457" s="156"/>
      <c r="AE457" s="156"/>
      <c r="AF457" s="156"/>
      <c r="AG457" s="156"/>
      <c r="AH457" s="156"/>
      <c r="AI457" s="156"/>
      <c r="AJ457" s="156"/>
      <c r="AK457" s="156"/>
      <c r="AL457" s="156"/>
      <c r="AM457" s="156"/>
      <c r="AN457" s="156"/>
      <c r="AO457" s="156"/>
      <c r="AP457" s="156"/>
      <c r="AQ457" s="156"/>
      <c r="AR457" s="156"/>
      <c r="AS457" s="156"/>
      <c r="AT457" s="156"/>
      <c r="CC457" s="400"/>
    </row>
    <row r="458" spans="2:81">
      <c r="B458" s="379">
        <v>43275</v>
      </c>
      <c r="C458" s="157">
        <f t="shared" si="134"/>
        <v>0</v>
      </c>
      <c r="D458" s="157">
        <f t="shared" si="130"/>
        <v>353</v>
      </c>
      <c r="E458" s="380">
        <f t="shared" si="135"/>
        <v>0.42891859052247872</v>
      </c>
      <c r="F458" s="166" t="s">
        <v>135</v>
      </c>
      <c r="G458" s="164">
        <f>+COUNTIF($F$6:$F$440,F458)/435</f>
        <v>0.60689655172413792</v>
      </c>
      <c r="H458" s="159"/>
      <c r="I458" s="159"/>
      <c r="J458" s="363"/>
      <c r="K458" s="156"/>
      <c r="L458" s="156"/>
      <c r="M458" s="156"/>
      <c r="N458" s="156"/>
      <c r="O458" s="156"/>
      <c r="P458" s="156"/>
      <c r="Q458" s="156"/>
      <c r="R458" s="156"/>
      <c r="S458" s="156"/>
      <c r="T458" s="156"/>
      <c r="U458" s="156"/>
      <c r="V458" s="156"/>
      <c r="W458" s="156"/>
      <c r="X458" s="157"/>
      <c r="Y458" s="157"/>
      <c r="Z458" s="157"/>
      <c r="AA458" s="157"/>
      <c r="AB458" s="156"/>
      <c r="AC458" s="156"/>
      <c r="AD458" s="156"/>
      <c r="AE458" s="156"/>
      <c r="AF458" s="156"/>
      <c r="AG458" s="156"/>
      <c r="AH458" s="156"/>
      <c r="AI458" s="156"/>
      <c r="AJ458" s="156"/>
      <c r="AK458" s="156"/>
      <c r="AL458" s="156"/>
      <c r="AM458" s="156"/>
      <c r="AN458" s="156"/>
      <c r="AO458" s="156"/>
      <c r="AP458" s="156"/>
      <c r="AQ458" s="156"/>
      <c r="AR458" s="156"/>
      <c r="AS458" s="156"/>
      <c r="AT458" s="156"/>
      <c r="CC458" s="400"/>
    </row>
    <row r="459" spans="2:81">
      <c r="B459" s="379">
        <v>43276</v>
      </c>
      <c r="C459" s="157">
        <f t="shared" si="134"/>
        <v>7</v>
      </c>
      <c r="D459" s="157">
        <f t="shared" si="130"/>
        <v>360</v>
      </c>
      <c r="E459" s="380">
        <f t="shared" si="135"/>
        <v>0.4374240583232078</v>
      </c>
      <c r="F459" s="166" t="s">
        <v>136</v>
      </c>
      <c r="G459" s="164">
        <f>+COUNTIF($F$6:$F$440,F459)/435</f>
        <v>2.7586206896551724E-2</v>
      </c>
      <c r="H459" s="159"/>
      <c r="I459" s="159"/>
      <c r="J459" s="363"/>
      <c r="K459" s="156"/>
      <c r="L459" s="156"/>
      <c r="M459" s="156"/>
      <c r="N459" s="156"/>
      <c r="O459" s="156"/>
      <c r="P459" s="156"/>
      <c r="Q459" s="156"/>
      <c r="R459" s="156"/>
      <c r="S459" s="156"/>
      <c r="T459" s="156"/>
      <c r="U459" s="156"/>
      <c r="V459" s="156"/>
      <c r="W459" s="156"/>
      <c r="X459" s="157"/>
      <c r="Y459" s="157"/>
      <c r="Z459" s="157"/>
      <c r="AA459" s="157"/>
      <c r="AB459" s="156"/>
      <c r="AC459" s="156"/>
      <c r="AD459" s="156"/>
      <c r="AE459" s="156"/>
      <c r="AF459" s="156"/>
      <c r="AG459" s="156"/>
      <c r="AH459" s="156"/>
      <c r="AI459" s="156"/>
      <c r="AJ459" s="156"/>
      <c r="AK459" s="156"/>
      <c r="AL459" s="156"/>
      <c r="AM459" s="156"/>
      <c r="AN459" s="156"/>
      <c r="AO459" s="156"/>
      <c r="AP459" s="156"/>
      <c r="AQ459" s="156"/>
      <c r="AR459" s="156"/>
      <c r="AS459" s="156"/>
      <c r="AT459" s="156"/>
      <c r="CC459" s="400"/>
    </row>
    <row r="460" spans="2:81">
      <c r="B460" s="379">
        <v>43277</v>
      </c>
      <c r="C460" s="157">
        <f t="shared" si="134"/>
        <v>3</v>
      </c>
      <c r="D460" s="157">
        <f t="shared" si="130"/>
        <v>363</v>
      </c>
      <c r="E460" s="380">
        <f t="shared" si="135"/>
        <v>0.44106925880923453</v>
      </c>
      <c r="F460" s="365" t="s">
        <v>134</v>
      </c>
      <c r="G460" s="164">
        <f>+COUNTIF($F$6:$F$440,F460)/435</f>
        <v>0.35862068965517241</v>
      </c>
      <c r="H460" s="159"/>
      <c r="I460" s="159"/>
      <c r="J460" s="363"/>
      <c r="K460" s="156"/>
      <c r="L460" s="156"/>
      <c r="M460" s="156"/>
      <c r="N460" s="156"/>
      <c r="O460" s="156"/>
      <c r="P460" s="156"/>
      <c r="Q460" s="156"/>
      <c r="R460" s="156"/>
      <c r="S460" s="156"/>
      <c r="T460" s="156"/>
      <c r="U460" s="156"/>
      <c r="V460" s="156"/>
      <c r="W460" s="156"/>
      <c r="X460" s="157"/>
      <c r="Y460" s="157"/>
      <c r="Z460" s="157"/>
      <c r="AA460" s="157"/>
      <c r="AB460" s="156"/>
      <c r="AC460" s="156"/>
      <c r="AD460" s="156"/>
      <c r="AE460" s="156"/>
      <c r="AF460" s="156"/>
      <c r="AG460" s="156"/>
      <c r="AH460" s="156"/>
      <c r="AI460" s="156"/>
      <c r="AJ460" s="156"/>
      <c r="AK460" s="156"/>
      <c r="AL460" s="156"/>
      <c r="AM460" s="156"/>
      <c r="AN460" s="156"/>
      <c r="AO460" s="156"/>
      <c r="AP460" s="156"/>
      <c r="AQ460" s="156"/>
      <c r="AR460" s="156"/>
      <c r="AS460" s="156"/>
      <c r="AT460" s="156"/>
      <c r="CC460" s="400"/>
    </row>
    <row r="461" spans="2:81">
      <c r="B461" s="379">
        <v>43278</v>
      </c>
      <c r="C461" s="157">
        <f t="shared" si="134"/>
        <v>0</v>
      </c>
      <c r="D461" s="157">
        <f t="shared" si="130"/>
        <v>363</v>
      </c>
      <c r="E461" s="380">
        <f t="shared" si="135"/>
        <v>0.44106925880923453</v>
      </c>
      <c r="F461" s="366" t="s">
        <v>204</v>
      </c>
      <c r="G461" s="165">
        <f>+COUNTIF($F$6:$F$440,F461)/435</f>
        <v>6.8965517241379309E-3</v>
      </c>
      <c r="H461" s="159"/>
      <c r="I461" s="159"/>
      <c r="J461" s="363"/>
      <c r="K461" s="156"/>
      <c r="L461" s="156"/>
      <c r="M461" s="156"/>
      <c r="N461" s="156"/>
      <c r="O461" s="156"/>
      <c r="P461" s="156"/>
      <c r="Q461" s="156"/>
      <c r="R461" s="156"/>
      <c r="S461" s="156"/>
      <c r="T461" s="156"/>
      <c r="U461" s="156"/>
      <c r="V461" s="156"/>
      <c r="W461" s="156"/>
      <c r="X461" s="157"/>
      <c r="Y461" s="157"/>
      <c r="Z461" s="157"/>
      <c r="AA461" s="157"/>
      <c r="AB461" s="156"/>
      <c r="AC461" s="156"/>
      <c r="AD461" s="156"/>
      <c r="AE461" s="156"/>
      <c r="AF461" s="156"/>
      <c r="AG461" s="156"/>
      <c r="AH461" s="156"/>
      <c r="AI461" s="156"/>
      <c r="AJ461" s="156"/>
      <c r="AK461" s="156"/>
      <c r="AL461" s="156"/>
      <c r="AM461" s="156"/>
      <c r="AN461" s="156"/>
      <c r="AO461" s="156"/>
      <c r="AP461" s="156"/>
      <c r="AQ461" s="156"/>
      <c r="AR461" s="156"/>
      <c r="AS461" s="156"/>
      <c r="AT461" s="156"/>
      <c r="CC461" s="400"/>
    </row>
    <row r="462" spans="2:81">
      <c r="B462" s="379">
        <v>43279</v>
      </c>
      <c r="C462" s="157">
        <f t="shared" si="134"/>
        <v>1</v>
      </c>
      <c r="D462" s="157">
        <f t="shared" si="130"/>
        <v>364</v>
      </c>
      <c r="E462" s="380">
        <f t="shared" si="135"/>
        <v>0.44228432563791009</v>
      </c>
      <c r="F462" s="157"/>
      <c r="G462" s="157"/>
      <c r="H462" s="159"/>
      <c r="I462" s="159"/>
      <c r="J462" s="363"/>
      <c r="K462" s="156"/>
      <c r="L462" s="156"/>
      <c r="M462" s="156"/>
      <c r="N462" s="156"/>
      <c r="O462" s="156"/>
      <c r="P462" s="156"/>
      <c r="Q462" s="156"/>
      <c r="R462" s="156"/>
      <c r="S462" s="156"/>
      <c r="T462" s="156"/>
      <c r="U462" s="156"/>
      <c r="V462" s="156"/>
      <c r="W462" s="156"/>
      <c r="X462" s="157"/>
      <c r="Y462" s="157"/>
      <c r="Z462" s="157"/>
      <c r="AA462" s="157"/>
      <c r="AB462" s="156"/>
      <c r="AC462" s="156"/>
      <c r="AD462" s="156"/>
      <c r="AE462" s="156"/>
      <c r="AF462" s="156"/>
      <c r="AG462" s="156"/>
      <c r="AH462" s="156"/>
      <c r="AI462" s="156"/>
      <c r="AJ462" s="156"/>
      <c r="AK462" s="156"/>
      <c r="AL462" s="156"/>
      <c r="AM462" s="156"/>
      <c r="AN462" s="156"/>
      <c r="AO462" s="156"/>
      <c r="AP462" s="156"/>
      <c r="AQ462" s="156"/>
      <c r="AR462" s="156"/>
      <c r="AS462" s="156"/>
      <c r="AT462" s="156"/>
      <c r="CC462" s="400"/>
    </row>
    <row r="463" spans="2:81">
      <c r="B463" s="379">
        <v>43280</v>
      </c>
      <c r="C463" s="157">
        <f t="shared" si="134"/>
        <v>2</v>
      </c>
      <c r="D463" s="157">
        <f t="shared" si="130"/>
        <v>366</v>
      </c>
      <c r="E463" s="380">
        <f t="shared" si="135"/>
        <v>0.44471445929526127</v>
      </c>
      <c r="F463" s="157"/>
      <c r="G463" s="157"/>
      <c r="H463" s="159"/>
      <c r="I463" s="159"/>
      <c r="J463" s="363"/>
      <c r="K463" s="156"/>
      <c r="L463" s="156"/>
      <c r="M463" s="156"/>
      <c r="N463" s="156"/>
      <c r="O463" s="156"/>
      <c r="P463" s="156"/>
      <c r="Q463" s="156"/>
      <c r="R463" s="156"/>
      <c r="S463" s="156"/>
      <c r="T463" s="156"/>
      <c r="U463" s="156"/>
      <c r="V463" s="156"/>
      <c r="W463" s="156"/>
      <c r="X463" s="157"/>
      <c r="Y463" s="157"/>
      <c r="Z463" s="157"/>
      <c r="AA463" s="157"/>
      <c r="AB463" s="156"/>
      <c r="AC463" s="156"/>
      <c r="AD463" s="156"/>
      <c r="AE463" s="156"/>
      <c r="AF463" s="156"/>
      <c r="AG463" s="156"/>
      <c r="AH463" s="156"/>
      <c r="AI463" s="156"/>
      <c r="AJ463" s="156"/>
      <c r="AK463" s="156"/>
      <c r="AL463" s="156"/>
      <c r="AM463" s="156"/>
      <c r="AN463" s="156"/>
      <c r="AO463" s="156"/>
      <c r="AP463" s="156"/>
      <c r="AQ463" s="156"/>
      <c r="AR463" s="156"/>
      <c r="AS463" s="156"/>
      <c r="AT463" s="156"/>
      <c r="CC463" s="400"/>
    </row>
    <row r="464" spans="2:81">
      <c r="B464" s="379">
        <v>43281</v>
      </c>
      <c r="C464" s="157">
        <f t="shared" si="134"/>
        <v>1</v>
      </c>
      <c r="D464" s="157">
        <f t="shared" si="130"/>
        <v>367</v>
      </c>
      <c r="E464" s="380">
        <f t="shared" si="135"/>
        <v>0.44592952612393683</v>
      </c>
      <c r="F464" s="157"/>
      <c r="G464" s="157"/>
      <c r="H464" s="159"/>
      <c r="I464" s="159"/>
      <c r="J464" s="363"/>
      <c r="K464" s="156"/>
      <c r="L464" s="156"/>
      <c r="M464" s="156"/>
      <c r="N464" s="156"/>
      <c r="O464" s="156"/>
      <c r="P464" s="156"/>
      <c r="Q464" s="156"/>
      <c r="R464" s="156"/>
      <c r="S464" s="156"/>
      <c r="T464" s="156"/>
      <c r="U464" s="156"/>
      <c r="V464" s="156"/>
      <c r="W464" s="156"/>
      <c r="X464" s="157"/>
      <c r="Y464" s="157"/>
      <c r="Z464" s="157"/>
      <c r="AA464" s="157"/>
      <c r="AB464" s="156"/>
      <c r="AC464" s="156"/>
      <c r="AD464" s="156"/>
      <c r="AE464" s="156"/>
      <c r="AF464" s="156"/>
      <c r="AG464" s="156"/>
      <c r="AH464" s="156"/>
      <c r="AI464" s="156"/>
      <c r="AJ464" s="156"/>
      <c r="AK464" s="156"/>
      <c r="AL464" s="156"/>
      <c r="AM464" s="156"/>
      <c r="AN464" s="156"/>
      <c r="AO464" s="156"/>
      <c r="AP464" s="156"/>
      <c r="AQ464" s="156"/>
      <c r="AR464" s="156"/>
      <c r="AS464" s="156"/>
      <c r="AT464" s="156"/>
      <c r="CC464" s="400"/>
    </row>
    <row r="465" spans="2:81">
      <c r="B465" s="379">
        <v>43282</v>
      </c>
      <c r="C465" s="157">
        <f t="shared" si="134"/>
        <v>0</v>
      </c>
      <c r="D465" s="157">
        <f t="shared" si="130"/>
        <v>367</v>
      </c>
      <c r="E465" s="380">
        <f t="shared" si="135"/>
        <v>0.44592952612393683</v>
      </c>
      <c r="F465" s="157"/>
      <c r="G465" s="157"/>
      <c r="H465" s="159"/>
      <c r="I465" s="159"/>
      <c r="J465" s="363"/>
      <c r="K465" s="156"/>
      <c r="L465" s="156"/>
      <c r="M465" s="156"/>
      <c r="N465" s="156"/>
      <c r="O465" s="156"/>
      <c r="P465" s="156"/>
      <c r="Q465" s="156"/>
      <c r="R465" s="156"/>
      <c r="S465" s="156"/>
      <c r="T465" s="156"/>
      <c r="U465" s="156"/>
      <c r="V465" s="156"/>
      <c r="W465" s="156"/>
      <c r="X465" s="157"/>
      <c r="Y465" s="157"/>
      <c r="Z465" s="157"/>
      <c r="AA465" s="157"/>
      <c r="AB465" s="156"/>
      <c r="AC465" s="156"/>
      <c r="AD465" s="156"/>
      <c r="AE465" s="156"/>
      <c r="AF465" s="156"/>
      <c r="AG465" s="156"/>
      <c r="AH465" s="156"/>
      <c r="AI465" s="156"/>
      <c r="AJ465" s="156"/>
      <c r="AK465" s="156"/>
      <c r="AL465" s="156"/>
      <c r="AM465" s="156"/>
      <c r="AN465" s="156"/>
      <c r="AO465" s="156"/>
      <c r="AP465" s="156"/>
      <c r="AQ465" s="156"/>
      <c r="AR465" s="156"/>
      <c r="AS465" s="156"/>
      <c r="AT465" s="156"/>
      <c r="CC465" s="400"/>
    </row>
    <row r="466" spans="2:81">
      <c r="B466" s="379">
        <v>43283</v>
      </c>
      <c r="C466" s="157">
        <f t="shared" si="134"/>
        <v>48</v>
      </c>
      <c r="D466" s="157">
        <f t="shared" si="130"/>
        <v>415</v>
      </c>
      <c r="E466" s="380">
        <f t="shared" si="135"/>
        <v>0.50425273390036451</v>
      </c>
      <c r="F466" s="157"/>
      <c r="G466" s="157"/>
      <c r="H466" s="159"/>
      <c r="I466" s="159"/>
      <c r="J466" s="363"/>
      <c r="K466" s="156"/>
      <c r="L466" s="156"/>
      <c r="M466" s="156"/>
      <c r="N466" s="156"/>
      <c r="O466" s="156"/>
      <c r="P466" s="156"/>
      <c r="Q466" s="156"/>
      <c r="R466" s="156"/>
      <c r="S466" s="156"/>
      <c r="T466" s="156"/>
      <c r="U466" s="156"/>
      <c r="V466" s="156"/>
      <c r="W466" s="156"/>
      <c r="X466" s="157"/>
      <c r="Y466" s="157"/>
      <c r="Z466" s="157"/>
      <c r="AA466" s="157"/>
      <c r="AB466" s="156"/>
      <c r="AC466" s="156"/>
      <c r="AD466" s="156"/>
      <c r="AE466" s="156"/>
      <c r="AF466" s="156"/>
      <c r="AG466" s="156"/>
      <c r="AH466" s="156"/>
      <c r="AI466" s="156"/>
      <c r="AJ466" s="156"/>
      <c r="AK466" s="156"/>
      <c r="AL466" s="156"/>
      <c r="AM466" s="156"/>
      <c r="AN466" s="156"/>
      <c r="AO466" s="156"/>
      <c r="AP466" s="156"/>
      <c r="AQ466" s="156"/>
      <c r="AR466" s="156"/>
      <c r="AS466" s="156"/>
      <c r="AT466" s="156"/>
      <c r="CC466" s="400"/>
    </row>
    <row r="467" spans="2:81">
      <c r="B467" s="379">
        <v>43284</v>
      </c>
      <c r="C467" s="157">
        <f t="shared" si="134"/>
        <v>11</v>
      </c>
      <c r="D467" s="157">
        <f t="shared" si="130"/>
        <v>426</v>
      </c>
      <c r="E467" s="380">
        <f t="shared" si="135"/>
        <v>0.51761846901579589</v>
      </c>
      <c r="F467" s="157"/>
      <c r="G467" s="157"/>
      <c r="H467" s="159"/>
      <c r="I467" s="159"/>
      <c r="J467" s="363"/>
      <c r="K467" s="156"/>
      <c r="L467" s="156"/>
      <c r="M467" s="156"/>
      <c r="N467" s="156"/>
      <c r="O467" s="156"/>
      <c r="P467" s="156"/>
      <c r="Q467" s="156"/>
      <c r="R467" s="156"/>
      <c r="S467" s="156"/>
      <c r="T467" s="156"/>
      <c r="U467" s="156"/>
      <c r="V467" s="156"/>
      <c r="W467" s="156"/>
      <c r="X467" s="157"/>
      <c r="Y467" s="157"/>
      <c r="Z467" s="157"/>
      <c r="AA467" s="157"/>
      <c r="AB467" s="156"/>
      <c r="AC467" s="156"/>
      <c r="AD467" s="156"/>
      <c r="AE467" s="156"/>
      <c r="AF467" s="156"/>
      <c r="AG467" s="156"/>
      <c r="AH467" s="156"/>
      <c r="AI467" s="156"/>
      <c r="AJ467" s="156"/>
      <c r="AK467" s="156"/>
      <c r="AL467" s="156"/>
      <c r="AM467" s="156"/>
      <c r="AN467" s="156"/>
      <c r="AO467" s="156"/>
      <c r="AP467" s="156"/>
      <c r="AQ467" s="156"/>
      <c r="AR467" s="156"/>
      <c r="AS467" s="156"/>
      <c r="AT467" s="156"/>
      <c r="CC467" s="400"/>
    </row>
    <row r="468" spans="2:81">
      <c r="B468" s="379">
        <v>43285</v>
      </c>
      <c r="C468" s="157">
        <f t="shared" si="134"/>
        <v>4</v>
      </c>
      <c r="D468" s="157">
        <f t="shared" si="130"/>
        <v>430</v>
      </c>
      <c r="E468" s="380">
        <f t="shared" si="135"/>
        <v>0.52247873633049813</v>
      </c>
      <c r="F468" s="157"/>
      <c r="G468" s="157"/>
      <c r="H468" s="159"/>
      <c r="I468" s="159"/>
      <c r="J468" s="363"/>
      <c r="K468" s="156"/>
      <c r="L468" s="156"/>
      <c r="M468" s="156"/>
      <c r="N468" s="156"/>
      <c r="O468" s="156"/>
      <c r="P468" s="156"/>
      <c r="Q468" s="156"/>
      <c r="R468" s="156"/>
      <c r="S468" s="156"/>
      <c r="T468" s="156"/>
      <c r="U468" s="156"/>
      <c r="V468" s="156"/>
      <c r="W468" s="156"/>
      <c r="X468" s="157"/>
      <c r="Y468" s="157"/>
      <c r="Z468" s="157"/>
      <c r="AA468" s="157"/>
      <c r="AB468" s="156"/>
      <c r="AC468" s="156"/>
      <c r="AD468" s="156"/>
      <c r="AE468" s="156"/>
      <c r="AF468" s="156"/>
      <c r="AG468" s="156"/>
      <c r="AH468" s="156"/>
      <c r="AI468" s="156"/>
      <c r="AJ468" s="156"/>
      <c r="AK468" s="156"/>
      <c r="AL468" s="156"/>
      <c r="AM468" s="156"/>
      <c r="AN468" s="156"/>
      <c r="AO468" s="156"/>
      <c r="AP468" s="156"/>
      <c r="AQ468" s="156"/>
      <c r="AR468" s="156"/>
      <c r="AS468" s="156"/>
      <c r="AT468" s="156"/>
      <c r="CC468" s="400"/>
    </row>
    <row r="469" spans="2:81">
      <c r="B469" s="379">
        <v>43286</v>
      </c>
      <c r="C469" s="157">
        <f t="shared" si="134"/>
        <v>2</v>
      </c>
      <c r="D469" s="157">
        <f t="shared" si="130"/>
        <v>432</v>
      </c>
      <c r="E469" s="380">
        <f t="shared" si="135"/>
        <v>0.52490886998784936</v>
      </c>
      <c r="F469" s="157"/>
      <c r="G469" s="157"/>
      <c r="H469" s="159"/>
      <c r="I469" s="159"/>
      <c r="J469" s="363"/>
      <c r="K469" s="156"/>
      <c r="L469" s="156"/>
      <c r="M469" s="156"/>
      <c r="N469" s="156"/>
      <c r="O469" s="156"/>
      <c r="P469" s="156"/>
      <c r="Q469" s="156"/>
      <c r="R469" s="156"/>
      <c r="S469" s="156"/>
      <c r="T469" s="156"/>
      <c r="U469" s="156"/>
      <c r="V469" s="156"/>
      <c r="W469" s="156"/>
      <c r="X469" s="157"/>
      <c r="Y469" s="157"/>
      <c r="Z469" s="157"/>
      <c r="AA469" s="157"/>
      <c r="AB469" s="156"/>
      <c r="AC469" s="156"/>
      <c r="AD469" s="156"/>
      <c r="AE469" s="156"/>
      <c r="AF469" s="156"/>
      <c r="AG469" s="156"/>
      <c r="AH469" s="156"/>
      <c r="AI469" s="156"/>
      <c r="AJ469" s="156"/>
      <c r="AK469" s="156"/>
      <c r="AL469" s="156"/>
      <c r="AM469" s="156"/>
      <c r="AN469" s="156"/>
      <c r="AO469" s="156"/>
      <c r="AP469" s="156"/>
      <c r="AQ469" s="156"/>
      <c r="AR469" s="156"/>
      <c r="AS469" s="156"/>
      <c r="AT469" s="156"/>
      <c r="CC469" s="400"/>
    </row>
    <row r="470" spans="2:81">
      <c r="B470" s="379">
        <v>43287</v>
      </c>
      <c r="C470" s="157">
        <f t="shared" si="134"/>
        <v>2</v>
      </c>
      <c r="D470" s="157">
        <f t="shared" si="130"/>
        <v>434</v>
      </c>
      <c r="E470" s="380">
        <f t="shared" si="135"/>
        <v>0.52733900364520048</v>
      </c>
      <c r="F470" s="157"/>
      <c r="G470" s="157"/>
      <c r="H470" s="159"/>
      <c r="I470" s="159"/>
      <c r="J470" s="363"/>
      <c r="K470" s="156"/>
      <c r="L470" s="156"/>
      <c r="M470" s="156"/>
      <c r="N470" s="156"/>
      <c r="O470" s="156"/>
      <c r="P470" s="156"/>
      <c r="Q470" s="156"/>
      <c r="R470" s="156"/>
      <c r="S470" s="156"/>
      <c r="T470" s="156"/>
      <c r="U470" s="156"/>
      <c r="V470" s="156"/>
      <c r="W470" s="156"/>
      <c r="X470" s="157"/>
      <c r="Y470" s="157"/>
      <c r="Z470" s="157"/>
      <c r="AA470" s="157"/>
      <c r="AB470" s="156"/>
      <c r="AC470" s="156"/>
      <c r="AD470" s="156"/>
      <c r="AE470" s="156"/>
      <c r="AF470" s="156"/>
      <c r="AG470" s="156"/>
      <c r="AH470" s="156"/>
      <c r="AI470" s="156"/>
      <c r="AJ470" s="156"/>
      <c r="AK470" s="156"/>
      <c r="AL470" s="156"/>
      <c r="AM470" s="156"/>
      <c r="AN470" s="156"/>
      <c r="AO470" s="156"/>
      <c r="AP470" s="156"/>
      <c r="AQ470" s="156"/>
      <c r="AR470" s="156"/>
      <c r="AS470" s="156"/>
      <c r="AT470" s="156"/>
      <c r="CC470" s="400"/>
    </row>
    <row r="471" spans="2:81">
      <c r="B471" s="379">
        <v>43288</v>
      </c>
      <c r="C471" s="157">
        <f t="shared" si="134"/>
        <v>0</v>
      </c>
      <c r="D471" s="157">
        <f t="shared" si="130"/>
        <v>434</v>
      </c>
      <c r="E471" s="380">
        <f t="shared" si="135"/>
        <v>0.52733900364520048</v>
      </c>
      <c r="F471" s="157"/>
      <c r="G471" s="157"/>
      <c r="H471" s="159"/>
      <c r="I471" s="159"/>
      <c r="J471" s="363"/>
      <c r="K471" s="156"/>
      <c r="L471" s="156"/>
      <c r="M471" s="156"/>
      <c r="N471" s="156"/>
      <c r="O471" s="156"/>
      <c r="P471" s="156"/>
      <c r="Q471" s="156"/>
      <c r="R471" s="156"/>
      <c r="S471" s="156"/>
      <c r="T471" s="156"/>
      <c r="U471" s="156"/>
      <c r="V471" s="156"/>
      <c r="W471" s="156"/>
      <c r="X471" s="157"/>
      <c r="Y471" s="157"/>
      <c r="Z471" s="157"/>
      <c r="AA471" s="157"/>
      <c r="AB471" s="156"/>
      <c r="AC471" s="156"/>
      <c r="AD471" s="156"/>
      <c r="AE471" s="156"/>
      <c r="AF471" s="156"/>
      <c r="AG471" s="156"/>
      <c r="AH471" s="156"/>
      <c r="AI471" s="156"/>
      <c r="AJ471" s="156"/>
      <c r="AK471" s="156"/>
      <c r="AL471" s="156"/>
      <c r="AM471" s="156"/>
      <c r="AN471" s="156"/>
      <c r="AO471" s="156"/>
      <c r="AP471" s="156"/>
      <c r="AQ471" s="156"/>
      <c r="AR471" s="156"/>
      <c r="AS471" s="156"/>
      <c r="AT471" s="156"/>
      <c r="CC471" s="400"/>
    </row>
    <row r="472" spans="2:81">
      <c r="B472" s="379">
        <v>43289</v>
      </c>
      <c r="C472" s="157">
        <f t="shared" si="134"/>
        <v>0</v>
      </c>
      <c r="D472" s="157">
        <f t="shared" si="130"/>
        <v>434</v>
      </c>
      <c r="E472" s="380">
        <f t="shared" si="135"/>
        <v>0.52733900364520048</v>
      </c>
      <c r="F472" s="157"/>
      <c r="G472" s="157"/>
      <c r="H472" s="159"/>
      <c r="I472" s="159"/>
      <c r="J472" s="363"/>
      <c r="K472" s="156"/>
      <c r="L472" s="156"/>
      <c r="M472" s="156"/>
      <c r="N472" s="156"/>
      <c r="O472" s="156"/>
      <c r="P472" s="156"/>
      <c r="Q472" s="156"/>
      <c r="R472" s="156"/>
      <c r="S472" s="156"/>
      <c r="T472" s="156"/>
      <c r="U472" s="156"/>
      <c r="V472" s="156"/>
      <c r="W472" s="156"/>
      <c r="X472" s="157"/>
      <c r="Y472" s="157"/>
      <c r="Z472" s="157"/>
      <c r="AA472" s="157"/>
      <c r="AB472" s="156"/>
      <c r="AC472" s="156"/>
      <c r="AD472" s="156"/>
      <c r="AE472" s="156"/>
      <c r="AF472" s="156"/>
      <c r="AG472" s="156"/>
      <c r="AH472" s="156"/>
      <c r="AI472" s="156"/>
      <c r="AJ472" s="156"/>
      <c r="AK472" s="156"/>
      <c r="AL472" s="156"/>
      <c r="AM472" s="156"/>
      <c r="AN472" s="156"/>
      <c r="AO472" s="156"/>
      <c r="AP472" s="156"/>
      <c r="AQ472" s="156"/>
      <c r="AR472" s="156"/>
      <c r="AS472" s="156"/>
      <c r="AT472" s="156"/>
      <c r="CC472" s="400"/>
    </row>
    <row r="473" spans="2:81">
      <c r="B473" s="391"/>
      <c r="C473" s="169"/>
      <c r="D473" s="169"/>
      <c r="E473" s="170"/>
      <c r="F473" s="157"/>
      <c r="G473" s="157"/>
      <c r="H473" s="159"/>
      <c r="I473" s="159"/>
      <c r="J473" s="363"/>
      <c r="K473" s="156"/>
      <c r="L473" s="156"/>
      <c r="M473" s="156"/>
      <c r="N473" s="156"/>
      <c r="O473" s="156"/>
      <c r="P473" s="156"/>
      <c r="Q473" s="156"/>
      <c r="R473" s="156"/>
      <c r="S473" s="156"/>
      <c r="T473" s="156"/>
      <c r="U473" s="156"/>
      <c r="V473" s="156"/>
      <c r="W473" s="156"/>
      <c r="X473" s="157"/>
      <c r="Y473" s="157"/>
      <c r="Z473" s="157"/>
      <c r="AA473" s="157"/>
      <c r="AB473" s="156"/>
      <c r="AC473" s="156"/>
      <c r="AD473" s="156"/>
      <c r="AE473" s="156"/>
      <c r="AF473" s="156"/>
      <c r="AG473" s="156"/>
      <c r="AH473" s="156"/>
      <c r="AI473" s="156"/>
      <c r="AJ473" s="156"/>
      <c r="AK473" s="156"/>
      <c r="AL473" s="156"/>
      <c r="AM473" s="156"/>
      <c r="AN473" s="156"/>
      <c r="AO473" s="156"/>
      <c r="AP473" s="156"/>
      <c r="AQ473" s="156"/>
      <c r="AR473" s="156"/>
      <c r="AS473" s="156"/>
      <c r="AT473" s="156"/>
      <c r="CC473" s="400"/>
    </row>
    <row r="474" spans="2:81">
      <c r="B474" s="45"/>
      <c r="F474" s="157"/>
      <c r="G474" s="157"/>
      <c r="H474" s="159"/>
      <c r="I474" s="159"/>
      <c r="J474" s="363"/>
      <c r="K474" s="156"/>
      <c r="L474" s="156"/>
      <c r="M474" s="156"/>
      <c r="N474" s="156"/>
      <c r="O474" s="156"/>
      <c r="P474" s="156"/>
      <c r="Q474" s="156"/>
      <c r="R474" s="156"/>
      <c r="S474" s="156"/>
      <c r="T474" s="156"/>
      <c r="U474" s="156"/>
      <c r="V474" s="156"/>
      <c r="W474" s="156"/>
      <c r="X474" s="157"/>
      <c r="Y474" s="157"/>
      <c r="Z474" s="157"/>
      <c r="AA474" s="157"/>
      <c r="AB474" s="156"/>
      <c r="AC474" s="156"/>
      <c r="AD474" s="156"/>
      <c r="AE474" s="156"/>
      <c r="AF474" s="156"/>
      <c r="AG474" s="156"/>
      <c r="AH474" s="156"/>
      <c r="AI474" s="156"/>
      <c r="AJ474" s="156"/>
      <c r="AK474" s="156"/>
      <c r="AL474" s="156"/>
      <c r="AM474" s="156"/>
      <c r="AN474" s="156"/>
      <c r="AO474" s="156"/>
      <c r="AP474" s="156"/>
      <c r="AQ474" s="156"/>
      <c r="AR474" s="156"/>
      <c r="AS474" s="156"/>
      <c r="AT474" s="156"/>
      <c r="CC474" s="400"/>
    </row>
    <row r="475" spans="2:81">
      <c r="B475" s="45"/>
      <c r="F475" s="157"/>
      <c r="G475" s="157"/>
      <c r="H475" s="159"/>
      <c r="I475" s="159"/>
      <c r="J475" s="363"/>
      <c r="K475" s="156"/>
      <c r="L475" s="156"/>
      <c r="M475" s="156"/>
      <c r="N475" s="156"/>
      <c r="O475" s="156"/>
      <c r="P475" s="156"/>
      <c r="Q475" s="156"/>
      <c r="R475" s="156"/>
      <c r="S475" s="156"/>
      <c r="T475" s="156"/>
      <c r="U475" s="156"/>
      <c r="V475" s="156"/>
      <c r="W475" s="156"/>
      <c r="X475" s="157"/>
      <c r="Y475" s="157"/>
      <c r="Z475" s="157"/>
      <c r="AA475" s="157"/>
      <c r="AB475" s="156"/>
      <c r="AC475" s="156"/>
      <c r="AD475" s="156"/>
      <c r="AE475" s="156"/>
      <c r="AF475" s="156"/>
      <c r="AG475" s="156"/>
      <c r="AH475" s="156"/>
      <c r="AI475" s="156"/>
      <c r="AJ475" s="156"/>
      <c r="AK475" s="156"/>
      <c r="AL475" s="156"/>
      <c r="AM475" s="156"/>
      <c r="AN475" s="156"/>
      <c r="AO475" s="156"/>
      <c r="AP475" s="156"/>
      <c r="AQ475" s="156"/>
      <c r="AR475" s="156"/>
      <c r="AS475" s="156"/>
      <c r="AT475" s="156"/>
      <c r="CC475" s="400"/>
    </row>
    <row r="476" spans="2:81">
      <c r="B476" s="45"/>
      <c r="F476" s="157"/>
      <c r="G476" s="157"/>
      <c r="H476" s="159"/>
      <c r="I476" s="159"/>
      <c r="J476" s="363"/>
      <c r="K476" s="156"/>
      <c r="L476" s="156"/>
      <c r="M476" s="156"/>
      <c r="N476" s="156"/>
      <c r="O476" s="156"/>
      <c r="P476" s="156"/>
      <c r="Q476" s="156"/>
      <c r="R476" s="156"/>
      <c r="S476" s="156"/>
      <c r="T476" s="156"/>
      <c r="U476" s="156"/>
      <c r="V476" s="156"/>
      <c r="W476" s="156"/>
      <c r="X476" s="157"/>
      <c r="Y476" s="157"/>
      <c r="Z476" s="157"/>
      <c r="AA476" s="157"/>
      <c r="AB476" s="156"/>
      <c r="AC476" s="156"/>
      <c r="AD476" s="156"/>
      <c r="AE476" s="156"/>
      <c r="AF476" s="156"/>
      <c r="AG476" s="156"/>
      <c r="AH476" s="156"/>
      <c r="AI476" s="156"/>
      <c r="AJ476" s="156"/>
      <c r="AK476" s="156"/>
      <c r="AL476" s="156"/>
      <c r="AM476" s="156"/>
      <c r="AN476" s="156"/>
      <c r="AO476" s="156"/>
      <c r="AP476" s="156"/>
      <c r="AQ476" s="156"/>
      <c r="AR476" s="156"/>
      <c r="AS476" s="156"/>
      <c r="AT476" s="156"/>
      <c r="CC476" s="400"/>
    </row>
    <row r="477" spans="2:81">
      <c r="B477" s="45"/>
      <c r="F477" s="157"/>
      <c r="G477" s="157"/>
      <c r="H477" s="159"/>
      <c r="I477" s="159"/>
      <c r="J477" s="363"/>
      <c r="K477" s="156"/>
      <c r="L477" s="156"/>
      <c r="M477" s="156"/>
      <c r="N477" s="156"/>
      <c r="O477" s="156"/>
      <c r="P477" s="156"/>
      <c r="Q477" s="156"/>
      <c r="R477" s="156"/>
      <c r="S477" s="156"/>
      <c r="T477" s="156"/>
      <c r="U477" s="156"/>
      <c r="V477" s="156"/>
      <c r="W477" s="156"/>
      <c r="X477" s="157"/>
      <c r="Y477" s="157"/>
      <c r="Z477" s="157"/>
      <c r="AA477" s="157"/>
      <c r="AB477" s="156"/>
      <c r="AC477" s="156"/>
      <c r="AD477" s="156"/>
      <c r="AE477" s="156"/>
      <c r="AF477" s="156"/>
      <c r="AG477" s="156"/>
      <c r="AH477" s="156"/>
      <c r="AI477" s="156"/>
      <c r="AJ477" s="156"/>
      <c r="AK477" s="156"/>
      <c r="AL477" s="156"/>
      <c r="AM477" s="156"/>
      <c r="AN477" s="156"/>
      <c r="AO477" s="156"/>
      <c r="AP477" s="156"/>
      <c r="AQ477" s="156"/>
      <c r="AR477" s="156"/>
      <c r="AS477" s="156"/>
      <c r="AT477" s="156"/>
      <c r="CC477" s="400"/>
    </row>
    <row r="478" spans="2:81">
      <c r="B478" s="45"/>
      <c r="F478" s="157"/>
      <c r="G478" s="157"/>
      <c r="H478" s="159"/>
      <c r="I478" s="159"/>
      <c r="J478" s="363"/>
      <c r="K478" s="156"/>
      <c r="L478" s="156"/>
      <c r="M478" s="156"/>
      <c r="N478" s="156"/>
      <c r="O478" s="156"/>
      <c r="P478" s="156"/>
      <c r="Q478" s="156"/>
      <c r="R478" s="156"/>
      <c r="S478" s="156"/>
      <c r="T478" s="156"/>
      <c r="U478" s="156"/>
      <c r="V478" s="156"/>
      <c r="W478" s="156"/>
      <c r="X478" s="157"/>
      <c r="Y478" s="157"/>
      <c r="Z478" s="157"/>
      <c r="AA478" s="157"/>
      <c r="AB478" s="156"/>
      <c r="AC478" s="156"/>
      <c r="AD478" s="156"/>
      <c r="AE478" s="156"/>
      <c r="AF478" s="156"/>
      <c r="AG478" s="156"/>
      <c r="AH478" s="156"/>
      <c r="AI478" s="156"/>
      <c r="AJ478" s="156"/>
      <c r="AK478" s="156"/>
      <c r="AL478" s="156"/>
      <c r="AM478" s="156"/>
      <c r="AN478" s="156"/>
      <c r="AO478" s="156"/>
      <c r="AP478" s="156"/>
      <c r="AQ478" s="156"/>
      <c r="AR478" s="156"/>
      <c r="AS478" s="156"/>
      <c r="AT478" s="156"/>
      <c r="CC478" s="400"/>
    </row>
    <row r="479" spans="2:81">
      <c r="B479" s="45"/>
      <c r="F479" s="157"/>
      <c r="G479" s="157"/>
      <c r="H479" s="159"/>
      <c r="I479" s="159"/>
      <c r="J479" s="363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7"/>
      <c r="Y479" s="157"/>
      <c r="Z479" s="157"/>
      <c r="AA479" s="157"/>
      <c r="AB479" s="156"/>
      <c r="AC479" s="156"/>
      <c r="AD479" s="156"/>
      <c r="AE479" s="156"/>
      <c r="AF479" s="156"/>
      <c r="AG479" s="156"/>
      <c r="AH479" s="156"/>
      <c r="AI479" s="156"/>
      <c r="AJ479" s="156"/>
      <c r="AK479" s="156"/>
      <c r="AL479" s="156"/>
      <c r="AM479" s="156"/>
      <c r="AN479" s="156"/>
      <c r="AO479" s="156"/>
      <c r="AP479" s="156"/>
      <c r="AQ479" s="156"/>
      <c r="AR479" s="156"/>
      <c r="AS479" s="156"/>
      <c r="AT479" s="156"/>
      <c r="CC479" s="400"/>
    </row>
    <row r="480" spans="2:81">
      <c r="B480" s="45"/>
      <c r="F480" s="157"/>
      <c r="G480" s="157"/>
      <c r="H480" s="159"/>
      <c r="I480" s="159"/>
      <c r="J480" s="363"/>
      <c r="K480" s="156"/>
      <c r="L480" s="156"/>
      <c r="M480" s="156"/>
      <c r="N480" s="156"/>
      <c r="O480" s="156"/>
      <c r="P480" s="156"/>
      <c r="Q480" s="156"/>
      <c r="R480" s="156"/>
      <c r="S480" s="156"/>
      <c r="T480" s="156"/>
      <c r="U480" s="156"/>
      <c r="V480" s="156"/>
      <c r="W480" s="156"/>
      <c r="X480" s="157"/>
      <c r="Y480" s="157"/>
      <c r="Z480" s="157"/>
      <c r="AA480" s="157"/>
      <c r="AB480" s="156"/>
      <c r="AC480" s="156"/>
      <c r="AD480" s="156"/>
      <c r="AE480" s="156"/>
      <c r="AF480" s="156"/>
      <c r="AG480" s="156"/>
      <c r="AH480" s="156"/>
      <c r="AI480" s="156"/>
      <c r="AJ480" s="156"/>
      <c r="AK480" s="156"/>
      <c r="AL480" s="156"/>
      <c r="AM480" s="156"/>
      <c r="AN480" s="156"/>
      <c r="AO480" s="156"/>
      <c r="AP480" s="156"/>
      <c r="AQ480" s="156"/>
      <c r="AR480" s="156"/>
      <c r="AS480" s="156"/>
      <c r="AT480" s="156"/>
      <c r="CC480" s="400"/>
    </row>
    <row r="481" spans="2:81">
      <c r="B481" s="45"/>
      <c r="F481" s="157"/>
      <c r="G481" s="157"/>
      <c r="H481" s="159"/>
      <c r="I481" s="159"/>
      <c r="J481" s="363"/>
      <c r="K481" s="156"/>
      <c r="L481" s="156"/>
      <c r="M481" s="156"/>
      <c r="N481" s="156"/>
      <c r="O481" s="156"/>
      <c r="P481" s="156"/>
      <c r="Q481" s="156"/>
      <c r="R481" s="156"/>
      <c r="S481" s="156"/>
      <c r="T481" s="156"/>
      <c r="U481" s="156"/>
      <c r="V481" s="156"/>
      <c r="W481" s="156"/>
      <c r="X481" s="157"/>
      <c r="Y481" s="157"/>
      <c r="Z481" s="157"/>
      <c r="AA481" s="157"/>
      <c r="AB481" s="156"/>
      <c r="AC481" s="156"/>
      <c r="AD481" s="156"/>
      <c r="AE481" s="156"/>
      <c r="AF481" s="156"/>
      <c r="AG481" s="156"/>
      <c r="AH481" s="156"/>
      <c r="AI481" s="156"/>
      <c r="AJ481" s="156"/>
      <c r="AK481" s="156"/>
      <c r="AL481" s="156"/>
      <c r="AM481" s="156"/>
      <c r="AN481" s="156"/>
      <c r="AO481" s="156"/>
      <c r="AP481" s="156"/>
      <c r="AQ481" s="156"/>
      <c r="AR481" s="156"/>
      <c r="AS481" s="156"/>
      <c r="AT481" s="156"/>
      <c r="CC481" s="400"/>
    </row>
    <row r="482" spans="2:81">
      <c r="B482" s="45"/>
      <c r="F482" s="157"/>
      <c r="G482" s="157"/>
      <c r="H482" s="159"/>
      <c r="I482" s="159"/>
      <c r="J482" s="363"/>
      <c r="K482" s="156"/>
      <c r="L482" s="156"/>
      <c r="M482" s="156"/>
      <c r="N482" s="156"/>
      <c r="O482" s="156"/>
      <c r="P482" s="156"/>
      <c r="Q482" s="156"/>
      <c r="R482" s="156"/>
      <c r="S482" s="156"/>
      <c r="T482" s="156"/>
      <c r="U482" s="156"/>
      <c r="V482" s="156"/>
      <c r="W482" s="156"/>
      <c r="X482" s="157"/>
      <c r="Y482" s="157"/>
      <c r="Z482" s="157"/>
      <c r="AA482" s="157"/>
      <c r="AB482" s="156"/>
      <c r="AC482" s="156"/>
      <c r="AD482" s="156"/>
      <c r="AE482" s="156"/>
      <c r="AF482" s="156"/>
      <c r="AG482" s="156"/>
      <c r="AH482" s="156"/>
      <c r="AI482" s="156"/>
      <c r="AJ482" s="156"/>
      <c r="AK482" s="156"/>
      <c r="AL482" s="156"/>
      <c r="AM482" s="156"/>
      <c r="AN482" s="156"/>
      <c r="AO482" s="156"/>
      <c r="AP482" s="156"/>
      <c r="AQ482" s="156"/>
      <c r="AR482" s="156"/>
      <c r="AS482" s="156"/>
      <c r="AT482" s="156"/>
      <c r="CC482" s="400"/>
    </row>
    <row r="483" spans="2:81">
      <c r="B483" s="45"/>
      <c r="F483" s="157"/>
      <c r="G483" s="157"/>
      <c r="H483" s="159"/>
      <c r="I483" s="159"/>
      <c r="J483" s="363"/>
      <c r="K483" s="156"/>
      <c r="L483" s="156"/>
      <c r="M483" s="156"/>
      <c r="N483" s="156"/>
      <c r="O483" s="156"/>
      <c r="P483" s="156"/>
      <c r="Q483" s="156"/>
      <c r="R483" s="156"/>
      <c r="S483" s="156"/>
      <c r="T483" s="156"/>
      <c r="U483" s="156"/>
      <c r="V483" s="156"/>
      <c r="W483" s="156"/>
      <c r="X483" s="157"/>
      <c r="Y483" s="157"/>
      <c r="Z483" s="157"/>
      <c r="AA483" s="157"/>
      <c r="AB483" s="156"/>
      <c r="AC483" s="156"/>
      <c r="AD483" s="156"/>
      <c r="AE483" s="156"/>
      <c r="AF483" s="156"/>
      <c r="AG483" s="156"/>
      <c r="AH483" s="156"/>
      <c r="AI483" s="156"/>
      <c r="AJ483" s="156"/>
      <c r="AK483" s="156"/>
      <c r="AL483" s="156"/>
      <c r="AM483" s="156"/>
      <c r="AN483" s="156"/>
      <c r="AO483" s="156"/>
      <c r="AP483" s="156"/>
      <c r="AQ483" s="156"/>
      <c r="AR483" s="156"/>
      <c r="AS483" s="156"/>
      <c r="AT483" s="156"/>
      <c r="CC483" s="400"/>
    </row>
    <row r="484" spans="2:81">
      <c r="B484" s="45"/>
      <c r="F484" s="157"/>
      <c r="G484" s="157"/>
      <c r="H484" s="159"/>
      <c r="I484" s="159"/>
      <c r="J484" s="363"/>
      <c r="K484" s="156"/>
      <c r="L484" s="156"/>
      <c r="M484" s="156"/>
      <c r="N484" s="156"/>
      <c r="O484" s="156"/>
      <c r="P484" s="156"/>
      <c r="Q484" s="156"/>
      <c r="R484" s="156"/>
      <c r="S484" s="156"/>
      <c r="T484" s="156"/>
      <c r="U484" s="156"/>
      <c r="V484" s="156"/>
      <c r="W484" s="156"/>
      <c r="X484" s="157"/>
      <c r="Y484" s="157"/>
      <c r="Z484" s="157"/>
      <c r="AA484" s="157"/>
      <c r="AB484" s="156"/>
      <c r="AC484" s="156"/>
      <c r="AD484" s="156"/>
      <c r="AE484" s="156"/>
      <c r="AF484" s="156"/>
      <c r="AG484" s="156"/>
      <c r="AH484" s="156"/>
      <c r="AI484" s="156"/>
      <c r="AJ484" s="156"/>
      <c r="AK484" s="156"/>
      <c r="AL484" s="156"/>
      <c r="AM484" s="156"/>
      <c r="AN484" s="156"/>
      <c r="AO484" s="156"/>
      <c r="AP484" s="156"/>
      <c r="AQ484" s="156"/>
      <c r="AR484" s="156"/>
      <c r="AS484" s="156"/>
      <c r="AT484" s="156"/>
      <c r="CC484" s="400"/>
    </row>
    <row r="485" spans="2:81">
      <c r="B485" s="45"/>
      <c r="F485" s="157"/>
      <c r="G485" s="157"/>
      <c r="H485" s="159"/>
      <c r="I485" s="159"/>
      <c r="J485" s="363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7"/>
      <c r="Y485" s="157"/>
      <c r="Z485" s="157"/>
      <c r="AA485" s="157"/>
      <c r="AB485" s="156"/>
      <c r="AC485" s="156"/>
      <c r="AD485" s="156"/>
      <c r="AE485" s="156"/>
      <c r="AF485" s="156"/>
      <c r="AG485" s="156"/>
      <c r="AH485" s="156"/>
      <c r="AI485" s="156"/>
      <c r="AJ485" s="156"/>
      <c r="AK485" s="156"/>
      <c r="AL485" s="156"/>
      <c r="AM485" s="156"/>
      <c r="AN485" s="156"/>
      <c r="AO485" s="156"/>
      <c r="AP485" s="156"/>
      <c r="AQ485" s="156"/>
      <c r="AR485" s="156"/>
      <c r="AS485" s="156"/>
      <c r="AT485" s="156"/>
      <c r="CC485" s="400"/>
    </row>
    <row r="486" spans="2:81">
      <c r="B486" s="45"/>
      <c r="F486" s="157"/>
      <c r="G486" s="157"/>
      <c r="H486" s="159"/>
      <c r="I486" s="159"/>
      <c r="J486" s="363"/>
      <c r="K486" s="156"/>
      <c r="L486" s="156"/>
      <c r="M486" s="156"/>
      <c r="N486" s="156"/>
      <c r="O486" s="156"/>
      <c r="P486" s="156"/>
      <c r="Q486" s="156"/>
      <c r="R486" s="156"/>
      <c r="S486" s="156"/>
      <c r="T486" s="156"/>
      <c r="U486" s="156"/>
      <c r="V486" s="156"/>
      <c r="W486" s="156"/>
      <c r="X486" s="157"/>
      <c r="Y486" s="157"/>
      <c r="Z486" s="157"/>
      <c r="AA486" s="157"/>
      <c r="AB486" s="156"/>
      <c r="AC486" s="156"/>
      <c r="AD486" s="156"/>
      <c r="AE486" s="156"/>
      <c r="AF486" s="156"/>
      <c r="AG486" s="156"/>
      <c r="AH486" s="156"/>
      <c r="AI486" s="156"/>
      <c r="AJ486" s="156"/>
      <c r="AK486" s="156"/>
      <c r="AL486" s="156"/>
      <c r="AM486" s="156"/>
      <c r="AN486" s="156"/>
      <c r="AO486" s="156"/>
      <c r="AP486" s="156"/>
      <c r="AQ486" s="156"/>
      <c r="AR486" s="156"/>
      <c r="AS486" s="156"/>
      <c r="AT486" s="156"/>
      <c r="CC486" s="400"/>
    </row>
    <row r="487" spans="2:81">
      <c r="B487" s="45"/>
      <c r="F487" s="157"/>
      <c r="G487" s="157"/>
      <c r="H487" s="159"/>
      <c r="I487" s="159"/>
      <c r="J487" s="363"/>
      <c r="K487" s="156"/>
      <c r="L487" s="156"/>
      <c r="M487" s="156"/>
      <c r="N487" s="156"/>
      <c r="O487" s="156"/>
      <c r="P487" s="156"/>
      <c r="Q487" s="156"/>
      <c r="R487" s="156"/>
      <c r="S487" s="156"/>
      <c r="T487" s="156"/>
      <c r="U487" s="156"/>
      <c r="V487" s="156"/>
      <c r="W487" s="156"/>
      <c r="X487" s="157"/>
      <c r="Y487" s="157"/>
      <c r="Z487" s="157"/>
      <c r="AA487" s="157"/>
      <c r="AB487" s="156"/>
      <c r="AC487" s="156"/>
      <c r="AD487" s="156"/>
      <c r="AE487" s="156"/>
      <c r="AF487" s="156"/>
      <c r="AG487" s="156"/>
      <c r="AH487" s="156"/>
      <c r="AI487" s="156"/>
      <c r="AJ487" s="156"/>
      <c r="AK487" s="156"/>
      <c r="AL487" s="156"/>
      <c r="AM487" s="156"/>
      <c r="AN487" s="156"/>
      <c r="AO487" s="156"/>
      <c r="AP487" s="156"/>
      <c r="AQ487" s="156"/>
      <c r="AR487" s="156"/>
      <c r="AS487" s="156"/>
      <c r="AT487" s="156"/>
      <c r="CC487" s="400"/>
    </row>
    <row r="488" spans="2:81">
      <c r="B488" s="45"/>
      <c r="F488" s="168"/>
      <c r="G488" s="168"/>
      <c r="H488" s="159"/>
      <c r="I488" s="159"/>
      <c r="J488" s="363"/>
      <c r="K488" s="156"/>
      <c r="L488" s="156"/>
      <c r="M488" s="156"/>
      <c r="N488" s="156"/>
      <c r="O488" s="156"/>
      <c r="P488" s="156"/>
      <c r="Q488" s="156"/>
      <c r="R488" s="156"/>
      <c r="S488" s="156"/>
      <c r="T488" s="156"/>
      <c r="U488" s="156"/>
      <c r="V488" s="156"/>
      <c r="W488" s="156"/>
      <c r="X488" s="157"/>
      <c r="Y488" s="157"/>
      <c r="Z488" s="157"/>
      <c r="AA488" s="157"/>
      <c r="AB488" s="156"/>
      <c r="AC488" s="156"/>
      <c r="AD488" s="156"/>
      <c r="AE488" s="156"/>
      <c r="AF488" s="156"/>
      <c r="AG488" s="156"/>
      <c r="AH488" s="156"/>
      <c r="AI488" s="156"/>
      <c r="AJ488" s="156"/>
      <c r="AK488" s="156"/>
      <c r="AL488" s="156"/>
      <c r="AM488" s="156"/>
      <c r="AN488" s="156"/>
      <c r="AO488" s="156"/>
      <c r="AP488" s="156"/>
      <c r="AQ488" s="156"/>
      <c r="AR488" s="156"/>
      <c r="AS488" s="156"/>
      <c r="AT488" s="156"/>
      <c r="CC488" s="400"/>
    </row>
    <row r="489" spans="2:81">
      <c r="B489" s="45"/>
      <c r="F489" s="168"/>
      <c r="G489" s="168"/>
      <c r="H489" s="159"/>
      <c r="I489" s="159"/>
      <c r="J489" s="363"/>
      <c r="K489" s="156"/>
      <c r="L489" s="156"/>
      <c r="M489" s="156"/>
      <c r="N489" s="156"/>
      <c r="O489" s="156"/>
      <c r="P489" s="156"/>
      <c r="Q489" s="156"/>
      <c r="R489" s="156"/>
      <c r="S489" s="156"/>
      <c r="T489" s="156"/>
      <c r="U489" s="156"/>
      <c r="V489" s="156"/>
      <c r="W489" s="156"/>
      <c r="X489" s="157"/>
      <c r="Y489" s="157"/>
      <c r="Z489" s="157"/>
      <c r="AA489" s="157"/>
      <c r="AB489" s="156"/>
      <c r="AC489" s="156"/>
      <c r="AD489" s="156"/>
      <c r="AE489" s="156"/>
      <c r="AF489" s="156"/>
      <c r="AG489" s="156"/>
      <c r="AH489" s="156"/>
      <c r="AI489" s="156"/>
      <c r="AJ489" s="156"/>
      <c r="AK489" s="156"/>
      <c r="AL489" s="156"/>
      <c r="AM489" s="156"/>
      <c r="AN489" s="156"/>
      <c r="AO489" s="156"/>
      <c r="AP489" s="156"/>
      <c r="AQ489" s="156"/>
      <c r="AR489" s="156"/>
      <c r="AS489" s="156"/>
      <c r="AT489" s="156"/>
      <c r="CC489" s="400"/>
    </row>
    <row r="490" spans="2:81">
      <c r="B490" s="45"/>
      <c r="F490" s="168"/>
      <c r="G490" s="168"/>
      <c r="H490" s="159"/>
      <c r="I490" s="159"/>
      <c r="J490" s="363"/>
      <c r="K490" s="156"/>
      <c r="L490" s="156"/>
      <c r="M490" s="156"/>
      <c r="N490" s="156"/>
      <c r="O490" s="156"/>
      <c r="P490" s="156"/>
      <c r="Q490" s="156"/>
      <c r="R490" s="156"/>
      <c r="S490" s="156"/>
      <c r="T490" s="156"/>
      <c r="U490" s="156"/>
      <c r="V490" s="156"/>
      <c r="W490" s="156"/>
      <c r="X490" s="157"/>
      <c r="Y490" s="157"/>
      <c r="Z490" s="157"/>
      <c r="AA490" s="157"/>
      <c r="AB490" s="156"/>
      <c r="AC490" s="156"/>
      <c r="AD490" s="156"/>
      <c r="AE490" s="156"/>
      <c r="AF490" s="156"/>
      <c r="AG490" s="156"/>
      <c r="AH490" s="156"/>
      <c r="AI490" s="156"/>
      <c r="AJ490" s="156"/>
      <c r="AK490" s="156"/>
      <c r="AL490" s="156"/>
      <c r="AM490" s="156"/>
      <c r="AN490" s="156"/>
      <c r="AO490" s="156"/>
      <c r="AP490" s="156"/>
      <c r="AQ490" s="156"/>
      <c r="AR490" s="156"/>
      <c r="AS490" s="156"/>
      <c r="AT490" s="156"/>
      <c r="CC490" s="400"/>
    </row>
    <row r="491" spans="2:81">
      <c r="B491" s="45"/>
      <c r="F491" s="168"/>
      <c r="G491" s="168"/>
      <c r="H491" s="159"/>
      <c r="I491" s="159"/>
      <c r="J491" s="363"/>
      <c r="K491" s="156"/>
      <c r="L491" s="156"/>
      <c r="M491" s="156"/>
      <c r="N491" s="156"/>
      <c r="O491" s="156"/>
      <c r="P491" s="156"/>
      <c r="Q491" s="156"/>
      <c r="R491" s="156"/>
      <c r="S491" s="156"/>
      <c r="T491" s="156"/>
      <c r="U491" s="156"/>
      <c r="V491" s="156"/>
      <c r="W491" s="156"/>
      <c r="X491" s="157"/>
      <c r="Y491" s="157"/>
      <c r="Z491" s="157"/>
      <c r="AA491" s="157"/>
      <c r="AB491" s="156"/>
      <c r="AC491" s="156"/>
      <c r="AD491" s="156"/>
      <c r="AE491" s="156"/>
      <c r="AF491" s="156"/>
      <c r="AG491" s="156"/>
      <c r="AH491" s="156"/>
      <c r="AI491" s="156"/>
      <c r="AJ491" s="156"/>
      <c r="AK491" s="156"/>
      <c r="AL491" s="156"/>
      <c r="AM491" s="156"/>
      <c r="AN491" s="156"/>
      <c r="AO491" s="156"/>
      <c r="AP491" s="156"/>
      <c r="AQ491" s="156"/>
      <c r="AR491" s="156"/>
      <c r="AS491" s="156"/>
      <c r="AT491" s="156"/>
      <c r="CC491" s="400"/>
    </row>
    <row r="492" spans="2:81">
      <c r="B492" s="45"/>
      <c r="F492" s="168"/>
      <c r="G492" s="168"/>
      <c r="H492" s="159"/>
      <c r="I492" s="159"/>
      <c r="J492" s="363"/>
      <c r="K492" s="156"/>
      <c r="L492" s="156"/>
      <c r="M492" s="156"/>
      <c r="N492" s="156"/>
      <c r="O492" s="156"/>
      <c r="P492" s="156"/>
      <c r="Q492" s="156"/>
      <c r="R492" s="156"/>
      <c r="S492" s="156"/>
      <c r="T492" s="156"/>
      <c r="U492" s="156"/>
      <c r="V492" s="156"/>
      <c r="W492" s="156"/>
      <c r="X492" s="157"/>
      <c r="Y492" s="157"/>
      <c r="Z492" s="157"/>
      <c r="AA492" s="157"/>
      <c r="AB492" s="156"/>
      <c r="AC492" s="156"/>
      <c r="AD492" s="156"/>
      <c r="AE492" s="156"/>
      <c r="AF492" s="156"/>
      <c r="AG492" s="156"/>
      <c r="AH492" s="156"/>
      <c r="AI492" s="156"/>
      <c r="AJ492" s="156"/>
      <c r="AK492" s="156"/>
      <c r="AL492" s="156"/>
      <c r="AM492" s="156"/>
      <c r="AN492" s="156"/>
      <c r="AO492" s="156"/>
      <c r="AP492" s="156"/>
      <c r="AQ492" s="156"/>
      <c r="AR492" s="156"/>
      <c r="AS492" s="156"/>
      <c r="AT492" s="156"/>
      <c r="CC492" s="400"/>
    </row>
    <row r="493" spans="2:81">
      <c r="B493" s="45"/>
      <c r="F493" s="168"/>
      <c r="G493" s="168"/>
      <c r="H493" s="159"/>
      <c r="I493" s="159"/>
      <c r="J493" s="363"/>
      <c r="K493" s="156"/>
      <c r="L493" s="156"/>
      <c r="M493" s="156"/>
      <c r="N493" s="156"/>
      <c r="O493" s="156"/>
      <c r="P493" s="156"/>
      <c r="Q493" s="156"/>
      <c r="R493" s="156"/>
      <c r="S493" s="156"/>
      <c r="T493" s="156"/>
      <c r="U493" s="156"/>
      <c r="V493" s="156"/>
      <c r="W493" s="156"/>
      <c r="X493" s="157"/>
      <c r="Y493" s="157"/>
      <c r="Z493" s="157"/>
      <c r="AA493" s="157"/>
      <c r="AB493" s="156"/>
      <c r="AC493" s="156"/>
      <c r="AD493" s="156"/>
      <c r="AE493" s="156"/>
      <c r="AF493" s="156"/>
      <c r="AG493" s="156"/>
      <c r="AH493" s="156"/>
      <c r="AI493" s="156"/>
      <c r="AJ493" s="156"/>
      <c r="AK493" s="156"/>
      <c r="AL493" s="156"/>
      <c r="AM493" s="156"/>
      <c r="AN493" s="156"/>
      <c r="AO493" s="156"/>
      <c r="AP493" s="156"/>
      <c r="AQ493" s="156"/>
      <c r="AR493" s="156"/>
      <c r="AS493" s="156"/>
      <c r="AT493" s="156"/>
      <c r="CC493" s="400"/>
    </row>
    <row r="494" spans="2:81">
      <c r="B494" s="45"/>
      <c r="F494" s="168"/>
      <c r="G494" s="168"/>
      <c r="H494" s="159"/>
      <c r="I494" s="159"/>
      <c r="J494" s="363"/>
      <c r="K494" s="156"/>
      <c r="L494" s="156"/>
      <c r="M494" s="156"/>
      <c r="N494" s="156"/>
      <c r="O494" s="156"/>
      <c r="P494" s="156"/>
      <c r="Q494" s="156"/>
      <c r="R494" s="156"/>
      <c r="S494" s="156"/>
      <c r="T494" s="156"/>
      <c r="U494" s="156"/>
      <c r="V494" s="156"/>
      <c r="W494" s="156"/>
      <c r="X494" s="157"/>
      <c r="Y494" s="157"/>
      <c r="Z494" s="157"/>
      <c r="AA494" s="157"/>
      <c r="AB494" s="156"/>
      <c r="AC494" s="156"/>
      <c r="AD494" s="156"/>
      <c r="AE494" s="156"/>
      <c r="AF494" s="156"/>
      <c r="AG494" s="156"/>
      <c r="AH494" s="156"/>
      <c r="AI494" s="156"/>
      <c r="AJ494" s="156"/>
      <c r="AK494" s="156"/>
      <c r="AL494" s="156"/>
      <c r="AM494" s="156"/>
      <c r="AN494" s="156"/>
      <c r="AO494" s="156"/>
      <c r="AP494" s="156"/>
      <c r="AQ494" s="156"/>
      <c r="AR494" s="156"/>
      <c r="AS494" s="156"/>
      <c r="AT494" s="156"/>
      <c r="CC494" s="400"/>
    </row>
    <row r="495" spans="2:81">
      <c r="B495" s="45"/>
      <c r="F495" s="168"/>
      <c r="G495" s="168"/>
      <c r="H495" s="159"/>
      <c r="I495" s="159"/>
      <c r="J495" s="363"/>
      <c r="K495" s="156"/>
      <c r="L495" s="156"/>
      <c r="M495" s="156"/>
      <c r="N495" s="156"/>
      <c r="O495" s="156"/>
      <c r="P495" s="156"/>
      <c r="Q495" s="156"/>
      <c r="R495" s="156"/>
      <c r="S495" s="156"/>
      <c r="T495" s="156"/>
      <c r="U495" s="156"/>
      <c r="V495" s="156"/>
      <c r="W495" s="156"/>
      <c r="X495" s="157"/>
      <c r="Y495" s="157"/>
      <c r="Z495" s="157"/>
      <c r="AA495" s="157"/>
      <c r="AB495" s="156"/>
      <c r="AC495" s="156"/>
      <c r="AD495" s="156"/>
      <c r="AE495" s="156"/>
      <c r="AF495" s="156"/>
      <c r="AG495" s="156"/>
      <c r="AH495" s="156"/>
      <c r="AI495" s="156"/>
      <c r="AJ495" s="156"/>
      <c r="AK495" s="156"/>
      <c r="AL495" s="156"/>
      <c r="AM495" s="156"/>
      <c r="AN495" s="156"/>
      <c r="AO495" s="156"/>
      <c r="AP495" s="156"/>
      <c r="AQ495" s="156"/>
      <c r="AR495" s="156"/>
      <c r="AS495" s="156"/>
      <c r="AT495" s="156"/>
      <c r="CC495" s="400"/>
    </row>
    <row r="496" spans="2:81">
      <c r="B496" s="45"/>
      <c r="F496" s="168"/>
      <c r="G496" s="168"/>
      <c r="H496" s="159"/>
      <c r="I496" s="159"/>
      <c r="J496" s="363"/>
      <c r="K496" s="156"/>
      <c r="L496" s="156"/>
      <c r="M496" s="156"/>
      <c r="N496" s="156"/>
      <c r="O496" s="156"/>
      <c r="P496" s="156"/>
      <c r="Q496" s="156"/>
      <c r="R496" s="156"/>
      <c r="S496" s="156"/>
      <c r="T496" s="156"/>
      <c r="U496" s="156"/>
      <c r="V496" s="156"/>
      <c r="W496" s="156"/>
      <c r="X496" s="157"/>
      <c r="Y496" s="157"/>
      <c r="Z496" s="157"/>
      <c r="AA496" s="157"/>
      <c r="AB496" s="156"/>
      <c r="AC496" s="156"/>
      <c r="AD496" s="156"/>
      <c r="AE496" s="156"/>
      <c r="AF496" s="156"/>
      <c r="AG496" s="156"/>
      <c r="AH496" s="156"/>
      <c r="AI496" s="156"/>
      <c r="AJ496" s="156"/>
      <c r="AK496" s="156"/>
      <c r="AL496" s="156"/>
      <c r="AM496" s="156"/>
      <c r="AN496" s="156"/>
      <c r="AO496" s="156"/>
      <c r="AP496" s="156"/>
      <c r="AQ496" s="156"/>
      <c r="AR496" s="156"/>
      <c r="AS496" s="156"/>
      <c r="AT496" s="156"/>
      <c r="CC496" s="400"/>
    </row>
    <row r="497" spans="2:81">
      <c r="B497" s="45"/>
      <c r="F497" s="168"/>
      <c r="G497" s="168"/>
      <c r="H497" s="159"/>
      <c r="I497" s="159"/>
      <c r="J497" s="156"/>
      <c r="K497" s="156"/>
      <c r="L497" s="156"/>
      <c r="M497" s="156"/>
      <c r="N497" s="156"/>
      <c r="O497" s="156"/>
      <c r="P497" s="156"/>
      <c r="Q497" s="156"/>
      <c r="R497" s="156"/>
      <c r="S497" s="156"/>
      <c r="T497" s="156"/>
      <c r="U497" s="156"/>
      <c r="V497" s="156"/>
      <c r="W497" s="156"/>
      <c r="X497" s="157"/>
      <c r="Y497" s="157"/>
      <c r="Z497" s="157"/>
      <c r="AA497" s="157"/>
      <c r="AB497" s="156"/>
      <c r="AC497" s="156"/>
      <c r="AD497" s="156"/>
      <c r="AE497" s="156"/>
      <c r="AF497" s="156"/>
      <c r="AG497" s="156"/>
      <c r="AH497" s="156"/>
      <c r="AI497" s="156"/>
      <c r="AJ497" s="156"/>
      <c r="AK497" s="156"/>
      <c r="AL497" s="156"/>
      <c r="AM497" s="156"/>
      <c r="AN497" s="156"/>
      <c r="AO497" s="156"/>
      <c r="AP497" s="156"/>
      <c r="AQ497" s="156"/>
      <c r="AR497" s="156"/>
      <c r="AS497" s="156"/>
      <c r="AT497" s="156"/>
      <c r="CC497" s="400"/>
    </row>
    <row r="498" spans="2:81">
      <c r="B498" s="157"/>
      <c r="C498" s="157"/>
      <c r="D498" s="157"/>
      <c r="E498" s="157"/>
      <c r="F498" s="157"/>
      <c r="G498" s="157"/>
      <c r="H498" s="159"/>
      <c r="I498" s="159"/>
      <c r="J498" s="156"/>
      <c r="K498" s="156"/>
      <c r="L498" s="156"/>
      <c r="M498" s="156"/>
      <c r="N498" s="156"/>
      <c r="O498" s="156"/>
      <c r="P498" s="156"/>
      <c r="Q498" s="156"/>
      <c r="R498" s="156"/>
      <c r="S498" s="156"/>
      <c r="T498" s="156"/>
      <c r="U498" s="156"/>
      <c r="V498" s="156"/>
      <c r="W498" s="156"/>
      <c r="X498" s="157"/>
      <c r="Y498" s="157"/>
      <c r="Z498" s="157"/>
      <c r="AA498" s="157"/>
      <c r="AB498" s="156"/>
      <c r="AC498" s="156"/>
      <c r="AD498" s="156"/>
      <c r="AE498" s="156"/>
      <c r="AF498" s="156"/>
      <c r="AG498" s="156"/>
      <c r="AH498" s="156"/>
      <c r="AI498" s="156"/>
      <c r="AJ498" s="156"/>
      <c r="AK498" s="156"/>
      <c r="AL498" s="156"/>
      <c r="AM498" s="156"/>
      <c r="AN498" s="156"/>
      <c r="AO498" s="156"/>
      <c r="AP498" s="156"/>
      <c r="AQ498" s="156"/>
      <c r="AR498" s="156"/>
      <c r="AS498" s="156"/>
      <c r="AT498" s="156"/>
      <c r="CC498" s="400"/>
    </row>
    <row r="499" spans="2:81">
      <c r="B499" s="157"/>
      <c r="C499" s="157"/>
      <c r="D499" s="157"/>
      <c r="E499" s="157"/>
      <c r="F499" s="157"/>
      <c r="G499" s="157"/>
      <c r="H499" s="159"/>
      <c r="I499" s="159"/>
      <c r="J499" s="156"/>
      <c r="K499" s="156"/>
      <c r="L499" s="156"/>
      <c r="M499" s="156"/>
      <c r="N499" s="156"/>
      <c r="O499" s="156"/>
      <c r="P499" s="156"/>
      <c r="Q499" s="156"/>
      <c r="R499" s="156"/>
      <c r="S499" s="156"/>
      <c r="T499" s="156"/>
      <c r="U499" s="156"/>
      <c r="V499" s="156"/>
      <c r="W499" s="156"/>
      <c r="X499" s="157"/>
      <c r="Y499" s="157"/>
      <c r="Z499" s="157"/>
      <c r="AA499" s="157"/>
      <c r="AB499" s="156"/>
      <c r="AC499" s="156"/>
      <c r="AD499" s="156"/>
      <c r="AE499" s="156"/>
      <c r="AF499" s="156"/>
      <c r="AG499" s="156"/>
      <c r="AH499" s="156"/>
      <c r="AI499" s="156"/>
      <c r="AJ499" s="156"/>
      <c r="AK499" s="156"/>
      <c r="AL499" s="156"/>
      <c r="AM499" s="156"/>
      <c r="AN499" s="156"/>
      <c r="AO499" s="156"/>
      <c r="AP499" s="156"/>
      <c r="AQ499" s="156"/>
      <c r="AR499" s="156"/>
      <c r="AS499" s="156"/>
      <c r="AT499" s="156"/>
      <c r="CC499" s="400"/>
    </row>
    <row r="500" spans="2:81">
      <c r="B500" s="157"/>
      <c r="C500" s="157">
        <f>SUM(G469:G469)</f>
        <v>0</v>
      </c>
      <c r="D500" s="157"/>
      <c r="E500" s="157"/>
      <c r="F500" s="157"/>
      <c r="G500" s="157"/>
      <c r="H500" s="159"/>
      <c r="I500" s="159"/>
      <c r="J500" s="156"/>
      <c r="K500" s="156"/>
      <c r="L500" s="156"/>
      <c r="M500" s="156"/>
      <c r="N500" s="156"/>
      <c r="O500" s="156"/>
      <c r="P500" s="156"/>
      <c r="Q500" s="156"/>
      <c r="R500" s="156"/>
      <c r="S500" s="156"/>
      <c r="T500" s="156"/>
      <c r="U500" s="156"/>
      <c r="V500" s="156"/>
      <c r="W500" s="156"/>
      <c r="X500" s="157"/>
      <c r="Y500" s="157"/>
      <c r="Z500" s="157"/>
      <c r="AA500" s="157"/>
      <c r="AB500" s="156"/>
      <c r="AC500" s="156"/>
      <c r="AD500" s="156"/>
      <c r="AE500" s="156"/>
      <c r="AF500" s="156"/>
      <c r="AG500" s="156"/>
      <c r="AH500" s="156"/>
      <c r="AI500" s="156"/>
      <c r="AJ500" s="156"/>
      <c r="AK500" s="156"/>
      <c r="AL500" s="156"/>
      <c r="AM500" s="156"/>
      <c r="AN500" s="156"/>
      <c r="AO500" s="156"/>
      <c r="AP500" s="156"/>
      <c r="AQ500" s="156"/>
      <c r="AR500" s="156"/>
      <c r="AS500" s="156"/>
      <c r="AT500" s="156"/>
      <c r="CC500" s="400"/>
    </row>
    <row r="501" spans="2:81">
      <c r="B501" s="157"/>
      <c r="C501" s="157"/>
      <c r="D501" s="157"/>
      <c r="E501" s="157"/>
      <c r="F501" s="157"/>
      <c r="G501" s="157"/>
      <c r="H501" s="159"/>
      <c r="I501" s="159"/>
      <c r="J501" s="156"/>
      <c r="K501" s="156"/>
      <c r="L501" s="156"/>
      <c r="M501" s="156"/>
      <c r="N501" s="156"/>
      <c r="O501" s="156"/>
      <c r="P501" s="156"/>
      <c r="Q501" s="156"/>
      <c r="R501" s="156"/>
      <c r="S501" s="156"/>
      <c r="T501" s="156"/>
      <c r="U501" s="156"/>
      <c r="V501" s="156"/>
      <c r="W501" s="156"/>
      <c r="X501" s="157"/>
      <c r="Y501" s="157"/>
      <c r="Z501" s="157"/>
      <c r="AA501" s="157"/>
      <c r="AB501" s="156"/>
      <c r="AC501" s="156"/>
      <c r="AD501" s="156"/>
      <c r="AE501" s="156"/>
      <c r="AF501" s="156"/>
      <c r="AG501" s="156"/>
      <c r="AH501" s="156"/>
      <c r="AI501" s="156"/>
      <c r="AJ501" s="156"/>
      <c r="AK501" s="156"/>
      <c r="AL501" s="156"/>
      <c r="AM501" s="156"/>
      <c r="AN501" s="156"/>
      <c r="AO501" s="156"/>
      <c r="AP501" s="156"/>
      <c r="AQ501" s="156"/>
      <c r="AR501" s="156"/>
      <c r="AS501" s="156"/>
      <c r="AT501" s="156"/>
      <c r="CC501" s="400"/>
    </row>
    <row r="502" spans="2:81">
      <c r="B502" s="157"/>
      <c r="C502" s="157"/>
      <c r="D502" s="157"/>
      <c r="E502" s="157"/>
      <c r="F502" s="157"/>
      <c r="G502" s="157"/>
      <c r="H502" s="159"/>
      <c r="I502" s="159"/>
      <c r="J502" s="156"/>
      <c r="K502" s="156"/>
      <c r="L502" s="156"/>
      <c r="M502" s="156"/>
      <c r="N502" s="156"/>
      <c r="O502" s="156"/>
      <c r="P502" s="156"/>
      <c r="Q502" s="156"/>
      <c r="R502" s="156"/>
      <c r="S502" s="156"/>
      <c r="T502" s="156"/>
      <c r="U502" s="156"/>
      <c r="V502" s="156"/>
      <c r="W502" s="156"/>
      <c r="X502" s="157"/>
      <c r="Y502" s="157"/>
      <c r="Z502" s="157"/>
      <c r="AA502" s="157"/>
      <c r="AB502" s="156"/>
      <c r="AC502" s="156"/>
      <c r="AD502" s="156"/>
      <c r="AE502" s="156"/>
      <c r="AF502" s="156"/>
      <c r="AG502" s="156"/>
      <c r="AH502" s="156"/>
      <c r="AI502" s="156"/>
      <c r="AJ502" s="156"/>
      <c r="AK502" s="156"/>
      <c r="AL502" s="156"/>
      <c r="AM502" s="156"/>
      <c r="AN502" s="156"/>
      <c r="AO502" s="156"/>
      <c r="AP502" s="156"/>
      <c r="AQ502" s="156"/>
      <c r="AR502" s="156"/>
      <c r="AS502" s="156"/>
      <c r="AT502" s="156"/>
      <c r="CC502" s="400"/>
    </row>
    <row r="503" spans="2:81">
      <c r="B503" s="157"/>
      <c r="C503" s="157"/>
      <c r="D503" s="157"/>
      <c r="E503" s="157"/>
      <c r="F503" s="157"/>
      <c r="G503" s="157"/>
      <c r="H503" s="159"/>
      <c r="I503" s="159"/>
      <c r="J503" s="156"/>
      <c r="K503" s="156"/>
      <c r="L503" s="156"/>
      <c r="M503" s="156"/>
      <c r="N503" s="156"/>
      <c r="O503" s="156"/>
      <c r="P503" s="156"/>
      <c r="Q503" s="156"/>
      <c r="R503" s="156"/>
      <c r="S503" s="156"/>
      <c r="T503" s="156"/>
      <c r="U503" s="156"/>
      <c r="V503" s="156"/>
      <c r="W503" s="156"/>
      <c r="X503" s="157"/>
      <c r="Y503" s="157"/>
      <c r="Z503" s="157"/>
      <c r="AA503" s="157"/>
      <c r="AB503" s="156"/>
      <c r="AC503" s="156"/>
      <c r="AD503" s="156"/>
      <c r="AE503" s="156"/>
      <c r="AF503" s="156"/>
      <c r="AG503" s="156"/>
      <c r="AH503" s="156"/>
      <c r="AI503" s="156"/>
      <c r="AJ503" s="156"/>
      <c r="AK503" s="156"/>
      <c r="AL503" s="156"/>
      <c r="AM503" s="156"/>
      <c r="AN503" s="156"/>
      <c r="AO503" s="156"/>
      <c r="AP503" s="156"/>
      <c r="AQ503" s="156"/>
      <c r="AR503" s="156"/>
      <c r="AS503" s="156"/>
      <c r="AT503" s="156"/>
      <c r="CC503" s="400"/>
    </row>
    <row r="504" spans="2:81">
      <c r="B504" s="157"/>
      <c r="C504" s="157"/>
      <c r="D504" s="157"/>
      <c r="E504" s="157"/>
      <c r="F504" s="157"/>
      <c r="G504" s="157"/>
      <c r="H504" s="159"/>
      <c r="I504" s="159"/>
      <c r="J504" s="156"/>
      <c r="K504" s="156"/>
      <c r="L504" s="156"/>
      <c r="M504" s="156"/>
      <c r="N504" s="156"/>
      <c r="O504" s="156"/>
      <c r="P504" s="156"/>
      <c r="Q504" s="156"/>
      <c r="R504" s="156"/>
      <c r="S504" s="156"/>
      <c r="T504" s="156"/>
      <c r="U504" s="156"/>
      <c r="V504" s="156"/>
      <c r="W504" s="156"/>
      <c r="X504" s="157"/>
      <c r="Y504" s="157"/>
      <c r="Z504" s="157"/>
      <c r="AA504" s="157"/>
      <c r="AB504" s="156"/>
      <c r="AC504" s="156"/>
      <c r="AD504" s="156"/>
      <c r="AE504" s="156"/>
      <c r="AF504" s="156"/>
      <c r="AG504" s="156"/>
      <c r="AH504" s="156"/>
      <c r="AI504" s="156"/>
      <c r="AJ504" s="156"/>
      <c r="AK504" s="156"/>
      <c r="AL504" s="156"/>
      <c r="AM504" s="156"/>
      <c r="AN504" s="156"/>
      <c r="AO504" s="156"/>
      <c r="AP504" s="156"/>
      <c r="AQ504" s="156"/>
      <c r="AR504" s="156"/>
      <c r="AS504" s="156"/>
      <c r="AT504" s="156"/>
      <c r="CC504" s="400"/>
    </row>
    <row r="505" spans="2:81">
      <c r="B505" s="157"/>
      <c r="C505" s="157"/>
      <c r="D505" s="157"/>
      <c r="E505" s="157"/>
      <c r="F505" s="157"/>
      <c r="G505" s="157"/>
      <c r="H505" s="159"/>
      <c r="I505" s="159"/>
      <c r="J505" s="156"/>
      <c r="K505" s="156"/>
      <c r="L505" s="156"/>
      <c r="M505" s="156"/>
      <c r="N505" s="156"/>
      <c r="O505" s="156"/>
      <c r="P505" s="156"/>
      <c r="Q505" s="156"/>
      <c r="R505" s="156"/>
      <c r="S505" s="156"/>
      <c r="T505" s="156"/>
      <c r="U505" s="156"/>
      <c r="V505" s="156"/>
      <c r="W505" s="156"/>
      <c r="X505" s="157"/>
      <c r="Y505" s="157"/>
      <c r="Z505" s="157"/>
      <c r="AA505" s="157"/>
      <c r="AB505" s="156"/>
      <c r="AC505" s="156"/>
      <c r="AD505" s="156"/>
      <c r="AE505" s="156"/>
      <c r="AF505" s="156"/>
      <c r="AG505" s="156"/>
      <c r="AH505" s="156"/>
      <c r="AI505" s="156"/>
      <c r="AJ505" s="156"/>
      <c r="AK505" s="156"/>
      <c r="AL505" s="156"/>
      <c r="AM505" s="156"/>
      <c r="AN505" s="156"/>
      <c r="AO505" s="156"/>
      <c r="AP505" s="156"/>
      <c r="AQ505" s="156"/>
      <c r="AR505" s="156"/>
      <c r="AS505" s="156"/>
      <c r="AT505" s="156"/>
      <c r="CC505" s="400"/>
    </row>
    <row r="506" spans="2:81">
      <c r="B506" s="157"/>
      <c r="C506" s="157"/>
      <c r="D506" s="157"/>
      <c r="E506" s="157"/>
      <c r="F506" s="157"/>
      <c r="G506" s="157"/>
      <c r="H506" s="159"/>
      <c r="I506" s="159"/>
      <c r="J506" s="156"/>
      <c r="K506" s="156"/>
      <c r="L506" s="156"/>
      <c r="M506" s="156"/>
      <c r="N506" s="156"/>
      <c r="O506" s="156"/>
      <c r="P506" s="156"/>
      <c r="Q506" s="156"/>
      <c r="R506" s="156"/>
      <c r="S506" s="156"/>
      <c r="T506" s="156"/>
      <c r="U506" s="156"/>
      <c r="V506" s="156"/>
      <c r="W506" s="156"/>
      <c r="X506" s="157"/>
      <c r="Y506" s="157"/>
      <c r="Z506" s="157"/>
      <c r="AA506" s="157"/>
      <c r="AB506" s="156"/>
      <c r="AC506" s="156"/>
      <c r="AD506" s="156"/>
      <c r="AE506" s="156"/>
      <c r="AF506" s="156"/>
      <c r="AG506" s="156"/>
      <c r="AH506" s="156"/>
      <c r="AI506" s="156"/>
      <c r="AJ506" s="156"/>
      <c r="AK506" s="156"/>
      <c r="AL506" s="156"/>
      <c r="AM506" s="156"/>
      <c r="AN506" s="156"/>
      <c r="AO506" s="156"/>
      <c r="AP506" s="156"/>
      <c r="AQ506" s="156"/>
      <c r="AR506" s="156"/>
      <c r="AS506" s="156"/>
      <c r="AT506" s="156"/>
      <c r="CC506" s="400"/>
    </row>
    <row r="507" spans="2:81">
      <c r="B507" s="157"/>
      <c r="C507" s="157"/>
      <c r="D507" s="157"/>
      <c r="E507" s="157"/>
      <c r="F507" s="157"/>
      <c r="G507" s="157"/>
      <c r="H507" s="159"/>
      <c r="I507" s="159"/>
      <c r="J507" s="156"/>
      <c r="K507" s="156"/>
      <c r="L507" s="156"/>
      <c r="M507" s="156"/>
      <c r="N507" s="156"/>
      <c r="O507" s="156"/>
      <c r="P507" s="156"/>
      <c r="Q507" s="156"/>
      <c r="R507" s="156"/>
      <c r="S507" s="156"/>
      <c r="T507" s="156"/>
      <c r="U507" s="156"/>
      <c r="V507" s="156"/>
      <c r="W507" s="156"/>
      <c r="X507" s="157"/>
      <c r="Y507" s="157"/>
      <c r="Z507" s="157"/>
      <c r="AA507" s="157"/>
      <c r="AB507" s="156"/>
      <c r="AC507" s="156"/>
      <c r="AD507" s="156"/>
      <c r="AE507" s="156"/>
      <c r="AF507" s="156"/>
      <c r="AG507" s="156"/>
      <c r="AH507" s="156"/>
      <c r="AI507" s="156"/>
      <c r="AJ507" s="156"/>
      <c r="AK507" s="156"/>
      <c r="AL507" s="156"/>
      <c r="AM507" s="156"/>
      <c r="AN507" s="156"/>
      <c r="AO507" s="156"/>
      <c r="AP507" s="156"/>
      <c r="AQ507" s="156"/>
      <c r="AR507" s="156"/>
      <c r="AS507" s="156"/>
      <c r="AT507" s="156"/>
      <c r="CC507" s="400"/>
    </row>
    <row r="508" spans="2:81">
      <c r="B508" s="157"/>
      <c r="C508" s="157"/>
      <c r="D508" s="157"/>
      <c r="E508" s="157"/>
      <c r="F508" s="157"/>
      <c r="G508" s="157"/>
      <c r="H508" s="159"/>
      <c r="I508" s="159"/>
      <c r="J508" s="156"/>
      <c r="K508" s="156"/>
      <c r="L508" s="156"/>
      <c r="M508" s="156"/>
      <c r="N508" s="156"/>
      <c r="O508" s="156"/>
      <c r="P508" s="156"/>
      <c r="Q508" s="156"/>
      <c r="R508" s="156"/>
      <c r="S508" s="156"/>
      <c r="T508" s="156"/>
      <c r="U508" s="156"/>
      <c r="V508" s="156"/>
      <c r="W508" s="156"/>
      <c r="X508" s="157"/>
      <c r="Y508" s="157"/>
      <c r="Z508" s="157"/>
      <c r="AA508" s="157"/>
      <c r="AB508" s="156"/>
      <c r="AC508" s="156"/>
      <c r="AD508" s="156"/>
      <c r="AE508" s="156"/>
      <c r="AF508" s="156"/>
      <c r="AG508" s="156"/>
      <c r="AH508" s="156"/>
      <c r="AI508" s="156"/>
      <c r="AJ508" s="156"/>
      <c r="AK508" s="156"/>
      <c r="AL508" s="156"/>
      <c r="AM508" s="156"/>
      <c r="AN508" s="156"/>
      <c r="AO508" s="156"/>
      <c r="AP508" s="156"/>
      <c r="AQ508" s="156"/>
      <c r="AR508" s="156"/>
      <c r="AS508" s="156"/>
      <c r="AT508" s="156"/>
      <c r="CC508" s="400"/>
    </row>
    <row r="509" spans="2:81">
      <c r="B509" s="157"/>
      <c r="C509" s="157"/>
      <c r="D509" s="157"/>
      <c r="E509" s="157"/>
      <c r="F509" s="157"/>
      <c r="G509" s="157"/>
      <c r="H509" s="159"/>
      <c r="I509" s="159"/>
      <c r="J509" s="156"/>
      <c r="K509" s="156"/>
      <c r="L509" s="156"/>
      <c r="M509" s="156"/>
      <c r="N509" s="156"/>
      <c r="O509" s="156"/>
      <c r="P509" s="156"/>
      <c r="Q509" s="156"/>
      <c r="R509" s="156"/>
      <c r="S509" s="156"/>
      <c r="T509" s="156"/>
      <c r="U509" s="156"/>
      <c r="V509" s="156"/>
      <c r="W509" s="156"/>
      <c r="X509" s="157"/>
      <c r="Y509" s="157"/>
      <c r="Z509" s="157"/>
      <c r="AA509" s="157"/>
      <c r="AB509" s="156"/>
      <c r="AC509" s="156"/>
      <c r="AD509" s="156"/>
      <c r="AE509" s="156"/>
      <c r="AF509" s="156"/>
      <c r="AG509" s="156"/>
      <c r="AH509" s="156"/>
      <c r="AI509" s="156"/>
      <c r="AJ509" s="156"/>
      <c r="AK509" s="156"/>
      <c r="AL509" s="156"/>
      <c r="AM509" s="156"/>
      <c r="AN509" s="156"/>
      <c r="AO509" s="156"/>
      <c r="AP509" s="156"/>
      <c r="AQ509" s="156"/>
      <c r="AR509" s="156"/>
      <c r="AS509" s="156"/>
      <c r="AT509" s="156"/>
      <c r="CC509" s="400"/>
    </row>
    <row r="510" spans="2:81">
      <c r="B510" s="157"/>
      <c r="C510" s="157"/>
      <c r="D510" s="157"/>
      <c r="E510" s="157"/>
      <c r="F510" s="157"/>
      <c r="G510" s="157"/>
      <c r="H510" s="159"/>
      <c r="I510" s="159"/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/>
      <c r="W510" s="156"/>
      <c r="X510" s="157"/>
      <c r="Y510" s="157"/>
      <c r="Z510" s="157"/>
      <c r="AA510" s="157"/>
      <c r="AB510" s="156"/>
      <c r="AC510" s="156"/>
      <c r="AD510" s="156"/>
      <c r="AE510" s="156"/>
      <c r="AF510" s="156"/>
      <c r="AG510" s="156"/>
      <c r="AH510" s="156"/>
      <c r="AI510" s="156"/>
      <c r="AJ510" s="156"/>
      <c r="AK510" s="156"/>
      <c r="AL510" s="156"/>
      <c r="AM510" s="156"/>
      <c r="AN510" s="156"/>
      <c r="AO510" s="156"/>
      <c r="AP510" s="156"/>
      <c r="AQ510" s="156"/>
      <c r="AR510" s="156"/>
      <c r="AS510" s="156"/>
      <c r="AT510" s="156"/>
      <c r="CC510" s="400"/>
    </row>
    <row r="511" spans="2:81">
      <c r="B511" s="157"/>
      <c r="C511" s="157"/>
      <c r="D511" s="157"/>
      <c r="E511" s="157"/>
      <c r="F511" s="157"/>
      <c r="G511" s="157"/>
      <c r="H511" s="159"/>
      <c r="I511" s="159"/>
      <c r="J511" s="156"/>
      <c r="K511" s="156"/>
      <c r="L511" s="156"/>
      <c r="M511" s="156"/>
      <c r="N511" s="156"/>
      <c r="O511" s="156"/>
      <c r="P511" s="156"/>
      <c r="Q511" s="156"/>
      <c r="R511" s="156"/>
      <c r="S511" s="156"/>
      <c r="T511" s="156"/>
      <c r="U511" s="156"/>
      <c r="V511" s="156"/>
      <c r="W511" s="156"/>
      <c r="X511" s="157"/>
      <c r="Y511" s="157"/>
      <c r="Z511" s="157"/>
      <c r="AA511" s="157"/>
      <c r="AB511" s="156"/>
      <c r="AC511" s="156"/>
      <c r="AD511" s="156"/>
      <c r="AE511" s="156"/>
      <c r="AF511" s="156"/>
      <c r="AG511" s="156"/>
      <c r="AH511" s="156"/>
      <c r="AI511" s="156"/>
      <c r="AJ511" s="156"/>
      <c r="AK511" s="156"/>
      <c r="AL511" s="156"/>
      <c r="AM511" s="156"/>
      <c r="AN511" s="156"/>
      <c r="AO511" s="156"/>
      <c r="AP511" s="156"/>
      <c r="AQ511" s="156"/>
      <c r="AR511" s="156"/>
      <c r="AS511" s="156"/>
      <c r="AT511" s="156"/>
      <c r="CC511" s="400"/>
    </row>
    <row r="512" spans="2:81">
      <c r="B512" s="157"/>
      <c r="C512" s="157"/>
      <c r="D512" s="157"/>
      <c r="E512" s="157"/>
      <c r="F512" s="157"/>
      <c r="G512" s="157"/>
      <c r="H512" s="159"/>
      <c r="I512" s="159"/>
      <c r="J512" s="156"/>
      <c r="K512" s="156"/>
      <c r="L512" s="156"/>
      <c r="M512" s="156"/>
      <c r="N512" s="156"/>
      <c r="O512" s="156"/>
      <c r="P512" s="156"/>
      <c r="Q512" s="156"/>
      <c r="R512" s="156"/>
      <c r="S512" s="156"/>
      <c r="T512" s="156"/>
      <c r="U512" s="156"/>
      <c r="V512" s="156"/>
      <c r="W512" s="156"/>
      <c r="X512" s="157"/>
      <c r="Y512" s="157"/>
      <c r="Z512" s="157"/>
      <c r="AA512" s="157"/>
      <c r="AB512" s="156"/>
      <c r="AC512" s="156"/>
      <c r="AD512" s="156"/>
      <c r="AE512" s="156"/>
      <c r="AF512" s="156"/>
      <c r="AG512" s="156"/>
      <c r="AH512" s="156"/>
      <c r="AI512" s="156"/>
      <c r="AJ512" s="156"/>
      <c r="AK512" s="156"/>
      <c r="AL512" s="156"/>
      <c r="AM512" s="156"/>
      <c r="AN512" s="156"/>
      <c r="AO512" s="156"/>
      <c r="AP512" s="156"/>
      <c r="AQ512" s="156"/>
      <c r="AR512" s="156"/>
      <c r="AS512" s="156"/>
      <c r="AT512" s="156"/>
      <c r="CC512" s="400"/>
    </row>
    <row r="513" spans="2:81">
      <c r="B513" s="157"/>
      <c r="C513" s="157"/>
      <c r="D513" s="157"/>
      <c r="E513" s="157"/>
      <c r="F513" s="157"/>
      <c r="G513" s="157"/>
      <c r="H513" s="159"/>
      <c r="I513" s="159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6"/>
      <c r="U513" s="156"/>
      <c r="V513" s="156"/>
      <c r="W513" s="156"/>
      <c r="X513" s="157"/>
      <c r="Y513" s="157"/>
      <c r="Z513" s="157"/>
      <c r="AA513" s="157"/>
      <c r="AB513" s="156"/>
      <c r="AC513" s="156"/>
      <c r="AD513" s="156"/>
      <c r="AE513" s="156"/>
      <c r="AF513" s="156"/>
      <c r="AG513" s="156"/>
      <c r="AH513" s="156"/>
      <c r="AI513" s="156"/>
      <c r="AJ513" s="156"/>
      <c r="AK513" s="156"/>
      <c r="AL513" s="156"/>
      <c r="AM513" s="156"/>
      <c r="AN513" s="156"/>
      <c r="AO513" s="156"/>
      <c r="AP513" s="156"/>
      <c r="AQ513" s="156"/>
      <c r="AR513" s="156"/>
      <c r="AS513" s="156"/>
      <c r="AT513" s="156"/>
      <c r="CC513" s="400"/>
    </row>
    <row r="514" spans="2:81">
      <c r="B514" s="157"/>
      <c r="C514" s="157"/>
      <c r="D514" s="157"/>
      <c r="E514" s="157"/>
      <c r="F514" s="157"/>
      <c r="G514" s="157"/>
      <c r="H514" s="159"/>
      <c r="I514" s="159"/>
      <c r="J514" s="156"/>
      <c r="K514" s="156"/>
      <c r="L514" s="156"/>
      <c r="M514" s="156"/>
      <c r="N514" s="156"/>
      <c r="O514" s="156"/>
      <c r="P514" s="156"/>
      <c r="Q514" s="156"/>
      <c r="R514" s="156"/>
      <c r="S514" s="156"/>
      <c r="T514" s="156"/>
      <c r="U514" s="156"/>
      <c r="V514" s="156"/>
      <c r="W514" s="156"/>
      <c r="X514" s="157"/>
      <c r="Y514" s="157"/>
      <c r="Z514" s="157"/>
      <c r="AA514" s="157"/>
      <c r="AB514" s="156"/>
      <c r="AC514" s="156"/>
      <c r="AD514" s="156"/>
      <c r="AE514" s="156"/>
      <c r="AF514" s="156"/>
      <c r="AG514" s="156"/>
      <c r="AH514" s="156"/>
      <c r="AI514" s="156"/>
      <c r="AJ514" s="156"/>
      <c r="AK514" s="156"/>
      <c r="AL514" s="156"/>
      <c r="AM514" s="156"/>
      <c r="AN514" s="156"/>
      <c r="AO514" s="156"/>
      <c r="AP514" s="156"/>
      <c r="AQ514" s="156"/>
      <c r="AR514" s="156"/>
      <c r="AS514" s="156"/>
      <c r="AT514" s="156"/>
      <c r="CC514" s="400"/>
    </row>
    <row r="515" spans="2:81">
      <c r="B515" s="157"/>
      <c r="C515" s="157"/>
      <c r="D515" s="157"/>
      <c r="E515" s="157"/>
      <c r="F515" s="157"/>
      <c r="G515" s="157"/>
      <c r="H515" s="159"/>
      <c r="I515" s="159"/>
      <c r="J515" s="156"/>
      <c r="K515" s="156"/>
      <c r="L515" s="156"/>
      <c r="M515" s="156"/>
      <c r="N515" s="156"/>
      <c r="O515" s="156"/>
      <c r="P515" s="156"/>
      <c r="Q515" s="156"/>
      <c r="R515" s="156"/>
      <c r="S515" s="156"/>
      <c r="T515" s="156"/>
      <c r="U515" s="156"/>
      <c r="V515" s="156"/>
      <c r="W515" s="156"/>
      <c r="X515" s="157"/>
      <c r="Y515" s="157"/>
      <c r="Z515" s="157"/>
      <c r="AA515" s="157"/>
      <c r="AB515" s="156"/>
      <c r="AC515" s="156"/>
      <c r="AD515" s="156"/>
      <c r="AE515" s="156"/>
      <c r="AF515" s="156"/>
      <c r="AG515" s="156"/>
      <c r="AH515" s="156"/>
      <c r="AI515" s="156"/>
      <c r="AJ515" s="156"/>
      <c r="AK515" s="156"/>
      <c r="AL515" s="156"/>
      <c r="AM515" s="156"/>
      <c r="AN515" s="156"/>
      <c r="AO515" s="156"/>
      <c r="AP515" s="156"/>
      <c r="AQ515" s="156"/>
      <c r="AR515" s="156"/>
      <c r="AS515" s="156"/>
      <c r="AT515" s="156"/>
      <c r="CC515" s="400"/>
    </row>
    <row r="516" spans="2:81">
      <c r="B516" s="157"/>
      <c r="C516" s="157"/>
      <c r="D516" s="157"/>
      <c r="E516" s="157"/>
      <c r="F516" s="157"/>
      <c r="G516" s="157"/>
      <c r="H516" s="159"/>
      <c r="I516" s="159"/>
      <c r="J516" s="156"/>
      <c r="K516" s="156"/>
      <c r="L516" s="156"/>
      <c r="M516" s="156"/>
      <c r="N516" s="156"/>
      <c r="O516" s="156"/>
      <c r="P516" s="156"/>
      <c r="Q516" s="156"/>
      <c r="R516" s="156"/>
      <c r="S516" s="156"/>
      <c r="T516" s="156"/>
      <c r="U516" s="156"/>
      <c r="V516" s="156"/>
      <c r="W516" s="156"/>
      <c r="X516" s="157"/>
      <c r="Y516" s="157"/>
      <c r="Z516" s="157"/>
      <c r="AA516" s="157"/>
      <c r="AB516" s="156"/>
      <c r="AC516" s="156"/>
      <c r="AD516" s="156"/>
      <c r="AE516" s="156"/>
      <c r="AF516" s="156"/>
      <c r="AG516" s="156"/>
      <c r="AH516" s="156"/>
      <c r="AI516" s="156"/>
      <c r="AJ516" s="156"/>
      <c r="AK516" s="156"/>
      <c r="AL516" s="156"/>
      <c r="AM516" s="156"/>
      <c r="AN516" s="156"/>
      <c r="AO516" s="156"/>
      <c r="AP516" s="156"/>
      <c r="AQ516" s="156"/>
      <c r="AR516" s="156"/>
      <c r="AS516" s="156"/>
      <c r="AT516" s="156"/>
      <c r="CC516" s="400"/>
    </row>
    <row r="517" spans="2:81">
      <c r="B517" s="157"/>
      <c r="C517" s="157"/>
      <c r="D517" s="157"/>
      <c r="E517" s="157"/>
      <c r="F517" s="157"/>
      <c r="G517" s="157"/>
      <c r="H517" s="159"/>
      <c r="I517" s="159"/>
      <c r="J517" s="156"/>
      <c r="K517" s="156"/>
      <c r="L517" s="156"/>
      <c r="M517" s="156"/>
      <c r="N517" s="156"/>
      <c r="O517" s="156"/>
      <c r="P517" s="156"/>
      <c r="Q517" s="156"/>
      <c r="R517" s="156"/>
      <c r="S517" s="156"/>
      <c r="T517" s="156"/>
      <c r="U517" s="156"/>
      <c r="V517" s="156"/>
      <c r="W517" s="156"/>
      <c r="X517" s="157"/>
      <c r="Y517" s="157"/>
      <c r="Z517" s="157"/>
      <c r="AA517" s="157"/>
      <c r="AB517" s="156"/>
      <c r="AC517" s="156"/>
      <c r="AD517" s="156"/>
      <c r="AE517" s="156"/>
      <c r="AF517" s="156"/>
      <c r="AG517" s="156"/>
      <c r="AH517" s="156"/>
      <c r="AI517" s="156"/>
      <c r="AJ517" s="156"/>
      <c r="AK517" s="156"/>
      <c r="AL517" s="156"/>
      <c r="AM517" s="156"/>
      <c r="AN517" s="156"/>
      <c r="AO517" s="156"/>
      <c r="AP517" s="156"/>
      <c r="AQ517" s="156"/>
      <c r="AR517" s="156"/>
      <c r="AS517" s="156"/>
      <c r="AT517" s="156"/>
      <c r="CC517" s="400"/>
    </row>
    <row r="518" spans="2:81">
      <c r="B518" s="157"/>
      <c r="C518" s="157"/>
      <c r="D518" s="157"/>
      <c r="E518" s="157"/>
      <c r="F518" s="157"/>
      <c r="G518" s="157"/>
      <c r="H518" s="159"/>
      <c r="I518" s="159"/>
      <c r="J518" s="156"/>
      <c r="K518" s="156"/>
      <c r="L518" s="156"/>
      <c r="M518" s="156"/>
      <c r="N518" s="156"/>
      <c r="O518" s="156"/>
      <c r="P518" s="156"/>
      <c r="Q518" s="156"/>
      <c r="R518" s="156"/>
      <c r="S518" s="156"/>
      <c r="T518" s="156"/>
      <c r="U518" s="156"/>
      <c r="V518" s="156"/>
      <c r="W518" s="156"/>
      <c r="X518" s="157"/>
      <c r="Y518" s="157"/>
      <c r="Z518" s="157"/>
      <c r="AA518" s="157"/>
      <c r="AB518" s="156"/>
      <c r="AC518" s="156"/>
      <c r="AD518" s="156"/>
      <c r="AE518" s="156"/>
      <c r="AF518" s="156"/>
      <c r="AG518" s="156"/>
      <c r="AH518" s="156"/>
      <c r="AI518" s="156"/>
      <c r="AJ518" s="156"/>
      <c r="AK518" s="156"/>
      <c r="AL518" s="156"/>
      <c r="AM518" s="156"/>
      <c r="AN518" s="156"/>
      <c r="AO518" s="156"/>
      <c r="AP518" s="156"/>
      <c r="AQ518" s="156"/>
      <c r="AR518" s="156"/>
      <c r="AS518" s="156"/>
      <c r="AT518" s="156"/>
      <c r="CC518" s="400"/>
    </row>
    <row r="519" spans="2:81">
      <c r="B519" s="157"/>
      <c r="C519" s="157"/>
      <c r="D519" s="157"/>
      <c r="E519" s="157"/>
      <c r="F519" s="157"/>
      <c r="G519" s="157"/>
      <c r="H519" s="159"/>
      <c r="I519" s="159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6"/>
      <c r="U519" s="156"/>
      <c r="V519" s="156"/>
      <c r="W519" s="156"/>
      <c r="X519" s="157"/>
      <c r="Y519" s="157"/>
      <c r="Z519" s="157"/>
      <c r="AA519" s="157"/>
      <c r="AB519" s="156"/>
      <c r="AC519" s="156"/>
      <c r="AD519" s="156"/>
      <c r="AE519" s="156"/>
      <c r="AF519" s="156"/>
      <c r="AG519" s="156"/>
      <c r="AH519" s="156"/>
      <c r="AI519" s="156"/>
      <c r="AJ519" s="156"/>
      <c r="AK519" s="156"/>
      <c r="AL519" s="156"/>
      <c r="AM519" s="156"/>
      <c r="AN519" s="156"/>
      <c r="AO519" s="156"/>
      <c r="AP519" s="156"/>
      <c r="AQ519" s="156"/>
      <c r="AR519" s="156"/>
      <c r="AS519" s="156"/>
      <c r="AT519" s="156"/>
      <c r="CC519" s="400"/>
    </row>
    <row r="520" spans="2:81">
      <c r="B520" s="157"/>
      <c r="C520" s="157"/>
      <c r="D520" s="157"/>
      <c r="E520" s="157"/>
      <c r="F520" s="157"/>
      <c r="G520" s="157"/>
      <c r="H520" s="159"/>
      <c r="I520" s="159"/>
      <c r="J520" s="156"/>
      <c r="K520" s="156"/>
      <c r="L520" s="156"/>
      <c r="M520" s="156"/>
      <c r="N520" s="156"/>
      <c r="O520" s="156"/>
      <c r="P520" s="156"/>
      <c r="Q520" s="156"/>
      <c r="R520" s="156"/>
      <c r="S520" s="156"/>
      <c r="T520" s="156"/>
      <c r="U520" s="156"/>
      <c r="V520" s="156"/>
      <c r="W520" s="156"/>
      <c r="X520" s="157"/>
      <c r="Y520" s="157"/>
      <c r="Z520" s="157"/>
      <c r="AA520" s="157"/>
      <c r="AB520" s="156"/>
      <c r="AC520" s="156"/>
      <c r="AD520" s="156"/>
      <c r="AE520" s="156"/>
      <c r="AF520" s="156"/>
      <c r="AG520" s="156"/>
      <c r="AH520" s="156"/>
      <c r="AI520" s="156"/>
      <c r="AJ520" s="156"/>
      <c r="AK520" s="156"/>
      <c r="AL520" s="156"/>
      <c r="AM520" s="156"/>
      <c r="AN520" s="156"/>
      <c r="AO520" s="156"/>
      <c r="AP520" s="156"/>
      <c r="AQ520" s="156"/>
      <c r="AR520" s="156"/>
      <c r="AS520" s="156"/>
      <c r="AT520" s="156"/>
      <c r="CC520" s="400"/>
    </row>
    <row r="521" spans="2:81">
      <c r="B521" s="157"/>
      <c r="C521" s="157"/>
      <c r="D521" s="157"/>
      <c r="E521" s="157"/>
      <c r="F521" s="157"/>
      <c r="G521" s="157"/>
      <c r="H521" s="159"/>
      <c r="I521" s="159"/>
      <c r="J521" s="156"/>
      <c r="K521" s="156"/>
      <c r="L521" s="156"/>
      <c r="M521" s="156"/>
      <c r="N521" s="156"/>
      <c r="O521" s="156"/>
      <c r="P521" s="156"/>
      <c r="Q521" s="156"/>
      <c r="R521" s="156"/>
      <c r="S521" s="156"/>
      <c r="T521" s="156"/>
      <c r="U521" s="156"/>
      <c r="V521" s="156"/>
      <c r="W521" s="156"/>
      <c r="X521" s="157"/>
      <c r="Y521" s="157"/>
      <c r="Z521" s="157"/>
      <c r="AA521" s="157"/>
      <c r="AB521" s="156"/>
      <c r="AC521" s="156"/>
      <c r="AD521" s="156"/>
      <c r="AE521" s="156"/>
      <c r="AF521" s="156"/>
      <c r="AG521" s="156"/>
      <c r="AH521" s="156"/>
      <c r="AI521" s="156"/>
      <c r="AJ521" s="156"/>
      <c r="AK521" s="156"/>
      <c r="AL521" s="156"/>
      <c r="AM521" s="156"/>
      <c r="AN521" s="156"/>
      <c r="AO521" s="156"/>
      <c r="AP521" s="156"/>
      <c r="AQ521" s="156"/>
      <c r="AR521" s="156"/>
      <c r="AS521" s="156"/>
      <c r="AT521" s="156"/>
      <c r="CC521" s="400"/>
    </row>
    <row r="522" spans="2:81">
      <c r="B522" s="167"/>
      <c r="C522" s="167"/>
      <c r="D522" s="167"/>
      <c r="E522" s="157"/>
      <c r="F522" s="157"/>
      <c r="G522" s="157"/>
      <c r="H522" s="159"/>
      <c r="I522" s="159"/>
      <c r="J522" s="399"/>
      <c r="K522" s="156"/>
      <c r="L522" s="156"/>
      <c r="M522" s="156"/>
      <c r="N522" s="156"/>
      <c r="O522" s="156"/>
      <c r="P522" s="156"/>
      <c r="Q522" s="156"/>
      <c r="R522" s="156"/>
      <c r="S522" s="156"/>
      <c r="T522" s="156"/>
      <c r="U522" s="156"/>
      <c r="V522" s="156"/>
      <c r="W522" s="156"/>
      <c r="X522" s="156"/>
      <c r="Y522" s="156"/>
      <c r="Z522" s="156"/>
      <c r="AA522" s="156"/>
      <c r="AB522" s="156"/>
      <c r="AC522" s="156"/>
      <c r="AD522" s="156"/>
      <c r="AE522" s="156"/>
      <c r="AF522" s="156"/>
      <c r="AG522" s="156"/>
      <c r="AH522" s="156"/>
      <c r="AI522" s="156"/>
      <c r="AJ522" s="156"/>
      <c r="AK522" s="156"/>
      <c r="AL522" s="156"/>
      <c r="AM522" s="156"/>
      <c r="AN522" s="156"/>
      <c r="AO522" s="156"/>
      <c r="AP522" s="156"/>
      <c r="AQ522" s="156"/>
      <c r="AR522" s="156"/>
      <c r="AS522" s="156"/>
      <c r="AT522" s="156"/>
      <c r="CC522" s="400"/>
    </row>
    <row r="523" spans="2:81">
      <c r="B523" s="167"/>
      <c r="C523" s="167"/>
      <c r="D523" s="167"/>
      <c r="E523" s="157"/>
      <c r="F523" s="157"/>
      <c r="G523" s="157"/>
      <c r="H523" s="159"/>
      <c r="I523" s="159"/>
      <c r="J523" s="399"/>
      <c r="K523" s="156"/>
      <c r="L523" s="156"/>
      <c r="M523" s="156"/>
      <c r="N523" s="156"/>
      <c r="O523" s="156"/>
      <c r="P523" s="156"/>
      <c r="Q523" s="156"/>
      <c r="R523" s="156"/>
      <c r="S523" s="156"/>
      <c r="T523" s="156"/>
      <c r="U523" s="156"/>
      <c r="V523" s="156"/>
      <c r="W523" s="156"/>
      <c r="X523" s="156"/>
      <c r="Y523" s="156"/>
      <c r="Z523" s="156"/>
      <c r="AA523" s="156"/>
      <c r="AB523" s="156"/>
      <c r="AC523" s="156"/>
      <c r="AD523" s="156"/>
      <c r="AE523" s="156"/>
      <c r="AF523" s="156"/>
      <c r="AG523" s="156"/>
      <c r="AH523" s="156"/>
      <c r="AI523" s="156"/>
      <c r="AJ523" s="156"/>
      <c r="AK523" s="156"/>
      <c r="AL523" s="156"/>
      <c r="AM523" s="156"/>
      <c r="AN523" s="156"/>
      <c r="AO523" s="156"/>
      <c r="AP523" s="156"/>
      <c r="AQ523" s="156"/>
      <c r="AR523" s="156"/>
      <c r="AS523" s="156"/>
      <c r="AT523" s="156"/>
      <c r="CC523" s="400"/>
    </row>
    <row r="524" spans="2:81">
      <c r="B524" s="167"/>
      <c r="C524" s="167"/>
      <c r="D524" s="167"/>
      <c r="E524" s="157"/>
      <c r="F524" s="157"/>
      <c r="G524" s="157"/>
      <c r="H524" s="159"/>
      <c r="I524" s="159"/>
      <c r="J524" s="399"/>
      <c r="K524" s="156"/>
      <c r="L524" s="156"/>
      <c r="M524" s="156"/>
      <c r="N524" s="156"/>
      <c r="O524" s="156"/>
      <c r="P524" s="156"/>
      <c r="Q524" s="156"/>
      <c r="R524" s="156"/>
      <c r="S524" s="156"/>
      <c r="T524" s="156"/>
      <c r="U524" s="156"/>
      <c r="V524" s="156"/>
      <c r="W524" s="156"/>
      <c r="X524" s="156"/>
      <c r="Y524" s="156"/>
      <c r="Z524" s="156"/>
      <c r="AA524" s="156"/>
      <c r="AB524" s="156"/>
      <c r="AC524" s="156"/>
      <c r="AD524" s="156"/>
      <c r="AE524" s="156"/>
      <c r="AF524" s="156"/>
      <c r="AG524" s="156"/>
      <c r="AH524" s="156"/>
      <c r="AI524" s="156"/>
      <c r="AJ524" s="156"/>
      <c r="AK524" s="156"/>
      <c r="AL524" s="156"/>
      <c r="AM524" s="156"/>
      <c r="AN524" s="156"/>
      <c r="AO524" s="156"/>
      <c r="AP524" s="156"/>
      <c r="AQ524" s="156"/>
      <c r="AR524" s="156"/>
      <c r="AS524" s="156"/>
      <c r="AT524" s="156"/>
      <c r="CC524" s="400"/>
    </row>
    <row r="525" spans="2:81">
      <c r="B525" s="167"/>
      <c r="C525" s="167"/>
      <c r="D525" s="167"/>
      <c r="E525" s="157"/>
      <c r="F525" s="157"/>
      <c r="G525" s="157"/>
      <c r="H525" s="159"/>
      <c r="I525" s="159"/>
      <c r="J525" s="399"/>
      <c r="K525" s="156"/>
      <c r="L525" s="156"/>
      <c r="M525" s="156"/>
      <c r="N525" s="156"/>
      <c r="O525" s="156"/>
      <c r="P525" s="156"/>
      <c r="Q525" s="156"/>
      <c r="R525" s="156"/>
      <c r="S525" s="156"/>
      <c r="T525" s="156"/>
      <c r="U525" s="156"/>
      <c r="V525" s="156"/>
      <c r="W525" s="156"/>
      <c r="X525" s="156"/>
      <c r="Y525" s="156"/>
      <c r="Z525" s="156"/>
      <c r="AA525" s="156"/>
      <c r="AB525" s="156"/>
      <c r="AC525" s="156"/>
      <c r="AD525" s="156"/>
      <c r="AE525" s="156"/>
      <c r="AF525" s="156"/>
      <c r="AG525" s="156"/>
      <c r="AH525" s="156"/>
      <c r="AI525" s="156"/>
      <c r="AJ525" s="156"/>
      <c r="AK525" s="156"/>
      <c r="AL525" s="156"/>
      <c r="AM525" s="156"/>
      <c r="AN525" s="156"/>
      <c r="AO525" s="156"/>
      <c r="AP525" s="156"/>
      <c r="AQ525" s="156"/>
      <c r="AR525" s="156"/>
      <c r="AS525" s="156"/>
      <c r="AT525" s="156"/>
      <c r="CC525" s="400"/>
    </row>
    <row r="526" spans="2:81">
      <c r="B526" s="167"/>
      <c r="C526" s="167"/>
      <c r="D526" s="167"/>
      <c r="E526" s="157"/>
      <c r="F526" s="157"/>
      <c r="G526" s="157"/>
      <c r="H526" s="159"/>
      <c r="I526" s="159"/>
      <c r="J526" s="399"/>
      <c r="K526" s="156"/>
      <c r="L526" s="156"/>
      <c r="M526" s="156"/>
      <c r="N526" s="156"/>
      <c r="O526" s="156"/>
      <c r="P526" s="156"/>
      <c r="Q526" s="156"/>
      <c r="R526" s="156"/>
      <c r="S526" s="156"/>
      <c r="T526" s="156"/>
      <c r="U526" s="156"/>
      <c r="V526" s="156"/>
      <c r="W526" s="156"/>
      <c r="X526" s="156"/>
      <c r="Y526" s="156"/>
      <c r="Z526" s="156"/>
      <c r="AA526" s="156"/>
      <c r="AB526" s="156"/>
      <c r="AC526" s="156"/>
      <c r="AD526" s="156"/>
      <c r="AE526" s="156"/>
      <c r="AF526" s="156"/>
      <c r="AG526" s="156"/>
      <c r="AH526" s="156"/>
      <c r="AI526" s="156"/>
      <c r="AJ526" s="156"/>
      <c r="AK526" s="156"/>
      <c r="AL526" s="156"/>
      <c r="AM526" s="156"/>
      <c r="AN526" s="156"/>
      <c r="AO526" s="156"/>
      <c r="AP526" s="156"/>
      <c r="AQ526" s="156"/>
      <c r="AR526" s="156"/>
      <c r="AS526" s="156"/>
      <c r="AT526" s="156"/>
      <c r="CC526" s="400"/>
    </row>
    <row r="527" spans="2:81">
      <c r="B527" s="167"/>
      <c r="C527" s="167"/>
      <c r="D527" s="167"/>
      <c r="E527" s="157"/>
      <c r="F527" s="157"/>
      <c r="G527" s="157"/>
      <c r="H527" s="159"/>
      <c r="I527" s="159"/>
      <c r="J527" s="399"/>
      <c r="K527" s="156"/>
      <c r="L527" s="156"/>
      <c r="M527" s="156"/>
      <c r="N527" s="156"/>
      <c r="O527" s="156"/>
      <c r="P527" s="156"/>
      <c r="Q527" s="156"/>
      <c r="R527" s="156"/>
      <c r="S527" s="156"/>
      <c r="T527" s="156"/>
      <c r="U527" s="156"/>
      <c r="V527" s="156"/>
      <c r="W527" s="156"/>
      <c r="X527" s="156"/>
      <c r="Y527" s="156"/>
      <c r="Z527" s="156"/>
      <c r="AA527" s="156"/>
      <c r="AB527" s="156"/>
      <c r="AC527" s="156"/>
      <c r="AD527" s="156"/>
      <c r="AE527" s="156"/>
      <c r="AF527" s="156"/>
      <c r="AG527" s="156"/>
      <c r="AH527" s="156"/>
      <c r="AI527" s="156"/>
      <c r="AJ527" s="156"/>
      <c r="AK527" s="156"/>
      <c r="AL527" s="156"/>
      <c r="AM527" s="156"/>
      <c r="AN527" s="156"/>
      <c r="AO527" s="156"/>
      <c r="AP527" s="156"/>
      <c r="AQ527" s="156"/>
      <c r="AR527" s="156"/>
      <c r="AS527" s="156"/>
      <c r="AT527" s="156"/>
      <c r="CC527" s="400"/>
    </row>
    <row r="528" spans="2:81">
      <c r="B528" s="167"/>
      <c r="C528" s="167"/>
      <c r="D528" s="167"/>
      <c r="E528" s="157"/>
      <c r="F528" s="157"/>
      <c r="G528" s="157"/>
      <c r="H528" s="159"/>
      <c r="I528" s="159"/>
      <c r="J528" s="399"/>
      <c r="K528" s="156"/>
      <c r="L528" s="156"/>
      <c r="M528" s="156"/>
      <c r="N528" s="156"/>
      <c r="O528" s="156"/>
      <c r="P528" s="156"/>
      <c r="Q528" s="156"/>
      <c r="R528" s="156"/>
      <c r="S528" s="156"/>
      <c r="T528" s="156"/>
      <c r="U528" s="156"/>
      <c r="V528" s="156"/>
      <c r="W528" s="156"/>
      <c r="X528" s="156"/>
      <c r="Y528" s="156"/>
      <c r="Z528" s="156"/>
      <c r="AA528" s="156"/>
      <c r="AB528" s="156"/>
      <c r="AC528" s="156"/>
      <c r="AD528" s="156"/>
      <c r="AE528" s="156"/>
      <c r="AF528" s="156"/>
      <c r="AG528" s="156"/>
      <c r="AH528" s="156"/>
      <c r="AI528" s="156"/>
      <c r="AJ528" s="156"/>
      <c r="AK528" s="156"/>
      <c r="AL528" s="156"/>
      <c r="AM528" s="156"/>
      <c r="AN528" s="156"/>
      <c r="AO528" s="156"/>
      <c r="AP528" s="156"/>
      <c r="AQ528" s="156"/>
      <c r="AR528" s="156"/>
      <c r="AS528" s="156"/>
      <c r="AT528" s="156"/>
      <c r="CC528" s="400"/>
    </row>
    <row r="529" spans="2:81">
      <c r="B529" s="167"/>
      <c r="C529" s="167"/>
      <c r="D529" s="167"/>
      <c r="E529" s="157"/>
      <c r="F529" s="157"/>
      <c r="G529" s="157"/>
      <c r="H529" s="159"/>
      <c r="I529" s="159"/>
      <c r="J529" s="399"/>
      <c r="K529" s="156"/>
      <c r="L529" s="156"/>
      <c r="M529" s="156"/>
      <c r="N529" s="156"/>
      <c r="O529" s="156"/>
      <c r="P529" s="156"/>
      <c r="Q529" s="156"/>
      <c r="R529" s="156"/>
      <c r="S529" s="156"/>
      <c r="T529" s="156"/>
      <c r="U529" s="156"/>
      <c r="V529" s="156"/>
      <c r="W529" s="156"/>
      <c r="X529" s="156"/>
      <c r="Y529" s="156"/>
      <c r="Z529" s="156"/>
      <c r="AA529" s="156"/>
      <c r="AB529" s="156"/>
      <c r="AC529" s="156"/>
      <c r="AD529" s="156"/>
      <c r="AE529" s="156"/>
      <c r="AF529" s="156"/>
      <c r="AG529" s="156"/>
      <c r="AH529" s="156"/>
      <c r="AI529" s="156"/>
      <c r="AJ529" s="156"/>
      <c r="AK529" s="156"/>
      <c r="AL529" s="156"/>
      <c r="AM529" s="156"/>
      <c r="AN529" s="156"/>
      <c r="AO529" s="156"/>
      <c r="AP529" s="156"/>
      <c r="AQ529" s="156"/>
      <c r="AR529" s="156"/>
      <c r="AS529" s="156"/>
      <c r="AT529" s="156"/>
      <c r="CC529" s="400"/>
    </row>
    <row r="530" spans="2:81">
      <c r="B530" s="167"/>
      <c r="C530" s="167"/>
      <c r="D530" s="167"/>
      <c r="E530" s="157"/>
      <c r="F530" s="157"/>
      <c r="G530" s="157"/>
      <c r="H530" s="159"/>
      <c r="I530" s="159"/>
      <c r="J530" s="399"/>
      <c r="K530" s="156"/>
      <c r="L530" s="156"/>
      <c r="M530" s="156"/>
      <c r="N530" s="156"/>
      <c r="O530" s="156"/>
      <c r="P530" s="156"/>
      <c r="Q530" s="156"/>
      <c r="R530" s="156"/>
      <c r="S530" s="156"/>
      <c r="T530" s="156"/>
      <c r="U530" s="156"/>
      <c r="V530" s="156"/>
      <c r="W530" s="156"/>
      <c r="X530" s="156"/>
      <c r="Y530" s="156"/>
      <c r="Z530" s="156"/>
      <c r="AA530" s="156"/>
      <c r="AB530" s="156"/>
      <c r="AC530" s="156"/>
      <c r="AD530" s="156"/>
      <c r="AE530" s="156"/>
      <c r="AF530" s="156"/>
      <c r="AG530" s="156"/>
      <c r="AH530" s="156"/>
      <c r="AI530" s="156"/>
      <c r="AJ530" s="156"/>
      <c r="AK530" s="156"/>
      <c r="AL530" s="156"/>
      <c r="AM530" s="156"/>
      <c r="AN530" s="156"/>
      <c r="AO530" s="156"/>
      <c r="AP530" s="156"/>
      <c r="AQ530" s="156"/>
      <c r="AR530" s="156"/>
      <c r="AS530" s="156"/>
      <c r="AT530" s="156"/>
      <c r="CC530" s="400"/>
    </row>
    <row r="531" spans="2:81">
      <c r="B531" s="167"/>
      <c r="C531" s="167"/>
      <c r="D531" s="167"/>
      <c r="E531" s="157"/>
      <c r="F531" s="157"/>
      <c r="G531" s="157"/>
      <c r="H531" s="159"/>
      <c r="I531" s="159"/>
      <c r="J531" s="399"/>
      <c r="K531" s="156"/>
      <c r="L531" s="156"/>
      <c r="M531" s="156"/>
      <c r="N531" s="156"/>
      <c r="O531" s="156"/>
      <c r="P531" s="156"/>
      <c r="Q531" s="156"/>
      <c r="R531" s="156"/>
      <c r="S531" s="156"/>
      <c r="T531" s="156"/>
      <c r="U531" s="156"/>
      <c r="V531" s="156"/>
      <c r="W531" s="156"/>
      <c r="X531" s="156"/>
      <c r="Y531" s="156"/>
      <c r="Z531" s="156"/>
      <c r="AA531" s="156"/>
      <c r="AB531" s="156"/>
      <c r="AC531" s="156"/>
      <c r="AD531" s="156"/>
      <c r="AE531" s="156"/>
      <c r="AF531" s="156"/>
      <c r="AG531" s="156"/>
      <c r="AH531" s="156"/>
      <c r="AI531" s="156"/>
      <c r="AJ531" s="156"/>
      <c r="AK531" s="156"/>
      <c r="AL531" s="156"/>
      <c r="AM531" s="156"/>
      <c r="AN531" s="156"/>
      <c r="AO531" s="156"/>
      <c r="AP531" s="156"/>
      <c r="AQ531" s="156"/>
      <c r="AR531" s="156"/>
      <c r="AS531" s="156"/>
      <c r="AT531" s="156"/>
      <c r="CC531" s="400"/>
    </row>
    <row r="532" spans="2:81">
      <c r="B532" s="167"/>
      <c r="C532" s="167"/>
      <c r="D532" s="167"/>
      <c r="E532" s="157"/>
      <c r="F532" s="157"/>
      <c r="G532" s="157"/>
      <c r="H532" s="159"/>
      <c r="I532" s="159"/>
      <c r="J532" s="399"/>
      <c r="K532" s="156"/>
      <c r="L532" s="156"/>
      <c r="M532" s="156"/>
      <c r="N532" s="156"/>
      <c r="O532" s="156"/>
      <c r="P532" s="156"/>
      <c r="Q532" s="156"/>
      <c r="R532" s="156"/>
      <c r="S532" s="156"/>
      <c r="T532" s="156"/>
      <c r="U532" s="156"/>
      <c r="V532" s="156"/>
      <c r="W532" s="156"/>
      <c r="X532" s="156"/>
      <c r="Y532" s="156"/>
      <c r="Z532" s="156"/>
      <c r="AA532" s="156"/>
      <c r="AB532" s="156"/>
      <c r="AC532" s="156"/>
      <c r="AD532" s="156"/>
      <c r="AE532" s="156"/>
      <c r="AF532" s="156"/>
      <c r="AG532" s="156"/>
      <c r="AH532" s="156"/>
      <c r="AI532" s="156"/>
      <c r="AJ532" s="156"/>
      <c r="AK532" s="156"/>
      <c r="AL532" s="156"/>
      <c r="AM532" s="156"/>
      <c r="AN532" s="156"/>
      <c r="AO532" s="156"/>
      <c r="AP532" s="156"/>
      <c r="AQ532" s="156"/>
      <c r="AR532" s="156"/>
      <c r="AS532" s="156"/>
      <c r="AT532" s="156"/>
      <c r="CC532" s="400"/>
    </row>
    <row r="533" spans="2:81">
      <c r="B533" s="167"/>
      <c r="C533" s="167"/>
      <c r="D533" s="167"/>
      <c r="E533" s="157"/>
      <c r="F533" s="157"/>
      <c r="G533" s="157"/>
      <c r="H533" s="159"/>
      <c r="I533" s="159"/>
      <c r="J533" s="399"/>
      <c r="K533" s="156"/>
      <c r="L533" s="156"/>
      <c r="M533" s="156"/>
      <c r="N533" s="156"/>
      <c r="O533" s="156"/>
      <c r="P533" s="156"/>
      <c r="Q533" s="156"/>
      <c r="R533" s="156"/>
      <c r="S533" s="156"/>
      <c r="T533" s="156"/>
      <c r="U533" s="156"/>
      <c r="V533" s="156"/>
      <c r="W533" s="156"/>
      <c r="X533" s="156"/>
      <c r="Y533" s="156"/>
      <c r="Z533" s="156"/>
      <c r="AA533" s="156"/>
      <c r="AB533" s="156"/>
      <c r="AC533" s="156"/>
      <c r="AD533" s="156"/>
      <c r="AE533" s="156"/>
      <c r="AF533" s="156"/>
      <c r="AG533" s="156"/>
      <c r="AH533" s="156"/>
      <c r="AI533" s="156"/>
      <c r="AJ533" s="156"/>
      <c r="AK533" s="156"/>
      <c r="AL533" s="156"/>
      <c r="AM533" s="156"/>
      <c r="AN533" s="156"/>
      <c r="AO533" s="156"/>
      <c r="AP533" s="156"/>
      <c r="AQ533" s="156"/>
      <c r="AR533" s="156"/>
      <c r="AS533" s="156"/>
      <c r="AT533" s="156"/>
      <c r="CC533" s="400"/>
    </row>
    <row r="534" spans="2:81">
      <c r="B534" s="167"/>
      <c r="C534" s="167"/>
      <c r="D534" s="167"/>
      <c r="E534" s="157"/>
      <c r="F534" s="157"/>
      <c r="G534" s="157"/>
      <c r="H534" s="159"/>
      <c r="I534" s="159"/>
      <c r="J534" s="399"/>
      <c r="K534" s="156"/>
      <c r="L534" s="156"/>
      <c r="M534" s="156"/>
      <c r="N534" s="156"/>
      <c r="O534" s="156"/>
      <c r="P534" s="156"/>
      <c r="Q534" s="156"/>
      <c r="R534" s="156"/>
      <c r="S534" s="156"/>
      <c r="T534" s="156"/>
      <c r="U534" s="156"/>
      <c r="V534" s="156"/>
      <c r="W534" s="156"/>
      <c r="X534" s="156"/>
      <c r="Y534" s="156"/>
      <c r="Z534" s="156"/>
      <c r="AA534" s="156"/>
      <c r="AB534" s="156"/>
      <c r="AC534" s="156"/>
      <c r="AD534" s="156"/>
      <c r="AE534" s="156"/>
      <c r="AF534" s="156"/>
      <c r="AG534" s="156"/>
      <c r="AH534" s="156"/>
      <c r="AI534" s="156"/>
      <c r="AJ534" s="156"/>
      <c r="AK534" s="156"/>
      <c r="AL534" s="156"/>
      <c r="AM534" s="156"/>
      <c r="AN534" s="156"/>
      <c r="AO534" s="156"/>
      <c r="AP534" s="156"/>
      <c r="AQ534" s="156"/>
      <c r="AR534" s="156"/>
      <c r="AS534" s="156"/>
      <c r="AT534" s="156"/>
      <c r="CC534" s="400"/>
    </row>
    <row r="535" spans="2:81">
      <c r="B535" s="167"/>
      <c r="C535" s="167"/>
      <c r="D535" s="167"/>
      <c r="E535" s="157"/>
      <c r="F535" s="157"/>
      <c r="G535" s="157"/>
      <c r="H535" s="159"/>
      <c r="I535" s="159"/>
      <c r="J535" s="399"/>
      <c r="K535" s="156"/>
      <c r="L535" s="156"/>
      <c r="M535" s="156"/>
      <c r="N535" s="156"/>
      <c r="O535" s="156"/>
      <c r="P535" s="156"/>
      <c r="Q535" s="156"/>
      <c r="R535" s="156"/>
      <c r="S535" s="156"/>
      <c r="T535" s="156"/>
      <c r="U535" s="156"/>
      <c r="V535" s="156"/>
      <c r="W535" s="156"/>
      <c r="X535" s="156"/>
      <c r="Y535" s="156"/>
      <c r="Z535" s="156"/>
      <c r="AA535" s="156"/>
      <c r="AB535" s="156"/>
      <c r="AC535" s="156"/>
      <c r="AD535" s="156"/>
      <c r="AE535" s="156"/>
      <c r="AF535" s="156"/>
      <c r="AG535" s="156"/>
      <c r="AH535" s="156"/>
      <c r="AI535" s="156"/>
      <c r="AJ535" s="156"/>
      <c r="AK535" s="156"/>
      <c r="AL535" s="156"/>
      <c r="AM535" s="156"/>
      <c r="AN535" s="156"/>
      <c r="AO535" s="156"/>
      <c r="AP535" s="156"/>
      <c r="AQ535" s="156"/>
      <c r="AR535" s="156"/>
      <c r="AS535" s="156"/>
      <c r="AT535" s="156"/>
      <c r="CC535" s="400"/>
    </row>
    <row r="536" spans="2:81">
      <c r="B536" s="167"/>
      <c r="C536" s="167"/>
      <c r="D536" s="167"/>
      <c r="E536" s="157"/>
      <c r="F536" s="157"/>
      <c r="G536" s="157"/>
      <c r="H536" s="159"/>
      <c r="I536" s="159"/>
      <c r="J536" s="399"/>
      <c r="K536" s="156"/>
      <c r="L536" s="156"/>
      <c r="M536" s="156"/>
      <c r="N536" s="156"/>
      <c r="O536" s="156"/>
      <c r="P536" s="156"/>
      <c r="Q536" s="156"/>
      <c r="R536" s="156"/>
      <c r="S536" s="156"/>
      <c r="T536" s="156"/>
      <c r="U536" s="156"/>
      <c r="V536" s="156"/>
      <c r="W536" s="156"/>
      <c r="X536" s="156"/>
      <c r="Y536" s="156"/>
      <c r="Z536" s="156"/>
      <c r="AA536" s="156"/>
      <c r="AB536" s="156"/>
      <c r="AC536" s="156"/>
      <c r="AD536" s="156"/>
      <c r="AE536" s="156"/>
      <c r="AF536" s="156"/>
      <c r="AG536" s="156"/>
      <c r="AH536" s="156"/>
      <c r="AI536" s="156"/>
      <c r="AJ536" s="156"/>
      <c r="AK536" s="156"/>
      <c r="AL536" s="156"/>
      <c r="AM536" s="156"/>
      <c r="AN536" s="156"/>
      <c r="AO536" s="156"/>
      <c r="AP536" s="156"/>
      <c r="AQ536" s="156"/>
      <c r="AR536" s="156"/>
      <c r="AS536" s="156"/>
      <c r="AT536" s="156"/>
      <c r="CC536" s="400"/>
    </row>
    <row r="537" spans="2:81">
      <c r="B537" s="167"/>
      <c r="C537" s="167"/>
      <c r="D537" s="167"/>
      <c r="E537" s="157"/>
      <c r="F537" s="157"/>
      <c r="G537" s="157"/>
      <c r="H537" s="159"/>
      <c r="I537" s="159"/>
      <c r="J537" s="399"/>
      <c r="K537" s="156"/>
      <c r="L537" s="156"/>
      <c r="M537" s="156"/>
      <c r="N537" s="156"/>
      <c r="O537" s="156"/>
      <c r="P537" s="156"/>
      <c r="Q537" s="156"/>
      <c r="R537" s="156"/>
      <c r="S537" s="156"/>
      <c r="T537" s="156"/>
      <c r="U537" s="156"/>
      <c r="V537" s="156"/>
      <c r="W537" s="156"/>
      <c r="X537" s="156"/>
      <c r="Y537" s="156"/>
      <c r="Z537" s="156"/>
      <c r="AA537" s="156"/>
      <c r="AB537" s="156"/>
      <c r="AC537" s="156"/>
      <c r="AD537" s="156"/>
      <c r="AE537" s="156"/>
      <c r="AF537" s="156"/>
      <c r="AG537" s="156"/>
      <c r="AH537" s="156"/>
      <c r="AI537" s="156"/>
      <c r="AJ537" s="156"/>
      <c r="AK537" s="156"/>
      <c r="AL537" s="156"/>
      <c r="AM537" s="156"/>
      <c r="AN537" s="156"/>
      <c r="AO537" s="156"/>
      <c r="AP537" s="156"/>
      <c r="AQ537" s="156"/>
      <c r="AR537" s="156"/>
      <c r="AS537" s="156"/>
      <c r="AT537" s="156"/>
      <c r="CC537" s="400"/>
    </row>
    <row r="538" spans="2:81">
      <c r="B538" s="167"/>
      <c r="C538" s="167"/>
      <c r="D538" s="167"/>
      <c r="E538" s="157"/>
      <c r="F538" s="157"/>
      <c r="G538" s="157"/>
      <c r="H538" s="159"/>
      <c r="I538" s="159"/>
      <c r="J538" s="399"/>
      <c r="K538" s="156"/>
      <c r="L538" s="156"/>
      <c r="M538" s="156"/>
      <c r="N538" s="156"/>
      <c r="O538" s="156"/>
      <c r="P538" s="156"/>
      <c r="Q538" s="156"/>
      <c r="R538" s="156"/>
      <c r="S538" s="156"/>
      <c r="T538" s="156"/>
      <c r="U538" s="156"/>
      <c r="V538" s="156"/>
      <c r="W538" s="156"/>
      <c r="X538" s="156"/>
      <c r="Y538" s="156"/>
      <c r="Z538" s="156"/>
      <c r="AA538" s="156"/>
      <c r="AB538" s="156"/>
      <c r="AC538" s="156"/>
      <c r="AD538" s="156"/>
      <c r="AE538" s="156"/>
      <c r="AF538" s="156"/>
      <c r="AG538" s="156"/>
      <c r="AH538" s="156"/>
      <c r="AI538" s="156"/>
      <c r="AJ538" s="156"/>
      <c r="AK538" s="156"/>
      <c r="AL538" s="156"/>
      <c r="AM538" s="156"/>
      <c r="AN538" s="156"/>
      <c r="AO538" s="156"/>
      <c r="AP538" s="156"/>
      <c r="AQ538" s="156"/>
      <c r="AR538" s="156"/>
      <c r="AS538" s="156"/>
      <c r="AT538" s="156"/>
      <c r="CC538" s="400"/>
    </row>
    <row r="539" spans="2:81">
      <c r="B539" s="167"/>
      <c r="C539" s="167"/>
      <c r="D539" s="167"/>
      <c r="E539" s="157"/>
      <c r="F539" s="157"/>
      <c r="G539" s="157"/>
      <c r="H539" s="159"/>
      <c r="I539" s="159"/>
      <c r="J539" s="399"/>
      <c r="K539" s="156"/>
      <c r="L539" s="156"/>
      <c r="M539" s="156"/>
      <c r="N539" s="156"/>
      <c r="O539" s="156"/>
      <c r="P539" s="156"/>
      <c r="Q539" s="156"/>
      <c r="R539" s="156"/>
      <c r="S539" s="156"/>
      <c r="T539" s="156"/>
      <c r="U539" s="156"/>
      <c r="V539" s="156"/>
      <c r="W539" s="156"/>
      <c r="X539" s="156"/>
      <c r="Y539" s="156"/>
      <c r="Z539" s="156"/>
      <c r="AA539" s="156"/>
      <c r="AB539" s="156"/>
      <c r="AC539" s="156"/>
      <c r="AD539" s="156"/>
      <c r="AE539" s="156"/>
      <c r="AF539" s="156"/>
      <c r="AG539" s="156"/>
      <c r="AH539" s="156"/>
      <c r="AI539" s="156"/>
      <c r="AJ539" s="156"/>
      <c r="AK539" s="156"/>
      <c r="AL539" s="156"/>
      <c r="AM539" s="156"/>
      <c r="AN539" s="156"/>
      <c r="AO539" s="156"/>
      <c r="AP539" s="156"/>
      <c r="AQ539" s="156"/>
      <c r="AR539" s="156"/>
      <c r="AS539" s="156"/>
      <c r="AT539" s="156"/>
      <c r="CC539" s="400"/>
    </row>
    <row r="540" spans="2:81">
      <c r="B540" s="167"/>
      <c r="C540" s="167"/>
      <c r="D540" s="167"/>
      <c r="E540" s="157"/>
      <c r="F540" s="157"/>
      <c r="G540" s="157"/>
      <c r="H540" s="159"/>
      <c r="I540" s="159"/>
      <c r="J540" s="399"/>
      <c r="K540" s="156"/>
      <c r="L540" s="156"/>
      <c r="M540" s="156"/>
      <c r="N540" s="156"/>
      <c r="O540" s="156"/>
      <c r="P540" s="156"/>
      <c r="Q540" s="156"/>
      <c r="R540" s="156"/>
      <c r="S540" s="156"/>
      <c r="T540" s="156"/>
      <c r="U540" s="156"/>
      <c r="V540" s="156"/>
      <c r="W540" s="156"/>
      <c r="X540" s="156"/>
      <c r="Y540" s="156"/>
      <c r="Z540" s="156"/>
      <c r="AA540" s="156"/>
      <c r="AB540" s="156"/>
      <c r="AC540" s="156"/>
      <c r="AD540" s="156"/>
      <c r="AE540" s="156"/>
      <c r="AF540" s="156"/>
      <c r="AG540" s="156"/>
      <c r="AH540" s="156"/>
      <c r="AI540" s="156"/>
      <c r="AJ540" s="156"/>
      <c r="AK540" s="156"/>
      <c r="AL540" s="156"/>
      <c r="AM540" s="156"/>
      <c r="AN540" s="156"/>
      <c r="AO540" s="156"/>
      <c r="AP540" s="156"/>
      <c r="AQ540" s="156"/>
      <c r="AR540" s="156"/>
      <c r="AS540" s="156"/>
      <c r="AT540" s="156"/>
      <c r="CC540" s="400"/>
    </row>
    <row r="541" spans="2:81">
      <c r="B541" s="167"/>
      <c r="C541" s="167"/>
      <c r="D541" s="167"/>
      <c r="E541" s="157"/>
      <c r="F541" s="157"/>
      <c r="G541" s="157"/>
      <c r="H541" s="159"/>
      <c r="I541" s="159"/>
      <c r="J541" s="399"/>
      <c r="K541" s="156"/>
      <c r="L541" s="156"/>
      <c r="M541" s="156"/>
      <c r="N541" s="156"/>
      <c r="O541" s="156"/>
      <c r="P541" s="156"/>
      <c r="Q541" s="156"/>
      <c r="R541" s="156"/>
      <c r="S541" s="156"/>
      <c r="T541" s="156"/>
      <c r="U541" s="156"/>
      <c r="V541" s="156"/>
      <c r="W541" s="156"/>
      <c r="X541" s="156"/>
      <c r="Y541" s="156"/>
      <c r="Z541" s="156"/>
      <c r="AA541" s="156"/>
      <c r="AB541" s="156"/>
      <c r="AC541" s="156"/>
      <c r="AD541" s="156"/>
      <c r="AE541" s="156"/>
      <c r="AF541" s="156"/>
      <c r="AG541" s="156"/>
      <c r="AH541" s="156"/>
      <c r="AI541" s="156"/>
      <c r="AJ541" s="156"/>
      <c r="AK541" s="156"/>
      <c r="AL541" s="156"/>
      <c r="AM541" s="156"/>
      <c r="AN541" s="156"/>
      <c r="AO541" s="156"/>
      <c r="AP541" s="156"/>
      <c r="AQ541" s="156"/>
      <c r="AR541" s="156"/>
      <c r="AS541" s="156"/>
      <c r="AT541" s="156"/>
      <c r="CC541" s="400"/>
    </row>
    <row r="542" spans="2:81">
      <c r="B542" s="167"/>
      <c r="C542" s="167"/>
      <c r="D542" s="167"/>
      <c r="E542" s="157"/>
      <c r="F542" s="157"/>
      <c r="G542" s="157"/>
      <c r="H542" s="159"/>
      <c r="I542" s="159"/>
      <c r="J542" s="399"/>
      <c r="K542" s="156"/>
      <c r="L542" s="156"/>
      <c r="M542" s="156"/>
      <c r="N542" s="156"/>
      <c r="O542" s="156"/>
      <c r="P542" s="156"/>
      <c r="Q542" s="156"/>
      <c r="R542" s="156"/>
      <c r="S542" s="156"/>
      <c r="T542" s="156"/>
      <c r="U542" s="156"/>
      <c r="V542" s="156"/>
      <c r="W542" s="156"/>
      <c r="X542" s="156"/>
      <c r="Y542" s="156"/>
      <c r="Z542" s="156"/>
      <c r="AA542" s="156"/>
      <c r="AB542" s="156"/>
      <c r="AC542" s="156"/>
      <c r="AD542" s="156"/>
      <c r="AE542" s="156"/>
      <c r="AF542" s="156"/>
      <c r="AG542" s="156"/>
      <c r="AH542" s="156"/>
      <c r="AI542" s="156"/>
      <c r="AJ542" s="156"/>
      <c r="AK542" s="156"/>
      <c r="AL542" s="156"/>
      <c r="AM542" s="156"/>
      <c r="AN542" s="156"/>
      <c r="AO542" s="156"/>
      <c r="AP542" s="156"/>
      <c r="AQ542" s="156"/>
      <c r="AR542" s="156"/>
      <c r="AS542" s="156"/>
      <c r="AT542" s="156"/>
      <c r="CC542" s="400"/>
    </row>
    <row r="543" spans="2:81">
      <c r="B543" s="167"/>
      <c r="C543" s="167"/>
      <c r="D543" s="167"/>
      <c r="E543" s="157"/>
      <c r="F543" s="157"/>
      <c r="G543" s="157"/>
      <c r="H543" s="159"/>
      <c r="I543" s="159"/>
      <c r="J543" s="399"/>
      <c r="K543" s="156"/>
      <c r="L543" s="156"/>
      <c r="M543" s="156"/>
      <c r="N543" s="156"/>
      <c r="O543" s="156"/>
      <c r="P543" s="156"/>
      <c r="Q543" s="156"/>
      <c r="R543" s="156"/>
      <c r="S543" s="156"/>
      <c r="T543" s="156"/>
      <c r="U543" s="156"/>
      <c r="V543" s="156"/>
      <c r="W543" s="156"/>
      <c r="X543" s="156"/>
      <c r="Y543" s="156"/>
      <c r="Z543" s="156"/>
      <c r="AA543" s="156"/>
      <c r="AB543" s="156"/>
      <c r="AC543" s="156"/>
      <c r="AD543" s="156"/>
      <c r="AE543" s="156"/>
      <c r="AF543" s="156"/>
      <c r="AG543" s="156"/>
      <c r="AH543" s="156"/>
      <c r="AI543" s="156"/>
      <c r="AJ543" s="156"/>
      <c r="AK543" s="156"/>
      <c r="AL543" s="156"/>
      <c r="AM543" s="156"/>
      <c r="AN543" s="156"/>
      <c r="AO543" s="156"/>
      <c r="AP543" s="156"/>
      <c r="AQ543" s="156"/>
      <c r="AR543" s="156"/>
      <c r="AS543" s="156"/>
      <c r="AT543" s="156"/>
      <c r="CC543" s="400"/>
    </row>
    <row r="544" spans="2:81">
      <c r="B544" s="167"/>
      <c r="C544" s="167"/>
      <c r="D544" s="167"/>
      <c r="E544" s="157"/>
      <c r="F544" s="157"/>
      <c r="G544" s="157"/>
      <c r="H544" s="159"/>
      <c r="I544" s="159"/>
      <c r="J544" s="399"/>
      <c r="K544" s="156"/>
      <c r="L544" s="156"/>
      <c r="M544" s="156"/>
      <c r="N544" s="156"/>
      <c r="O544" s="156"/>
      <c r="P544" s="156"/>
      <c r="Q544" s="156"/>
      <c r="R544" s="156"/>
      <c r="S544" s="156"/>
      <c r="T544" s="156"/>
      <c r="U544" s="156"/>
      <c r="V544" s="156"/>
      <c r="W544" s="156"/>
      <c r="X544" s="156"/>
      <c r="Y544" s="156"/>
      <c r="Z544" s="156"/>
      <c r="AA544" s="156"/>
      <c r="AB544" s="156"/>
      <c r="AC544" s="156"/>
      <c r="AD544" s="156"/>
      <c r="AE544" s="156"/>
      <c r="AF544" s="156"/>
      <c r="AG544" s="156"/>
      <c r="AH544" s="156"/>
      <c r="AI544" s="156"/>
      <c r="AJ544" s="156"/>
      <c r="AK544" s="156"/>
      <c r="AL544" s="156"/>
      <c r="AM544" s="156"/>
      <c r="AN544" s="156"/>
      <c r="AO544" s="156"/>
      <c r="AP544" s="156"/>
      <c r="AQ544" s="156"/>
      <c r="AR544" s="156"/>
      <c r="AS544" s="156"/>
      <c r="AT544" s="156"/>
      <c r="CC544" s="400"/>
    </row>
    <row r="545" spans="2:81">
      <c r="B545" s="167"/>
      <c r="C545" s="167"/>
      <c r="D545" s="167"/>
      <c r="E545" s="157"/>
      <c r="F545" s="157"/>
      <c r="G545" s="157"/>
      <c r="H545" s="159"/>
      <c r="I545" s="159"/>
      <c r="J545" s="399"/>
      <c r="K545" s="156"/>
      <c r="L545" s="156"/>
      <c r="M545" s="156"/>
      <c r="N545" s="156"/>
      <c r="O545" s="156"/>
      <c r="P545" s="156"/>
      <c r="Q545" s="156"/>
      <c r="R545" s="156"/>
      <c r="S545" s="156"/>
      <c r="T545" s="156"/>
      <c r="U545" s="156"/>
      <c r="V545" s="156"/>
      <c r="W545" s="156"/>
      <c r="X545" s="156"/>
      <c r="Y545" s="156"/>
      <c r="Z545" s="156"/>
      <c r="AA545" s="156"/>
      <c r="AB545" s="156"/>
      <c r="AC545" s="156"/>
      <c r="AD545" s="156"/>
      <c r="AE545" s="156"/>
      <c r="AF545" s="156"/>
      <c r="AG545" s="156"/>
      <c r="AH545" s="156"/>
      <c r="AI545" s="156"/>
      <c r="AJ545" s="156"/>
      <c r="AK545" s="156"/>
      <c r="AL545" s="156"/>
      <c r="AM545" s="156"/>
      <c r="AN545" s="156"/>
      <c r="AO545" s="156"/>
      <c r="AP545" s="156"/>
      <c r="AQ545" s="156"/>
      <c r="AR545" s="156"/>
      <c r="AS545" s="156"/>
      <c r="AT545" s="156"/>
      <c r="CC545" s="400"/>
    </row>
    <row r="546" spans="2:81">
      <c r="B546" s="167"/>
      <c r="C546" s="167"/>
      <c r="D546" s="167"/>
      <c r="E546" s="157"/>
      <c r="F546" s="157"/>
      <c r="G546" s="157"/>
      <c r="H546" s="159"/>
      <c r="I546" s="159"/>
      <c r="J546" s="399"/>
      <c r="K546" s="156"/>
      <c r="L546" s="156"/>
      <c r="M546" s="156"/>
      <c r="N546" s="156"/>
      <c r="O546" s="156"/>
      <c r="P546" s="156"/>
      <c r="Q546" s="156"/>
      <c r="R546" s="156"/>
      <c r="S546" s="156"/>
      <c r="T546" s="156"/>
      <c r="U546" s="156"/>
      <c r="V546" s="156"/>
      <c r="W546" s="156"/>
      <c r="X546" s="156"/>
      <c r="Y546" s="156"/>
      <c r="Z546" s="156"/>
      <c r="AA546" s="156"/>
      <c r="AB546" s="156"/>
      <c r="AC546" s="156"/>
      <c r="AD546" s="156"/>
      <c r="AE546" s="156"/>
      <c r="AF546" s="156"/>
      <c r="AG546" s="156"/>
      <c r="AH546" s="156"/>
      <c r="AI546" s="156"/>
      <c r="AJ546" s="156"/>
      <c r="AK546" s="156"/>
      <c r="AL546" s="156"/>
      <c r="AM546" s="156"/>
      <c r="AN546" s="156"/>
      <c r="AO546" s="156"/>
      <c r="AP546" s="156"/>
      <c r="AQ546" s="156"/>
      <c r="AR546" s="156"/>
      <c r="AS546" s="156"/>
      <c r="AT546" s="156"/>
      <c r="CC546" s="400"/>
    </row>
    <row r="547" spans="2:81">
      <c r="B547" s="167"/>
      <c r="C547" s="167"/>
      <c r="D547" s="167"/>
      <c r="E547" s="157"/>
      <c r="F547" s="157"/>
      <c r="G547" s="157"/>
      <c r="H547" s="159"/>
      <c r="I547" s="159"/>
      <c r="J547" s="399"/>
      <c r="K547" s="156"/>
      <c r="L547" s="156"/>
      <c r="M547" s="156"/>
      <c r="N547" s="156"/>
      <c r="O547" s="156"/>
      <c r="P547" s="156"/>
      <c r="Q547" s="156"/>
      <c r="R547" s="156"/>
      <c r="S547" s="156"/>
      <c r="T547" s="156"/>
      <c r="U547" s="156"/>
      <c r="V547" s="156"/>
      <c r="W547" s="156"/>
      <c r="X547" s="156"/>
      <c r="Y547" s="156"/>
      <c r="Z547" s="156"/>
      <c r="AA547" s="156"/>
      <c r="AB547" s="156"/>
      <c r="AC547" s="156"/>
      <c r="AD547" s="156"/>
      <c r="AE547" s="156"/>
      <c r="AF547" s="156"/>
      <c r="AG547" s="156"/>
      <c r="AH547" s="156"/>
      <c r="AI547" s="156"/>
      <c r="AJ547" s="156"/>
      <c r="AK547" s="156"/>
      <c r="AL547" s="156"/>
      <c r="AM547" s="156"/>
      <c r="AN547" s="156"/>
      <c r="AO547" s="156"/>
      <c r="AP547" s="156"/>
      <c r="AQ547" s="156"/>
      <c r="AR547" s="156"/>
      <c r="AS547" s="156"/>
      <c r="AT547" s="156"/>
      <c r="CC547" s="400"/>
    </row>
    <row r="548" spans="2:81">
      <c r="B548" s="167"/>
      <c r="C548" s="167"/>
      <c r="D548" s="167"/>
      <c r="E548" s="157"/>
      <c r="F548" s="157"/>
      <c r="G548" s="157"/>
      <c r="H548" s="159"/>
      <c r="I548" s="159"/>
      <c r="J548" s="399"/>
      <c r="K548" s="156"/>
      <c r="L548" s="156"/>
      <c r="M548" s="156"/>
      <c r="N548" s="156"/>
      <c r="O548" s="156"/>
      <c r="P548" s="156"/>
      <c r="Q548" s="156"/>
      <c r="R548" s="156"/>
      <c r="S548" s="156"/>
      <c r="T548" s="156"/>
      <c r="U548" s="156"/>
      <c r="V548" s="156"/>
      <c r="W548" s="156"/>
      <c r="X548" s="156"/>
      <c r="Y548" s="156"/>
      <c r="Z548" s="156"/>
      <c r="AA548" s="156"/>
      <c r="AB548" s="156"/>
      <c r="AC548" s="156"/>
      <c r="AD548" s="156"/>
      <c r="AE548" s="156"/>
      <c r="AF548" s="156"/>
      <c r="AG548" s="156"/>
      <c r="AH548" s="156"/>
      <c r="AI548" s="156"/>
      <c r="AJ548" s="156"/>
      <c r="AK548" s="156"/>
      <c r="AL548" s="156"/>
      <c r="AM548" s="156"/>
      <c r="AN548" s="156"/>
      <c r="AO548" s="156"/>
      <c r="AP548" s="156"/>
      <c r="AQ548" s="156"/>
      <c r="AR548" s="156"/>
      <c r="AS548" s="156"/>
      <c r="AT548" s="156"/>
      <c r="CC548" s="400"/>
    </row>
    <row r="549" spans="2:81">
      <c r="B549" s="167"/>
      <c r="C549" s="167"/>
      <c r="D549" s="167"/>
      <c r="E549" s="157"/>
      <c r="F549" s="157"/>
      <c r="G549" s="157"/>
      <c r="H549" s="159"/>
      <c r="I549" s="159"/>
      <c r="J549" s="399"/>
      <c r="K549" s="156"/>
      <c r="L549" s="156"/>
      <c r="M549" s="156"/>
      <c r="N549" s="156"/>
      <c r="O549" s="156"/>
      <c r="P549" s="156"/>
      <c r="Q549" s="156"/>
      <c r="R549" s="156"/>
      <c r="S549" s="156"/>
      <c r="T549" s="156"/>
      <c r="U549" s="156"/>
      <c r="V549" s="156"/>
      <c r="W549" s="156"/>
      <c r="X549" s="156"/>
      <c r="Y549" s="156"/>
      <c r="Z549" s="156"/>
      <c r="AA549" s="156"/>
      <c r="AB549" s="156"/>
      <c r="AC549" s="156"/>
      <c r="AD549" s="156"/>
      <c r="AE549" s="156"/>
      <c r="AF549" s="156"/>
      <c r="AG549" s="156"/>
      <c r="AH549" s="156"/>
      <c r="AI549" s="156"/>
      <c r="AJ549" s="156"/>
      <c r="AK549" s="156"/>
      <c r="AL549" s="156"/>
      <c r="AM549" s="156"/>
      <c r="AN549" s="156"/>
      <c r="AO549" s="156"/>
      <c r="AP549" s="156"/>
      <c r="AQ549" s="156"/>
      <c r="AR549" s="156"/>
      <c r="AS549" s="156"/>
      <c r="AT549" s="156"/>
      <c r="CC549" s="400"/>
    </row>
    <row r="550" spans="2:81">
      <c r="B550" s="167"/>
      <c r="C550" s="167"/>
      <c r="D550" s="167"/>
      <c r="E550" s="157"/>
      <c r="F550" s="157"/>
      <c r="G550" s="157"/>
      <c r="H550" s="159"/>
      <c r="I550" s="159"/>
      <c r="J550" s="399"/>
      <c r="K550" s="156"/>
      <c r="L550" s="156"/>
      <c r="M550" s="156"/>
      <c r="N550" s="156"/>
      <c r="O550" s="156"/>
      <c r="P550" s="156"/>
      <c r="Q550" s="156"/>
      <c r="R550" s="156"/>
      <c r="S550" s="156"/>
      <c r="T550" s="156"/>
      <c r="U550" s="156"/>
      <c r="V550" s="156"/>
      <c r="W550" s="156"/>
      <c r="X550" s="156"/>
      <c r="Y550" s="156"/>
      <c r="Z550" s="156"/>
      <c r="AA550" s="156"/>
      <c r="AB550" s="156"/>
      <c r="AC550" s="156"/>
      <c r="AD550" s="156"/>
      <c r="AE550" s="156"/>
      <c r="AF550" s="156"/>
      <c r="AG550" s="156"/>
      <c r="AH550" s="156"/>
      <c r="AI550" s="156"/>
      <c r="AJ550" s="156"/>
      <c r="AK550" s="156"/>
      <c r="AL550" s="156"/>
      <c r="AM550" s="156"/>
      <c r="AN550" s="156"/>
      <c r="AO550" s="156"/>
      <c r="AP550" s="156"/>
      <c r="AQ550" s="156"/>
      <c r="AR550" s="156"/>
      <c r="AS550" s="156"/>
      <c r="AT550" s="156"/>
      <c r="CC550" s="400"/>
    </row>
    <row r="551" spans="2:81">
      <c r="B551" s="167"/>
      <c r="C551" s="167"/>
      <c r="D551" s="167"/>
      <c r="E551" s="157"/>
      <c r="F551" s="157"/>
      <c r="G551" s="157"/>
      <c r="H551" s="159"/>
      <c r="I551" s="159"/>
      <c r="J551" s="399"/>
      <c r="K551" s="156"/>
      <c r="L551" s="156"/>
      <c r="M551" s="156"/>
      <c r="N551" s="156"/>
      <c r="O551" s="156"/>
      <c r="P551" s="156"/>
      <c r="Q551" s="156"/>
      <c r="R551" s="156"/>
      <c r="S551" s="156"/>
      <c r="T551" s="156"/>
      <c r="U551" s="156"/>
      <c r="V551" s="156"/>
      <c r="W551" s="156"/>
      <c r="X551" s="156"/>
      <c r="Y551" s="156"/>
      <c r="Z551" s="156"/>
      <c r="AA551" s="156"/>
      <c r="AB551" s="156"/>
      <c r="AC551" s="156"/>
      <c r="AD551" s="156"/>
      <c r="AE551" s="156"/>
      <c r="AF551" s="156"/>
      <c r="AG551" s="156"/>
      <c r="AH551" s="156"/>
      <c r="AI551" s="156"/>
      <c r="AJ551" s="156"/>
      <c r="AK551" s="156"/>
      <c r="AL551" s="156"/>
      <c r="AM551" s="156"/>
      <c r="AN551" s="156"/>
      <c r="AO551" s="156"/>
      <c r="AP551" s="156"/>
      <c r="AQ551" s="156"/>
      <c r="AR551" s="156"/>
      <c r="AS551" s="156"/>
      <c r="AT551" s="156"/>
      <c r="CC551" s="400"/>
    </row>
    <row r="552" spans="2:81">
      <c r="B552" s="167"/>
      <c r="C552" s="167"/>
      <c r="D552" s="167"/>
      <c r="E552" s="157"/>
      <c r="F552" s="157"/>
      <c r="G552" s="157"/>
      <c r="H552" s="159"/>
      <c r="I552" s="159"/>
      <c r="J552" s="399"/>
      <c r="K552" s="156"/>
      <c r="L552" s="156"/>
      <c r="M552" s="156"/>
      <c r="N552" s="156"/>
      <c r="O552" s="156"/>
      <c r="P552" s="156"/>
      <c r="Q552" s="156"/>
      <c r="R552" s="156"/>
      <c r="S552" s="156"/>
      <c r="T552" s="156"/>
      <c r="U552" s="156"/>
      <c r="V552" s="156"/>
      <c r="W552" s="156"/>
      <c r="X552" s="156"/>
      <c r="Y552" s="156"/>
      <c r="Z552" s="156"/>
      <c r="AA552" s="156"/>
      <c r="AB552" s="156"/>
      <c r="AC552" s="156"/>
      <c r="AD552" s="156"/>
      <c r="AE552" s="156"/>
      <c r="AF552" s="156"/>
      <c r="AG552" s="156"/>
      <c r="AH552" s="156"/>
      <c r="AI552" s="156"/>
      <c r="AJ552" s="156"/>
      <c r="AK552" s="156"/>
      <c r="AL552" s="156"/>
      <c r="AM552" s="156"/>
      <c r="AN552" s="156"/>
      <c r="AO552" s="156"/>
      <c r="AP552" s="156"/>
      <c r="AQ552" s="156"/>
      <c r="AR552" s="156"/>
      <c r="AS552" s="156"/>
      <c r="AT552" s="156"/>
      <c r="CC552" s="400"/>
    </row>
    <row r="553" spans="2:81">
      <c r="B553" s="167"/>
      <c r="C553" s="167"/>
      <c r="D553" s="167"/>
      <c r="E553" s="157"/>
      <c r="F553" s="157"/>
      <c r="G553" s="157"/>
      <c r="H553" s="159"/>
      <c r="I553" s="159"/>
      <c r="J553" s="399"/>
      <c r="K553" s="156"/>
      <c r="L553" s="156"/>
      <c r="M553" s="156"/>
      <c r="N553" s="156"/>
      <c r="O553" s="156"/>
      <c r="P553" s="156"/>
      <c r="Q553" s="156"/>
      <c r="R553" s="156"/>
      <c r="S553" s="156"/>
      <c r="T553" s="156"/>
      <c r="U553" s="156"/>
      <c r="V553" s="156"/>
      <c r="W553" s="156"/>
      <c r="X553" s="156"/>
      <c r="Y553" s="156"/>
      <c r="Z553" s="156"/>
      <c r="AA553" s="156"/>
      <c r="AB553" s="156"/>
      <c r="AC553" s="156"/>
      <c r="AD553" s="156"/>
      <c r="AE553" s="156"/>
      <c r="AF553" s="156"/>
      <c r="AG553" s="156"/>
      <c r="AH553" s="156"/>
      <c r="AI553" s="156"/>
      <c r="AJ553" s="156"/>
      <c r="AK553" s="156"/>
      <c r="AL553" s="156"/>
      <c r="AM553" s="156"/>
      <c r="AN553" s="156"/>
      <c r="AO553" s="156"/>
      <c r="AP553" s="156"/>
      <c r="AQ553" s="156"/>
      <c r="AR553" s="156"/>
      <c r="AS553" s="156"/>
      <c r="AT553" s="156"/>
      <c r="CC553" s="400"/>
    </row>
    <row r="554" spans="2:81">
      <c r="B554" s="167"/>
      <c r="C554" s="167"/>
      <c r="D554" s="167"/>
      <c r="E554" s="157"/>
      <c r="F554" s="157"/>
      <c r="G554" s="157"/>
      <c r="H554" s="159"/>
      <c r="I554" s="159"/>
      <c r="J554" s="399"/>
      <c r="K554" s="156"/>
      <c r="L554" s="156"/>
      <c r="M554" s="156"/>
      <c r="N554" s="156"/>
      <c r="O554" s="156"/>
      <c r="P554" s="156"/>
      <c r="Q554" s="156"/>
      <c r="R554" s="156"/>
      <c r="S554" s="156"/>
      <c r="T554" s="156"/>
      <c r="U554" s="156"/>
      <c r="V554" s="156"/>
      <c r="W554" s="156"/>
      <c r="X554" s="156"/>
      <c r="Y554" s="156"/>
      <c r="Z554" s="156"/>
      <c r="AA554" s="156"/>
      <c r="AB554" s="156"/>
      <c r="AC554" s="156"/>
      <c r="AD554" s="156"/>
      <c r="AE554" s="156"/>
      <c r="AF554" s="156"/>
      <c r="AG554" s="156"/>
      <c r="AH554" s="156"/>
      <c r="AI554" s="156"/>
      <c r="AJ554" s="156"/>
      <c r="AK554" s="156"/>
      <c r="AL554" s="156"/>
      <c r="AM554" s="156"/>
      <c r="AN554" s="156"/>
      <c r="AO554" s="156"/>
      <c r="AP554" s="156"/>
      <c r="AQ554" s="156"/>
      <c r="AR554" s="156"/>
      <c r="AS554" s="156"/>
      <c r="AT554" s="156"/>
      <c r="CC554" s="400"/>
    </row>
    <row r="555" spans="2:81">
      <c r="B555" s="167"/>
      <c r="C555" s="167"/>
      <c r="D555" s="167"/>
      <c r="E555" s="157"/>
      <c r="F555" s="157"/>
      <c r="G555" s="157"/>
      <c r="H555" s="159"/>
      <c r="I555" s="159"/>
      <c r="J555" s="399"/>
      <c r="K555" s="156"/>
      <c r="L555" s="156"/>
      <c r="M555" s="156"/>
      <c r="N555" s="156"/>
      <c r="O555" s="156"/>
      <c r="P555" s="156"/>
      <c r="Q555" s="156"/>
      <c r="R555" s="156"/>
      <c r="S555" s="156"/>
      <c r="T555" s="156"/>
      <c r="U555" s="156"/>
      <c r="V555" s="156"/>
      <c r="W555" s="156"/>
      <c r="X555" s="156"/>
      <c r="Y555" s="156"/>
      <c r="Z555" s="156"/>
      <c r="AA555" s="156"/>
      <c r="AB555" s="156"/>
      <c r="AC555" s="156"/>
      <c r="AD555" s="156"/>
      <c r="AE555" s="156"/>
      <c r="AF555" s="156"/>
      <c r="AG555" s="156"/>
      <c r="AH555" s="156"/>
      <c r="AI555" s="156"/>
      <c r="AJ555" s="156"/>
      <c r="AK555" s="156"/>
      <c r="AL555" s="156"/>
      <c r="AM555" s="156"/>
      <c r="AN555" s="156"/>
      <c r="AO555" s="156"/>
      <c r="AP555" s="156"/>
      <c r="AQ555" s="156"/>
      <c r="AR555" s="156"/>
      <c r="AS555" s="156"/>
      <c r="AT555" s="156"/>
      <c r="CC555" s="400"/>
    </row>
    <row r="556" spans="2:81">
      <c r="B556" s="167"/>
      <c r="C556" s="167"/>
      <c r="D556" s="167"/>
      <c r="E556" s="157"/>
      <c r="F556" s="157"/>
      <c r="G556" s="157"/>
      <c r="H556" s="159"/>
      <c r="I556" s="159"/>
      <c r="J556" s="399"/>
      <c r="K556" s="156"/>
      <c r="L556" s="156"/>
      <c r="M556" s="156"/>
      <c r="N556" s="156"/>
      <c r="O556" s="156"/>
      <c r="P556" s="156"/>
      <c r="Q556" s="156"/>
      <c r="R556" s="156"/>
      <c r="S556" s="156"/>
      <c r="T556" s="156"/>
      <c r="U556" s="156"/>
      <c r="V556" s="156"/>
      <c r="W556" s="156"/>
      <c r="X556" s="156"/>
      <c r="Y556" s="156"/>
      <c r="Z556" s="156"/>
      <c r="AA556" s="156"/>
      <c r="AB556" s="156"/>
      <c r="AC556" s="156"/>
      <c r="AD556" s="156"/>
      <c r="AE556" s="156"/>
      <c r="AF556" s="156"/>
      <c r="AG556" s="156"/>
      <c r="AH556" s="156"/>
      <c r="AI556" s="156"/>
      <c r="AJ556" s="156"/>
      <c r="AK556" s="156"/>
      <c r="AL556" s="156"/>
      <c r="AM556" s="156"/>
      <c r="AN556" s="156"/>
      <c r="AO556" s="156"/>
      <c r="AP556" s="156"/>
      <c r="AQ556" s="156"/>
      <c r="AR556" s="156"/>
      <c r="AS556" s="156"/>
      <c r="AT556" s="156"/>
      <c r="CC556" s="400"/>
    </row>
    <row r="557" spans="2:81">
      <c r="B557" s="167"/>
      <c r="C557" s="167"/>
      <c r="D557" s="167"/>
      <c r="E557" s="157"/>
      <c r="F557" s="157"/>
      <c r="G557" s="157"/>
      <c r="H557" s="159"/>
      <c r="I557" s="159"/>
      <c r="J557" s="399"/>
      <c r="K557" s="156"/>
      <c r="L557" s="156"/>
      <c r="M557" s="156"/>
      <c r="N557" s="156"/>
      <c r="O557" s="156"/>
      <c r="P557" s="156"/>
      <c r="Q557" s="156"/>
      <c r="R557" s="156"/>
      <c r="S557" s="156"/>
      <c r="T557" s="156"/>
      <c r="U557" s="156"/>
      <c r="V557" s="156"/>
      <c r="W557" s="156"/>
      <c r="X557" s="156"/>
      <c r="Y557" s="156"/>
      <c r="Z557" s="156"/>
      <c r="AA557" s="156"/>
      <c r="AB557" s="156"/>
      <c r="AC557" s="156"/>
      <c r="AD557" s="156"/>
      <c r="AE557" s="156"/>
      <c r="AF557" s="156"/>
      <c r="AG557" s="156"/>
      <c r="AH557" s="156"/>
      <c r="AI557" s="156"/>
      <c r="AJ557" s="156"/>
      <c r="AK557" s="156"/>
      <c r="AL557" s="156"/>
      <c r="AM557" s="156"/>
      <c r="AN557" s="156"/>
      <c r="AO557" s="156"/>
      <c r="AP557" s="156"/>
      <c r="AQ557" s="156"/>
      <c r="AR557" s="156"/>
      <c r="AS557" s="156"/>
      <c r="AT557" s="156"/>
      <c r="CC557" s="400"/>
    </row>
    <row r="558" spans="2:81">
      <c r="B558" s="167"/>
      <c r="C558" s="167"/>
      <c r="D558" s="167"/>
      <c r="E558" s="157"/>
      <c r="F558" s="157"/>
      <c r="G558" s="157"/>
      <c r="H558" s="159"/>
      <c r="I558" s="159"/>
      <c r="J558" s="399"/>
      <c r="K558" s="156"/>
      <c r="L558" s="156"/>
      <c r="M558" s="156"/>
      <c r="N558" s="156"/>
      <c r="O558" s="156"/>
      <c r="P558" s="156"/>
      <c r="Q558" s="156"/>
      <c r="R558" s="156"/>
      <c r="S558" s="156"/>
      <c r="T558" s="156"/>
      <c r="U558" s="156"/>
      <c r="V558" s="156"/>
      <c r="W558" s="156"/>
      <c r="X558" s="156"/>
      <c r="Y558" s="156"/>
      <c r="Z558" s="156"/>
      <c r="AA558" s="156"/>
      <c r="AB558" s="156"/>
      <c r="AC558" s="156"/>
      <c r="AD558" s="156"/>
      <c r="AE558" s="156"/>
      <c r="AF558" s="156"/>
      <c r="AG558" s="156"/>
      <c r="AH558" s="156"/>
      <c r="AI558" s="156"/>
      <c r="AJ558" s="156"/>
      <c r="AK558" s="156"/>
      <c r="AL558" s="156"/>
      <c r="AM558" s="156"/>
      <c r="AN558" s="156"/>
      <c r="AO558" s="156"/>
      <c r="AP558" s="156"/>
      <c r="AQ558" s="156"/>
      <c r="AR558" s="156"/>
      <c r="AS558" s="156"/>
      <c r="AT558" s="156"/>
      <c r="CC558" s="400"/>
    </row>
    <row r="559" spans="2:81">
      <c r="B559" s="167"/>
      <c r="C559" s="167"/>
      <c r="D559" s="167"/>
      <c r="E559" s="157"/>
      <c r="F559" s="157"/>
      <c r="G559" s="157"/>
      <c r="H559" s="159"/>
      <c r="I559" s="159"/>
      <c r="J559" s="399"/>
      <c r="K559" s="156"/>
      <c r="L559" s="156"/>
      <c r="M559" s="156"/>
      <c r="N559" s="156"/>
      <c r="O559" s="156"/>
      <c r="P559" s="156"/>
      <c r="Q559" s="156"/>
      <c r="R559" s="156"/>
      <c r="S559" s="156"/>
      <c r="T559" s="156"/>
      <c r="U559" s="156"/>
      <c r="V559" s="156"/>
      <c r="W559" s="156"/>
      <c r="X559" s="156"/>
      <c r="Y559" s="156"/>
      <c r="Z559" s="156"/>
      <c r="AA559" s="156"/>
      <c r="AB559" s="156"/>
      <c r="AC559" s="156"/>
      <c r="AD559" s="156"/>
      <c r="AE559" s="156"/>
      <c r="AF559" s="156"/>
      <c r="AG559" s="156"/>
      <c r="AH559" s="156"/>
      <c r="AI559" s="156"/>
      <c r="AJ559" s="156"/>
      <c r="AK559" s="156"/>
      <c r="AL559" s="156"/>
      <c r="AM559" s="156"/>
      <c r="AN559" s="156"/>
      <c r="AO559" s="156"/>
      <c r="AP559" s="156"/>
      <c r="AQ559" s="156"/>
      <c r="AR559" s="156"/>
      <c r="AS559" s="156"/>
      <c r="AT559" s="156"/>
      <c r="CC559" s="400"/>
    </row>
    <row r="560" spans="2:81">
      <c r="B560" s="167"/>
      <c r="C560" s="167"/>
      <c r="D560" s="167"/>
      <c r="E560" s="157"/>
      <c r="F560" s="157"/>
      <c r="G560" s="157"/>
      <c r="H560" s="159"/>
      <c r="I560" s="159"/>
      <c r="J560" s="399"/>
      <c r="K560" s="156"/>
      <c r="L560" s="156"/>
      <c r="M560" s="156"/>
      <c r="N560" s="156"/>
      <c r="O560" s="156"/>
      <c r="P560" s="156"/>
      <c r="Q560" s="156"/>
      <c r="R560" s="156"/>
      <c r="S560" s="156"/>
      <c r="T560" s="156"/>
      <c r="U560" s="156"/>
      <c r="V560" s="156"/>
      <c r="W560" s="156"/>
      <c r="X560" s="156"/>
      <c r="Y560" s="156"/>
      <c r="Z560" s="156"/>
      <c r="AA560" s="156"/>
      <c r="AB560" s="156"/>
      <c r="AC560" s="156"/>
      <c r="AD560" s="156"/>
      <c r="AE560" s="156"/>
      <c r="AF560" s="156"/>
      <c r="AG560" s="156"/>
      <c r="AH560" s="156"/>
      <c r="AI560" s="156"/>
      <c r="AJ560" s="156"/>
      <c r="AK560" s="156"/>
      <c r="AL560" s="156"/>
      <c r="AM560" s="156"/>
      <c r="AN560" s="156"/>
      <c r="AO560" s="156"/>
      <c r="AP560" s="156"/>
      <c r="AQ560" s="156"/>
      <c r="AR560" s="156"/>
      <c r="AS560" s="156"/>
      <c r="AT560" s="156"/>
      <c r="CC560" s="400"/>
    </row>
    <row r="561" spans="2:81">
      <c r="B561" s="167"/>
      <c r="C561" s="167"/>
      <c r="D561" s="167"/>
      <c r="E561" s="157"/>
      <c r="F561" s="157"/>
      <c r="G561" s="157"/>
      <c r="H561" s="159"/>
      <c r="I561" s="159"/>
      <c r="J561" s="399"/>
      <c r="K561" s="156"/>
      <c r="L561" s="156"/>
      <c r="M561" s="156"/>
      <c r="N561" s="156"/>
      <c r="O561" s="156"/>
      <c r="P561" s="156"/>
      <c r="Q561" s="156"/>
      <c r="R561" s="156"/>
      <c r="S561" s="156"/>
      <c r="T561" s="156"/>
      <c r="U561" s="156"/>
      <c r="V561" s="156"/>
      <c r="W561" s="156"/>
      <c r="X561" s="156"/>
      <c r="Y561" s="156"/>
      <c r="Z561" s="156"/>
      <c r="AA561" s="156"/>
      <c r="AB561" s="156"/>
      <c r="AC561" s="156"/>
      <c r="AD561" s="156"/>
      <c r="AE561" s="156"/>
      <c r="AF561" s="156"/>
      <c r="AG561" s="156"/>
      <c r="AH561" s="156"/>
      <c r="AI561" s="156"/>
      <c r="AJ561" s="156"/>
      <c r="AK561" s="156"/>
      <c r="AL561" s="156"/>
      <c r="AM561" s="156"/>
      <c r="AN561" s="156"/>
      <c r="AO561" s="156"/>
      <c r="AP561" s="156"/>
      <c r="AQ561" s="156"/>
      <c r="AR561" s="156"/>
      <c r="AS561" s="156"/>
      <c r="AT561" s="156"/>
      <c r="CC561" s="400"/>
    </row>
    <row r="562" spans="2:81">
      <c r="B562" s="167"/>
      <c r="C562" s="167"/>
      <c r="D562" s="167"/>
      <c r="E562" s="157"/>
      <c r="F562" s="157"/>
      <c r="G562" s="157"/>
      <c r="H562" s="159"/>
      <c r="I562" s="159"/>
      <c r="J562" s="399"/>
      <c r="K562" s="156"/>
      <c r="L562" s="156"/>
      <c r="M562" s="156"/>
      <c r="N562" s="156"/>
      <c r="O562" s="156"/>
      <c r="P562" s="156"/>
      <c r="Q562" s="156"/>
      <c r="R562" s="156"/>
      <c r="S562" s="156"/>
      <c r="T562" s="156"/>
      <c r="U562" s="156"/>
      <c r="V562" s="156"/>
      <c r="W562" s="156"/>
      <c r="X562" s="156"/>
      <c r="Y562" s="156"/>
      <c r="Z562" s="156"/>
      <c r="AA562" s="156"/>
      <c r="AB562" s="156"/>
      <c r="AC562" s="156"/>
      <c r="AD562" s="156"/>
      <c r="AE562" s="156"/>
      <c r="AF562" s="156"/>
      <c r="AG562" s="156"/>
      <c r="AH562" s="156"/>
      <c r="AI562" s="156"/>
      <c r="AJ562" s="156"/>
      <c r="AK562" s="156"/>
      <c r="AL562" s="156"/>
      <c r="AM562" s="156"/>
      <c r="AN562" s="156"/>
      <c r="AO562" s="156"/>
      <c r="AP562" s="156"/>
      <c r="AQ562" s="156"/>
      <c r="AR562" s="156"/>
      <c r="AS562" s="156"/>
      <c r="AT562" s="156"/>
      <c r="CC562" s="400"/>
    </row>
    <row r="563" spans="2:81">
      <c r="B563" s="167"/>
      <c r="C563" s="167"/>
      <c r="D563" s="167"/>
      <c r="E563" s="157"/>
      <c r="F563" s="157"/>
      <c r="G563" s="157"/>
      <c r="H563" s="159"/>
      <c r="I563" s="159"/>
      <c r="J563" s="399"/>
      <c r="K563" s="156"/>
      <c r="L563" s="156"/>
      <c r="M563" s="156"/>
      <c r="N563" s="156"/>
      <c r="O563" s="156"/>
      <c r="P563" s="156"/>
      <c r="Q563" s="156"/>
      <c r="R563" s="156"/>
      <c r="S563" s="156"/>
      <c r="T563" s="156"/>
      <c r="U563" s="156"/>
      <c r="V563" s="156"/>
      <c r="W563" s="156"/>
      <c r="X563" s="156"/>
      <c r="Y563" s="156"/>
      <c r="Z563" s="156"/>
      <c r="AA563" s="156"/>
      <c r="AB563" s="156"/>
      <c r="AC563" s="156"/>
      <c r="AD563" s="156"/>
      <c r="AE563" s="156"/>
      <c r="AF563" s="156"/>
      <c r="AG563" s="156"/>
      <c r="AH563" s="156"/>
      <c r="AI563" s="156"/>
      <c r="AJ563" s="156"/>
      <c r="AK563" s="156"/>
      <c r="AL563" s="156"/>
      <c r="AM563" s="156"/>
      <c r="AN563" s="156"/>
      <c r="AO563" s="156"/>
      <c r="AP563" s="156"/>
      <c r="AQ563" s="156"/>
      <c r="AR563" s="156"/>
      <c r="AS563" s="156"/>
      <c r="AT563" s="156"/>
      <c r="CC563" s="400"/>
    </row>
    <row r="564" spans="2:81">
      <c r="B564" s="167"/>
      <c r="C564" s="167"/>
      <c r="D564" s="167"/>
      <c r="E564" s="157"/>
      <c r="F564" s="157"/>
      <c r="G564" s="157"/>
      <c r="H564" s="159"/>
      <c r="I564" s="159"/>
      <c r="J564" s="399"/>
      <c r="K564" s="156"/>
      <c r="L564" s="156"/>
      <c r="M564" s="156"/>
      <c r="N564" s="156"/>
      <c r="O564" s="156"/>
      <c r="P564" s="156"/>
      <c r="Q564" s="156"/>
      <c r="R564" s="156"/>
      <c r="S564" s="156"/>
      <c r="T564" s="156"/>
      <c r="U564" s="156"/>
      <c r="V564" s="156"/>
      <c r="W564" s="156"/>
      <c r="X564" s="156"/>
      <c r="Y564" s="156"/>
      <c r="Z564" s="156"/>
      <c r="AA564" s="156"/>
      <c r="AB564" s="156"/>
      <c r="AC564" s="156"/>
      <c r="AD564" s="156"/>
      <c r="AE564" s="156"/>
      <c r="AF564" s="156"/>
      <c r="AG564" s="156"/>
      <c r="AH564" s="156"/>
      <c r="AI564" s="156"/>
      <c r="AJ564" s="156"/>
      <c r="AK564" s="156"/>
      <c r="AL564" s="156"/>
      <c r="AM564" s="156"/>
      <c r="AN564" s="156"/>
      <c r="AO564" s="156"/>
      <c r="AP564" s="156"/>
      <c r="AQ564" s="156"/>
      <c r="AR564" s="156"/>
      <c r="AS564" s="156"/>
      <c r="AT564" s="156"/>
      <c r="CC564" s="400"/>
    </row>
    <row r="565" spans="2:81">
      <c r="B565" s="167"/>
      <c r="C565" s="167"/>
      <c r="D565" s="167"/>
      <c r="E565" s="157"/>
      <c r="F565" s="157"/>
      <c r="G565" s="157"/>
      <c r="H565" s="159"/>
      <c r="I565" s="159"/>
      <c r="J565" s="399"/>
      <c r="K565" s="156"/>
      <c r="L565" s="156"/>
      <c r="M565" s="156"/>
      <c r="N565" s="156"/>
      <c r="O565" s="156"/>
      <c r="P565" s="156"/>
      <c r="Q565" s="156"/>
      <c r="R565" s="156"/>
      <c r="S565" s="156"/>
      <c r="T565" s="156"/>
      <c r="U565" s="156"/>
      <c r="V565" s="156"/>
      <c r="W565" s="156"/>
      <c r="X565" s="156"/>
      <c r="Y565" s="156"/>
      <c r="Z565" s="156"/>
      <c r="AA565" s="156"/>
      <c r="AB565" s="156"/>
      <c r="AC565" s="156"/>
      <c r="AD565" s="156"/>
      <c r="AE565" s="156"/>
      <c r="AF565" s="156"/>
      <c r="AG565" s="156"/>
      <c r="AH565" s="156"/>
      <c r="AI565" s="156"/>
      <c r="AJ565" s="156"/>
      <c r="AK565" s="156"/>
      <c r="AL565" s="156"/>
      <c r="AM565" s="156"/>
      <c r="AN565" s="156"/>
      <c r="AO565" s="156"/>
      <c r="AP565" s="156"/>
      <c r="AQ565" s="156"/>
      <c r="AR565" s="156"/>
      <c r="AS565" s="156"/>
      <c r="AT565" s="156"/>
      <c r="CC565" s="400"/>
    </row>
    <row r="566" spans="2:81">
      <c r="B566" s="167"/>
      <c r="C566" s="167"/>
      <c r="D566" s="167"/>
      <c r="E566" s="157"/>
      <c r="F566" s="157"/>
      <c r="G566" s="157"/>
      <c r="H566" s="159"/>
      <c r="I566" s="159"/>
      <c r="J566" s="399"/>
      <c r="K566" s="156"/>
      <c r="L566" s="156"/>
      <c r="M566" s="156"/>
      <c r="N566" s="156"/>
      <c r="O566" s="156"/>
      <c r="P566" s="156"/>
      <c r="Q566" s="156"/>
      <c r="R566" s="156"/>
      <c r="S566" s="156"/>
      <c r="T566" s="156"/>
      <c r="U566" s="156"/>
      <c r="V566" s="156"/>
      <c r="W566" s="156"/>
      <c r="X566" s="156"/>
      <c r="Y566" s="156"/>
      <c r="Z566" s="156"/>
      <c r="AA566" s="156"/>
      <c r="AB566" s="156"/>
      <c r="AC566" s="156"/>
      <c r="AD566" s="156"/>
      <c r="AE566" s="156"/>
      <c r="AF566" s="156"/>
      <c r="AG566" s="156"/>
      <c r="AH566" s="156"/>
      <c r="AI566" s="156"/>
      <c r="AJ566" s="156"/>
      <c r="AK566" s="156"/>
      <c r="AL566" s="156"/>
      <c r="AM566" s="156"/>
      <c r="AN566" s="156"/>
      <c r="AO566" s="156"/>
      <c r="AP566" s="156"/>
      <c r="AQ566" s="156"/>
      <c r="AR566" s="156"/>
      <c r="AS566" s="156"/>
      <c r="AT566" s="156"/>
      <c r="CC566" s="400"/>
    </row>
    <row r="567" spans="2:81">
      <c r="B567" s="167"/>
      <c r="C567" s="167"/>
      <c r="D567" s="167"/>
      <c r="E567" s="157"/>
      <c r="F567" s="157"/>
      <c r="G567" s="157"/>
      <c r="H567" s="159"/>
      <c r="I567" s="159"/>
      <c r="J567" s="399"/>
      <c r="K567" s="156"/>
      <c r="L567" s="156"/>
      <c r="M567" s="156"/>
      <c r="N567" s="156"/>
      <c r="O567" s="156"/>
      <c r="P567" s="156"/>
      <c r="Q567" s="156"/>
      <c r="R567" s="156"/>
      <c r="S567" s="156"/>
      <c r="T567" s="156"/>
      <c r="U567" s="156"/>
      <c r="V567" s="156"/>
      <c r="W567" s="156"/>
      <c r="X567" s="156"/>
      <c r="Y567" s="156"/>
      <c r="Z567" s="156"/>
      <c r="AA567" s="156"/>
      <c r="AB567" s="156"/>
      <c r="AC567" s="156"/>
      <c r="AD567" s="156"/>
      <c r="AE567" s="156"/>
      <c r="AF567" s="156"/>
      <c r="AG567" s="156"/>
      <c r="AH567" s="156"/>
      <c r="AI567" s="156"/>
      <c r="AJ567" s="156"/>
      <c r="AK567" s="156"/>
      <c r="AL567" s="156"/>
      <c r="AM567" s="156"/>
      <c r="AN567" s="156"/>
      <c r="AO567" s="156"/>
      <c r="AP567" s="156"/>
      <c r="AQ567" s="156"/>
      <c r="AR567" s="156"/>
      <c r="AS567" s="156"/>
      <c r="AT567" s="156"/>
      <c r="CC567" s="400"/>
    </row>
    <row r="568" spans="2:81">
      <c r="B568" s="167"/>
      <c r="C568" s="167"/>
      <c r="D568" s="167"/>
      <c r="E568" s="157"/>
      <c r="F568" s="157"/>
      <c r="G568" s="157"/>
      <c r="H568" s="159"/>
      <c r="I568" s="159"/>
      <c r="J568" s="399"/>
      <c r="K568" s="156"/>
      <c r="L568" s="156"/>
      <c r="M568" s="156"/>
      <c r="N568" s="156"/>
      <c r="O568" s="156"/>
      <c r="P568" s="156"/>
      <c r="Q568" s="156"/>
      <c r="R568" s="156"/>
      <c r="S568" s="156"/>
      <c r="T568" s="156"/>
      <c r="U568" s="156"/>
      <c r="V568" s="156"/>
      <c r="W568" s="156"/>
      <c r="X568" s="156"/>
      <c r="Y568" s="156"/>
      <c r="Z568" s="156"/>
      <c r="AA568" s="156"/>
      <c r="AB568" s="156"/>
      <c r="AC568" s="156"/>
      <c r="AD568" s="156"/>
      <c r="AE568" s="156"/>
      <c r="AF568" s="156"/>
      <c r="AG568" s="156"/>
      <c r="AH568" s="156"/>
      <c r="AI568" s="156"/>
      <c r="AJ568" s="156"/>
      <c r="AK568" s="156"/>
      <c r="AL568" s="156"/>
      <c r="AM568" s="156"/>
      <c r="AN568" s="156"/>
      <c r="AO568" s="156"/>
      <c r="AP568" s="156"/>
      <c r="AQ568" s="156"/>
      <c r="AR568" s="156"/>
      <c r="AS568" s="156"/>
      <c r="AT568" s="156"/>
      <c r="CC568" s="400"/>
    </row>
    <row r="569" spans="2:81">
      <c r="B569" s="167"/>
      <c r="C569" s="167"/>
      <c r="D569" s="167"/>
      <c r="E569" s="157"/>
      <c r="F569" s="157"/>
      <c r="G569" s="157"/>
      <c r="H569" s="159"/>
      <c r="I569" s="159"/>
      <c r="J569" s="399"/>
      <c r="K569" s="156"/>
      <c r="L569" s="156"/>
      <c r="M569" s="156"/>
      <c r="N569" s="156"/>
      <c r="O569" s="156"/>
      <c r="P569" s="156"/>
      <c r="Q569" s="156"/>
      <c r="R569" s="156"/>
      <c r="S569" s="156"/>
      <c r="T569" s="156"/>
      <c r="U569" s="156"/>
      <c r="V569" s="156"/>
      <c r="W569" s="156"/>
      <c r="X569" s="156"/>
      <c r="Y569" s="156"/>
      <c r="Z569" s="156"/>
      <c r="AA569" s="156"/>
      <c r="AB569" s="156"/>
      <c r="AC569" s="156"/>
      <c r="AD569" s="156"/>
      <c r="AE569" s="156"/>
      <c r="AF569" s="156"/>
      <c r="AG569" s="156"/>
      <c r="AH569" s="156"/>
      <c r="AI569" s="156"/>
      <c r="AJ569" s="156"/>
      <c r="AK569" s="156"/>
      <c r="AL569" s="156"/>
      <c r="AM569" s="156"/>
      <c r="AN569" s="156"/>
      <c r="AO569" s="156"/>
      <c r="AP569" s="156"/>
      <c r="AQ569" s="156"/>
      <c r="AR569" s="156"/>
      <c r="AS569" s="156"/>
      <c r="AT569" s="156"/>
      <c r="CC569" s="400"/>
    </row>
    <row r="570" spans="2:81">
      <c r="B570" s="167"/>
      <c r="C570" s="167"/>
      <c r="D570" s="167"/>
      <c r="E570" s="157"/>
      <c r="F570" s="157"/>
      <c r="G570" s="157"/>
      <c r="H570" s="159"/>
      <c r="I570" s="159"/>
      <c r="J570" s="399"/>
      <c r="K570" s="156"/>
      <c r="L570" s="156"/>
      <c r="M570" s="156"/>
      <c r="N570" s="156"/>
      <c r="O570" s="156"/>
      <c r="P570" s="156"/>
      <c r="Q570" s="156"/>
      <c r="R570" s="156"/>
      <c r="S570" s="156"/>
      <c r="T570" s="156"/>
      <c r="U570" s="156"/>
      <c r="V570" s="156"/>
      <c r="W570" s="156"/>
      <c r="X570" s="156"/>
      <c r="Y570" s="156"/>
      <c r="Z570" s="156"/>
      <c r="AA570" s="156"/>
      <c r="AB570" s="156"/>
      <c r="AC570" s="156"/>
      <c r="AD570" s="156"/>
      <c r="AE570" s="156"/>
      <c r="AF570" s="156"/>
      <c r="AG570" s="156"/>
      <c r="AH570" s="156"/>
      <c r="AI570" s="156"/>
      <c r="AJ570" s="156"/>
      <c r="AK570" s="156"/>
      <c r="AL570" s="156"/>
      <c r="AM570" s="156"/>
      <c r="AN570" s="156"/>
      <c r="AO570" s="156"/>
      <c r="AP570" s="156"/>
      <c r="AQ570" s="156"/>
      <c r="AR570" s="156"/>
      <c r="AS570" s="156"/>
      <c r="AT570" s="156"/>
      <c r="CC570" s="400"/>
    </row>
    <row r="571" spans="2:81">
      <c r="B571" s="167"/>
      <c r="C571" s="167"/>
      <c r="D571" s="167"/>
      <c r="E571" s="157"/>
      <c r="F571" s="157"/>
      <c r="G571" s="157"/>
      <c r="H571" s="159"/>
      <c r="I571" s="159"/>
      <c r="J571" s="399"/>
      <c r="K571" s="156"/>
      <c r="L571" s="156"/>
      <c r="M571" s="156"/>
      <c r="N571" s="156"/>
      <c r="O571" s="156"/>
      <c r="P571" s="156"/>
      <c r="Q571" s="156"/>
      <c r="R571" s="156"/>
      <c r="S571" s="156"/>
      <c r="T571" s="156"/>
      <c r="U571" s="156"/>
      <c r="V571" s="156"/>
      <c r="W571" s="156"/>
      <c r="X571" s="156"/>
      <c r="Y571" s="156"/>
      <c r="Z571" s="156"/>
      <c r="AA571" s="156"/>
      <c r="AB571" s="156"/>
      <c r="AC571" s="156"/>
      <c r="AD571" s="156"/>
      <c r="AE571" s="156"/>
      <c r="AF571" s="156"/>
      <c r="AG571" s="156"/>
      <c r="AH571" s="156"/>
      <c r="AI571" s="156"/>
      <c r="AJ571" s="156"/>
      <c r="AK571" s="156"/>
      <c r="AL571" s="156"/>
      <c r="AM571" s="156"/>
      <c r="AN571" s="156"/>
      <c r="AO571" s="156"/>
      <c r="AP571" s="156"/>
      <c r="AQ571" s="156"/>
      <c r="AR571" s="156"/>
      <c r="AS571" s="156"/>
      <c r="AT571" s="156"/>
      <c r="CC571" s="400"/>
    </row>
    <row r="572" spans="2:81">
      <c r="B572" s="167"/>
      <c r="C572" s="167"/>
      <c r="D572" s="167"/>
      <c r="E572" s="157"/>
      <c r="F572" s="157"/>
      <c r="G572" s="157"/>
      <c r="H572" s="159"/>
      <c r="I572" s="159"/>
      <c r="J572" s="399"/>
      <c r="K572" s="156"/>
      <c r="L572" s="156"/>
      <c r="M572" s="156"/>
      <c r="N572" s="156"/>
      <c r="O572" s="156"/>
      <c r="P572" s="156"/>
      <c r="Q572" s="156"/>
      <c r="R572" s="156"/>
      <c r="S572" s="156"/>
      <c r="T572" s="156"/>
      <c r="U572" s="156"/>
      <c r="V572" s="156"/>
      <c r="W572" s="156"/>
      <c r="X572" s="156"/>
      <c r="Y572" s="156"/>
      <c r="Z572" s="156"/>
      <c r="AA572" s="156"/>
      <c r="AB572" s="156"/>
      <c r="AC572" s="156"/>
      <c r="AD572" s="156"/>
      <c r="AE572" s="156"/>
      <c r="AF572" s="156"/>
      <c r="AG572" s="156"/>
      <c r="AH572" s="156"/>
      <c r="AI572" s="156"/>
      <c r="AJ572" s="156"/>
      <c r="AK572" s="156"/>
      <c r="AL572" s="156"/>
      <c r="AM572" s="156"/>
      <c r="AN572" s="156"/>
      <c r="AO572" s="156"/>
      <c r="AP572" s="156"/>
      <c r="AQ572" s="156"/>
      <c r="AR572" s="156"/>
      <c r="AS572" s="156"/>
      <c r="AT572" s="156"/>
      <c r="CC572" s="400"/>
    </row>
    <row r="573" spans="2:81">
      <c r="B573" s="167"/>
      <c r="C573" s="167"/>
      <c r="D573" s="167"/>
      <c r="E573" s="157"/>
      <c r="F573" s="157"/>
      <c r="G573" s="157"/>
      <c r="H573" s="159"/>
      <c r="I573" s="159"/>
      <c r="J573" s="399"/>
      <c r="K573" s="156"/>
      <c r="L573" s="156"/>
      <c r="M573" s="156"/>
      <c r="N573" s="156"/>
      <c r="O573" s="156"/>
      <c r="P573" s="156"/>
      <c r="Q573" s="156"/>
      <c r="R573" s="156"/>
      <c r="S573" s="156"/>
      <c r="T573" s="156"/>
      <c r="U573" s="156"/>
      <c r="V573" s="156"/>
      <c r="W573" s="156"/>
      <c r="X573" s="156"/>
      <c r="Y573" s="156"/>
      <c r="Z573" s="156"/>
      <c r="AA573" s="156"/>
      <c r="AB573" s="156"/>
      <c r="AC573" s="156"/>
      <c r="AD573" s="156"/>
      <c r="AE573" s="156"/>
      <c r="AF573" s="156"/>
      <c r="AG573" s="156"/>
      <c r="AH573" s="156"/>
      <c r="AI573" s="156"/>
      <c r="AJ573" s="156"/>
      <c r="AK573" s="156"/>
      <c r="AL573" s="156"/>
      <c r="AM573" s="156"/>
      <c r="AN573" s="156"/>
      <c r="AO573" s="156"/>
      <c r="AP573" s="156"/>
      <c r="AQ573" s="156"/>
      <c r="AR573" s="156"/>
      <c r="AS573" s="156"/>
      <c r="AT573" s="156"/>
      <c r="CC573" s="400"/>
    </row>
    <row r="574" spans="2:81">
      <c r="B574" s="167"/>
      <c r="C574" s="167"/>
      <c r="D574" s="167"/>
      <c r="E574" s="157"/>
      <c r="F574" s="157"/>
      <c r="G574" s="157"/>
      <c r="H574" s="159"/>
      <c r="I574" s="159"/>
      <c r="J574" s="399"/>
      <c r="K574" s="156"/>
      <c r="L574" s="156"/>
      <c r="M574" s="156"/>
      <c r="N574" s="156"/>
      <c r="O574" s="156"/>
      <c r="P574" s="156"/>
      <c r="Q574" s="156"/>
      <c r="R574" s="156"/>
      <c r="S574" s="156"/>
      <c r="T574" s="156"/>
      <c r="U574" s="156"/>
      <c r="V574" s="156"/>
      <c r="W574" s="156"/>
      <c r="X574" s="156"/>
      <c r="Y574" s="156"/>
      <c r="Z574" s="156"/>
      <c r="AA574" s="156"/>
      <c r="AB574" s="156"/>
      <c r="AC574" s="156"/>
      <c r="AD574" s="156"/>
      <c r="AE574" s="156"/>
      <c r="AF574" s="156"/>
      <c r="AG574" s="156"/>
      <c r="AH574" s="156"/>
      <c r="AI574" s="156"/>
      <c r="AJ574" s="156"/>
      <c r="AK574" s="156"/>
      <c r="AL574" s="156"/>
      <c r="AM574" s="156"/>
      <c r="AN574" s="156"/>
      <c r="AO574" s="156"/>
      <c r="AP574" s="156"/>
      <c r="AQ574" s="156"/>
      <c r="AR574" s="156"/>
      <c r="AS574" s="156"/>
      <c r="AT574" s="156"/>
      <c r="CC574" s="400"/>
    </row>
    <row r="575" spans="2:81">
      <c r="B575" s="167"/>
      <c r="C575" s="167"/>
      <c r="D575" s="167"/>
      <c r="E575" s="157"/>
      <c r="F575" s="157"/>
      <c r="G575" s="157"/>
      <c r="H575" s="159"/>
      <c r="I575" s="159"/>
      <c r="J575" s="399"/>
      <c r="K575" s="156"/>
      <c r="L575" s="156"/>
      <c r="M575" s="156"/>
      <c r="N575" s="156"/>
      <c r="O575" s="156"/>
      <c r="P575" s="156"/>
      <c r="Q575" s="156"/>
      <c r="R575" s="156"/>
      <c r="S575" s="156"/>
      <c r="T575" s="156"/>
      <c r="U575" s="156"/>
      <c r="V575" s="156"/>
      <c r="W575" s="156"/>
      <c r="X575" s="156"/>
      <c r="Y575" s="156"/>
      <c r="Z575" s="156"/>
      <c r="AA575" s="156"/>
      <c r="AB575" s="156"/>
      <c r="AC575" s="156"/>
      <c r="AD575" s="156"/>
      <c r="AE575" s="156"/>
      <c r="AF575" s="156"/>
      <c r="AG575" s="156"/>
      <c r="AH575" s="156"/>
      <c r="AI575" s="156"/>
      <c r="AJ575" s="156"/>
      <c r="AK575" s="156"/>
      <c r="AL575" s="156"/>
      <c r="AM575" s="156"/>
      <c r="AN575" s="156"/>
      <c r="AO575" s="156"/>
      <c r="AP575" s="156"/>
      <c r="AQ575" s="156"/>
      <c r="AR575" s="156"/>
      <c r="AS575" s="156"/>
      <c r="AT575" s="156"/>
      <c r="CC575" s="400"/>
    </row>
    <row r="576" spans="2:81">
      <c r="B576" s="167"/>
      <c r="C576" s="167"/>
      <c r="D576" s="167"/>
      <c r="E576" s="157"/>
      <c r="F576" s="157"/>
      <c r="G576" s="157"/>
      <c r="H576" s="159"/>
      <c r="I576" s="159"/>
      <c r="J576" s="399"/>
      <c r="K576" s="156"/>
      <c r="L576" s="156"/>
      <c r="M576" s="156"/>
      <c r="N576" s="156"/>
      <c r="O576" s="156"/>
      <c r="P576" s="156"/>
      <c r="Q576" s="156"/>
      <c r="R576" s="156"/>
      <c r="S576" s="156"/>
      <c r="T576" s="156"/>
      <c r="U576" s="156"/>
      <c r="V576" s="156"/>
      <c r="W576" s="156"/>
      <c r="X576" s="156"/>
      <c r="Y576" s="156"/>
      <c r="Z576" s="156"/>
      <c r="AA576" s="156"/>
      <c r="AB576" s="156"/>
      <c r="AC576" s="156"/>
      <c r="AD576" s="156"/>
      <c r="AE576" s="156"/>
      <c r="AF576" s="156"/>
      <c r="AG576" s="156"/>
      <c r="AH576" s="156"/>
      <c r="AI576" s="156"/>
      <c r="AJ576" s="156"/>
      <c r="AK576" s="156"/>
      <c r="AL576" s="156"/>
      <c r="AM576" s="156"/>
      <c r="AN576" s="156"/>
      <c r="AO576" s="156"/>
      <c r="AP576" s="156"/>
      <c r="AQ576" s="156"/>
      <c r="AR576" s="156"/>
      <c r="AS576" s="156"/>
      <c r="AT576" s="156"/>
      <c r="CC576" s="400"/>
    </row>
    <row r="577" spans="2:81">
      <c r="B577" s="167"/>
      <c r="C577" s="167"/>
      <c r="D577" s="167"/>
      <c r="E577" s="157"/>
      <c r="F577" s="157"/>
      <c r="G577" s="157"/>
      <c r="H577" s="159"/>
      <c r="I577" s="159"/>
      <c r="J577" s="399"/>
      <c r="K577" s="156"/>
      <c r="L577" s="156"/>
      <c r="M577" s="156"/>
      <c r="N577" s="156"/>
      <c r="O577" s="156"/>
      <c r="P577" s="156"/>
      <c r="Q577" s="156"/>
      <c r="R577" s="156"/>
      <c r="S577" s="156"/>
      <c r="T577" s="156"/>
      <c r="U577" s="156"/>
      <c r="V577" s="156"/>
      <c r="W577" s="156"/>
      <c r="X577" s="156"/>
      <c r="Y577" s="156"/>
      <c r="Z577" s="156"/>
      <c r="AA577" s="156"/>
      <c r="AB577" s="156"/>
      <c r="AC577" s="156"/>
      <c r="AD577" s="156"/>
      <c r="AE577" s="156"/>
      <c r="AF577" s="156"/>
      <c r="AG577" s="156"/>
      <c r="AH577" s="156"/>
      <c r="AI577" s="156"/>
      <c r="AJ577" s="156"/>
      <c r="AK577" s="156"/>
      <c r="AL577" s="156"/>
      <c r="AM577" s="156"/>
      <c r="AN577" s="156"/>
      <c r="AO577" s="156"/>
      <c r="AP577" s="156"/>
      <c r="AQ577" s="156"/>
      <c r="AR577" s="156"/>
      <c r="AS577" s="156"/>
      <c r="AT577" s="156"/>
      <c r="CC577" s="400"/>
    </row>
    <row r="578" spans="2:81">
      <c r="B578" s="167"/>
      <c r="C578" s="167"/>
      <c r="D578" s="167"/>
      <c r="E578" s="157"/>
      <c r="F578" s="157"/>
      <c r="G578" s="157"/>
      <c r="H578" s="159"/>
      <c r="I578" s="159"/>
      <c r="J578" s="399"/>
      <c r="K578" s="156"/>
      <c r="L578" s="156"/>
      <c r="M578" s="156"/>
      <c r="N578" s="156"/>
      <c r="O578" s="156"/>
      <c r="P578" s="156"/>
      <c r="Q578" s="156"/>
      <c r="R578" s="156"/>
      <c r="S578" s="156"/>
      <c r="T578" s="156"/>
      <c r="U578" s="156"/>
      <c r="V578" s="156"/>
      <c r="W578" s="156"/>
      <c r="X578" s="156"/>
      <c r="Y578" s="156"/>
      <c r="Z578" s="156"/>
      <c r="AA578" s="156"/>
      <c r="AB578" s="156"/>
      <c r="AC578" s="156"/>
      <c r="AD578" s="156"/>
      <c r="AE578" s="156"/>
      <c r="AF578" s="156"/>
      <c r="AG578" s="156"/>
      <c r="AH578" s="156"/>
      <c r="AI578" s="156"/>
      <c r="AJ578" s="156"/>
      <c r="AK578" s="156"/>
      <c r="AL578" s="156"/>
      <c r="AM578" s="156"/>
      <c r="AN578" s="156"/>
      <c r="AO578" s="156"/>
      <c r="AP578" s="156"/>
      <c r="AQ578" s="156"/>
      <c r="AR578" s="156"/>
      <c r="AS578" s="156"/>
      <c r="AT578" s="156"/>
      <c r="CC578" s="400"/>
    </row>
    <row r="579" spans="2:81">
      <c r="B579" s="167"/>
      <c r="C579" s="167"/>
      <c r="D579" s="167"/>
      <c r="E579" s="157"/>
      <c r="F579" s="157"/>
      <c r="G579" s="157"/>
      <c r="H579" s="159"/>
      <c r="I579" s="159"/>
      <c r="J579" s="399"/>
      <c r="K579" s="156"/>
      <c r="L579" s="156"/>
      <c r="M579" s="156"/>
      <c r="N579" s="156"/>
      <c r="O579" s="156"/>
      <c r="P579" s="156"/>
      <c r="Q579" s="156"/>
      <c r="R579" s="156"/>
      <c r="S579" s="156"/>
      <c r="T579" s="156"/>
      <c r="U579" s="156"/>
      <c r="V579" s="156"/>
      <c r="W579" s="156"/>
      <c r="X579" s="156"/>
      <c r="Y579" s="156"/>
      <c r="Z579" s="156"/>
      <c r="AA579" s="156"/>
      <c r="AB579" s="156"/>
      <c r="AC579" s="156"/>
      <c r="AD579" s="156"/>
      <c r="AE579" s="156"/>
      <c r="AF579" s="156"/>
      <c r="AG579" s="156"/>
      <c r="AH579" s="156"/>
      <c r="AI579" s="156"/>
      <c r="AJ579" s="156"/>
      <c r="AK579" s="156"/>
      <c r="AL579" s="156"/>
      <c r="AM579" s="156"/>
      <c r="AN579" s="156"/>
      <c r="AO579" s="156"/>
      <c r="AP579" s="156"/>
      <c r="AQ579" s="156"/>
      <c r="AR579" s="156"/>
      <c r="AS579" s="156"/>
      <c r="AT579" s="156"/>
      <c r="CC579" s="400"/>
    </row>
    <row r="580" spans="2:81">
      <c r="B580" s="167"/>
      <c r="C580" s="167"/>
      <c r="D580" s="167"/>
      <c r="E580" s="157"/>
      <c r="F580" s="157"/>
      <c r="G580" s="157"/>
      <c r="H580" s="159"/>
      <c r="I580" s="159"/>
      <c r="J580" s="399"/>
      <c r="K580" s="156"/>
      <c r="L580" s="156"/>
      <c r="M580" s="156"/>
      <c r="N580" s="156"/>
      <c r="O580" s="156"/>
      <c r="P580" s="156"/>
      <c r="Q580" s="156"/>
      <c r="R580" s="156"/>
      <c r="S580" s="156"/>
      <c r="T580" s="156"/>
      <c r="U580" s="156"/>
      <c r="V580" s="156"/>
      <c r="W580" s="156"/>
      <c r="X580" s="156"/>
      <c r="Y580" s="156"/>
      <c r="Z580" s="156"/>
      <c r="AA580" s="156"/>
      <c r="AB580" s="156"/>
      <c r="AC580" s="156"/>
      <c r="AD580" s="156"/>
      <c r="AE580" s="156"/>
      <c r="AF580" s="156"/>
      <c r="AG580" s="156"/>
      <c r="AH580" s="156"/>
      <c r="AI580" s="156"/>
      <c r="AJ580" s="156"/>
      <c r="AK580" s="156"/>
      <c r="AL580" s="156"/>
      <c r="AM580" s="156"/>
      <c r="AN580" s="156"/>
      <c r="AO580" s="156"/>
      <c r="AP580" s="156"/>
      <c r="AQ580" s="156"/>
      <c r="AR580" s="156"/>
      <c r="AS580" s="156"/>
      <c r="AT580" s="156"/>
      <c r="CC580" s="400"/>
    </row>
    <row r="581" spans="2:81">
      <c r="B581" s="167"/>
      <c r="C581" s="167"/>
      <c r="D581" s="167"/>
      <c r="E581" s="157"/>
      <c r="F581" s="157"/>
      <c r="G581" s="157"/>
      <c r="H581" s="159"/>
      <c r="I581" s="159"/>
      <c r="J581" s="399"/>
      <c r="K581" s="156"/>
      <c r="L581" s="156"/>
      <c r="M581" s="156"/>
      <c r="N581" s="156"/>
      <c r="O581" s="156"/>
      <c r="P581" s="156"/>
      <c r="Q581" s="156"/>
      <c r="R581" s="156"/>
      <c r="S581" s="156"/>
      <c r="T581" s="156"/>
      <c r="U581" s="156"/>
      <c r="V581" s="156"/>
      <c r="W581" s="156"/>
      <c r="X581" s="156"/>
      <c r="Y581" s="156"/>
      <c r="Z581" s="156"/>
      <c r="AA581" s="156"/>
      <c r="AB581" s="156"/>
      <c r="AC581" s="156"/>
      <c r="AD581" s="156"/>
      <c r="AE581" s="156"/>
      <c r="AF581" s="156"/>
      <c r="AG581" s="156"/>
      <c r="AH581" s="156"/>
      <c r="AI581" s="156"/>
      <c r="AJ581" s="156"/>
      <c r="AK581" s="156"/>
      <c r="AL581" s="156"/>
      <c r="AM581" s="156"/>
      <c r="AN581" s="156"/>
      <c r="AO581" s="156"/>
      <c r="AP581" s="156"/>
      <c r="AQ581" s="156"/>
      <c r="AR581" s="156"/>
      <c r="AS581" s="156"/>
      <c r="AT581" s="156"/>
      <c r="CC581" s="400"/>
    </row>
    <row r="582" spans="2:81">
      <c r="B582" s="167"/>
      <c r="C582" s="167"/>
      <c r="D582" s="167"/>
      <c r="E582" s="157"/>
      <c r="F582" s="157"/>
      <c r="G582" s="157"/>
      <c r="H582" s="159"/>
      <c r="I582" s="159"/>
      <c r="J582" s="399"/>
      <c r="K582" s="156"/>
      <c r="L582" s="156"/>
      <c r="M582" s="156"/>
      <c r="N582" s="156"/>
      <c r="O582" s="156"/>
      <c r="P582" s="156"/>
      <c r="Q582" s="156"/>
      <c r="R582" s="156"/>
      <c r="S582" s="156"/>
      <c r="T582" s="156"/>
      <c r="U582" s="156"/>
      <c r="V582" s="156"/>
      <c r="W582" s="156"/>
      <c r="X582" s="156"/>
      <c r="Y582" s="156"/>
      <c r="Z582" s="156"/>
      <c r="AA582" s="156"/>
      <c r="AB582" s="156"/>
      <c r="AC582" s="156"/>
      <c r="AD582" s="156"/>
      <c r="AE582" s="156"/>
      <c r="AF582" s="156"/>
      <c r="AG582" s="156"/>
      <c r="AH582" s="156"/>
      <c r="AI582" s="156"/>
      <c r="AJ582" s="156"/>
      <c r="AK582" s="156"/>
      <c r="AL582" s="156"/>
      <c r="AM582" s="156"/>
      <c r="AN582" s="156"/>
      <c r="AO582" s="156"/>
      <c r="AP582" s="156"/>
      <c r="AQ582" s="156"/>
      <c r="AR582" s="156"/>
      <c r="AS582" s="156"/>
      <c r="AT582" s="156"/>
      <c r="CC582" s="400"/>
    </row>
    <row r="583" spans="2:81">
      <c r="B583" s="167"/>
      <c r="C583" s="167"/>
      <c r="D583" s="167"/>
      <c r="E583" s="157"/>
      <c r="F583" s="157"/>
      <c r="G583" s="157"/>
      <c r="H583" s="159"/>
      <c r="I583" s="159"/>
      <c r="J583" s="399"/>
      <c r="K583" s="156"/>
      <c r="L583" s="156"/>
      <c r="M583" s="156"/>
      <c r="N583" s="156"/>
      <c r="O583" s="156"/>
      <c r="P583" s="156"/>
      <c r="Q583" s="156"/>
      <c r="R583" s="156"/>
      <c r="S583" s="156"/>
      <c r="T583" s="156"/>
      <c r="U583" s="156"/>
      <c r="V583" s="156"/>
      <c r="W583" s="156"/>
      <c r="X583" s="156"/>
      <c r="Y583" s="156"/>
      <c r="Z583" s="156"/>
      <c r="AA583" s="156"/>
      <c r="AB583" s="156"/>
      <c r="AC583" s="156"/>
      <c r="AD583" s="156"/>
      <c r="AE583" s="156"/>
      <c r="AF583" s="156"/>
      <c r="AG583" s="156"/>
      <c r="AH583" s="156"/>
      <c r="AI583" s="156"/>
      <c r="AJ583" s="156"/>
      <c r="AK583" s="156"/>
      <c r="AL583" s="156"/>
      <c r="AM583" s="156"/>
      <c r="AN583" s="156"/>
      <c r="AO583" s="156"/>
      <c r="AP583" s="156"/>
      <c r="AQ583" s="156"/>
      <c r="AR583" s="156"/>
      <c r="AS583" s="156"/>
      <c r="AT583" s="156"/>
      <c r="CC583" s="400"/>
    </row>
    <row r="584" spans="2:81">
      <c r="B584" s="167"/>
      <c r="C584" s="167"/>
      <c r="D584" s="167"/>
      <c r="E584" s="157"/>
      <c r="F584" s="157"/>
      <c r="G584" s="157"/>
      <c r="H584" s="159"/>
      <c r="I584" s="159"/>
      <c r="J584" s="399"/>
      <c r="K584" s="156"/>
      <c r="L584" s="156"/>
      <c r="M584" s="156"/>
      <c r="N584" s="156"/>
      <c r="O584" s="156"/>
      <c r="P584" s="156"/>
      <c r="Q584" s="156"/>
      <c r="R584" s="156"/>
      <c r="S584" s="156"/>
      <c r="T584" s="156"/>
      <c r="U584" s="156"/>
      <c r="V584" s="156"/>
      <c r="W584" s="156"/>
      <c r="X584" s="156"/>
      <c r="Y584" s="156"/>
      <c r="Z584" s="156"/>
      <c r="AA584" s="156"/>
      <c r="AB584" s="156"/>
      <c r="AC584" s="156"/>
      <c r="AD584" s="156"/>
      <c r="AE584" s="156"/>
      <c r="AF584" s="156"/>
      <c r="AG584" s="156"/>
      <c r="AH584" s="156"/>
      <c r="AI584" s="156"/>
      <c r="AJ584" s="156"/>
      <c r="AK584" s="156"/>
      <c r="AL584" s="156"/>
      <c r="AM584" s="156"/>
      <c r="AN584" s="156"/>
      <c r="AO584" s="156"/>
      <c r="AP584" s="156"/>
      <c r="AQ584" s="156"/>
      <c r="AR584" s="156"/>
      <c r="AS584" s="156"/>
      <c r="AT584" s="156"/>
      <c r="CC584" s="400"/>
    </row>
    <row r="585" spans="2:81">
      <c r="B585" s="167"/>
      <c r="C585" s="167"/>
      <c r="D585" s="167"/>
      <c r="E585" s="157"/>
      <c r="F585" s="157"/>
      <c r="G585" s="157"/>
      <c r="H585" s="159"/>
      <c r="I585" s="159"/>
      <c r="J585" s="399"/>
      <c r="K585" s="156"/>
      <c r="L585" s="156"/>
      <c r="M585" s="156"/>
      <c r="N585" s="156"/>
      <c r="O585" s="156"/>
      <c r="P585" s="156"/>
      <c r="Q585" s="156"/>
      <c r="R585" s="156"/>
      <c r="S585" s="156"/>
      <c r="T585" s="156"/>
      <c r="U585" s="156"/>
      <c r="V585" s="156"/>
      <c r="W585" s="156"/>
      <c r="X585" s="156"/>
      <c r="Y585" s="156"/>
      <c r="Z585" s="156"/>
      <c r="AA585" s="156"/>
      <c r="AB585" s="156"/>
      <c r="AC585" s="156"/>
      <c r="AD585" s="156"/>
      <c r="AE585" s="156"/>
      <c r="AF585" s="156"/>
      <c r="AG585" s="156"/>
      <c r="AH585" s="156"/>
      <c r="AI585" s="156"/>
      <c r="AJ585" s="156"/>
      <c r="AK585" s="156"/>
      <c r="AL585" s="156"/>
      <c r="AM585" s="156"/>
      <c r="AN585" s="156"/>
      <c r="AO585" s="156"/>
      <c r="AP585" s="156"/>
      <c r="AQ585" s="156"/>
      <c r="AR585" s="156"/>
      <c r="AS585" s="156"/>
      <c r="AT585" s="156"/>
      <c r="CC585" s="400"/>
    </row>
    <row r="586" spans="2:81">
      <c r="B586" s="167"/>
      <c r="C586" s="167"/>
      <c r="D586" s="167"/>
      <c r="E586" s="157"/>
      <c r="F586" s="157"/>
      <c r="G586" s="157"/>
      <c r="H586" s="159"/>
      <c r="I586" s="159"/>
      <c r="J586" s="399"/>
      <c r="K586" s="156"/>
      <c r="L586" s="156"/>
      <c r="M586" s="156"/>
      <c r="N586" s="156"/>
      <c r="O586" s="156"/>
      <c r="P586" s="156"/>
      <c r="Q586" s="156"/>
      <c r="R586" s="156"/>
      <c r="S586" s="156"/>
      <c r="T586" s="156"/>
      <c r="U586" s="156"/>
      <c r="V586" s="156"/>
      <c r="W586" s="156"/>
      <c r="X586" s="156"/>
      <c r="Y586" s="156"/>
      <c r="Z586" s="156"/>
      <c r="AA586" s="156"/>
      <c r="AB586" s="156"/>
      <c r="AC586" s="156"/>
      <c r="AD586" s="156"/>
      <c r="AE586" s="156"/>
      <c r="AF586" s="156"/>
      <c r="AG586" s="156"/>
      <c r="AH586" s="156"/>
      <c r="AI586" s="156"/>
      <c r="AJ586" s="156"/>
      <c r="AK586" s="156"/>
      <c r="AL586" s="156"/>
      <c r="AM586" s="156"/>
      <c r="AN586" s="156"/>
      <c r="AO586" s="156"/>
      <c r="AP586" s="156"/>
      <c r="AQ586" s="156"/>
      <c r="AR586" s="156"/>
      <c r="AS586" s="156"/>
      <c r="AT586" s="156"/>
      <c r="CC586" s="400"/>
    </row>
    <row r="587" spans="2:81">
      <c r="B587" s="167"/>
      <c r="C587" s="167"/>
      <c r="D587" s="167"/>
      <c r="E587" s="157"/>
      <c r="F587" s="157"/>
      <c r="G587" s="157"/>
      <c r="H587" s="159"/>
      <c r="I587" s="159"/>
      <c r="J587" s="399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  <c r="Z587" s="156"/>
      <c r="AA587" s="156"/>
      <c r="AB587" s="156"/>
      <c r="AC587" s="156"/>
      <c r="AD587" s="156"/>
      <c r="AE587" s="156"/>
      <c r="AF587" s="156"/>
      <c r="AG587" s="156"/>
      <c r="AH587" s="156"/>
      <c r="AI587" s="156"/>
      <c r="AJ587" s="156"/>
      <c r="AK587" s="156"/>
      <c r="AL587" s="156"/>
      <c r="AM587" s="156"/>
      <c r="AN587" s="156"/>
      <c r="AO587" s="156"/>
      <c r="AP587" s="156"/>
      <c r="AQ587" s="156"/>
      <c r="AR587" s="156"/>
      <c r="AS587" s="156"/>
      <c r="AT587" s="156"/>
      <c r="CC587" s="400"/>
    </row>
    <row r="588" spans="2:81">
      <c r="B588" s="167"/>
      <c r="C588" s="167"/>
      <c r="D588" s="167"/>
      <c r="E588" s="157"/>
      <c r="F588" s="157"/>
      <c r="G588" s="157"/>
      <c r="H588" s="159"/>
      <c r="I588" s="159"/>
      <c r="J588" s="399"/>
      <c r="K588" s="156"/>
      <c r="L588" s="156"/>
      <c r="M588" s="156"/>
      <c r="N588" s="156"/>
      <c r="O588" s="156"/>
      <c r="P588" s="156"/>
      <c r="Q588" s="156"/>
      <c r="R588" s="156"/>
      <c r="S588" s="156"/>
      <c r="T588" s="156"/>
      <c r="U588" s="156"/>
      <c r="V588" s="156"/>
      <c r="W588" s="156"/>
      <c r="X588" s="156"/>
      <c r="Y588" s="156"/>
      <c r="Z588" s="156"/>
      <c r="AA588" s="156"/>
      <c r="AB588" s="156"/>
      <c r="AC588" s="156"/>
      <c r="AD588" s="156"/>
      <c r="AE588" s="156"/>
      <c r="AF588" s="156"/>
      <c r="AG588" s="156"/>
      <c r="AH588" s="156"/>
      <c r="AI588" s="156"/>
      <c r="AJ588" s="156"/>
      <c r="AK588" s="156"/>
      <c r="AL588" s="156"/>
      <c r="AM588" s="156"/>
      <c r="AN588" s="156"/>
      <c r="AO588" s="156"/>
      <c r="AP588" s="156"/>
      <c r="AQ588" s="156"/>
      <c r="AR588" s="156"/>
      <c r="AS588" s="156"/>
      <c r="AT588" s="156"/>
      <c r="CC588" s="400"/>
    </row>
    <row r="589" spans="2:81">
      <c r="B589" s="167"/>
      <c r="C589" s="167"/>
      <c r="D589" s="167"/>
      <c r="E589" s="157"/>
      <c r="F589" s="157"/>
      <c r="G589" s="157"/>
      <c r="H589" s="159"/>
      <c r="I589" s="159"/>
      <c r="J589" s="399"/>
      <c r="K589" s="156"/>
      <c r="L589" s="156"/>
      <c r="M589" s="156"/>
      <c r="N589" s="156"/>
      <c r="O589" s="156"/>
      <c r="P589" s="156"/>
      <c r="Q589" s="156"/>
      <c r="R589" s="156"/>
      <c r="S589" s="156"/>
      <c r="T589" s="156"/>
      <c r="U589" s="156"/>
      <c r="V589" s="156"/>
      <c r="W589" s="156"/>
      <c r="X589" s="156"/>
      <c r="Y589" s="156"/>
      <c r="Z589" s="156"/>
      <c r="AA589" s="156"/>
      <c r="AB589" s="156"/>
      <c r="AC589" s="156"/>
      <c r="AD589" s="156"/>
      <c r="AE589" s="156"/>
      <c r="AF589" s="156"/>
      <c r="AG589" s="156"/>
      <c r="AH589" s="156"/>
      <c r="AI589" s="156"/>
      <c r="AJ589" s="156"/>
      <c r="AK589" s="156"/>
      <c r="AL589" s="156"/>
      <c r="AM589" s="156"/>
      <c r="AN589" s="156"/>
      <c r="AO589" s="156"/>
      <c r="AP589" s="156"/>
      <c r="AQ589" s="156"/>
      <c r="AR589" s="156"/>
      <c r="AS589" s="156"/>
      <c r="AT589" s="156"/>
      <c r="CC589" s="400"/>
    </row>
    <row r="590" spans="2:81">
      <c r="B590" s="167"/>
      <c r="C590" s="167"/>
      <c r="D590" s="167"/>
      <c r="E590" s="157"/>
      <c r="F590" s="157"/>
      <c r="G590" s="157"/>
      <c r="H590" s="159"/>
      <c r="I590" s="159"/>
      <c r="J590" s="399"/>
      <c r="K590" s="156"/>
      <c r="L590" s="156"/>
      <c r="M590" s="156"/>
      <c r="N590" s="156"/>
      <c r="O590" s="156"/>
      <c r="P590" s="156"/>
      <c r="Q590" s="156"/>
      <c r="R590" s="156"/>
      <c r="S590" s="156"/>
      <c r="T590" s="156"/>
      <c r="U590" s="156"/>
      <c r="V590" s="156"/>
      <c r="W590" s="156"/>
      <c r="X590" s="156"/>
      <c r="Y590" s="156"/>
      <c r="Z590" s="156"/>
      <c r="AA590" s="156"/>
      <c r="AB590" s="156"/>
      <c r="AC590" s="156"/>
      <c r="AD590" s="156"/>
      <c r="AE590" s="156"/>
      <c r="AF590" s="156"/>
      <c r="AG590" s="156"/>
      <c r="AH590" s="156"/>
      <c r="AI590" s="156"/>
      <c r="AJ590" s="156"/>
      <c r="AK590" s="156"/>
      <c r="AL590" s="156"/>
      <c r="AM590" s="156"/>
      <c r="AN590" s="156"/>
      <c r="AO590" s="156"/>
      <c r="AP590" s="156"/>
      <c r="AQ590" s="156"/>
      <c r="AR590" s="156"/>
      <c r="AS590" s="156"/>
      <c r="AT590" s="156"/>
      <c r="CC590" s="400"/>
    </row>
    <row r="591" spans="2:81">
      <c r="B591" s="167"/>
      <c r="C591" s="167"/>
      <c r="D591" s="167"/>
      <c r="E591" s="157"/>
      <c r="F591" s="157"/>
      <c r="G591" s="157"/>
      <c r="H591" s="159"/>
      <c r="I591" s="159"/>
      <c r="J591" s="399"/>
      <c r="K591" s="156"/>
      <c r="L591" s="156"/>
      <c r="M591" s="156"/>
      <c r="N591" s="156"/>
      <c r="O591" s="156"/>
      <c r="P591" s="156"/>
      <c r="Q591" s="156"/>
      <c r="R591" s="156"/>
      <c r="S591" s="156"/>
      <c r="T591" s="156"/>
      <c r="U591" s="156"/>
      <c r="V591" s="156"/>
      <c r="W591" s="156"/>
      <c r="X591" s="156"/>
      <c r="Y591" s="156"/>
      <c r="Z591" s="156"/>
      <c r="AA591" s="156"/>
      <c r="AB591" s="156"/>
      <c r="AC591" s="156"/>
      <c r="AD591" s="156"/>
      <c r="AE591" s="156"/>
      <c r="AF591" s="156"/>
      <c r="AG591" s="156"/>
      <c r="AH591" s="156"/>
      <c r="AI591" s="156"/>
      <c r="AJ591" s="156"/>
      <c r="AK591" s="156"/>
      <c r="AL591" s="156"/>
      <c r="AM591" s="156"/>
      <c r="AN591" s="156"/>
      <c r="AO591" s="156"/>
      <c r="AP591" s="156"/>
      <c r="AQ591" s="156"/>
      <c r="AR591" s="156"/>
      <c r="AS591" s="156"/>
      <c r="AT591" s="156"/>
      <c r="CC591" s="400"/>
    </row>
    <row r="592" spans="2:81">
      <c r="B592" s="167"/>
      <c r="C592" s="167"/>
      <c r="D592" s="167"/>
      <c r="E592" s="157"/>
      <c r="F592" s="157"/>
      <c r="G592" s="157"/>
      <c r="H592" s="159"/>
      <c r="I592" s="159"/>
      <c r="J592" s="399"/>
      <c r="K592" s="156"/>
      <c r="L592" s="156"/>
      <c r="M592" s="156"/>
      <c r="N592" s="156"/>
      <c r="O592" s="156"/>
      <c r="P592" s="156"/>
      <c r="Q592" s="156"/>
      <c r="R592" s="156"/>
      <c r="S592" s="156"/>
      <c r="T592" s="156"/>
      <c r="U592" s="156"/>
      <c r="V592" s="156"/>
      <c r="W592" s="156"/>
      <c r="X592" s="156"/>
      <c r="Y592" s="156"/>
      <c r="Z592" s="156"/>
      <c r="AA592" s="156"/>
      <c r="AB592" s="156"/>
      <c r="AC592" s="156"/>
      <c r="AD592" s="156"/>
      <c r="AE592" s="156"/>
      <c r="AF592" s="156"/>
      <c r="AG592" s="156"/>
      <c r="AH592" s="156"/>
      <c r="AI592" s="156"/>
      <c r="AJ592" s="156"/>
      <c r="AK592" s="156"/>
      <c r="AL592" s="156"/>
      <c r="AM592" s="156"/>
      <c r="AN592" s="156"/>
      <c r="AO592" s="156"/>
      <c r="AP592" s="156"/>
      <c r="AQ592" s="156"/>
      <c r="AR592" s="156"/>
      <c r="AS592" s="156"/>
      <c r="AT592" s="156"/>
      <c r="CC592" s="400"/>
    </row>
    <row r="593" spans="2:81">
      <c r="B593" s="167"/>
      <c r="C593" s="167"/>
      <c r="D593" s="167"/>
      <c r="E593" s="157"/>
      <c r="F593" s="157"/>
      <c r="G593" s="157"/>
      <c r="H593" s="159"/>
      <c r="I593" s="159"/>
      <c r="J593" s="399"/>
      <c r="K593" s="156"/>
      <c r="L593" s="156"/>
      <c r="M593" s="156"/>
      <c r="N593" s="156"/>
      <c r="O593" s="156"/>
      <c r="P593" s="156"/>
      <c r="Q593" s="156"/>
      <c r="R593" s="156"/>
      <c r="S593" s="156"/>
      <c r="T593" s="156"/>
      <c r="U593" s="156"/>
      <c r="V593" s="156"/>
      <c r="W593" s="156"/>
      <c r="X593" s="156"/>
      <c r="Y593" s="156"/>
      <c r="Z593" s="156"/>
      <c r="AA593" s="156"/>
      <c r="AB593" s="156"/>
      <c r="AC593" s="156"/>
      <c r="AD593" s="156"/>
      <c r="AE593" s="156"/>
      <c r="AF593" s="156"/>
      <c r="AG593" s="156"/>
      <c r="AH593" s="156"/>
      <c r="AI593" s="156"/>
      <c r="AJ593" s="156"/>
      <c r="AK593" s="156"/>
      <c r="AL593" s="156"/>
      <c r="AM593" s="156"/>
      <c r="AN593" s="156"/>
      <c r="AO593" s="156"/>
      <c r="AP593" s="156"/>
      <c r="AQ593" s="156"/>
      <c r="AR593" s="156"/>
      <c r="AS593" s="156"/>
      <c r="AT593" s="156"/>
      <c r="CC593" s="400"/>
    </row>
    <row r="594" spans="2:81">
      <c r="B594" s="167"/>
      <c r="C594" s="167"/>
      <c r="D594" s="167"/>
      <c r="E594" s="157"/>
      <c r="F594" s="157"/>
      <c r="G594" s="157"/>
      <c r="H594" s="159"/>
      <c r="I594" s="159"/>
      <c r="J594" s="399"/>
      <c r="K594" s="156"/>
      <c r="L594" s="156"/>
      <c r="M594" s="156"/>
      <c r="N594" s="156"/>
      <c r="O594" s="156"/>
      <c r="P594" s="156"/>
      <c r="Q594" s="156"/>
      <c r="R594" s="156"/>
      <c r="S594" s="156"/>
      <c r="T594" s="156"/>
      <c r="U594" s="156"/>
      <c r="V594" s="156"/>
      <c r="W594" s="156"/>
      <c r="X594" s="156"/>
      <c r="Y594" s="156"/>
      <c r="Z594" s="156"/>
      <c r="AA594" s="156"/>
      <c r="AB594" s="156"/>
      <c r="AC594" s="156"/>
      <c r="AD594" s="156"/>
      <c r="AE594" s="156"/>
      <c r="AF594" s="156"/>
      <c r="AG594" s="156"/>
      <c r="AH594" s="156"/>
      <c r="AI594" s="156"/>
      <c r="AJ594" s="156"/>
      <c r="AK594" s="156"/>
      <c r="AL594" s="156"/>
      <c r="AM594" s="156"/>
      <c r="AN594" s="156"/>
      <c r="AO594" s="156"/>
      <c r="AP594" s="156"/>
      <c r="AQ594" s="156"/>
      <c r="AR594" s="156"/>
      <c r="AS594" s="156"/>
      <c r="AT594" s="156"/>
      <c r="CC594" s="400"/>
    </row>
    <row r="595" spans="2:81">
      <c r="B595" s="167"/>
      <c r="C595" s="167"/>
      <c r="D595" s="167"/>
      <c r="E595" s="157"/>
      <c r="F595" s="157"/>
      <c r="G595" s="157"/>
      <c r="H595" s="159"/>
      <c r="I595" s="159"/>
      <c r="J595" s="399"/>
      <c r="K595" s="156"/>
      <c r="L595" s="156"/>
      <c r="M595" s="156"/>
      <c r="N595" s="156"/>
      <c r="O595" s="156"/>
      <c r="P595" s="156"/>
      <c r="Q595" s="156"/>
      <c r="R595" s="156"/>
      <c r="S595" s="156"/>
      <c r="T595" s="156"/>
      <c r="U595" s="156"/>
      <c r="V595" s="156"/>
      <c r="W595" s="156"/>
      <c r="X595" s="156"/>
      <c r="Y595" s="156"/>
      <c r="Z595" s="156"/>
      <c r="AA595" s="156"/>
      <c r="AB595" s="156"/>
      <c r="AC595" s="156"/>
      <c r="AD595" s="156"/>
      <c r="AE595" s="156"/>
      <c r="AF595" s="156"/>
      <c r="AG595" s="156"/>
      <c r="AH595" s="156"/>
      <c r="AI595" s="156"/>
      <c r="AJ595" s="156"/>
      <c r="AK595" s="156"/>
      <c r="AL595" s="156"/>
      <c r="AM595" s="156"/>
      <c r="AN595" s="156"/>
      <c r="AO595" s="156"/>
      <c r="AP595" s="156"/>
      <c r="AQ595" s="156"/>
      <c r="AR595" s="156"/>
      <c r="AS595" s="156"/>
      <c r="AT595" s="156"/>
      <c r="CC595" s="400"/>
    </row>
    <row r="596" spans="2:81">
      <c r="B596" s="167"/>
      <c r="C596" s="167"/>
      <c r="D596" s="167"/>
      <c r="E596" s="157"/>
      <c r="F596" s="157"/>
      <c r="G596" s="157"/>
      <c r="H596" s="159"/>
      <c r="I596" s="159"/>
      <c r="J596" s="399"/>
      <c r="K596" s="156"/>
      <c r="L596" s="156"/>
      <c r="M596" s="156"/>
      <c r="N596" s="156"/>
      <c r="O596" s="156"/>
      <c r="P596" s="156"/>
      <c r="Q596" s="156"/>
      <c r="R596" s="156"/>
      <c r="S596" s="156"/>
      <c r="T596" s="156"/>
      <c r="U596" s="156"/>
      <c r="V596" s="156"/>
      <c r="W596" s="156"/>
      <c r="X596" s="156"/>
      <c r="Y596" s="156"/>
      <c r="Z596" s="156"/>
      <c r="AA596" s="156"/>
      <c r="AB596" s="156"/>
      <c r="AC596" s="156"/>
      <c r="AD596" s="156"/>
      <c r="AE596" s="156"/>
      <c r="AF596" s="156"/>
      <c r="AG596" s="156"/>
      <c r="AH596" s="156"/>
      <c r="AI596" s="156"/>
      <c r="AJ596" s="156"/>
      <c r="AK596" s="156"/>
      <c r="AL596" s="156"/>
      <c r="AM596" s="156"/>
      <c r="AN596" s="156"/>
      <c r="AO596" s="156"/>
      <c r="AP596" s="156"/>
      <c r="AQ596" s="156"/>
      <c r="AR596" s="156"/>
      <c r="AS596" s="156"/>
      <c r="AT596" s="156"/>
      <c r="CC596" s="400"/>
    </row>
    <row r="597" spans="2:81">
      <c r="B597" s="167"/>
      <c r="C597" s="167"/>
      <c r="D597" s="167"/>
      <c r="E597" s="157"/>
      <c r="F597" s="157"/>
      <c r="G597" s="157"/>
      <c r="H597" s="159"/>
      <c r="I597" s="159"/>
      <c r="J597" s="399"/>
      <c r="K597" s="156"/>
      <c r="L597" s="156"/>
      <c r="M597" s="156"/>
      <c r="N597" s="156"/>
      <c r="O597" s="156"/>
      <c r="P597" s="156"/>
      <c r="Q597" s="156"/>
      <c r="R597" s="156"/>
      <c r="S597" s="156"/>
      <c r="T597" s="156"/>
      <c r="U597" s="156"/>
      <c r="V597" s="156"/>
      <c r="W597" s="156"/>
      <c r="X597" s="156"/>
      <c r="Y597" s="156"/>
      <c r="Z597" s="156"/>
      <c r="AA597" s="156"/>
      <c r="AB597" s="156"/>
      <c r="AC597" s="156"/>
      <c r="AD597" s="156"/>
      <c r="AE597" s="156"/>
      <c r="AF597" s="156"/>
      <c r="AG597" s="156"/>
      <c r="AH597" s="156"/>
      <c r="AI597" s="156"/>
      <c r="AJ597" s="156"/>
      <c r="AK597" s="156"/>
      <c r="AL597" s="156"/>
      <c r="AM597" s="156"/>
      <c r="AN597" s="156"/>
      <c r="AO597" s="156"/>
      <c r="AP597" s="156"/>
      <c r="AQ597" s="156"/>
      <c r="AR597" s="156"/>
      <c r="AS597" s="156"/>
      <c r="AT597" s="156"/>
      <c r="CC597" s="400"/>
    </row>
    <row r="598" spans="2:81">
      <c r="B598" s="167"/>
      <c r="C598" s="167"/>
      <c r="D598" s="167"/>
      <c r="E598" s="157"/>
      <c r="F598" s="157"/>
      <c r="G598" s="157"/>
      <c r="H598" s="159"/>
      <c r="I598" s="159"/>
      <c r="J598" s="399"/>
      <c r="K598" s="156"/>
      <c r="L598" s="156"/>
      <c r="M598" s="156"/>
      <c r="N598" s="156"/>
      <c r="O598" s="156"/>
      <c r="P598" s="156"/>
      <c r="Q598" s="156"/>
      <c r="R598" s="156"/>
      <c r="S598" s="156"/>
      <c r="T598" s="156"/>
      <c r="U598" s="156"/>
      <c r="V598" s="156"/>
      <c r="W598" s="156"/>
      <c r="X598" s="156"/>
      <c r="Y598" s="156"/>
      <c r="Z598" s="156"/>
      <c r="AA598" s="156"/>
      <c r="AB598" s="156"/>
      <c r="AC598" s="156"/>
      <c r="AD598" s="156"/>
      <c r="AE598" s="156"/>
      <c r="AF598" s="156"/>
      <c r="AG598" s="156"/>
      <c r="AH598" s="156"/>
      <c r="AI598" s="156"/>
      <c r="AJ598" s="156"/>
      <c r="AK598" s="156"/>
      <c r="AL598" s="156"/>
      <c r="AM598" s="156"/>
      <c r="AN598" s="156"/>
      <c r="AO598" s="156"/>
      <c r="AP598" s="156"/>
      <c r="AQ598" s="156"/>
      <c r="AR598" s="156"/>
      <c r="AS598" s="156"/>
      <c r="AT598" s="156"/>
      <c r="CC598" s="400"/>
    </row>
    <row r="599" spans="2:81">
      <c r="B599" s="167"/>
      <c r="C599" s="167"/>
      <c r="D599" s="167"/>
      <c r="E599" s="157"/>
      <c r="F599" s="157"/>
      <c r="G599" s="157"/>
      <c r="H599" s="159"/>
      <c r="I599" s="159"/>
      <c r="J599" s="399"/>
      <c r="K599" s="156"/>
      <c r="L599" s="156"/>
      <c r="M599" s="156"/>
      <c r="N599" s="156"/>
      <c r="O599" s="156"/>
      <c r="P599" s="156"/>
      <c r="Q599" s="156"/>
      <c r="R599" s="156"/>
      <c r="S599" s="156"/>
      <c r="T599" s="156"/>
      <c r="U599" s="156"/>
      <c r="V599" s="156"/>
      <c r="W599" s="156"/>
      <c r="X599" s="156"/>
      <c r="Y599" s="156"/>
      <c r="Z599" s="156"/>
      <c r="AA599" s="156"/>
      <c r="AB599" s="156"/>
      <c r="AC599" s="156"/>
      <c r="AD599" s="156"/>
      <c r="AE599" s="156"/>
      <c r="AF599" s="156"/>
      <c r="AG599" s="156"/>
      <c r="AH599" s="156"/>
      <c r="AI599" s="156"/>
      <c r="AJ599" s="156"/>
      <c r="AK599" s="156"/>
      <c r="AL599" s="156"/>
      <c r="AM599" s="156"/>
      <c r="AN599" s="156"/>
      <c r="AO599" s="156"/>
      <c r="AP599" s="156"/>
      <c r="AQ599" s="156"/>
      <c r="AR599" s="156"/>
      <c r="AS599" s="156"/>
      <c r="AT599" s="156"/>
      <c r="CC599" s="400"/>
    </row>
    <row r="600" spans="2:81">
      <c r="B600" s="167"/>
      <c r="C600" s="167"/>
      <c r="D600" s="167"/>
      <c r="E600" s="157"/>
      <c r="F600" s="157"/>
      <c r="G600" s="157"/>
      <c r="H600" s="159"/>
      <c r="I600" s="159"/>
      <c r="J600" s="399"/>
      <c r="K600" s="156"/>
      <c r="L600" s="156"/>
      <c r="M600" s="156"/>
      <c r="N600" s="156"/>
      <c r="O600" s="156"/>
      <c r="P600" s="156"/>
      <c r="Q600" s="156"/>
      <c r="R600" s="156"/>
      <c r="S600" s="156"/>
      <c r="T600" s="156"/>
      <c r="U600" s="156"/>
      <c r="V600" s="156"/>
      <c r="W600" s="156"/>
      <c r="X600" s="156"/>
      <c r="Y600" s="156"/>
      <c r="Z600" s="156"/>
      <c r="AA600" s="156"/>
      <c r="AB600" s="156"/>
      <c r="AC600" s="156"/>
      <c r="AD600" s="156"/>
      <c r="AE600" s="156"/>
      <c r="AF600" s="156"/>
      <c r="AG600" s="156"/>
      <c r="AH600" s="156"/>
      <c r="AI600" s="156"/>
      <c r="AJ600" s="156"/>
      <c r="AK600" s="156"/>
      <c r="AL600" s="156"/>
      <c r="AM600" s="156"/>
      <c r="AN600" s="156"/>
      <c r="AO600" s="156"/>
      <c r="AP600" s="156"/>
      <c r="AQ600" s="156"/>
      <c r="AR600" s="156"/>
      <c r="AS600" s="156"/>
      <c r="AT600" s="156"/>
      <c r="CC600" s="400"/>
    </row>
    <row r="601" spans="2:81">
      <c r="B601" s="167"/>
      <c r="C601" s="167"/>
      <c r="D601" s="167"/>
      <c r="E601" s="157"/>
      <c r="F601" s="157"/>
      <c r="G601" s="157"/>
      <c r="H601" s="159"/>
      <c r="I601" s="159"/>
      <c r="J601" s="399"/>
      <c r="K601" s="156"/>
      <c r="L601" s="156"/>
      <c r="M601" s="156"/>
      <c r="N601" s="156"/>
      <c r="O601" s="156"/>
      <c r="P601" s="156"/>
      <c r="Q601" s="156"/>
      <c r="R601" s="156"/>
      <c r="S601" s="156"/>
      <c r="T601" s="156"/>
      <c r="U601" s="156"/>
      <c r="V601" s="156"/>
      <c r="W601" s="156"/>
      <c r="X601" s="156"/>
      <c r="Y601" s="156"/>
      <c r="Z601" s="156"/>
      <c r="AA601" s="156"/>
      <c r="AB601" s="156"/>
      <c r="AC601" s="156"/>
      <c r="AD601" s="156"/>
      <c r="AE601" s="156"/>
      <c r="AF601" s="156"/>
      <c r="AG601" s="156"/>
      <c r="AH601" s="156"/>
      <c r="AI601" s="156"/>
      <c r="AJ601" s="156"/>
      <c r="AK601" s="156"/>
      <c r="AL601" s="156"/>
      <c r="AM601" s="156"/>
      <c r="AN601" s="156"/>
      <c r="AO601" s="156"/>
      <c r="AP601" s="156"/>
      <c r="AQ601" s="156"/>
      <c r="AR601" s="156"/>
      <c r="AS601" s="156"/>
      <c r="AT601" s="156"/>
      <c r="CC601" s="400"/>
    </row>
    <row r="602" spans="2:81">
      <c r="B602" s="167"/>
      <c r="C602" s="167"/>
      <c r="D602" s="167"/>
      <c r="E602" s="157"/>
      <c r="F602" s="157"/>
      <c r="G602" s="157"/>
      <c r="H602" s="159"/>
      <c r="I602" s="159"/>
      <c r="J602" s="399"/>
      <c r="K602" s="156"/>
      <c r="L602" s="156"/>
      <c r="M602" s="156"/>
      <c r="N602" s="156"/>
      <c r="O602" s="156"/>
      <c r="P602" s="156"/>
      <c r="Q602" s="156"/>
      <c r="R602" s="156"/>
      <c r="S602" s="156"/>
      <c r="T602" s="156"/>
      <c r="U602" s="156"/>
      <c r="V602" s="156"/>
      <c r="W602" s="156"/>
      <c r="X602" s="156"/>
      <c r="Y602" s="156"/>
      <c r="Z602" s="156"/>
      <c r="AA602" s="156"/>
      <c r="AB602" s="156"/>
      <c r="AC602" s="156"/>
      <c r="AD602" s="156"/>
      <c r="AE602" s="156"/>
      <c r="AF602" s="156"/>
      <c r="AG602" s="156"/>
      <c r="AH602" s="156"/>
      <c r="AI602" s="156"/>
      <c r="AJ602" s="156"/>
      <c r="AK602" s="156"/>
      <c r="AL602" s="156"/>
      <c r="AM602" s="156"/>
      <c r="AN602" s="156"/>
      <c r="AO602" s="156"/>
      <c r="AP602" s="156"/>
      <c r="AQ602" s="156"/>
      <c r="AR602" s="156"/>
      <c r="AS602" s="156"/>
      <c r="AT602" s="156"/>
      <c r="CC602" s="400"/>
    </row>
    <row r="603" spans="2:81">
      <c r="B603" s="167"/>
      <c r="C603" s="167"/>
      <c r="D603" s="167"/>
      <c r="E603" s="157"/>
      <c r="F603" s="157"/>
      <c r="G603" s="157"/>
      <c r="H603" s="159"/>
      <c r="I603" s="159"/>
      <c r="J603" s="399"/>
      <c r="K603" s="156"/>
      <c r="L603" s="156"/>
      <c r="M603" s="156"/>
      <c r="N603" s="156"/>
      <c r="O603" s="156"/>
      <c r="P603" s="156"/>
      <c r="Q603" s="156"/>
      <c r="R603" s="156"/>
      <c r="S603" s="156"/>
      <c r="T603" s="156"/>
      <c r="U603" s="156"/>
      <c r="V603" s="156"/>
      <c r="W603" s="156"/>
      <c r="X603" s="156"/>
      <c r="Y603" s="156"/>
      <c r="Z603" s="156"/>
      <c r="AA603" s="156"/>
      <c r="AB603" s="156"/>
      <c r="AC603" s="156"/>
      <c r="AD603" s="156"/>
      <c r="AE603" s="156"/>
      <c r="AF603" s="156"/>
      <c r="AG603" s="156"/>
      <c r="AH603" s="156"/>
      <c r="AI603" s="156"/>
      <c r="AJ603" s="156"/>
      <c r="AK603" s="156"/>
      <c r="AL603" s="156"/>
      <c r="AM603" s="156"/>
      <c r="AN603" s="156"/>
      <c r="AO603" s="156"/>
      <c r="AP603" s="156"/>
      <c r="AQ603" s="156"/>
      <c r="AR603" s="156"/>
      <c r="AS603" s="156"/>
      <c r="AT603" s="156"/>
      <c r="CC603" s="400"/>
    </row>
    <row r="604" spans="2:81">
      <c r="B604" s="167"/>
      <c r="C604" s="167"/>
      <c r="D604" s="167"/>
      <c r="E604" s="157"/>
      <c r="F604" s="157"/>
      <c r="G604" s="157"/>
      <c r="H604" s="159"/>
      <c r="I604" s="159"/>
      <c r="J604" s="399"/>
      <c r="K604" s="156"/>
      <c r="L604" s="156"/>
      <c r="M604" s="156"/>
      <c r="N604" s="156"/>
      <c r="O604" s="156"/>
      <c r="P604" s="156"/>
      <c r="Q604" s="156"/>
      <c r="R604" s="156"/>
      <c r="S604" s="156"/>
      <c r="T604" s="156"/>
      <c r="U604" s="156"/>
      <c r="V604" s="156"/>
      <c r="W604" s="156"/>
      <c r="X604" s="156"/>
      <c r="Y604" s="156"/>
      <c r="Z604" s="156"/>
      <c r="AA604" s="156"/>
      <c r="AB604" s="156"/>
      <c r="AC604" s="156"/>
      <c r="AD604" s="156"/>
      <c r="AE604" s="156"/>
      <c r="AF604" s="156"/>
      <c r="AG604" s="156"/>
      <c r="AH604" s="156"/>
      <c r="AI604" s="156"/>
      <c r="AJ604" s="156"/>
      <c r="AK604" s="156"/>
      <c r="AL604" s="156"/>
      <c r="AM604" s="156"/>
      <c r="AN604" s="156"/>
      <c r="AO604" s="156"/>
      <c r="AP604" s="156"/>
      <c r="AQ604" s="156"/>
      <c r="AR604" s="156"/>
      <c r="AS604" s="156"/>
      <c r="AT604" s="156"/>
      <c r="CC604" s="400"/>
    </row>
    <row r="605" spans="2:81">
      <c r="B605" s="167"/>
      <c r="C605" s="167"/>
      <c r="D605" s="167"/>
      <c r="E605" s="157"/>
      <c r="F605" s="157"/>
      <c r="G605" s="157"/>
      <c r="H605" s="159"/>
      <c r="I605" s="159"/>
      <c r="J605" s="399"/>
      <c r="K605" s="156"/>
      <c r="L605" s="156"/>
      <c r="M605" s="156"/>
      <c r="N605" s="156"/>
      <c r="O605" s="156"/>
      <c r="P605" s="156"/>
      <c r="Q605" s="156"/>
      <c r="R605" s="156"/>
      <c r="S605" s="156"/>
      <c r="T605" s="156"/>
      <c r="U605" s="156"/>
      <c r="V605" s="156"/>
      <c r="W605" s="156"/>
      <c r="X605" s="156"/>
      <c r="Y605" s="156"/>
      <c r="Z605" s="156"/>
      <c r="AA605" s="156"/>
      <c r="AB605" s="156"/>
      <c r="AC605" s="156"/>
      <c r="AD605" s="156"/>
      <c r="AE605" s="156"/>
      <c r="AF605" s="156"/>
      <c r="AG605" s="156"/>
      <c r="AH605" s="156"/>
      <c r="AI605" s="156"/>
      <c r="AJ605" s="156"/>
      <c r="AK605" s="156"/>
      <c r="AL605" s="156"/>
      <c r="AM605" s="156"/>
      <c r="AN605" s="156"/>
      <c r="AO605" s="156"/>
      <c r="AP605" s="156"/>
      <c r="AQ605" s="156"/>
      <c r="AR605" s="156"/>
      <c r="AS605" s="156"/>
      <c r="AT605" s="156"/>
      <c r="CC605" s="400"/>
    </row>
    <row r="606" spans="2:81">
      <c r="B606" s="167"/>
      <c r="C606" s="167"/>
      <c r="D606" s="167"/>
      <c r="E606" s="157"/>
      <c r="F606" s="157"/>
      <c r="G606" s="157"/>
      <c r="H606" s="159"/>
      <c r="I606" s="159"/>
      <c r="J606" s="399"/>
      <c r="K606" s="156"/>
      <c r="L606" s="156"/>
      <c r="M606" s="156"/>
      <c r="N606" s="156"/>
      <c r="O606" s="156"/>
      <c r="P606" s="156"/>
      <c r="Q606" s="156"/>
      <c r="R606" s="156"/>
      <c r="S606" s="156"/>
      <c r="T606" s="156"/>
      <c r="U606" s="156"/>
      <c r="V606" s="156"/>
      <c r="W606" s="156"/>
      <c r="X606" s="156"/>
      <c r="Y606" s="156"/>
      <c r="Z606" s="156"/>
      <c r="AA606" s="156"/>
      <c r="AB606" s="156"/>
      <c r="AC606" s="156"/>
      <c r="AD606" s="156"/>
      <c r="AE606" s="156"/>
      <c r="AF606" s="156"/>
      <c r="AG606" s="156"/>
      <c r="AH606" s="156"/>
      <c r="AI606" s="156"/>
      <c r="AJ606" s="156"/>
      <c r="AK606" s="156"/>
      <c r="AL606" s="156"/>
      <c r="AM606" s="156"/>
      <c r="AN606" s="156"/>
      <c r="AO606" s="156"/>
      <c r="AP606" s="156"/>
      <c r="AQ606" s="156"/>
      <c r="AR606" s="156"/>
      <c r="AS606" s="156"/>
      <c r="AT606" s="156"/>
      <c r="CC606" s="400"/>
    </row>
    <row r="607" spans="2:81">
      <c r="B607" s="167"/>
      <c r="C607" s="167"/>
      <c r="D607" s="167"/>
      <c r="E607" s="157"/>
      <c r="F607" s="157"/>
      <c r="G607" s="157"/>
      <c r="H607" s="159"/>
      <c r="I607" s="159"/>
      <c r="J607" s="399"/>
      <c r="K607" s="156"/>
      <c r="L607" s="156"/>
      <c r="M607" s="156"/>
      <c r="N607" s="156"/>
      <c r="O607" s="156"/>
      <c r="P607" s="156"/>
      <c r="Q607" s="156"/>
      <c r="R607" s="156"/>
      <c r="S607" s="156"/>
      <c r="T607" s="156"/>
      <c r="U607" s="156"/>
      <c r="V607" s="156"/>
      <c r="W607" s="156"/>
      <c r="X607" s="156"/>
      <c r="Y607" s="156"/>
      <c r="Z607" s="156"/>
      <c r="AA607" s="156"/>
      <c r="AB607" s="156"/>
      <c r="AC607" s="156"/>
      <c r="AD607" s="156"/>
      <c r="AE607" s="156"/>
      <c r="AF607" s="156"/>
      <c r="AG607" s="156"/>
      <c r="AH607" s="156"/>
      <c r="AI607" s="156"/>
      <c r="AJ607" s="156"/>
      <c r="AK607" s="156"/>
      <c r="AL607" s="156"/>
      <c r="AM607" s="156"/>
      <c r="AN607" s="156"/>
      <c r="AO607" s="156"/>
      <c r="AP607" s="156"/>
      <c r="AQ607" s="156"/>
      <c r="AR607" s="156"/>
      <c r="AS607" s="156"/>
      <c r="AT607" s="156"/>
      <c r="CC607" s="400"/>
    </row>
    <row r="608" spans="2:81">
      <c r="B608" s="167"/>
      <c r="C608" s="167"/>
      <c r="D608" s="167"/>
      <c r="E608" s="157"/>
      <c r="F608" s="157"/>
      <c r="G608" s="157"/>
      <c r="H608" s="159"/>
      <c r="I608" s="159"/>
      <c r="J608" s="399"/>
      <c r="K608" s="156"/>
      <c r="L608" s="156"/>
      <c r="M608" s="156"/>
      <c r="N608" s="156"/>
      <c r="O608" s="156"/>
      <c r="P608" s="156"/>
      <c r="Q608" s="156"/>
      <c r="R608" s="156"/>
      <c r="S608" s="156"/>
      <c r="T608" s="156"/>
      <c r="U608" s="156"/>
      <c r="V608" s="156"/>
      <c r="W608" s="156"/>
      <c r="X608" s="156"/>
      <c r="Y608" s="156"/>
      <c r="Z608" s="156"/>
      <c r="AA608" s="156"/>
      <c r="AB608" s="156"/>
      <c r="AC608" s="156"/>
      <c r="AD608" s="156"/>
      <c r="AE608" s="156"/>
      <c r="AF608" s="156"/>
      <c r="AG608" s="156"/>
      <c r="AH608" s="156"/>
      <c r="AI608" s="156"/>
      <c r="AJ608" s="156"/>
      <c r="AK608" s="156"/>
      <c r="AL608" s="156"/>
      <c r="AM608" s="156"/>
      <c r="AN608" s="156"/>
      <c r="AO608" s="156"/>
      <c r="AP608" s="156"/>
      <c r="AQ608" s="156"/>
      <c r="AR608" s="156"/>
      <c r="AS608" s="156"/>
      <c r="AT608" s="156"/>
      <c r="CC608" s="400"/>
    </row>
    <row r="609" spans="2:81">
      <c r="B609" s="167"/>
      <c r="C609" s="167"/>
      <c r="D609" s="167"/>
      <c r="E609" s="157"/>
      <c r="F609" s="157"/>
      <c r="G609" s="157"/>
      <c r="H609" s="159"/>
      <c r="I609" s="159"/>
      <c r="J609" s="399"/>
      <c r="K609" s="156"/>
      <c r="L609" s="156"/>
      <c r="M609" s="156"/>
      <c r="N609" s="156"/>
      <c r="O609" s="156"/>
      <c r="P609" s="156"/>
      <c r="Q609" s="156"/>
      <c r="R609" s="156"/>
      <c r="S609" s="156"/>
      <c r="T609" s="156"/>
      <c r="U609" s="156"/>
      <c r="V609" s="156"/>
      <c r="W609" s="156"/>
      <c r="X609" s="156"/>
      <c r="Y609" s="156"/>
      <c r="Z609" s="156"/>
      <c r="AA609" s="156"/>
      <c r="AB609" s="156"/>
      <c r="AC609" s="156"/>
      <c r="AD609" s="156"/>
      <c r="AE609" s="156"/>
      <c r="AF609" s="156"/>
      <c r="AG609" s="156"/>
      <c r="AH609" s="156"/>
      <c r="AI609" s="156"/>
      <c r="AJ609" s="156"/>
      <c r="AK609" s="156"/>
      <c r="AL609" s="156"/>
      <c r="AM609" s="156"/>
      <c r="AN609" s="156"/>
      <c r="AO609" s="156"/>
      <c r="AP609" s="156"/>
      <c r="AQ609" s="156"/>
      <c r="AR609" s="156"/>
      <c r="AS609" s="156"/>
      <c r="AT609" s="156"/>
      <c r="CC609" s="400"/>
    </row>
    <row r="610" spans="2:81">
      <c r="B610" s="167"/>
      <c r="C610" s="167"/>
      <c r="D610" s="167"/>
      <c r="E610" s="157"/>
      <c r="F610" s="157"/>
      <c r="G610" s="157"/>
      <c r="H610" s="159"/>
      <c r="I610" s="159"/>
      <c r="J610" s="399"/>
      <c r="K610" s="156"/>
      <c r="L610" s="156"/>
      <c r="M610" s="156"/>
      <c r="N610" s="156"/>
      <c r="O610" s="156"/>
      <c r="P610" s="156"/>
      <c r="Q610" s="156"/>
      <c r="R610" s="156"/>
      <c r="S610" s="156"/>
      <c r="T610" s="156"/>
      <c r="U610" s="156"/>
      <c r="V610" s="156"/>
      <c r="W610" s="156"/>
      <c r="X610" s="156"/>
      <c r="Y610" s="156"/>
      <c r="Z610" s="156"/>
      <c r="AA610" s="156"/>
      <c r="AB610" s="156"/>
      <c r="AC610" s="156"/>
      <c r="AD610" s="156"/>
      <c r="AE610" s="156"/>
      <c r="AF610" s="156"/>
      <c r="AG610" s="156"/>
      <c r="AH610" s="156"/>
      <c r="AI610" s="156"/>
      <c r="AJ610" s="156"/>
      <c r="AK610" s="156"/>
      <c r="AL610" s="156"/>
      <c r="AM610" s="156"/>
      <c r="AN610" s="156"/>
      <c r="AO610" s="156"/>
      <c r="AP610" s="156"/>
      <c r="AQ610" s="156"/>
      <c r="AR610" s="156"/>
      <c r="AS610" s="156"/>
      <c r="AT610" s="156"/>
      <c r="CC610" s="400"/>
    </row>
    <row r="611" spans="2:81">
      <c r="B611" s="40"/>
      <c r="C611" s="40"/>
      <c r="D611" s="40"/>
      <c r="J611" s="48"/>
      <c r="X611" s="44"/>
      <c r="Y611" s="44"/>
      <c r="Z611" s="44"/>
      <c r="AA611" s="44"/>
      <c r="CC611" s="400"/>
    </row>
    <row r="612" spans="2:81">
      <c r="B612" s="40"/>
      <c r="C612" s="40"/>
      <c r="D612" s="40"/>
      <c r="J612" s="48"/>
      <c r="X612" s="44"/>
      <c r="Y612" s="44"/>
      <c r="Z612" s="44"/>
      <c r="AA612" s="44"/>
      <c r="CC612" s="400"/>
    </row>
    <row r="613" spans="2:81">
      <c r="B613" s="40"/>
      <c r="C613" s="40"/>
      <c r="D613" s="40"/>
      <c r="J613" s="48"/>
      <c r="X613" s="44"/>
      <c r="Y613" s="44"/>
      <c r="Z613" s="44"/>
      <c r="AA613" s="44"/>
      <c r="CC613" s="400"/>
    </row>
    <row r="614" spans="2:81">
      <c r="B614" s="40"/>
      <c r="C614" s="40"/>
      <c r="D614" s="40"/>
      <c r="J614" s="48"/>
      <c r="X614" s="44"/>
      <c r="Y614" s="44"/>
      <c r="Z614" s="44"/>
      <c r="AA614" s="44"/>
      <c r="CC614" s="400"/>
    </row>
    <row r="615" spans="2:81">
      <c r="B615" s="40"/>
      <c r="C615" s="40"/>
      <c r="D615" s="40"/>
      <c r="J615" s="48"/>
      <c r="X615" s="44"/>
      <c r="Y615" s="44"/>
      <c r="Z615" s="44"/>
      <c r="AA615" s="44"/>
      <c r="CC615" s="400"/>
    </row>
    <row r="616" spans="2:81">
      <c r="B616" s="40"/>
      <c r="C616" s="40"/>
      <c r="D616" s="40"/>
      <c r="J616" s="48"/>
      <c r="X616" s="44"/>
      <c r="Y616" s="44"/>
      <c r="Z616" s="44"/>
      <c r="AA616" s="44"/>
      <c r="CC616" s="400"/>
    </row>
    <row r="617" spans="2:81">
      <c r="B617" s="40"/>
      <c r="C617" s="40"/>
      <c r="D617" s="40"/>
      <c r="J617" s="48"/>
      <c r="X617" s="44"/>
      <c r="Y617" s="44"/>
      <c r="Z617" s="44"/>
      <c r="AA617" s="44"/>
      <c r="CC617" s="400"/>
    </row>
    <row r="618" spans="2:81">
      <c r="B618" s="40"/>
      <c r="C618" s="40"/>
      <c r="D618" s="40"/>
      <c r="J618" s="48"/>
      <c r="X618" s="44"/>
      <c r="Y618" s="44"/>
      <c r="Z618" s="44"/>
      <c r="AA618" s="44"/>
      <c r="CC618" s="400"/>
    </row>
    <row r="619" spans="2:81">
      <c r="B619" s="40"/>
      <c r="C619" s="40"/>
      <c r="D619" s="40"/>
      <c r="J619" s="48"/>
      <c r="X619" s="44"/>
      <c r="Y619" s="44"/>
      <c r="Z619" s="44"/>
      <c r="AA619" s="44"/>
      <c r="CC619" s="400"/>
    </row>
    <row r="620" spans="2:81">
      <c r="B620" s="40"/>
      <c r="C620" s="40"/>
      <c r="D620" s="40"/>
      <c r="J620" s="48"/>
      <c r="X620" s="44"/>
      <c r="Y620" s="44"/>
      <c r="Z620" s="44"/>
      <c r="AA620" s="44"/>
      <c r="CC620" s="400"/>
    </row>
    <row r="621" spans="2:81">
      <c r="B621" s="40"/>
      <c r="C621" s="40"/>
      <c r="D621" s="40"/>
      <c r="J621" s="48"/>
      <c r="X621" s="44"/>
      <c r="Y621" s="44"/>
      <c r="Z621" s="44"/>
      <c r="AA621" s="44"/>
      <c r="CC621" s="400"/>
    </row>
    <row r="622" spans="2:81">
      <c r="B622" s="40"/>
      <c r="C622" s="40"/>
      <c r="D622" s="40"/>
      <c r="J622" s="48"/>
      <c r="X622" s="44"/>
      <c r="Y622" s="44"/>
      <c r="Z622" s="44"/>
      <c r="AA622" s="44"/>
      <c r="CC622" s="400"/>
    </row>
    <row r="623" spans="2:81">
      <c r="B623" s="40"/>
      <c r="C623" s="40"/>
      <c r="D623" s="40"/>
      <c r="J623" s="48"/>
      <c r="X623" s="44"/>
      <c r="Y623" s="44"/>
      <c r="Z623" s="44"/>
      <c r="AA623" s="44"/>
      <c r="CC623" s="400"/>
    </row>
    <row r="624" spans="2:81">
      <c r="B624" s="40"/>
      <c r="C624" s="40"/>
      <c r="D624" s="40"/>
      <c r="J624" s="48"/>
      <c r="X624" s="44"/>
      <c r="Y624" s="44"/>
      <c r="Z624" s="44"/>
      <c r="AA624" s="44"/>
      <c r="CC624" s="400"/>
    </row>
    <row r="625" spans="2:81">
      <c r="B625" s="40"/>
      <c r="C625" s="40"/>
      <c r="D625" s="40"/>
      <c r="J625" s="48"/>
      <c r="X625" s="44"/>
      <c r="Y625" s="44"/>
      <c r="Z625" s="44"/>
      <c r="AA625" s="44"/>
      <c r="CC625" s="400"/>
    </row>
    <row r="626" spans="2:81">
      <c r="B626" s="40"/>
      <c r="C626" s="40"/>
      <c r="D626" s="40"/>
      <c r="J626" s="48"/>
      <c r="X626" s="44"/>
      <c r="Y626" s="44"/>
      <c r="Z626" s="44"/>
      <c r="AA626" s="44"/>
      <c r="CC626" s="400"/>
    </row>
    <row r="627" spans="2:81">
      <c r="B627" s="40"/>
      <c r="C627" s="40"/>
      <c r="D627" s="40"/>
      <c r="J627" s="48"/>
      <c r="X627" s="44"/>
      <c r="Y627" s="44"/>
      <c r="Z627" s="44"/>
      <c r="AA627" s="44"/>
      <c r="CC627" s="400"/>
    </row>
    <row r="628" spans="2:81">
      <c r="B628" s="40"/>
      <c r="C628" s="40"/>
      <c r="D628" s="40"/>
      <c r="J628" s="48"/>
      <c r="X628" s="44"/>
      <c r="Y628" s="44"/>
      <c r="Z628" s="44"/>
      <c r="AA628" s="44"/>
      <c r="CC628" s="400"/>
    </row>
    <row r="629" spans="2:81">
      <c r="B629" s="40"/>
      <c r="C629" s="40"/>
      <c r="D629" s="40"/>
      <c r="J629" s="48"/>
      <c r="X629" s="44"/>
      <c r="Y629" s="44"/>
      <c r="Z629" s="44"/>
      <c r="AA629" s="44"/>
      <c r="CC629" s="400"/>
    </row>
    <row r="630" spans="2:81">
      <c r="B630" s="40"/>
      <c r="C630" s="40"/>
      <c r="D630" s="40"/>
      <c r="J630" s="48"/>
      <c r="X630" s="44"/>
      <c r="Y630" s="44"/>
      <c r="Z630" s="44"/>
      <c r="AA630" s="44"/>
      <c r="CC630" s="400"/>
    </row>
    <row r="631" spans="2:81">
      <c r="B631" s="40"/>
      <c r="C631" s="40"/>
      <c r="D631" s="40"/>
      <c r="J631" s="48"/>
      <c r="X631" s="44"/>
      <c r="Y631" s="44"/>
      <c r="Z631" s="44"/>
      <c r="AA631" s="44"/>
      <c r="CC631" s="400"/>
    </row>
    <row r="632" spans="2:81">
      <c r="B632" s="40"/>
      <c r="C632" s="40"/>
      <c r="D632" s="40"/>
      <c r="J632" s="48"/>
      <c r="X632" s="44"/>
      <c r="Y632" s="44"/>
      <c r="Z632" s="44"/>
      <c r="AA632" s="44"/>
      <c r="CC632" s="400"/>
    </row>
    <row r="633" spans="2:81">
      <c r="B633" s="40"/>
      <c r="C633" s="40"/>
      <c r="D633" s="40"/>
      <c r="J633" s="48"/>
      <c r="X633" s="44"/>
      <c r="Y633" s="44"/>
      <c r="Z633" s="44"/>
      <c r="AA633" s="44"/>
      <c r="CC633" s="400"/>
    </row>
    <row r="634" spans="2:81">
      <c r="B634" s="40"/>
      <c r="C634" s="40"/>
      <c r="D634" s="40"/>
      <c r="J634" s="48"/>
      <c r="X634" s="44"/>
      <c r="Y634" s="44"/>
      <c r="Z634" s="44"/>
      <c r="AA634" s="44"/>
      <c r="CC634" s="400"/>
    </row>
    <row r="635" spans="2:81">
      <c r="B635" s="40"/>
      <c r="C635" s="40"/>
      <c r="D635" s="40"/>
      <c r="J635" s="48"/>
      <c r="X635" s="44"/>
      <c r="Y635" s="44"/>
      <c r="Z635" s="44"/>
      <c r="AA635" s="44"/>
      <c r="CC635" s="400"/>
    </row>
    <row r="636" spans="2:81">
      <c r="B636" s="40"/>
      <c r="C636" s="40"/>
      <c r="D636" s="40"/>
      <c r="J636" s="48"/>
      <c r="X636" s="44"/>
      <c r="Y636" s="44"/>
      <c r="Z636" s="44"/>
      <c r="AA636" s="44"/>
      <c r="CC636" s="400"/>
    </row>
    <row r="637" spans="2:81">
      <c r="B637" s="40"/>
      <c r="C637" s="40"/>
      <c r="D637" s="40"/>
      <c r="J637" s="48"/>
      <c r="X637" s="44"/>
      <c r="Y637" s="44"/>
      <c r="Z637" s="44"/>
      <c r="AA637" s="44"/>
      <c r="CC637" s="400"/>
    </row>
    <row r="638" spans="2:81">
      <c r="B638" s="40"/>
      <c r="C638" s="40"/>
      <c r="D638" s="40"/>
      <c r="J638" s="48"/>
      <c r="X638" s="44"/>
      <c r="Y638" s="44"/>
      <c r="Z638" s="44"/>
      <c r="AA638" s="44"/>
      <c r="CC638" s="400"/>
    </row>
    <row r="639" spans="2:81">
      <c r="B639" s="40"/>
      <c r="C639" s="40"/>
      <c r="D639" s="40"/>
      <c r="J639" s="48"/>
      <c r="X639" s="44"/>
      <c r="Y639" s="44"/>
      <c r="Z639" s="44"/>
      <c r="AA639" s="44"/>
      <c r="CC639" s="400"/>
    </row>
    <row r="640" spans="2:81">
      <c r="B640" s="40"/>
      <c r="C640" s="40"/>
      <c r="D640" s="40"/>
      <c r="J640" s="48"/>
      <c r="X640" s="44"/>
      <c r="Y640" s="44"/>
      <c r="Z640" s="44"/>
      <c r="AA640" s="44"/>
      <c r="CC640" s="400"/>
    </row>
    <row r="641" spans="2:81">
      <c r="B641" s="40"/>
      <c r="C641" s="40"/>
      <c r="D641" s="40"/>
      <c r="J641" s="48"/>
      <c r="X641" s="44"/>
      <c r="Y641" s="44"/>
      <c r="Z641" s="44"/>
      <c r="AA641" s="44"/>
      <c r="CC641" s="400"/>
    </row>
    <row r="642" spans="2:81">
      <c r="B642" s="40"/>
      <c r="C642" s="40"/>
      <c r="D642" s="40"/>
      <c r="J642" s="48"/>
      <c r="X642" s="44"/>
      <c r="Y642" s="44"/>
      <c r="Z642" s="44"/>
      <c r="AA642" s="44"/>
      <c r="CC642" s="400"/>
    </row>
    <row r="643" spans="2:81">
      <c r="B643" s="40"/>
      <c r="C643" s="40"/>
      <c r="D643" s="40"/>
      <c r="J643" s="48"/>
      <c r="X643" s="44"/>
      <c r="Y643" s="44"/>
      <c r="Z643" s="44"/>
      <c r="AA643" s="44"/>
      <c r="CC643" s="400"/>
    </row>
    <row r="644" spans="2:81">
      <c r="B644" s="40"/>
      <c r="C644" s="40"/>
      <c r="D644" s="40"/>
      <c r="J644" s="48"/>
      <c r="X644" s="44"/>
      <c r="Y644" s="44"/>
      <c r="Z644" s="44"/>
      <c r="AA644" s="44"/>
      <c r="CC644" s="400"/>
    </row>
    <row r="645" spans="2:81">
      <c r="B645" s="40"/>
      <c r="C645" s="40"/>
      <c r="D645" s="40"/>
      <c r="J645" s="48"/>
      <c r="X645" s="44"/>
      <c r="Y645" s="44"/>
      <c r="Z645" s="44"/>
      <c r="AA645" s="44"/>
      <c r="CC645" s="400"/>
    </row>
    <row r="646" spans="2:81">
      <c r="B646" s="40"/>
      <c r="C646" s="40"/>
      <c r="D646" s="40"/>
      <c r="J646" s="48"/>
      <c r="X646" s="44"/>
      <c r="Y646" s="44"/>
      <c r="Z646" s="44"/>
      <c r="AA646" s="44"/>
      <c r="CC646" s="400"/>
    </row>
    <row r="647" spans="2:81">
      <c r="B647" s="40"/>
      <c r="C647" s="40"/>
      <c r="D647" s="40"/>
      <c r="J647" s="48"/>
      <c r="X647" s="44"/>
      <c r="Y647" s="44"/>
      <c r="Z647" s="44"/>
      <c r="AA647" s="44"/>
      <c r="CC647" s="400"/>
    </row>
    <row r="648" spans="2:81">
      <c r="B648" s="40"/>
      <c r="C648" s="40"/>
      <c r="D648" s="40"/>
      <c r="J648" s="48"/>
      <c r="X648" s="44"/>
      <c r="Y648" s="44"/>
      <c r="Z648" s="44"/>
      <c r="AA648" s="44"/>
      <c r="CC648" s="400"/>
    </row>
    <row r="649" spans="2:81">
      <c r="B649" s="40"/>
      <c r="C649" s="40"/>
      <c r="D649" s="40"/>
      <c r="J649" s="48"/>
      <c r="X649" s="44"/>
      <c r="Y649" s="44"/>
      <c r="Z649" s="44"/>
      <c r="AA649" s="44"/>
      <c r="CC649" s="400"/>
    </row>
    <row r="650" spans="2:81">
      <c r="B650" s="40"/>
      <c r="C650" s="40"/>
      <c r="D650" s="40"/>
      <c r="J650" s="48"/>
      <c r="X650" s="44"/>
      <c r="Y650" s="44"/>
      <c r="Z650" s="44"/>
      <c r="AA650" s="44"/>
      <c r="CC650" s="400"/>
    </row>
    <row r="651" spans="2:81">
      <c r="B651" s="40"/>
      <c r="C651" s="40"/>
      <c r="D651" s="40"/>
      <c r="X651" s="44"/>
      <c r="Y651" s="44"/>
      <c r="Z651" s="44"/>
      <c r="AA651" s="44"/>
      <c r="CC651" s="400"/>
    </row>
    <row r="652" spans="2:81">
      <c r="B652" s="40"/>
      <c r="X652" s="44"/>
      <c r="Y652" s="44"/>
      <c r="Z652" s="44"/>
      <c r="AA652" s="44"/>
      <c r="CC652" s="400"/>
    </row>
    <row r="653" spans="2:81">
      <c r="B653" s="40"/>
      <c r="X653" s="44"/>
      <c r="Y653" s="44"/>
      <c r="Z653" s="44"/>
      <c r="AA653" s="44"/>
      <c r="CC653" s="400"/>
    </row>
    <row r="654" spans="2:81">
      <c r="B654" s="40"/>
      <c r="X654" s="44"/>
      <c r="Y654" s="44"/>
      <c r="Z654" s="44"/>
      <c r="AA654" s="44"/>
      <c r="CC654" s="400"/>
    </row>
    <row r="655" spans="2:81">
      <c r="B655" s="40"/>
      <c r="X655" s="44"/>
      <c r="Y655" s="44"/>
      <c r="Z655" s="44"/>
      <c r="AA655" s="44"/>
      <c r="CC655" s="400"/>
    </row>
    <row r="656" spans="2:81">
      <c r="B656" s="40"/>
      <c r="X656" s="44"/>
      <c r="Y656" s="44"/>
      <c r="Z656" s="44"/>
      <c r="AA656" s="44"/>
      <c r="CC656" s="400"/>
    </row>
    <row r="657" spans="2:81">
      <c r="B657" s="40"/>
      <c r="X657" s="44"/>
      <c r="Y657" s="44"/>
      <c r="Z657" s="44"/>
      <c r="AA657" s="44"/>
      <c r="CC657" s="400"/>
    </row>
    <row r="658" spans="2:81">
      <c r="B658" s="40"/>
      <c r="X658" s="44"/>
      <c r="Y658" s="44"/>
      <c r="Z658" s="44"/>
      <c r="AA658" s="44"/>
      <c r="CC658" s="400"/>
    </row>
    <row r="659" spans="2:81">
      <c r="B659" s="40"/>
      <c r="X659" s="44"/>
      <c r="Y659" s="44"/>
      <c r="Z659" s="44"/>
      <c r="AA659" s="44"/>
      <c r="CC659" s="400"/>
    </row>
    <row r="660" spans="2:81">
      <c r="B660" s="40"/>
      <c r="X660" s="44"/>
      <c r="Y660" s="44"/>
      <c r="Z660" s="44"/>
      <c r="AA660" s="44"/>
      <c r="CC660" s="400"/>
    </row>
    <row r="661" spans="2:81">
      <c r="B661" s="40"/>
      <c r="X661" s="44"/>
      <c r="Y661" s="44"/>
      <c r="Z661" s="44"/>
      <c r="AA661" s="44"/>
      <c r="CC661" s="400"/>
    </row>
    <row r="662" spans="2:81">
      <c r="B662" s="40"/>
      <c r="X662" s="44"/>
      <c r="Y662" s="44"/>
      <c r="Z662" s="44"/>
      <c r="AA662" s="44"/>
      <c r="CC662" s="400"/>
    </row>
    <row r="663" spans="2:81">
      <c r="B663" s="40"/>
      <c r="X663" s="44"/>
      <c r="Y663" s="44"/>
      <c r="Z663" s="44"/>
      <c r="AA663" s="44"/>
      <c r="CC663" s="400"/>
    </row>
    <row r="664" spans="2:81">
      <c r="B664" s="40"/>
      <c r="X664" s="44"/>
      <c r="Y664" s="44"/>
      <c r="Z664" s="44"/>
      <c r="AA664" s="44"/>
      <c r="CC664" s="400"/>
    </row>
    <row r="665" spans="2:81">
      <c r="B665" s="40"/>
      <c r="X665" s="44"/>
      <c r="Y665" s="44"/>
      <c r="Z665" s="44"/>
      <c r="AA665" s="44"/>
      <c r="CC665" s="400"/>
    </row>
    <row r="666" spans="2:81">
      <c r="B666" s="40"/>
      <c r="X666" s="44"/>
      <c r="Y666" s="44"/>
      <c r="Z666" s="44"/>
      <c r="AA666" s="44"/>
      <c r="CC666" s="400"/>
    </row>
    <row r="667" spans="2:81">
      <c r="B667" s="40"/>
      <c r="X667" s="44"/>
      <c r="Y667" s="44"/>
      <c r="Z667" s="44"/>
      <c r="AA667" s="44"/>
      <c r="CC667" s="400"/>
    </row>
    <row r="668" spans="2:81">
      <c r="B668" s="40"/>
      <c r="X668" s="44"/>
      <c r="Y668" s="44"/>
      <c r="Z668" s="44"/>
      <c r="AA668" s="44"/>
      <c r="CC668" s="400"/>
    </row>
    <row r="669" spans="2:81">
      <c r="B669" s="40"/>
      <c r="X669" s="44"/>
      <c r="Y669" s="44"/>
      <c r="Z669" s="44"/>
      <c r="AA669" s="44"/>
      <c r="CC669" s="400"/>
    </row>
    <row r="670" spans="2:81">
      <c r="B670" s="40"/>
      <c r="X670" s="44"/>
      <c r="Y670" s="44"/>
      <c r="Z670" s="44"/>
      <c r="AA670" s="44"/>
      <c r="CC670" s="400"/>
    </row>
    <row r="671" spans="2:81">
      <c r="B671" s="40"/>
      <c r="X671" s="44"/>
      <c r="Y671" s="44"/>
      <c r="Z671" s="44"/>
      <c r="AA671" s="44"/>
      <c r="CC671" s="400"/>
    </row>
    <row r="672" spans="2:81">
      <c r="B672" s="40"/>
      <c r="X672" s="44"/>
      <c r="Y672" s="44"/>
      <c r="Z672" s="44"/>
      <c r="AA672" s="44"/>
      <c r="CC672" s="400"/>
    </row>
    <row r="673" spans="2:81">
      <c r="B673" s="40"/>
      <c r="X673" s="44"/>
      <c r="Y673" s="44"/>
      <c r="Z673" s="44"/>
      <c r="AA673" s="44"/>
      <c r="CC673" s="400"/>
    </row>
    <row r="674" spans="2:81">
      <c r="B674" s="40"/>
      <c r="X674" s="44"/>
      <c r="Y674" s="44"/>
      <c r="Z674" s="44"/>
      <c r="AA674" s="44"/>
      <c r="CC674" s="400"/>
    </row>
    <row r="675" spans="2:81">
      <c r="B675" s="40"/>
      <c r="X675" s="44"/>
      <c r="Y675" s="44"/>
      <c r="Z675" s="44"/>
      <c r="AA675" s="44"/>
      <c r="CC675" s="400"/>
    </row>
    <row r="676" spans="2:81">
      <c r="B676" s="40"/>
      <c r="X676" s="44"/>
      <c r="Y676" s="44"/>
      <c r="Z676" s="44"/>
      <c r="AA676" s="44"/>
      <c r="CC676" s="400"/>
    </row>
    <row r="677" spans="2:81">
      <c r="B677" s="40"/>
      <c r="X677" s="44"/>
      <c r="Y677" s="44"/>
      <c r="Z677" s="44"/>
      <c r="AA677" s="44"/>
      <c r="CC677" s="400"/>
    </row>
    <row r="678" spans="2:81">
      <c r="B678" s="40"/>
      <c r="X678" s="44"/>
      <c r="Y678" s="44"/>
      <c r="Z678" s="44"/>
      <c r="AA678" s="44"/>
      <c r="CC678" s="400"/>
    </row>
    <row r="679" spans="2:81">
      <c r="B679" s="40"/>
      <c r="X679" s="44"/>
      <c r="Y679" s="44"/>
      <c r="Z679" s="44"/>
      <c r="AA679" s="44"/>
      <c r="CC679" s="400"/>
    </row>
    <row r="680" spans="2:81">
      <c r="B680" s="40"/>
      <c r="X680" s="44"/>
      <c r="Y680" s="44"/>
      <c r="Z680" s="44"/>
      <c r="AA680" s="44"/>
      <c r="CC680" s="400"/>
    </row>
    <row r="681" spans="2:81">
      <c r="B681" s="40"/>
      <c r="X681" s="44"/>
      <c r="Y681" s="44"/>
      <c r="Z681" s="44"/>
      <c r="AA681" s="44"/>
      <c r="CC681" s="400"/>
    </row>
    <row r="682" spans="2:81">
      <c r="B682" s="40"/>
      <c r="X682" s="44"/>
      <c r="Y682" s="44"/>
      <c r="Z682" s="44"/>
      <c r="AA682" s="44"/>
      <c r="CC682" s="400"/>
    </row>
    <row r="683" spans="2:81">
      <c r="B683" s="40"/>
      <c r="X683" s="44"/>
      <c r="Y683" s="44"/>
      <c r="Z683" s="44"/>
      <c r="AA683" s="44"/>
      <c r="CC683" s="400"/>
    </row>
    <row r="684" spans="2:81">
      <c r="B684" s="40"/>
      <c r="X684" s="44"/>
      <c r="Y684" s="44"/>
      <c r="Z684" s="44"/>
      <c r="AA684" s="44"/>
      <c r="CC684" s="400"/>
    </row>
    <row r="685" spans="2:81">
      <c r="B685" s="40"/>
      <c r="X685" s="44"/>
      <c r="Y685" s="44"/>
      <c r="Z685" s="44"/>
      <c r="AA685" s="44"/>
      <c r="CC685" s="400"/>
    </row>
    <row r="686" spans="2:81">
      <c r="B686" s="40"/>
      <c r="X686" s="44"/>
      <c r="Y686" s="44"/>
      <c r="Z686" s="44"/>
      <c r="AA686" s="44"/>
      <c r="CC686" s="400"/>
    </row>
    <row r="687" spans="2:81">
      <c r="B687" s="40"/>
      <c r="X687" s="44"/>
      <c r="Y687" s="44"/>
      <c r="Z687" s="44"/>
      <c r="AA687" s="44"/>
      <c r="CC687" s="400"/>
    </row>
    <row r="688" spans="2:81">
      <c r="B688" s="40"/>
      <c r="X688" s="44"/>
      <c r="Y688" s="44"/>
      <c r="Z688" s="44"/>
      <c r="AA688" s="44"/>
      <c r="CC688" s="400"/>
    </row>
    <row r="689" spans="2:81">
      <c r="B689" s="40"/>
      <c r="X689" s="44"/>
      <c r="Y689" s="44"/>
      <c r="Z689" s="44"/>
      <c r="AA689" s="44"/>
      <c r="CC689" s="400"/>
    </row>
    <row r="690" spans="2:81">
      <c r="B690" s="40"/>
      <c r="X690" s="44"/>
      <c r="Y690" s="44"/>
      <c r="Z690" s="44"/>
      <c r="AA690" s="44"/>
      <c r="CC690" s="400"/>
    </row>
    <row r="691" spans="2:81">
      <c r="B691" s="40"/>
      <c r="X691" s="44"/>
      <c r="Y691" s="44"/>
      <c r="Z691" s="44"/>
      <c r="AA691" s="44"/>
      <c r="CC691" s="400"/>
    </row>
    <row r="692" spans="2:81">
      <c r="B692" s="40"/>
      <c r="X692" s="44"/>
      <c r="Y692" s="44"/>
      <c r="Z692" s="44"/>
      <c r="AA692" s="44"/>
      <c r="CC692" s="400"/>
    </row>
    <row r="693" spans="2:81">
      <c r="B693" s="40"/>
      <c r="X693" s="44"/>
      <c r="Y693" s="44"/>
      <c r="Z693" s="44"/>
      <c r="AA693" s="44"/>
      <c r="CC693" s="400"/>
    </row>
    <row r="694" spans="2:81">
      <c r="B694" s="40"/>
      <c r="X694" s="44"/>
      <c r="Y694" s="44"/>
      <c r="Z694" s="44"/>
      <c r="AA694" s="44"/>
      <c r="CC694" s="400"/>
    </row>
    <row r="695" spans="2:81">
      <c r="B695" s="40"/>
      <c r="X695" s="44"/>
      <c r="Y695" s="44"/>
      <c r="Z695" s="44"/>
      <c r="AA695" s="44"/>
      <c r="CC695" s="400"/>
    </row>
    <row r="696" spans="2:81">
      <c r="B696" s="40"/>
      <c r="X696" s="44"/>
      <c r="Y696" s="44"/>
      <c r="Z696" s="44"/>
      <c r="AA696" s="44"/>
      <c r="CC696" s="400"/>
    </row>
    <row r="697" spans="2:81">
      <c r="B697" s="40"/>
      <c r="X697" s="44"/>
      <c r="Y697" s="44"/>
      <c r="Z697" s="44"/>
      <c r="AA697" s="44"/>
      <c r="CC697" s="400"/>
    </row>
    <row r="698" spans="2:81">
      <c r="B698" s="40"/>
      <c r="X698" s="44"/>
      <c r="Y698" s="44"/>
      <c r="Z698" s="44"/>
      <c r="AA698" s="44"/>
      <c r="CC698" s="400"/>
    </row>
    <row r="699" spans="2:81">
      <c r="B699" s="40"/>
      <c r="X699" s="44"/>
      <c r="Y699" s="44"/>
      <c r="Z699" s="44"/>
      <c r="AA699" s="44"/>
      <c r="CC699" s="400"/>
    </row>
    <row r="700" spans="2:81">
      <c r="B700" s="40"/>
      <c r="X700" s="44"/>
      <c r="Y700" s="44"/>
      <c r="Z700" s="44"/>
      <c r="AA700" s="44"/>
      <c r="CC700" s="400"/>
    </row>
    <row r="701" spans="2:81">
      <c r="B701" s="40"/>
      <c r="X701" s="44"/>
      <c r="Y701" s="44"/>
      <c r="Z701" s="44"/>
      <c r="AA701" s="44"/>
      <c r="CC701" s="400"/>
    </row>
    <row r="702" spans="2:81">
      <c r="B702" s="40"/>
      <c r="X702" s="44"/>
      <c r="Y702" s="44"/>
      <c r="Z702" s="44"/>
      <c r="AA702" s="44"/>
      <c r="CC702" s="400"/>
    </row>
    <row r="703" spans="2:81">
      <c r="B703" s="40"/>
      <c r="X703" s="44"/>
      <c r="Y703" s="44"/>
      <c r="Z703" s="44"/>
      <c r="AA703" s="44"/>
      <c r="CC703" s="400"/>
    </row>
    <row r="704" spans="2:81">
      <c r="B704" s="40"/>
      <c r="X704" s="44"/>
      <c r="Y704" s="44"/>
      <c r="Z704" s="44"/>
      <c r="AA704" s="44"/>
      <c r="CC704" s="400"/>
    </row>
    <row r="705" spans="2:81">
      <c r="B705" s="40"/>
      <c r="X705" s="44"/>
      <c r="Y705" s="44"/>
      <c r="Z705" s="44"/>
      <c r="AA705" s="44"/>
      <c r="CC705" s="400"/>
    </row>
    <row r="706" spans="2:81">
      <c r="B706" s="40"/>
      <c r="X706" s="44"/>
      <c r="Y706" s="44"/>
      <c r="Z706" s="44"/>
      <c r="AA706" s="44"/>
      <c r="CC706" s="400"/>
    </row>
    <row r="707" spans="2:81">
      <c r="B707" s="40"/>
      <c r="X707" s="44"/>
      <c r="Y707" s="44"/>
      <c r="Z707" s="44"/>
      <c r="AA707" s="44"/>
      <c r="CC707" s="400"/>
    </row>
    <row r="708" spans="2:81">
      <c r="B708" s="40"/>
      <c r="X708" s="44"/>
      <c r="Y708" s="44"/>
      <c r="Z708" s="44"/>
      <c r="AA708" s="44"/>
      <c r="CC708" s="400"/>
    </row>
    <row r="709" spans="2:81">
      <c r="B709" s="40"/>
      <c r="X709" s="44"/>
      <c r="Y709" s="44"/>
      <c r="Z709" s="44"/>
      <c r="AA709" s="44"/>
      <c r="CC709" s="400"/>
    </row>
    <row r="710" spans="2:81">
      <c r="B710" s="40"/>
      <c r="X710" s="44"/>
      <c r="Y710" s="44"/>
      <c r="Z710" s="44"/>
      <c r="AA710" s="44"/>
      <c r="CC710" s="400"/>
    </row>
    <row r="711" spans="2:81">
      <c r="B711" s="40"/>
      <c r="X711" s="44"/>
      <c r="Y711" s="44"/>
      <c r="Z711" s="44"/>
      <c r="AA711" s="44"/>
      <c r="CC711" s="400"/>
    </row>
    <row r="712" spans="2:81">
      <c r="B712" s="40"/>
      <c r="X712" s="44"/>
      <c r="Y712" s="44"/>
      <c r="Z712" s="44"/>
      <c r="AA712" s="44"/>
      <c r="CC712" s="400"/>
    </row>
    <row r="713" spans="2:81">
      <c r="B713" s="40"/>
      <c r="X713" s="44"/>
      <c r="Y713" s="44"/>
      <c r="Z713" s="44"/>
      <c r="AA713" s="44"/>
      <c r="CC713" s="400"/>
    </row>
    <row r="714" spans="2:81">
      <c r="B714" s="40"/>
      <c r="X714" s="44"/>
      <c r="Y714" s="44"/>
      <c r="Z714" s="44"/>
      <c r="AA714" s="44"/>
      <c r="CC714" s="400"/>
    </row>
    <row r="715" spans="2:81">
      <c r="B715" s="40"/>
      <c r="X715" s="44"/>
      <c r="Y715" s="44"/>
      <c r="Z715" s="44"/>
      <c r="AA715" s="44"/>
      <c r="CC715" s="400"/>
    </row>
    <row r="716" spans="2:81">
      <c r="B716" s="40"/>
      <c r="X716" s="44"/>
      <c r="Y716" s="44"/>
      <c r="Z716" s="44"/>
      <c r="AA716" s="44"/>
      <c r="CC716" s="400"/>
    </row>
    <row r="717" spans="2:81">
      <c r="B717" s="40"/>
      <c r="X717" s="44"/>
      <c r="Y717" s="44"/>
      <c r="Z717" s="44"/>
      <c r="AA717" s="44"/>
      <c r="CC717" s="400"/>
    </row>
    <row r="718" spans="2:81">
      <c r="B718" s="40"/>
      <c r="X718" s="44"/>
      <c r="Y718" s="44"/>
      <c r="Z718" s="44"/>
      <c r="AA718" s="44"/>
      <c r="CC718" s="400"/>
    </row>
    <row r="719" spans="2:81">
      <c r="B719" s="40"/>
      <c r="X719" s="44"/>
      <c r="Y719" s="44"/>
      <c r="Z719" s="44"/>
      <c r="AA719" s="44"/>
      <c r="CC719" s="400"/>
    </row>
    <row r="720" spans="2:81">
      <c r="X720" s="44"/>
      <c r="Y720" s="44"/>
      <c r="Z720" s="44"/>
      <c r="AA720" s="44"/>
      <c r="CC720" s="400"/>
    </row>
    <row r="721" spans="24:81">
      <c r="X721" s="44"/>
      <c r="Y721" s="44"/>
      <c r="Z721" s="44"/>
      <c r="AA721" s="44"/>
      <c r="CC721" s="400"/>
    </row>
    <row r="722" spans="24:81">
      <c r="X722" s="44"/>
      <c r="Y722" s="44"/>
      <c r="Z722" s="44"/>
      <c r="AA722" s="44"/>
      <c r="CC722" s="400"/>
    </row>
    <row r="723" spans="24:81">
      <c r="X723" s="44"/>
      <c r="Y723" s="44"/>
      <c r="Z723" s="44"/>
      <c r="AA723" s="44"/>
      <c r="CC723" s="400"/>
    </row>
    <row r="724" spans="24:81">
      <c r="X724" s="44"/>
      <c r="Y724" s="44"/>
      <c r="Z724" s="44"/>
      <c r="AA724" s="44"/>
      <c r="CC724" s="400"/>
    </row>
    <row r="725" spans="24:81">
      <c r="X725" s="44"/>
      <c r="Y725" s="44"/>
      <c r="Z725" s="44"/>
      <c r="AA725" s="44"/>
      <c r="CC725" s="400"/>
    </row>
    <row r="726" spans="24:81">
      <c r="X726" s="44"/>
      <c r="Y726" s="44"/>
      <c r="Z726" s="44"/>
      <c r="AA726" s="44"/>
      <c r="CC726" s="400"/>
    </row>
    <row r="727" spans="24:81">
      <c r="X727" s="44"/>
      <c r="Y727" s="44"/>
      <c r="Z727" s="44"/>
      <c r="AA727" s="44"/>
      <c r="CC727" s="400"/>
    </row>
    <row r="728" spans="24:81">
      <c r="X728" s="44"/>
      <c r="Y728" s="44"/>
      <c r="Z728" s="44"/>
      <c r="AA728" s="44"/>
      <c r="CC728" s="400"/>
    </row>
    <row r="729" spans="24:81">
      <c r="X729" s="44"/>
      <c r="Y729" s="44"/>
      <c r="Z729" s="44"/>
      <c r="AA729" s="44"/>
      <c r="CC729" s="400"/>
    </row>
    <row r="730" spans="24:81">
      <c r="X730" s="44"/>
      <c r="Y730" s="44"/>
      <c r="Z730" s="44"/>
      <c r="AA730" s="44"/>
      <c r="CC730" s="400"/>
    </row>
    <row r="731" spans="24:81">
      <c r="X731" s="44"/>
      <c r="Y731" s="44"/>
      <c r="Z731" s="44"/>
      <c r="AA731" s="44"/>
      <c r="CC731" s="400"/>
    </row>
    <row r="732" spans="24:81">
      <c r="X732" s="44"/>
      <c r="Y732" s="44"/>
      <c r="Z732" s="44"/>
      <c r="AA732" s="44"/>
      <c r="CC732" s="400"/>
    </row>
    <row r="733" spans="24:81">
      <c r="X733" s="44"/>
      <c r="Y733" s="44"/>
      <c r="Z733" s="44"/>
      <c r="AA733" s="44"/>
      <c r="CC733" s="400"/>
    </row>
    <row r="734" spans="24:81">
      <c r="X734" s="44"/>
      <c r="Y734" s="44"/>
      <c r="Z734" s="44"/>
      <c r="AA734" s="44"/>
      <c r="CC734" s="400"/>
    </row>
    <row r="735" spans="24:81">
      <c r="X735" s="44"/>
      <c r="Y735" s="44"/>
      <c r="Z735" s="44"/>
      <c r="AA735" s="44"/>
      <c r="CC735" s="400"/>
    </row>
    <row r="736" spans="24:81">
      <c r="X736" s="44"/>
      <c r="Y736" s="44"/>
      <c r="Z736" s="44"/>
      <c r="AA736" s="44"/>
      <c r="CC736" s="400"/>
    </row>
    <row r="737" spans="24:81">
      <c r="X737" s="44"/>
      <c r="Y737" s="44"/>
      <c r="Z737" s="44"/>
      <c r="AA737" s="44"/>
      <c r="CC737" s="400"/>
    </row>
    <row r="738" spans="24:81">
      <c r="X738" s="44"/>
      <c r="Y738" s="44"/>
      <c r="Z738" s="44"/>
      <c r="AA738" s="44"/>
      <c r="CC738" s="400"/>
    </row>
    <row r="739" spans="24:81">
      <c r="X739" s="44"/>
      <c r="Y739" s="44"/>
      <c r="Z739" s="44"/>
      <c r="AA739" s="44"/>
      <c r="CC739" s="400"/>
    </row>
    <row r="740" spans="24:81">
      <c r="X740" s="44"/>
      <c r="Y740" s="44"/>
      <c r="Z740" s="44"/>
      <c r="AA740" s="44"/>
      <c r="CC740" s="400"/>
    </row>
    <row r="741" spans="24:81">
      <c r="X741" s="44"/>
      <c r="Y741" s="44"/>
      <c r="Z741" s="44"/>
      <c r="AA741" s="44"/>
      <c r="CC741" s="400"/>
    </row>
    <row r="742" spans="24:81">
      <c r="X742" s="44"/>
      <c r="Y742" s="44"/>
      <c r="Z742" s="44"/>
      <c r="AA742" s="44"/>
      <c r="CC742" s="400"/>
    </row>
    <row r="743" spans="24:81">
      <c r="X743" s="44"/>
      <c r="Y743" s="44"/>
      <c r="Z743" s="44"/>
      <c r="AA743" s="44"/>
      <c r="CC743" s="400"/>
    </row>
    <row r="744" spans="24:81">
      <c r="X744" s="44"/>
      <c r="Y744" s="44"/>
      <c r="Z744" s="44"/>
      <c r="AA744" s="44"/>
      <c r="CC744" s="400"/>
    </row>
    <row r="745" spans="24:81">
      <c r="X745" s="44"/>
      <c r="Y745" s="44"/>
      <c r="Z745" s="44"/>
      <c r="AA745" s="44"/>
      <c r="CC745" s="400"/>
    </row>
    <row r="746" spans="24:81">
      <c r="X746" s="44"/>
      <c r="Y746" s="44"/>
      <c r="Z746" s="44"/>
      <c r="AA746" s="44"/>
      <c r="CC746" s="400"/>
    </row>
    <row r="747" spans="24:81">
      <c r="X747" s="44"/>
      <c r="Y747" s="44"/>
      <c r="Z747" s="44"/>
      <c r="AA747" s="44"/>
      <c r="CC747" s="400"/>
    </row>
    <row r="748" spans="24:81">
      <c r="X748" s="44"/>
      <c r="Y748" s="44"/>
      <c r="Z748" s="44"/>
      <c r="AA748" s="44"/>
      <c r="CC748" s="400"/>
    </row>
    <row r="749" spans="24:81">
      <c r="X749" s="44"/>
      <c r="Y749" s="44"/>
      <c r="Z749" s="44"/>
      <c r="AA749" s="44"/>
      <c r="CC749" s="400"/>
    </row>
    <row r="750" spans="24:81">
      <c r="X750" s="44"/>
      <c r="Y750" s="44"/>
      <c r="Z750" s="44"/>
      <c r="AA750" s="44"/>
      <c r="CC750" s="400"/>
    </row>
    <row r="751" spans="24:81">
      <c r="X751" s="44"/>
      <c r="Y751" s="44"/>
      <c r="Z751" s="44"/>
      <c r="AA751" s="44"/>
      <c r="CC751" s="400"/>
    </row>
    <row r="752" spans="24:81">
      <c r="X752" s="44"/>
      <c r="Y752" s="44"/>
      <c r="Z752" s="44"/>
      <c r="AA752" s="44"/>
      <c r="CC752" s="400"/>
    </row>
    <row r="753" spans="24:81">
      <c r="X753" s="44"/>
      <c r="Y753" s="44"/>
      <c r="Z753" s="44"/>
      <c r="AA753" s="44"/>
      <c r="CC753" s="400"/>
    </row>
    <row r="754" spans="24:81">
      <c r="X754" s="44"/>
      <c r="Y754" s="44"/>
      <c r="Z754" s="44"/>
      <c r="AA754" s="44"/>
      <c r="CC754" s="400"/>
    </row>
    <row r="755" spans="24:81">
      <c r="X755" s="44"/>
      <c r="Y755" s="44"/>
      <c r="Z755" s="44"/>
      <c r="AA755" s="44"/>
      <c r="CC755" s="400"/>
    </row>
    <row r="756" spans="24:81">
      <c r="X756" s="44"/>
      <c r="Y756" s="44"/>
      <c r="Z756" s="44"/>
      <c r="AA756" s="44"/>
      <c r="CC756" s="400"/>
    </row>
    <row r="757" spans="24:81">
      <c r="X757" s="44"/>
      <c r="Y757" s="44"/>
      <c r="Z757" s="44"/>
      <c r="AA757" s="44"/>
      <c r="CC757" s="400"/>
    </row>
    <row r="758" spans="24:81">
      <c r="X758" s="44"/>
      <c r="Y758" s="44"/>
      <c r="Z758" s="44"/>
      <c r="AA758" s="44"/>
      <c r="CC758" s="400"/>
    </row>
    <row r="759" spans="24:81">
      <c r="X759" s="44"/>
      <c r="Y759" s="44"/>
      <c r="Z759" s="44"/>
      <c r="AA759" s="44"/>
      <c r="CC759" s="400"/>
    </row>
    <row r="760" spans="24:81">
      <c r="X760" s="44"/>
      <c r="Y760" s="44"/>
      <c r="Z760" s="44"/>
      <c r="AA760" s="44"/>
      <c r="CC760" s="400"/>
    </row>
    <row r="761" spans="24:81">
      <c r="X761" s="44"/>
      <c r="Y761" s="44"/>
      <c r="Z761" s="44"/>
      <c r="AA761" s="44"/>
      <c r="CC761" s="400"/>
    </row>
    <row r="762" spans="24:81">
      <c r="X762" s="44"/>
      <c r="Y762" s="44"/>
      <c r="Z762" s="44"/>
      <c r="AA762" s="44"/>
      <c r="CC762" s="400"/>
    </row>
    <row r="763" spans="24:81">
      <c r="X763" s="44"/>
      <c r="Y763" s="44"/>
      <c r="Z763" s="44"/>
      <c r="AA763" s="44"/>
      <c r="CC763" s="400"/>
    </row>
    <row r="764" spans="24:81">
      <c r="X764" s="44"/>
      <c r="Y764" s="44"/>
      <c r="Z764" s="44"/>
      <c r="AA764" s="44"/>
      <c r="CC764" s="400"/>
    </row>
    <row r="765" spans="24:81">
      <c r="X765" s="44"/>
      <c r="Y765" s="44"/>
      <c r="Z765" s="44"/>
      <c r="AA765" s="44"/>
      <c r="CC765" s="400"/>
    </row>
    <row r="766" spans="24:81">
      <c r="X766" s="44"/>
      <c r="Y766" s="44"/>
      <c r="Z766" s="44"/>
      <c r="AA766" s="44"/>
      <c r="CC766" s="400"/>
    </row>
    <row r="767" spans="24:81">
      <c r="X767" s="44"/>
      <c r="Y767" s="44"/>
      <c r="Z767" s="44"/>
      <c r="AA767" s="44"/>
      <c r="CC767" s="400"/>
    </row>
    <row r="768" spans="24:81">
      <c r="X768" s="44"/>
      <c r="Y768" s="44"/>
      <c r="Z768" s="44"/>
      <c r="AA768" s="44"/>
      <c r="CC768" s="400"/>
    </row>
    <row r="769" spans="24:81">
      <c r="X769" s="44"/>
      <c r="Y769" s="44"/>
      <c r="Z769" s="44"/>
      <c r="AA769" s="44"/>
      <c r="CC769" s="400"/>
    </row>
    <row r="770" spans="24:81">
      <c r="X770" s="44"/>
      <c r="Y770" s="44"/>
      <c r="Z770" s="44"/>
      <c r="AA770" s="44"/>
      <c r="CC770" s="400"/>
    </row>
    <row r="771" spans="24:81">
      <c r="X771" s="44"/>
      <c r="Y771" s="44"/>
      <c r="Z771" s="44"/>
      <c r="AA771" s="44"/>
      <c r="CC771" s="400"/>
    </row>
    <row r="772" spans="24:81">
      <c r="X772" s="44"/>
      <c r="Y772" s="44"/>
      <c r="Z772" s="44"/>
      <c r="AA772" s="44"/>
      <c r="CC772" s="400"/>
    </row>
    <row r="773" spans="24:81">
      <c r="X773" s="44"/>
      <c r="Y773" s="44"/>
      <c r="Z773" s="44"/>
      <c r="AA773" s="44"/>
      <c r="CC773" s="400"/>
    </row>
    <row r="774" spans="24:81">
      <c r="X774" s="44"/>
      <c r="Y774" s="44"/>
      <c r="Z774" s="44"/>
      <c r="AA774" s="44"/>
      <c r="CC774" s="400"/>
    </row>
    <row r="775" spans="24:81">
      <c r="X775" s="44"/>
      <c r="Y775" s="44"/>
      <c r="Z775" s="44"/>
      <c r="AA775" s="44"/>
      <c r="CC775" s="400"/>
    </row>
    <row r="776" spans="24:81">
      <c r="X776" s="44"/>
      <c r="Y776" s="44"/>
      <c r="Z776" s="44"/>
      <c r="AA776" s="44"/>
      <c r="CC776" s="400"/>
    </row>
    <row r="777" spans="24:81">
      <c r="X777" s="44"/>
      <c r="Y777" s="44"/>
      <c r="Z777" s="44"/>
      <c r="AA777" s="44"/>
      <c r="CC777" s="400"/>
    </row>
    <row r="778" spans="24:81">
      <c r="X778" s="44"/>
      <c r="Y778" s="44"/>
      <c r="Z778" s="44"/>
      <c r="AA778" s="44"/>
      <c r="CC778" s="400"/>
    </row>
    <row r="779" spans="24:81">
      <c r="X779" s="44"/>
      <c r="Y779" s="44"/>
      <c r="Z779" s="44"/>
      <c r="AA779" s="44"/>
      <c r="CC779" s="400"/>
    </row>
    <row r="780" spans="24:81">
      <c r="X780" s="44"/>
      <c r="Y780" s="44"/>
      <c r="Z780" s="44"/>
      <c r="AA780" s="44"/>
      <c r="CC780" s="400"/>
    </row>
    <row r="781" spans="24:81">
      <c r="X781" s="44"/>
      <c r="Y781" s="44"/>
      <c r="Z781" s="44"/>
      <c r="AA781" s="44"/>
      <c r="CC781" s="400"/>
    </row>
    <row r="782" spans="24:81">
      <c r="X782" s="44"/>
      <c r="Y782" s="44"/>
      <c r="Z782" s="44"/>
      <c r="AA782" s="44"/>
      <c r="CC782" s="400"/>
    </row>
    <row r="783" spans="24:81">
      <c r="X783" s="44"/>
      <c r="Y783" s="44"/>
      <c r="Z783" s="44"/>
      <c r="AA783" s="44"/>
      <c r="CC783" s="400"/>
    </row>
    <row r="784" spans="24:81">
      <c r="X784" s="44"/>
      <c r="Y784" s="44"/>
      <c r="Z784" s="44"/>
      <c r="AA784" s="44"/>
      <c r="CC784" s="400"/>
    </row>
    <row r="785" spans="24:81">
      <c r="X785" s="44"/>
      <c r="Y785" s="44"/>
      <c r="Z785" s="44"/>
      <c r="AA785" s="44"/>
      <c r="CC785" s="400"/>
    </row>
    <row r="786" spans="24:81">
      <c r="X786" s="44"/>
      <c r="Y786" s="44"/>
      <c r="Z786" s="44"/>
      <c r="AA786" s="44"/>
      <c r="CC786" s="400"/>
    </row>
    <row r="787" spans="24:81">
      <c r="X787" s="44"/>
      <c r="Y787" s="44"/>
      <c r="Z787" s="44"/>
      <c r="AA787" s="44"/>
      <c r="CC787" s="400"/>
    </row>
    <row r="788" spans="24:81">
      <c r="X788" s="44"/>
      <c r="Y788" s="44"/>
      <c r="Z788" s="44"/>
      <c r="AA788" s="44"/>
      <c r="CC788" s="400"/>
    </row>
    <row r="789" spans="24:81">
      <c r="X789" s="44"/>
      <c r="Y789" s="44"/>
      <c r="Z789" s="44"/>
      <c r="AA789" s="44"/>
      <c r="CC789" s="400"/>
    </row>
    <row r="790" spans="24:81">
      <c r="X790" s="44"/>
      <c r="Y790" s="44"/>
      <c r="Z790" s="44"/>
      <c r="AA790" s="44"/>
      <c r="CC790" s="400"/>
    </row>
    <row r="791" spans="24:81">
      <c r="X791" s="44"/>
      <c r="Y791" s="44"/>
      <c r="Z791" s="44"/>
      <c r="AA791" s="44"/>
      <c r="CC791" s="400"/>
    </row>
    <row r="792" spans="24:81">
      <c r="X792" s="44"/>
      <c r="Y792" s="44"/>
      <c r="Z792" s="44"/>
      <c r="AA792" s="44"/>
      <c r="CC792" s="400"/>
    </row>
    <row r="793" spans="24:81">
      <c r="X793" s="44"/>
      <c r="Y793" s="44"/>
      <c r="Z793" s="44"/>
      <c r="AA793" s="44"/>
      <c r="CC793" s="400"/>
    </row>
    <row r="794" spans="24:81">
      <c r="X794" s="44"/>
      <c r="Y794" s="44"/>
      <c r="Z794" s="44"/>
      <c r="AA794" s="44"/>
      <c r="CC794" s="400"/>
    </row>
    <row r="795" spans="24:81">
      <c r="X795" s="44"/>
      <c r="Y795" s="44"/>
      <c r="Z795" s="44"/>
      <c r="AA795" s="44"/>
      <c r="CC795" s="400"/>
    </row>
    <row r="796" spans="24:81">
      <c r="X796" s="44"/>
      <c r="Y796" s="44"/>
      <c r="Z796" s="44"/>
      <c r="AA796" s="44"/>
      <c r="CC796" s="400"/>
    </row>
    <row r="797" spans="24:81">
      <c r="X797" s="44"/>
      <c r="Y797" s="44"/>
      <c r="Z797" s="44"/>
      <c r="AA797" s="44"/>
      <c r="CC797" s="400"/>
    </row>
    <row r="798" spans="24:81">
      <c r="X798" s="44"/>
      <c r="Y798" s="44"/>
      <c r="Z798" s="44"/>
      <c r="AA798" s="44"/>
      <c r="CC798" s="400"/>
    </row>
    <row r="799" spans="24:81">
      <c r="X799" s="44"/>
      <c r="Y799" s="44"/>
      <c r="Z799" s="44"/>
      <c r="AA799" s="44"/>
      <c r="CC799" s="400"/>
    </row>
    <row r="800" spans="24:81">
      <c r="X800" s="44"/>
      <c r="Y800" s="44"/>
      <c r="Z800" s="44"/>
      <c r="AA800" s="44"/>
      <c r="CC800" s="400"/>
    </row>
    <row r="801" spans="24:81">
      <c r="X801" s="44"/>
      <c r="Y801" s="44"/>
      <c r="Z801" s="44"/>
      <c r="AA801" s="44"/>
      <c r="CC801" s="400"/>
    </row>
    <row r="802" spans="24:81">
      <c r="X802" s="44"/>
      <c r="Y802" s="44"/>
      <c r="Z802" s="44"/>
      <c r="AA802" s="44"/>
      <c r="CC802" s="400"/>
    </row>
    <row r="803" spans="24:81">
      <c r="X803" s="44"/>
      <c r="Y803" s="44"/>
      <c r="Z803" s="44"/>
      <c r="AA803" s="44"/>
      <c r="CC803" s="400"/>
    </row>
    <row r="804" spans="24:81">
      <c r="X804" s="44"/>
      <c r="Y804" s="44"/>
      <c r="Z804" s="44"/>
      <c r="AA804" s="44"/>
      <c r="CC804" s="400"/>
    </row>
    <row r="805" spans="24:81">
      <c r="X805" s="44"/>
      <c r="Y805" s="44"/>
      <c r="Z805" s="44"/>
      <c r="AA805" s="44"/>
      <c r="CC805" s="400"/>
    </row>
    <row r="806" spans="24:81">
      <c r="X806" s="44"/>
      <c r="Y806" s="44"/>
      <c r="Z806" s="44"/>
      <c r="AA806" s="44"/>
      <c r="CC806" s="400"/>
    </row>
    <row r="807" spans="24:81">
      <c r="X807" s="44"/>
      <c r="Y807" s="44"/>
      <c r="Z807" s="44"/>
      <c r="AA807" s="44"/>
      <c r="CC807" s="400"/>
    </row>
    <row r="808" spans="24:81">
      <c r="X808" s="44"/>
      <c r="Y808" s="44"/>
      <c r="Z808" s="44"/>
      <c r="AA808" s="44"/>
      <c r="CC808" s="400"/>
    </row>
    <row r="809" spans="24:81">
      <c r="X809" s="44"/>
      <c r="Y809" s="44"/>
      <c r="Z809" s="44"/>
      <c r="AA809" s="44"/>
      <c r="CC809" s="400"/>
    </row>
    <row r="810" spans="24:81">
      <c r="X810" s="44"/>
      <c r="Y810" s="44"/>
      <c r="Z810" s="44"/>
      <c r="AA810" s="44"/>
      <c r="CC810" s="400"/>
    </row>
    <row r="811" spans="24:81">
      <c r="X811" s="44"/>
      <c r="Y811" s="44"/>
      <c r="Z811" s="44"/>
      <c r="AA811" s="44"/>
      <c r="CC811" s="400"/>
    </row>
    <row r="812" spans="24:81">
      <c r="X812" s="44"/>
      <c r="Y812" s="44"/>
      <c r="Z812" s="44"/>
      <c r="AA812" s="44"/>
      <c r="CC812" s="400"/>
    </row>
    <row r="813" spans="24:81">
      <c r="X813" s="44"/>
      <c r="Y813" s="44"/>
      <c r="Z813" s="44"/>
      <c r="AA813" s="44"/>
      <c r="CC813" s="400"/>
    </row>
    <row r="814" spans="24:81">
      <c r="X814" s="44"/>
      <c r="Y814" s="44"/>
      <c r="Z814" s="44"/>
      <c r="AA814" s="44"/>
      <c r="CC814" s="400"/>
    </row>
    <row r="815" spans="24:81">
      <c r="X815" s="44"/>
      <c r="Y815" s="44"/>
      <c r="Z815" s="44"/>
      <c r="AA815" s="44"/>
      <c r="CC815" s="400"/>
    </row>
    <row r="816" spans="24:81">
      <c r="X816" s="44"/>
      <c r="Y816" s="44"/>
      <c r="Z816" s="44"/>
      <c r="AA816" s="44"/>
      <c r="CC816" s="400"/>
    </row>
    <row r="817" spans="24:81">
      <c r="X817" s="44"/>
      <c r="Y817" s="44"/>
      <c r="Z817" s="44"/>
      <c r="AA817" s="44"/>
      <c r="CC817" s="400"/>
    </row>
    <row r="818" spans="24:81">
      <c r="X818" s="44"/>
      <c r="Y818" s="44"/>
      <c r="Z818" s="44"/>
      <c r="AA818" s="44"/>
      <c r="CC818" s="400"/>
    </row>
    <row r="819" spans="24:81">
      <c r="X819" s="44"/>
      <c r="Y819" s="44"/>
      <c r="Z819" s="44"/>
      <c r="AA819" s="44"/>
      <c r="CC819" s="400"/>
    </row>
    <row r="820" spans="24:81">
      <c r="X820" s="44"/>
      <c r="Y820" s="44"/>
      <c r="Z820" s="44"/>
      <c r="AA820" s="44"/>
      <c r="CC820" s="400"/>
    </row>
    <row r="821" spans="24:81">
      <c r="X821" s="44"/>
      <c r="Y821" s="44"/>
      <c r="Z821" s="44"/>
      <c r="AA821" s="44"/>
      <c r="CC821" s="400"/>
    </row>
    <row r="822" spans="24:81">
      <c r="X822" s="44"/>
      <c r="Y822" s="44"/>
      <c r="Z822" s="44"/>
      <c r="AA822" s="44"/>
      <c r="CC822" s="400"/>
    </row>
    <row r="823" spans="24:81">
      <c r="X823" s="44"/>
      <c r="Y823" s="44"/>
      <c r="Z823" s="44"/>
      <c r="AA823" s="44"/>
      <c r="CC823" s="400"/>
    </row>
    <row r="824" spans="24:81">
      <c r="X824" s="44"/>
      <c r="Y824" s="44"/>
      <c r="Z824" s="44"/>
      <c r="AA824" s="44"/>
      <c r="CC824" s="400"/>
    </row>
    <row r="825" spans="24:81">
      <c r="X825" s="44"/>
      <c r="Y825" s="44"/>
      <c r="Z825" s="44"/>
      <c r="AA825" s="44"/>
      <c r="CC825" s="400"/>
    </row>
    <row r="826" spans="24:81">
      <c r="X826" s="44"/>
      <c r="Y826" s="44"/>
      <c r="Z826" s="44"/>
      <c r="AA826" s="44"/>
      <c r="CC826" s="400"/>
    </row>
    <row r="827" spans="24:81">
      <c r="X827" s="44"/>
      <c r="Y827" s="44"/>
      <c r="Z827" s="44"/>
      <c r="AA827" s="44"/>
      <c r="CC827" s="400"/>
    </row>
    <row r="828" spans="24:81">
      <c r="X828" s="44"/>
      <c r="Y828" s="44"/>
      <c r="Z828" s="44"/>
      <c r="AA828" s="44"/>
      <c r="CC828" s="400"/>
    </row>
    <row r="829" spans="24:81">
      <c r="X829" s="44"/>
      <c r="Y829" s="44"/>
      <c r="Z829" s="44"/>
      <c r="AA829" s="44"/>
      <c r="CC829" s="400"/>
    </row>
    <row r="830" spans="24:81">
      <c r="X830" s="44"/>
      <c r="Y830" s="44"/>
      <c r="Z830" s="44"/>
      <c r="AA830" s="44"/>
      <c r="CC830" s="400"/>
    </row>
    <row r="831" spans="24:81">
      <c r="X831" s="44"/>
      <c r="Y831" s="44"/>
      <c r="Z831" s="44"/>
      <c r="AA831" s="44"/>
      <c r="CC831" s="400"/>
    </row>
    <row r="832" spans="24:81">
      <c r="X832" s="44"/>
      <c r="Y832" s="44"/>
      <c r="Z832" s="44"/>
      <c r="AA832" s="44"/>
      <c r="CC832" s="400"/>
    </row>
    <row r="833" spans="24:81">
      <c r="X833" s="44"/>
      <c r="Y833" s="44"/>
      <c r="Z833" s="44"/>
      <c r="AA833" s="44"/>
      <c r="CC833" s="400"/>
    </row>
    <row r="834" spans="24:81">
      <c r="X834" s="44"/>
      <c r="Y834" s="44"/>
      <c r="Z834" s="44"/>
      <c r="AA834" s="44"/>
      <c r="CC834" s="400"/>
    </row>
    <row r="835" spans="24:81">
      <c r="X835" s="44"/>
      <c r="Y835" s="44"/>
      <c r="Z835" s="44"/>
      <c r="AA835" s="44"/>
      <c r="CC835" s="400"/>
    </row>
    <row r="836" spans="24:81">
      <c r="X836" s="44"/>
      <c r="Y836" s="44"/>
      <c r="Z836" s="44"/>
      <c r="AA836" s="44"/>
      <c r="CC836" s="400"/>
    </row>
    <row r="837" spans="24:81">
      <c r="X837" s="44"/>
      <c r="Y837" s="44"/>
      <c r="Z837" s="44"/>
      <c r="AA837" s="44"/>
      <c r="CC837" s="400"/>
    </row>
    <row r="838" spans="24:81">
      <c r="X838" s="44"/>
      <c r="Y838" s="44"/>
      <c r="Z838" s="44"/>
      <c r="AA838" s="44"/>
      <c r="CC838" s="400"/>
    </row>
    <row r="839" spans="24:81">
      <c r="X839" s="44"/>
      <c r="Y839" s="44"/>
      <c r="Z839" s="44"/>
      <c r="AA839" s="44"/>
      <c r="CC839" s="400"/>
    </row>
    <row r="840" spans="24:81">
      <c r="X840" s="44"/>
      <c r="Y840" s="44"/>
      <c r="Z840" s="44"/>
      <c r="AA840" s="44"/>
      <c r="CC840" s="400"/>
    </row>
    <row r="841" spans="24:81">
      <c r="X841" s="44"/>
      <c r="Y841" s="44"/>
      <c r="Z841" s="44"/>
      <c r="AA841" s="44"/>
      <c r="CC841" s="400"/>
    </row>
    <row r="842" spans="24:81">
      <c r="X842" s="44"/>
      <c r="Y842" s="44"/>
      <c r="Z842" s="44"/>
      <c r="AA842" s="44"/>
      <c r="CC842" s="400"/>
    </row>
    <row r="843" spans="24:81">
      <c r="X843" s="44"/>
      <c r="Y843" s="44"/>
      <c r="Z843" s="44"/>
      <c r="AA843" s="44"/>
      <c r="CC843" s="400"/>
    </row>
    <row r="844" spans="24:81">
      <c r="X844" s="44"/>
      <c r="Y844" s="44"/>
      <c r="Z844" s="44"/>
      <c r="AA844" s="44"/>
      <c r="CC844" s="400"/>
    </row>
    <row r="845" spans="24:81">
      <c r="X845" s="44"/>
      <c r="Y845" s="44"/>
      <c r="Z845" s="44"/>
      <c r="AA845" s="44"/>
      <c r="CC845" s="400"/>
    </row>
    <row r="846" spans="24:81">
      <c r="X846" s="44"/>
      <c r="Y846" s="44"/>
      <c r="Z846" s="44"/>
      <c r="AA846" s="44"/>
      <c r="CC846" s="400"/>
    </row>
    <row r="847" spans="24:81">
      <c r="X847" s="44"/>
      <c r="Y847" s="44"/>
      <c r="Z847" s="44"/>
      <c r="AA847" s="44"/>
      <c r="CC847" s="400"/>
    </row>
    <row r="848" spans="24:81">
      <c r="X848" s="44"/>
      <c r="Y848" s="44"/>
      <c r="Z848" s="44"/>
      <c r="AA848" s="44"/>
      <c r="CC848" s="400"/>
    </row>
    <row r="849" spans="24:81">
      <c r="X849" s="44"/>
      <c r="Y849" s="44"/>
      <c r="Z849" s="44"/>
      <c r="AA849" s="44"/>
      <c r="CC849" s="400"/>
    </row>
    <row r="850" spans="24:81">
      <c r="X850" s="44"/>
      <c r="Y850" s="44"/>
      <c r="Z850" s="44"/>
      <c r="AA850" s="44"/>
      <c r="CC850" s="400"/>
    </row>
    <row r="851" spans="24:81">
      <c r="X851" s="44"/>
      <c r="Y851" s="44"/>
      <c r="Z851" s="44"/>
      <c r="AA851" s="44"/>
      <c r="CC851" s="400"/>
    </row>
    <row r="852" spans="24:81">
      <c r="X852" s="44"/>
      <c r="Y852" s="44"/>
      <c r="Z852" s="44"/>
      <c r="AA852" s="44"/>
      <c r="CC852" s="400"/>
    </row>
    <row r="853" spans="24:81">
      <c r="X853" s="44"/>
      <c r="Y853" s="44"/>
      <c r="Z853" s="44"/>
      <c r="AA853" s="44"/>
      <c r="CC853" s="400"/>
    </row>
    <row r="854" spans="24:81">
      <c r="X854" s="44"/>
      <c r="Y854" s="44"/>
      <c r="Z854" s="44"/>
      <c r="AA854" s="44"/>
      <c r="CC854" s="400"/>
    </row>
    <row r="855" spans="24:81">
      <c r="X855" s="44"/>
      <c r="Y855" s="44"/>
      <c r="Z855" s="44"/>
      <c r="AA855" s="44"/>
      <c r="CC855" s="400"/>
    </row>
    <row r="856" spans="24:81">
      <c r="X856" s="44"/>
      <c r="Y856" s="44"/>
      <c r="Z856" s="44"/>
      <c r="AA856" s="44"/>
      <c r="CC856" s="400"/>
    </row>
    <row r="857" spans="24:81">
      <c r="X857" s="44"/>
      <c r="Y857" s="44"/>
      <c r="Z857" s="44"/>
      <c r="AA857" s="44"/>
      <c r="CC857" s="400"/>
    </row>
    <row r="858" spans="24:81">
      <c r="X858" s="44"/>
      <c r="Y858" s="44"/>
      <c r="Z858" s="44"/>
      <c r="AA858" s="44"/>
      <c r="CC858" s="400"/>
    </row>
    <row r="859" spans="24:81">
      <c r="X859" s="44"/>
      <c r="Y859" s="44"/>
      <c r="Z859" s="44"/>
      <c r="AA859" s="44"/>
      <c r="CC859" s="400"/>
    </row>
    <row r="860" spans="24:81">
      <c r="X860" s="44"/>
      <c r="Y860" s="44"/>
      <c r="Z860" s="44"/>
      <c r="AA860" s="44"/>
      <c r="CC860" s="400"/>
    </row>
    <row r="861" spans="24:81">
      <c r="X861" s="44"/>
      <c r="Y861" s="44"/>
      <c r="Z861" s="44"/>
      <c r="AA861" s="44"/>
      <c r="CC861" s="400"/>
    </row>
    <row r="862" spans="24:81">
      <c r="X862" s="44"/>
      <c r="Y862" s="44"/>
      <c r="Z862" s="44"/>
      <c r="AA862" s="44"/>
      <c r="CC862" s="400"/>
    </row>
    <row r="863" spans="24:81">
      <c r="X863" s="44"/>
      <c r="Y863" s="44"/>
      <c r="Z863" s="44"/>
      <c r="AA863" s="44"/>
      <c r="CC863" s="400"/>
    </row>
    <row r="864" spans="24:81">
      <c r="X864" s="44"/>
      <c r="Y864" s="44"/>
      <c r="Z864" s="44"/>
      <c r="AA864" s="44"/>
      <c r="CC864" s="400"/>
    </row>
    <row r="865" spans="24:81">
      <c r="X865" s="44"/>
      <c r="Y865" s="44"/>
      <c r="Z865" s="44"/>
      <c r="AA865" s="44"/>
      <c r="CC865" s="400"/>
    </row>
    <row r="866" spans="24:81">
      <c r="X866" s="44"/>
      <c r="Y866" s="44"/>
      <c r="Z866" s="44"/>
      <c r="AA866" s="44"/>
      <c r="CC866" s="400"/>
    </row>
    <row r="867" spans="24:81">
      <c r="X867" s="44"/>
      <c r="Y867" s="44"/>
      <c r="Z867" s="44"/>
      <c r="AA867" s="44"/>
      <c r="CC867" s="400"/>
    </row>
    <row r="868" spans="24:81">
      <c r="X868" s="44"/>
      <c r="Y868" s="44"/>
      <c r="Z868" s="44"/>
      <c r="AA868" s="44"/>
      <c r="CC868" s="400"/>
    </row>
    <row r="869" spans="24:81">
      <c r="X869" s="44"/>
      <c r="Y869" s="44"/>
      <c r="Z869" s="44"/>
      <c r="AA869" s="44"/>
      <c r="CC869" s="400"/>
    </row>
    <row r="870" spans="24:81">
      <c r="X870" s="44"/>
      <c r="Y870" s="44"/>
      <c r="Z870" s="44"/>
      <c r="AA870" s="44"/>
      <c r="CC870" s="400"/>
    </row>
    <row r="871" spans="24:81">
      <c r="X871" s="44"/>
      <c r="Y871" s="44"/>
      <c r="Z871" s="44"/>
      <c r="AA871" s="44"/>
      <c r="CC871" s="400"/>
    </row>
    <row r="872" spans="24:81">
      <c r="X872" s="44"/>
      <c r="Y872" s="44"/>
      <c r="Z872" s="44"/>
      <c r="AA872" s="44"/>
      <c r="CC872" s="400"/>
    </row>
    <row r="873" spans="24:81">
      <c r="X873" s="44"/>
      <c r="Y873" s="44"/>
      <c r="Z873" s="44"/>
      <c r="AA873" s="44"/>
      <c r="CC873" s="400"/>
    </row>
    <row r="874" spans="24:81">
      <c r="X874" s="44"/>
      <c r="Y874" s="44"/>
      <c r="Z874" s="44"/>
      <c r="AA874" s="44"/>
      <c r="CC874" s="400"/>
    </row>
    <row r="875" spans="24:81">
      <c r="X875" s="44"/>
      <c r="Y875" s="44"/>
      <c r="Z875" s="44"/>
      <c r="AA875" s="44"/>
      <c r="CC875" s="400"/>
    </row>
    <row r="876" spans="24:81">
      <c r="X876" s="44"/>
      <c r="Y876" s="44"/>
      <c r="Z876" s="44"/>
      <c r="AA876" s="44"/>
      <c r="CC876" s="400"/>
    </row>
    <row r="877" spans="24:81">
      <c r="X877" s="44"/>
      <c r="Y877" s="44"/>
      <c r="Z877" s="44"/>
      <c r="AA877" s="44"/>
      <c r="CC877" s="400"/>
    </row>
    <row r="878" spans="24:81">
      <c r="X878" s="44"/>
      <c r="Y878" s="44"/>
      <c r="Z878" s="44"/>
      <c r="AA878" s="44"/>
      <c r="CC878" s="400"/>
    </row>
    <row r="879" spans="24:81">
      <c r="X879" s="44"/>
      <c r="Y879" s="44"/>
      <c r="Z879" s="44"/>
      <c r="AA879" s="44"/>
      <c r="CC879" s="400"/>
    </row>
    <row r="880" spans="24:81">
      <c r="X880" s="44"/>
      <c r="Y880" s="44"/>
      <c r="Z880" s="44"/>
      <c r="AA880" s="44"/>
      <c r="CC880" s="400"/>
    </row>
    <row r="881" spans="24:81">
      <c r="X881" s="44"/>
      <c r="Y881" s="44"/>
      <c r="Z881" s="44"/>
      <c r="AA881" s="44"/>
      <c r="CC881" s="400"/>
    </row>
    <row r="882" spans="24:81">
      <c r="X882" s="44"/>
      <c r="Y882" s="44"/>
      <c r="Z882" s="44"/>
      <c r="AA882" s="44"/>
      <c r="CC882" s="400"/>
    </row>
    <row r="883" spans="24:81">
      <c r="X883" s="44"/>
      <c r="Y883" s="44"/>
      <c r="Z883" s="44"/>
      <c r="AA883" s="44"/>
      <c r="CC883" s="400"/>
    </row>
    <row r="884" spans="24:81">
      <c r="X884" s="44"/>
      <c r="Y884" s="44"/>
      <c r="Z884" s="44"/>
      <c r="AA884" s="44"/>
      <c r="CC884" s="400"/>
    </row>
    <row r="885" spans="24:81">
      <c r="X885" s="44"/>
      <c r="Y885" s="44"/>
      <c r="Z885" s="44"/>
      <c r="AA885" s="44"/>
      <c r="CC885" s="400"/>
    </row>
    <row r="886" spans="24:81">
      <c r="X886" s="44"/>
      <c r="Y886" s="44"/>
      <c r="Z886" s="44"/>
      <c r="AA886" s="44"/>
      <c r="CC886" s="400"/>
    </row>
    <row r="887" spans="24:81">
      <c r="X887" s="44"/>
      <c r="Y887" s="44"/>
      <c r="Z887" s="44"/>
      <c r="AA887" s="44"/>
      <c r="CC887" s="400"/>
    </row>
    <row r="888" spans="24:81">
      <c r="X888" s="44"/>
      <c r="Y888" s="44"/>
      <c r="Z888" s="44"/>
      <c r="AA888" s="44"/>
      <c r="CC888" s="400"/>
    </row>
    <row r="889" spans="24:81">
      <c r="X889" s="44"/>
      <c r="Y889" s="44"/>
      <c r="Z889" s="44"/>
      <c r="AA889" s="44"/>
      <c r="CC889" s="400"/>
    </row>
    <row r="890" spans="24:81">
      <c r="X890" s="44"/>
      <c r="Y890" s="44"/>
      <c r="Z890" s="44"/>
      <c r="AA890" s="44"/>
      <c r="CC890" s="400"/>
    </row>
    <row r="891" spans="24:81">
      <c r="X891" s="44"/>
      <c r="Y891" s="44"/>
      <c r="Z891" s="44"/>
      <c r="AA891" s="44"/>
      <c r="CC891" s="400"/>
    </row>
    <row r="892" spans="24:81">
      <c r="X892" s="44"/>
      <c r="Y892" s="44"/>
      <c r="Z892" s="44"/>
      <c r="AA892" s="44"/>
      <c r="CC892" s="400"/>
    </row>
    <row r="893" spans="24:81">
      <c r="X893" s="44"/>
      <c r="Y893" s="44"/>
      <c r="Z893" s="44"/>
      <c r="AA893" s="44"/>
      <c r="CC893" s="400"/>
    </row>
    <row r="894" spans="24:81">
      <c r="X894" s="44"/>
      <c r="Y894" s="44"/>
      <c r="Z894" s="44"/>
      <c r="AA894" s="44"/>
      <c r="CC894" s="400"/>
    </row>
    <row r="895" spans="24:81">
      <c r="X895" s="44"/>
      <c r="Y895" s="44"/>
      <c r="Z895" s="44"/>
      <c r="AA895" s="44"/>
      <c r="CC895" s="400"/>
    </row>
    <row r="896" spans="24:81">
      <c r="X896" s="44"/>
      <c r="Y896" s="44"/>
      <c r="Z896" s="44"/>
      <c r="AA896" s="44"/>
      <c r="CC896" s="400"/>
    </row>
    <row r="897" spans="24:81">
      <c r="X897" s="44"/>
      <c r="Y897" s="44"/>
      <c r="Z897" s="44"/>
      <c r="AA897" s="44"/>
      <c r="CC897" s="400"/>
    </row>
    <row r="898" spans="24:81">
      <c r="X898" s="44"/>
      <c r="Y898" s="44"/>
      <c r="Z898" s="44"/>
      <c r="AA898" s="44"/>
      <c r="CC898" s="400"/>
    </row>
    <row r="899" spans="24:81">
      <c r="X899" s="44"/>
      <c r="Y899" s="44"/>
      <c r="Z899" s="44"/>
      <c r="AA899" s="44"/>
      <c r="CC899" s="400"/>
    </row>
    <row r="900" spans="24:81">
      <c r="X900" s="44"/>
      <c r="Y900" s="44"/>
      <c r="Z900" s="44"/>
      <c r="AA900" s="44"/>
      <c r="CC900" s="400"/>
    </row>
    <row r="901" spans="24:81">
      <c r="X901" s="44"/>
      <c r="Y901" s="44"/>
      <c r="Z901" s="44"/>
      <c r="AA901" s="44"/>
      <c r="CC901" s="400"/>
    </row>
    <row r="902" spans="24:81">
      <c r="X902" s="44"/>
      <c r="Y902" s="44"/>
      <c r="Z902" s="44"/>
      <c r="AA902" s="44"/>
      <c r="CC902" s="400"/>
    </row>
    <row r="903" spans="24:81">
      <c r="X903" s="44"/>
      <c r="Y903" s="44"/>
      <c r="Z903" s="44"/>
      <c r="AA903" s="44"/>
      <c r="CC903" s="400"/>
    </row>
    <row r="904" spans="24:81">
      <c r="X904" s="44"/>
      <c r="Y904" s="44"/>
      <c r="Z904" s="44"/>
      <c r="AA904" s="44"/>
      <c r="CC904" s="400"/>
    </row>
    <row r="905" spans="24:81">
      <c r="X905" s="44"/>
      <c r="Y905" s="44"/>
      <c r="Z905" s="44"/>
      <c r="AA905" s="44"/>
      <c r="CC905" s="400"/>
    </row>
    <row r="906" spans="24:81">
      <c r="X906" s="44"/>
      <c r="Y906" s="44"/>
      <c r="Z906" s="44"/>
      <c r="AA906" s="44"/>
      <c r="CC906" s="400"/>
    </row>
    <row r="907" spans="24:81">
      <c r="X907" s="44"/>
      <c r="Y907" s="44"/>
      <c r="Z907" s="44"/>
      <c r="AA907" s="44"/>
      <c r="CC907" s="400"/>
    </row>
    <row r="908" spans="24:81">
      <c r="X908" s="44"/>
      <c r="Y908" s="44"/>
      <c r="Z908" s="44"/>
      <c r="AA908" s="44"/>
      <c r="CC908" s="400"/>
    </row>
    <row r="909" spans="24:81">
      <c r="X909" s="44"/>
      <c r="Y909" s="44"/>
      <c r="Z909" s="44"/>
      <c r="AA909" s="44"/>
      <c r="CC909" s="400"/>
    </row>
    <row r="910" spans="24:81">
      <c r="X910" s="44"/>
      <c r="Y910" s="44"/>
      <c r="Z910" s="44"/>
      <c r="AA910" s="44"/>
      <c r="CC910" s="400"/>
    </row>
    <row r="911" spans="24:81">
      <c r="X911" s="44"/>
      <c r="Y911" s="44"/>
      <c r="Z911" s="44"/>
      <c r="AA911" s="44"/>
      <c r="CC911" s="400"/>
    </row>
    <row r="912" spans="24:81">
      <c r="X912" s="44"/>
      <c r="Y912" s="44"/>
      <c r="Z912" s="44"/>
      <c r="AA912" s="44"/>
      <c r="CC912" s="400"/>
    </row>
    <row r="913" spans="24:81">
      <c r="X913" s="44"/>
      <c r="Y913" s="44"/>
      <c r="Z913" s="44"/>
      <c r="AA913" s="44"/>
      <c r="CC913" s="400"/>
    </row>
    <row r="914" spans="24:81">
      <c r="X914" s="44"/>
      <c r="Y914" s="44"/>
      <c r="Z914" s="44"/>
      <c r="AA914" s="44"/>
      <c r="CC914" s="400"/>
    </row>
    <row r="915" spans="24:81">
      <c r="X915" s="44"/>
      <c r="Y915" s="44"/>
      <c r="Z915" s="44"/>
      <c r="AA915" s="44"/>
      <c r="CC915" s="400"/>
    </row>
    <row r="916" spans="24:81">
      <c r="X916" s="44"/>
      <c r="Y916" s="44"/>
      <c r="Z916" s="44"/>
      <c r="AA916" s="44"/>
      <c r="CC916" s="400"/>
    </row>
    <row r="917" spans="24:81">
      <c r="X917" s="44"/>
      <c r="Y917" s="44"/>
      <c r="Z917" s="44"/>
      <c r="AA917" s="44"/>
      <c r="CC917" s="400"/>
    </row>
    <row r="918" spans="24:81">
      <c r="X918" s="44"/>
      <c r="Y918" s="44"/>
      <c r="Z918" s="44"/>
      <c r="AA918" s="44"/>
      <c r="CC918" s="400"/>
    </row>
    <row r="919" spans="24:81">
      <c r="X919" s="44"/>
      <c r="Y919" s="44"/>
      <c r="Z919" s="44"/>
      <c r="AA919" s="44"/>
      <c r="CC919" s="400"/>
    </row>
    <row r="920" spans="24:81">
      <c r="X920" s="44"/>
      <c r="Y920" s="44"/>
      <c r="Z920" s="44"/>
      <c r="AA920" s="44"/>
      <c r="CC920" s="400"/>
    </row>
    <row r="921" spans="24:81">
      <c r="X921" s="44"/>
      <c r="Y921" s="44"/>
      <c r="Z921" s="44"/>
      <c r="AA921" s="44"/>
      <c r="CC921" s="400"/>
    </row>
    <row r="922" spans="24:81">
      <c r="X922" s="44"/>
      <c r="Y922" s="44"/>
      <c r="Z922" s="44"/>
      <c r="AA922" s="44"/>
      <c r="CC922" s="400"/>
    </row>
    <row r="923" spans="24:81">
      <c r="X923" s="44"/>
      <c r="Y923" s="44"/>
      <c r="Z923" s="44"/>
      <c r="AA923" s="44"/>
      <c r="CC923" s="400"/>
    </row>
    <row r="924" spans="24:81">
      <c r="X924" s="44"/>
      <c r="Y924" s="44"/>
      <c r="Z924" s="44"/>
      <c r="AA924" s="44"/>
      <c r="CC924" s="400"/>
    </row>
    <row r="925" spans="24:81">
      <c r="X925" s="44"/>
      <c r="Y925" s="44"/>
      <c r="Z925" s="44"/>
      <c r="AA925" s="44"/>
      <c r="CC925" s="400"/>
    </row>
    <row r="926" spans="24:81">
      <c r="X926" s="44"/>
      <c r="Y926" s="44"/>
      <c r="Z926" s="44"/>
      <c r="AA926" s="44"/>
      <c r="CC926" s="400"/>
    </row>
    <row r="927" spans="24:81">
      <c r="X927" s="44"/>
      <c r="Y927" s="44"/>
      <c r="Z927" s="44"/>
      <c r="AA927" s="44"/>
      <c r="CC927" s="400"/>
    </row>
    <row r="928" spans="24:81">
      <c r="X928" s="44"/>
      <c r="Y928" s="44"/>
      <c r="Z928" s="44"/>
      <c r="AA928" s="44"/>
      <c r="CC928" s="400"/>
    </row>
    <row r="929" spans="24:81">
      <c r="X929" s="44"/>
      <c r="Y929" s="44"/>
      <c r="Z929" s="44"/>
      <c r="AA929" s="44"/>
      <c r="CC929" s="400"/>
    </row>
    <row r="930" spans="24:81">
      <c r="X930" s="44"/>
      <c r="Y930" s="44"/>
      <c r="Z930" s="44"/>
      <c r="AA930" s="44"/>
      <c r="CC930" s="400"/>
    </row>
    <row r="931" spans="24:81">
      <c r="X931" s="44"/>
      <c r="Y931" s="44"/>
      <c r="Z931" s="44"/>
      <c r="AA931" s="44"/>
      <c r="CC931" s="400"/>
    </row>
    <row r="932" spans="24:81">
      <c r="X932" s="44"/>
      <c r="Y932" s="44"/>
      <c r="Z932" s="44"/>
      <c r="AA932" s="44"/>
      <c r="CC932" s="400"/>
    </row>
    <row r="933" spans="24:81">
      <c r="X933" s="44"/>
      <c r="Y933" s="44"/>
      <c r="Z933" s="44"/>
      <c r="AA933" s="44"/>
      <c r="CC933" s="400"/>
    </row>
    <row r="934" spans="24:81">
      <c r="X934" s="44"/>
      <c r="Y934" s="44"/>
      <c r="Z934" s="44"/>
      <c r="AA934" s="44"/>
      <c r="CC934" s="400"/>
    </row>
    <row r="935" spans="24:81">
      <c r="X935" s="44"/>
      <c r="Y935" s="44"/>
      <c r="Z935" s="44"/>
      <c r="AA935" s="44"/>
      <c r="CC935" s="400"/>
    </row>
    <row r="936" spans="24:81">
      <c r="X936" s="44"/>
      <c r="Y936" s="44"/>
      <c r="Z936" s="44"/>
      <c r="AA936" s="44"/>
      <c r="CC936" s="400"/>
    </row>
    <row r="937" spans="24:81">
      <c r="X937" s="44"/>
      <c r="Y937" s="44"/>
      <c r="Z937" s="44"/>
      <c r="AA937" s="44"/>
      <c r="CC937" s="400"/>
    </row>
    <row r="938" spans="24:81">
      <c r="X938" s="44"/>
      <c r="Y938" s="44"/>
      <c r="Z938" s="44"/>
      <c r="AA938" s="44"/>
      <c r="CC938" s="400"/>
    </row>
    <row r="939" spans="24:81">
      <c r="X939" s="44"/>
      <c r="Y939" s="44"/>
      <c r="Z939" s="44"/>
      <c r="AA939" s="44"/>
      <c r="CC939" s="400"/>
    </row>
    <row r="940" spans="24:81">
      <c r="X940" s="44"/>
      <c r="Y940" s="44"/>
      <c r="Z940" s="44"/>
      <c r="AA940" s="44"/>
      <c r="CC940" s="400"/>
    </row>
    <row r="941" spans="24:81">
      <c r="X941" s="44"/>
      <c r="Y941" s="44"/>
      <c r="Z941" s="44"/>
      <c r="AA941" s="44"/>
      <c r="CC941" s="400"/>
    </row>
    <row r="942" spans="24:81">
      <c r="X942" s="44"/>
      <c r="Y942" s="44"/>
      <c r="Z942" s="44"/>
      <c r="AA942" s="44"/>
      <c r="CC942" s="400"/>
    </row>
    <row r="943" spans="24:81">
      <c r="X943" s="44"/>
      <c r="Y943" s="44"/>
      <c r="Z943" s="44"/>
      <c r="AA943" s="44"/>
      <c r="CC943" s="400"/>
    </row>
    <row r="944" spans="24:81">
      <c r="X944" s="44"/>
      <c r="Y944" s="44"/>
      <c r="Z944" s="44"/>
      <c r="AA944" s="44"/>
      <c r="CC944" s="400"/>
    </row>
    <row r="945" spans="24:81">
      <c r="X945" s="44"/>
      <c r="Y945" s="44"/>
      <c r="Z945" s="44"/>
      <c r="AA945" s="44"/>
      <c r="CC945" s="400"/>
    </row>
    <row r="946" spans="24:81">
      <c r="X946" s="44"/>
      <c r="Y946" s="44"/>
      <c r="Z946" s="44"/>
      <c r="AA946" s="44"/>
      <c r="CC946" s="400"/>
    </row>
    <row r="947" spans="24:81">
      <c r="X947" s="44"/>
      <c r="Y947" s="44"/>
      <c r="Z947" s="44"/>
      <c r="AA947" s="44"/>
      <c r="CC947" s="400"/>
    </row>
    <row r="948" spans="24:81">
      <c r="X948" s="44"/>
      <c r="Y948" s="44"/>
      <c r="Z948" s="44"/>
      <c r="AA948" s="44"/>
      <c r="CC948" s="400"/>
    </row>
    <row r="949" spans="24:81">
      <c r="X949" s="44"/>
      <c r="Y949" s="44"/>
      <c r="Z949" s="44"/>
      <c r="AA949" s="44"/>
      <c r="CC949" s="400"/>
    </row>
    <row r="950" spans="24:81">
      <c r="X950" s="44"/>
      <c r="Y950" s="44"/>
      <c r="Z950" s="44"/>
      <c r="AA950" s="44"/>
      <c r="CC950" s="400"/>
    </row>
    <row r="951" spans="24:81">
      <c r="X951" s="44"/>
      <c r="Y951" s="44"/>
      <c r="Z951" s="44"/>
      <c r="AA951" s="44"/>
      <c r="CC951" s="400"/>
    </row>
    <row r="952" spans="24:81">
      <c r="X952" s="44"/>
      <c r="Y952" s="44"/>
      <c r="Z952" s="44"/>
      <c r="AA952" s="44"/>
      <c r="CC952" s="400"/>
    </row>
    <row r="953" spans="24:81">
      <c r="X953" s="44"/>
      <c r="Y953" s="44"/>
      <c r="Z953" s="44"/>
      <c r="AA953" s="44"/>
      <c r="CC953" s="400"/>
    </row>
    <row r="954" spans="24:81">
      <c r="X954" s="44"/>
      <c r="Y954" s="44"/>
      <c r="Z954" s="44"/>
      <c r="AA954" s="44"/>
      <c r="CC954" s="400"/>
    </row>
    <row r="955" spans="24:81">
      <c r="X955" s="44"/>
      <c r="Y955" s="44"/>
      <c r="Z955" s="44"/>
      <c r="AA955" s="44"/>
      <c r="CC955" s="400"/>
    </row>
    <row r="956" spans="24:81">
      <c r="X956" s="44"/>
      <c r="Y956" s="44"/>
      <c r="Z956" s="44"/>
      <c r="AA956" s="44"/>
      <c r="CC956" s="400"/>
    </row>
    <row r="957" spans="24:81">
      <c r="X957" s="44"/>
      <c r="Y957" s="44"/>
      <c r="Z957" s="44"/>
      <c r="AA957" s="44"/>
      <c r="CC957" s="400"/>
    </row>
    <row r="958" spans="24:81">
      <c r="X958" s="44"/>
      <c r="Y958" s="44"/>
      <c r="Z958" s="44"/>
      <c r="AA958" s="44"/>
      <c r="CC958" s="400"/>
    </row>
    <row r="959" spans="24:81">
      <c r="X959" s="44"/>
      <c r="Y959" s="44"/>
      <c r="Z959" s="44"/>
      <c r="AA959" s="44"/>
      <c r="CC959" s="400"/>
    </row>
    <row r="960" spans="24:81">
      <c r="X960" s="44"/>
      <c r="Y960" s="44"/>
      <c r="Z960" s="44"/>
      <c r="AA960" s="44"/>
      <c r="CC960" s="400"/>
    </row>
    <row r="961" spans="24:81">
      <c r="X961" s="44"/>
      <c r="Y961" s="44"/>
      <c r="Z961" s="44"/>
      <c r="AA961" s="44"/>
      <c r="CC961" s="400"/>
    </row>
    <row r="962" spans="24:81">
      <c r="X962" s="44"/>
      <c r="Y962" s="44"/>
      <c r="Z962" s="44"/>
      <c r="AA962" s="44"/>
      <c r="CC962" s="400"/>
    </row>
    <row r="963" spans="24:81">
      <c r="X963" s="44"/>
      <c r="Y963" s="44"/>
      <c r="Z963" s="44"/>
      <c r="AA963" s="44"/>
      <c r="CC963" s="400"/>
    </row>
    <row r="964" spans="24:81">
      <c r="X964" s="44"/>
      <c r="Y964" s="44"/>
      <c r="Z964" s="44"/>
      <c r="AA964" s="44"/>
      <c r="CC964" s="400"/>
    </row>
    <row r="965" spans="24:81">
      <c r="X965" s="44"/>
      <c r="Y965" s="44"/>
      <c r="Z965" s="44"/>
      <c r="AA965" s="44"/>
      <c r="CC965" s="400"/>
    </row>
    <row r="966" spans="24:81">
      <c r="X966" s="44"/>
      <c r="Y966" s="44"/>
      <c r="Z966" s="44"/>
      <c r="AA966" s="44"/>
      <c r="CC966" s="400"/>
    </row>
    <row r="967" spans="24:81">
      <c r="X967" s="44"/>
      <c r="Y967" s="44"/>
      <c r="Z967" s="44"/>
      <c r="AA967" s="44"/>
      <c r="CC967" s="400"/>
    </row>
    <row r="968" spans="24:81">
      <c r="X968" s="44"/>
      <c r="Y968" s="44"/>
      <c r="Z968" s="44"/>
      <c r="AA968" s="44"/>
      <c r="CC968" s="400"/>
    </row>
    <row r="969" spans="24:81">
      <c r="X969" s="44"/>
      <c r="Y969" s="44"/>
      <c r="Z969" s="44"/>
      <c r="AA969" s="44"/>
      <c r="CC969" s="400"/>
    </row>
    <row r="970" spans="24:81">
      <c r="X970" s="44"/>
      <c r="Y970" s="44"/>
      <c r="Z970" s="44"/>
      <c r="AA970" s="44"/>
      <c r="CC970" s="400"/>
    </row>
    <row r="971" spans="24:81">
      <c r="X971" s="44"/>
      <c r="Y971" s="44"/>
      <c r="Z971" s="44"/>
      <c r="AA971" s="44"/>
      <c r="CC971" s="400"/>
    </row>
    <row r="972" spans="24:81">
      <c r="X972" s="44"/>
      <c r="Y972" s="44"/>
      <c r="Z972" s="44"/>
      <c r="AA972" s="44"/>
      <c r="CC972" s="400"/>
    </row>
    <row r="973" spans="24:81">
      <c r="X973" s="44"/>
      <c r="Y973" s="44"/>
      <c r="Z973" s="44"/>
      <c r="AA973" s="44"/>
      <c r="CC973" s="400"/>
    </row>
    <row r="974" spans="24:81">
      <c r="X974" s="44"/>
      <c r="Y974" s="44"/>
      <c r="Z974" s="44"/>
      <c r="AA974" s="44"/>
      <c r="CC974" s="400"/>
    </row>
    <row r="975" spans="24:81">
      <c r="X975" s="44"/>
      <c r="Y975" s="44"/>
      <c r="Z975" s="44"/>
      <c r="AA975" s="44"/>
      <c r="CC975" s="400"/>
    </row>
    <row r="976" spans="24:81">
      <c r="X976" s="44"/>
      <c r="Y976" s="44"/>
      <c r="Z976" s="44"/>
      <c r="AA976" s="44"/>
      <c r="CC976" s="400"/>
    </row>
    <row r="977" spans="24:81">
      <c r="X977" s="44"/>
      <c r="Y977" s="44"/>
      <c r="Z977" s="44"/>
      <c r="AA977" s="44"/>
      <c r="CC977" s="400"/>
    </row>
    <row r="978" spans="24:81">
      <c r="X978" s="44"/>
      <c r="Y978" s="44"/>
      <c r="Z978" s="44"/>
      <c r="AA978" s="44"/>
      <c r="CC978" s="400"/>
    </row>
    <row r="979" spans="24:81">
      <c r="X979" s="44"/>
      <c r="Y979" s="44"/>
      <c r="Z979" s="44"/>
      <c r="AA979" s="44"/>
      <c r="CC979" s="400"/>
    </row>
    <row r="980" spans="24:81">
      <c r="X980" s="44"/>
      <c r="Y980" s="44"/>
      <c r="Z980" s="44"/>
      <c r="AA980" s="44"/>
      <c r="CC980" s="400"/>
    </row>
    <row r="981" spans="24:81">
      <c r="X981" s="44"/>
      <c r="Y981" s="44"/>
      <c r="Z981" s="44"/>
      <c r="AA981" s="44"/>
      <c r="CC981" s="400"/>
    </row>
    <row r="982" spans="24:81">
      <c r="X982" s="44"/>
      <c r="Y982" s="44"/>
      <c r="Z982" s="44"/>
      <c r="AA982" s="44"/>
      <c r="CC982" s="400"/>
    </row>
    <row r="983" spans="24:81">
      <c r="X983" s="44"/>
      <c r="Y983" s="44"/>
      <c r="Z983" s="44"/>
      <c r="AA983" s="44"/>
      <c r="CC983" s="400"/>
    </row>
    <row r="984" spans="24:81">
      <c r="X984" s="44"/>
      <c r="Y984" s="44"/>
      <c r="Z984" s="44"/>
      <c r="AA984" s="44"/>
      <c r="CC984" s="400"/>
    </row>
    <row r="985" spans="24:81">
      <c r="X985" s="44"/>
      <c r="Y985" s="44"/>
      <c r="Z985" s="44"/>
      <c r="AA985" s="44"/>
      <c r="CC985" s="400"/>
    </row>
    <row r="986" spans="24:81">
      <c r="X986" s="44"/>
      <c r="Y986" s="44"/>
      <c r="Z986" s="44"/>
      <c r="AA986" s="44"/>
      <c r="CC986" s="400"/>
    </row>
    <row r="987" spans="24:81">
      <c r="X987" s="44"/>
      <c r="Y987" s="44"/>
      <c r="Z987" s="44"/>
      <c r="AA987" s="44"/>
      <c r="CC987" s="400"/>
    </row>
    <row r="988" spans="24:81">
      <c r="X988" s="44"/>
      <c r="Y988" s="44"/>
      <c r="Z988" s="44"/>
      <c r="AA988" s="44"/>
      <c r="CC988" s="400"/>
    </row>
    <row r="989" spans="24:81">
      <c r="X989" s="44"/>
      <c r="Y989" s="44"/>
      <c r="Z989" s="44"/>
      <c r="AA989" s="44"/>
      <c r="CC989" s="400"/>
    </row>
    <row r="990" spans="24:81">
      <c r="X990" s="44"/>
      <c r="Y990" s="44"/>
      <c r="Z990" s="44"/>
      <c r="AA990" s="44"/>
      <c r="CC990" s="400"/>
    </row>
    <row r="991" spans="24:81">
      <c r="X991" s="44"/>
      <c r="Y991" s="44"/>
      <c r="Z991" s="44"/>
      <c r="AA991" s="44"/>
      <c r="CC991" s="400"/>
    </row>
    <row r="992" spans="24:81">
      <c r="X992" s="44"/>
      <c r="Y992" s="44"/>
      <c r="Z992" s="44"/>
      <c r="AA992" s="44"/>
      <c r="CC992" s="400"/>
    </row>
    <row r="993" spans="24:81">
      <c r="X993" s="44"/>
      <c r="Y993" s="44"/>
      <c r="Z993" s="44"/>
      <c r="AA993" s="44"/>
      <c r="CC993" s="400"/>
    </row>
    <row r="994" spans="24:81">
      <c r="X994" s="44"/>
      <c r="Y994" s="44"/>
      <c r="Z994" s="44"/>
      <c r="AA994" s="44"/>
      <c r="CC994" s="400"/>
    </row>
    <row r="995" spans="24:81">
      <c r="X995" s="44"/>
      <c r="Y995" s="44"/>
      <c r="Z995" s="44"/>
      <c r="AA995" s="44"/>
      <c r="CC995" s="400"/>
    </row>
    <row r="996" spans="24:81">
      <c r="X996" s="44"/>
      <c r="Y996" s="44"/>
      <c r="Z996" s="44"/>
      <c r="AA996" s="44"/>
      <c r="CC996" s="400"/>
    </row>
    <row r="997" spans="24:81">
      <c r="X997" s="44"/>
      <c r="Y997" s="44"/>
      <c r="Z997" s="44"/>
      <c r="AA997" s="44"/>
      <c r="CC997" s="400"/>
    </row>
    <row r="998" spans="24:81">
      <c r="X998" s="44"/>
      <c r="Y998" s="44"/>
      <c r="Z998" s="44"/>
      <c r="AA998" s="44"/>
      <c r="CC998" s="400"/>
    </row>
    <row r="999" spans="24:81">
      <c r="X999" s="44"/>
      <c r="Y999" s="44"/>
      <c r="Z999" s="44"/>
      <c r="AA999" s="44"/>
      <c r="CC999" s="400"/>
    </row>
    <row r="1000" spans="24:81">
      <c r="X1000" s="44"/>
      <c r="Y1000" s="44"/>
      <c r="Z1000" s="44"/>
      <c r="AA1000" s="44"/>
      <c r="CC1000" s="400"/>
    </row>
    <row r="1001" spans="24:81">
      <c r="X1001" s="44"/>
      <c r="Y1001" s="44"/>
      <c r="Z1001" s="44"/>
      <c r="AA1001" s="44"/>
      <c r="CC1001" s="400"/>
    </row>
    <row r="1002" spans="24:81">
      <c r="X1002" s="44"/>
      <c r="Y1002" s="44"/>
      <c r="Z1002" s="44"/>
      <c r="AA1002" s="44"/>
      <c r="CC1002" s="400"/>
    </row>
    <row r="1003" spans="24:81">
      <c r="X1003" s="44"/>
      <c r="Y1003" s="44"/>
      <c r="Z1003" s="44"/>
      <c r="AA1003" s="44"/>
      <c r="CC1003" s="400"/>
    </row>
    <row r="1004" spans="24:81">
      <c r="X1004" s="44"/>
      <c r="Y1004" s="44"/>
      <c r="Z1004" s="44"/>
      <c r="AA1004" s="44"/>
      <c r="CC1004" s="400"/>
    </row>
    <row r="1005" spans="24:81">
      <c r="X1005" s="44"/>
      <c r="Y1005" s="44"/>
      <c r="Z1005" s="44"/>
      <c r="AA1005" s="44"/>
      <c r="CC1005" s="400"/>
    </row>
    <row r="1006" spans="24:81">
      <c r="X1006" s="44"/>
      <c r="Y1006" s="44"/>
      <c r="Z1006" s="44"/>
      <c r="AA1006" s="44"/>
      <c r="CC1006" s="400"/>
    </row>
    <row r="1007" spans="24:81">
      <c r="X1007" s="44"/>
      <c r="Y1007" s="44"/>
      <c r="Z1007" s="44"/>
      <c r="AA1007" s="44"/>
      <c r="CC1007" s="400"/>
    </row>
    <row r="1008" spans="24:81">
      <c r="X1008" s="44"/>
      <c r="Y1008" s="44"/>
      <c r="Z1008" s="44"/>
      <c r="AA1008" s="44"/>
      <c r="CC1008" s="400"/>
    </row>
    <row r="1009" spans="24:81">
      <c r="X1009" s="44"/>
      <c r="Y1009" s="44"/>
      <c r="Z1009" s="44"/>
      <c r="AA1009" s="44"/>
      <c r="CC1009" s="400"/>
    </row>
    <row r="1010" spans="24:81">
      <c r="X1010" s="44"/>
      <c r="Y1010" s="44"/>
      <c r="Z1010" s="44"/>
      <c r="AA1010" s="44"/>
      <c r="CC1010" s="400"/>
    </row>
    <row r="1011" spans="24:81">
      <c r="X1011" s="44"/>
      <c r="Y1011" s="44"/>
      <c r="Z1011" s="44"/>
      <c r="AA1011" s="44"/>
      <c r="CC1011" s="400"/>
    </row>
    <row r="1012" spans="24:81">
      <c r="X1012" s="44"/>
      <c r="Y1012" s="44"/>
      <c r="Z1012" s="44"/>
      <c r="AA1012" s="44"/>
      <c r="CC1012" s="400"/>
    </row>
    <row r="1013" spans="24:81">
      <c r="X1013" s="44"/>
      <c r="Y1013" s="44"/>
      <c r="Z1013" s="44"/>
      <c r="AA1013" s="44"/>
      <c r="CC1013" s="400"/>
    </row>
    <row r="1014" spans="24:81">
      <c r="X1014" s="44"/>
      <c r="Y1014" s="44"/>
      <c r="Z1014" s="44"/>
      <c r="AA1014" s="44"/>
      <c r="CC1014" s="400"/>
    </row>
    <row r="1015" spans="24:81">
      <c r="X1015" s="44"/>
      <c r="Y1015" s="44"/>
      <c r="Z1015" s="44"/>
      <c r="AA1015" s="44"/>
      <c r="CC1015" s="400"/>
    </row>
    <row r="1016" spans="24:81">
      <c r="X1016" s="44"/>
      <c r="Y1016" s="44"/>
      <c r="Z1016" s="44"/>
      <c r="AA1016" s="44"/>
      <c r="CC1016" s="400"/>
    </row>
    <row r="1017" spans="24:81">
      <c r="X1017" s="44"/>
      <c r="Y1017" s="44"/>
      <c r="Z1017" s="44"/>
      <c r="AA1017" s="44"/>
      <c r="CC1017" s="400"/>
    </row>
    <row r="1018" spans="24:81">
      <c r="X1018" s="44"/>
      <c r="Y1018" s="44"/>
      <c r="Z1018" s="44"/>
      <c r="AA1018" s="44"/>
      <c r="CC1018" s="400"/>
    </row>
    <row r="1019" spans="24:81">
      <c r="X1019" s="44"/>
      <c r="Y1019" s="44"/>
      <c r="Z1019" s="44"/>
      <c r="AA1019" s="44"/>
      <c r="CC1019" s="400"/>
    </row>
    <row r="1020" spans="24:81">
      <c r="X1020" s="44"/>
      <c r="Y1020" s="44"/>
      <c r="Z1020" s="44"/>
      <c r="AA1020" s="44"/>
      <c r="CC1020" s="400"/>
    </row>
    <row r="1021" spans="24:81">
      <c r="X1021" s="44"/>
      <c r="Y1021" s="44"/>
      <c r="Z1021" s="44"/>
      <c r="AA1021" s="44"/>
      <c r="CC1021" s="400"/>
    </row>
    <row r="1022" spans="24:81">
      <c r="X1022" s="44"/>
      <c r="Y1022" s="44"/>
      <c r="Z1022" s="44"/>
      <c r="AA1022" s="44"/>
      <c r="CC1022" s="400"/>
    </row>
    <row r="1023" spans="24:81">
      <c r="X1023" s="44"/>
      <c r="Y1023" s="44"/>
      <c r="Z1023" s="44"/>
      <c r="AA1023" s="44"/>
      <c r="CC1023" s="400"/>
    </row>
    <row r="1024" spans="24:81">
      <c r="X1024" s="44"/>
      <c r="Y1024" s="44"/>
      <c r="Z1024" s="44"/>
      <c r="AA1024" s="44"/>
      <c r="CC1024" s="400"/>
    </row>
    <row r="1025" spans="24:81">
      <c r="X1025" s="44"/>
      <c r="Y1025" s="44"/>
      <c r="Z1025" s="44"/>
      <c r="AA1025" s="44"/>
      <c r="CC1025" s="400"/>
    </row>
    <row r="1026" spans="24:81">
      <c r="X1026" s="44"/>
      <c r="Y1026" s="44"/>
      <c r="Z1026" s="44"/>
      <c r="AA1026" s="44"/>
      <c r="CC1026" s="400"/>
    </row>
    <row r="1027" spans="24:81">
      <c r="X1027" s="44"/>
      <c r="Y1027" s="44"/>
      <c r="Z1027" s="44"/>
      <c r="AA1027" s="44"/>
      <c r="CC1027" s="400"/>
    </row>
    <row r="1028" spans="24:81">
      <c r="X1028" s="44"/>
      <c r="Y1028" s="44"/>
      <c r="Z1028" s="44"/>
      <c r="AA1028" s="44"/>
      <c r="CC1028" s="400"/>
    </row>
    <row r="1029" spans="24:81">
      <c r="X1029" s="44"/>
      <c r="Y1029" s="44"/>
      <c r="Z1029" s="44"/>
      <c r="AA1029" s="44"/>
      <c r="CC1029" s="400"/>
    </row>
    <row r="1030" spans="24:81">
      <c r="X1030" s="44"/>
      <c r="Y1030" s="44"/>
      <c r="Z1030" s="44"/>
      <c r="AA1030" s="44"/>
      <c r="CC1030" s="400"/>
    </row>
    <row r="1031" spans="24:81">
      <c r="X1031" s="44"/>
      <c r="Y1031" s="44"/>
      <c r="Z1031" s="44"/>
      <c r="AA1031" s="44"/>
      <c r="CC1031" s="400"/>
    </row>
    <row r="1032" spans="24:81">
      <c r="X1032" s="44"/>
      <c r="Y1032" s="44"/>
      <c r="Z1032" s="44"/>
      <c r="AA1032" s="44"/>
      <c r="CC1032" s="400"/>
    </row>
    <row r="1033" spans="24:81">
      <c r="X1033" s="44"/>
      <c r="Y1033" s="44"/>
      <c r="Z1033" s="44"/>
      <c r="AA1033" s="44"/>
      <c r="CC1033" s="400"/>
    </row>
    <row r="1034" spans="24:81">
      <c r="X1034" s="44"/>
      <c r="Y1034" s="44"/>
      <c r="Z1034" s="44"/>
      <c r="AA1034" s="44"/>
      <c r="CC1034" s="400"/>
    </row>
    <row r="1035" spans="24:81">
      <c r="X1035" s="44"/>
      <c r="Y1035" s="44"/>
      <c r="Z1035" s="44"/>
      <c r="AA1035" s="44"/>
      <c r="CC1035" s="400"/>
    </row>
    <row r="1036" spans="24:81">
      <c r="X1036" s="44"/>
      <c r="Y1036" s="44"/>
      <c r="Z1036" s="44"/>
      <c r="AA1036" s="44"/>
      <c r="CC1036" s="400"/>
    </row>
    <row r="1037" spans="24:81">
      <c r="X1037" s="44"/>
      <c r="Y1037" s="44"/>
      <c r="Z1037" s="44"/>
      <c r="AA1037" s="44"/>
      <c r="CC1037" s="400"/>
    </row>
    <row r="1038" spans="24:81">
      <c r="X1038" s="44"/>
      <c r="Y1038" s="44"/>
      <c r="Z1038" s="44"/>
      <c r="AA1038" s="44"/>
      <c r="CC1038" s="400"/>
    </row>
    <row r="1039" spans="24:81">
      <c r="X1039" s="44"/>
      <c r="Y1039" s="44"/>
      <c r="Z1039" s="44"/>
      <c r="AA1039" s="44"/>
      <c r="CC1039" s="400"/>
    </row>
    <row r="1040" spans="24:81">
      <c r="X1040" s="44"/>
      <c r="Y1040" s="44"/>
      <c r="Z1040" s="44"/>
      <c r="AA1040" s="44"/>
      <c r="CC1040" s="400"/>
    </row>
    <row r="1041" spans="24:81">
      <c r="X1041" s="44"/>
      <c r="Y1041" s="44"/>
      <c r="Z1041" s="44"/>
      <c r="AA1041" s="44"/>
      <c r="CC1041" s="400"/>
    </row>
    <row r="1042" spans="24:81">
      <c r="X1042" s="44"/>
      <c r="Y1042" s="44"/>
      <c r="Z1042" s="44"/>
      <c r="AA1042" s="44"/>
      <c r="CC1042" s="400"/>
    </row>
    <row r="1043" spans="24:81">
      <c r="X1043" s="44"/>
      <c r="Y1043" s="44"/>
      <c r="Z1043" s="44"/>
      <c r="AA1043" s="44"/>
      <c r="CC1043" s="400"/>
    </row>
    <row r="1044" spans="24:81">
      <c r="X1044" s="44"/>
      <c r="Y1044" s="44"/>
      <c r="Z1044" s="44"/>
      <c r="AA1044" s="44"/>
      <c r="CC1044" s="400"/>
    </row>
    <row r="1045" spans="24:81">
      <c r="X1045" s="44"/>
      <c r="Y1045" s="44"/>
      <c r="Z1045" s="44"/>
      <c r="AA1045" s="44"/>
      <c r="CC1045" s="400"/>
    </row>
    <row r="1046" spans="24:81">
      <c r="X1046" s="44"/>
      <c r="Y1046" s="44"/>
      <c r="Z1046" s="44"/>
      <c r="AA1046" s="44"/>
      <c r="CC1046" s="400"/>
    </row>
    <row r="1047" spans="24:81">
      <c r="X1047" s="44"/>
      <c r="Y1047" s="44"/>
      <c r="Z1047" s="44"/>
      <c r="AA1047" s="44"/>
      <c r="CC1047" s="400"/>
    </row>
    <row r="1048" spans="24:81">
      <c r="X1048" s="44"/>
      <c r="Y1048" s="44"/>
      <c r="Z1048" s="44"/>
      <c r="AA1048" s="44"/>
      <c r="CC1048" s="400"/>
    </row>
    <row r="1049" spans="24:81">
      <c r="X1049" s="44"/>
      <c r="Y1049" s="44"/>
      <c r="Z1049" s="44"/>
      <c r="AA1049" s="44"/>
      <c r="CC1049" s="400"/>
    </row>
    <row r="1050" spans="24:81">
      <c r="X1050" s="44"/>
      <c r="Y1050" s="44"/>
      <c r="Z1050" s="44"/>
      <c r="AA1050" s="44"/>
      <c r="CC1050" s="400"/>
    </row>
    <row r="1051" spans="24:81">
      <c r="X1051" s="44"/>
      <c r="Y1051" s="44"/>
      <c r="Z1051" s="44"/>
      <c r="AA1051" s="44"/>
      <c r="CC1051" s="400"/>
    </row>
    <row r="1052" spans="24:81">
      <c r="X1052" s="44"/>
      <c r="Y1052" s="44"/>
      <c r="Z1052" s="44"/>
      <c r="AA1052" s="44"/>
      <c r="CC1052" s="400"/>
    </row>
    <row r="1053" spans="24:81">
      <c r="X1053" s="44"/>
      <c r="Y1053" s="44"/>
      <c r="Z1053" s="44"/>
      <c r="AA1053" s="44"/>
      <c r="CC1053" s="400"/>
    </row>
    <row r="1054" spans="24:81">
      <c r="X1054" s="44"/>
      <c r="Y1054" s="44"/>
      <c r="Z1054" s="44"/>
      <c r="AA1054" s="44"/>
      <c r="CC1054" s="400"/>
    </row>
    <row r="1055" spans="24:81">
      <c r="X1055" s="44"/>
      <c r="Y1055" s="44"/>
      <c r="Z1055" s="44"/>
      <c r="AA1055" s="44"/>
      <c r="CC1055" s="400"/>
    </row>
    <row r="1056" spans="24:81">
      <c r="X1056" s="44"/>
      <c r="Y1056" s="44"/>
      <c r="Z1056" s="44"/>
      <c r="AA1056" s="44"/>
      <c r="CC1056" s="400"/>
    </row>
    <row r="1057" spans="24:81">
      <c r="X1057" s="44"/>
      <c r="Y1057" s="44"/>
      <c r="Z1057" s="44"/>
      <c r="AA1057" s="44"/>
      <c r="CC1057" s="400"/>
    </row>
    <row r="1058" spans="24:81">
      <c r="X1058" s="44"/>
      <c r="Y1058" s="44"/>
      <c r="Z1058" s="44"/>
      <c r="AA1058" s="44"/>
      <c r="CC1058" s="400"/>
    </row>
    <row r="1059" spans="24:81">
      <c r="X1059" s="44"/>
      <c r="Y1059" s="44"/>
      <c r="Z1059" s="44"/>
      <c r="AA1059" s="44"/>
      <c r="CC1059" s="400"/>
    </row>
    <row r="1060" spans="24:81">
      <c r="X1060" s="44"/>
      <c r="Y1060" s="44"/>
      <c r="Z1060" s="44"/>
      <c r="AA1060" s="44"/>
      <c r="CC1060" s="400"/>
    </row>
    <row r="1061" spans="24:81">
      <c r="X1061" s="44"/>
      <c r="Y1061" s="44"/>
      <c r="Z1061" s="44"/>
      <c r="AA1061" s="44"/>
      <c r="CC1061" s="400"/>
    </row>
    <row r="1062" spans="24:81">
      <c r="X1062" s="44"/>
      <c r="Y1062" s="44"/>
      <c r="Z1062" s="44"/>
      <c r="AA1062" s="44"/>
      <c r="CC1062" s="400"/>
    </row>
    <row r="1063" spans="24:81">
      <c r="X1063" s="44"/>
      <c r="Y1063" s="44"/>
      <c r="Z1063" s="44"/>
      <c r="AA1063" s="44"/>
      <c r="CC1063" s="400"/>
    </row>
    <row r="1064" spans="24:81">
      <c r="X1064" s="44"/>
      <c r="Y1064" s="44"/>
      <c r="Z1064" s="44"/>
      <c r="AA1064" s="44"/>
      <c r="CC1064" s="400"/>
    </row>
    <row r="1065" spans="24:81">
      <c r="X1065" s="44"/>
      <c r="Y1065" s="44"/>
      <c r="Z1065" s="44"/>
      <c r="AA1065" s="44"/>
      <c r="CC1065" s="400"/>
    </row>
    <row r="1066" spans="24:81">
      <c r="X1066" s="44"/>
      <c r="Y1066" s="44"/>
      <c r="Z1066" s="44"/>
      <c r="AA1066" s="44"/>
      <c r="CC1066" s="400"/>
    </row>
    <row r="1067" spans="24:81">
      <c r="X1067" s="44"/>
      <c r="Y1067" s="44"/>
      <c r="Z1067" s="44"/>
      <c r="AA1067" s="44"/>
      <c r="CC1067" s="400"/>
    </row>
    <row r="1068" spans="24:81">
      <c r="X1068" s="44"/>
      <c r="Y1068" s="44"/>
      <c r="Z1068" s="44"/>
      <c r="AA1068" s="44"/>
      <c r="CC1068" s="400"/>
    </row>
    <row r="1069" spans="24:81">
      <c r="X1069" s="44"/>
      <c r="Y1069" s="44"/>
      <c r="Z1069" s="44"/>
      <c r="AA1069" s="44"/>
      <c r="CC1069" s="400"/>
    </row>
    <row r="1070" spans="24:81">
      <c r="X1070" s="44"/>
      <c r="Y1070" s="44"/>
      <c r="Z1070" s="44"/>
      <c r="AA1070" s="44"/>
      <c r="CC1070" s="400"/>
    </row>
    <row r="1071" spans="24:81">
      <c r="X1071" s="44"/>
      <c r="Y1071" s="44"/>
      <c r="Z1071" s="44"/>
      <c r="AA1071" s="44"/>
      <c r="CC1071" s="400"/>
    </row>
    <row r="1072" spans="24:81">
      <c r="X1072" s="44"/>
      <c r="Y1072" s="44"/>
      <c r="Z1072" s="44"/>
      <c r="AA1072" s="44"/>
      <c r="CC1072" s="400"/>
    </row>
    <row r="1073" spans="24:81">
      <c r="X1073" s="44"/>
      <c r="Y1073" s="44"/>
      <c r="Z1073" s="44"/>
      <c r="AA1073" s="44"/>
      <c r="CC1073" s="400"/>
    </row>
    <row r="1074" spans="24:81">
      <c r="X1074" s="44"/>
      <c r="Y1074" s="44"/>
      <c r="Z1074" s="44"/>
      <c r="AA1074" s="44"/>
      <c r="CC1074" s="400"/>
    </row>
    <row r="1075" spans="24:81">
      <c r="X1075" s="44"/>
      <c r="Y1075" s="44"/>
      <c r="Z1075" s="44"/>
      <c r="AA1075" s="44"/>
      <c r="CC1075" s="400"/>
    </row>
    <row r="1076" spans="24:81">
      <c r="X1076" s="44"/>
      <c r="Y1076" s="44"/>
      <c r="Z1076" s="44"/>
      <c r="AA1076" s="44"/>
      <c r="CC1076" s="400"/>
    </row>
    <row r="1077" spans="24:81">
      <c r="X1077" s="44"/>
      <c r="Y1077" s="44"/>
      <c r="Z1077" s="44"/>
      <c r="AA1077" s="44"/>
      <c r="CC1077" s="400"/>
    </row>
    <row r="1078" spans="24:81">
      <c r="X1078" s="44"/>
      <c r="Y1078" s="44"/>
      <c r="Z1078" s="44"/>
      <c r="AA1078" s="44"/>
      <c r="CC1078" s="400"/>
    </row>
    <row r="1079" spans="24:81">
      <c r="X1079" s="44"/>
      <c r="Y1079" s="44"/>
      <c r="Z1079" s="44"/>
      <c r="AA1079" s="44"/>
      <c r="CC1079" s="400"/>
    </row>
    <row r="1080" spans="24:81">
      <c r="X1080" s="44"/>
      <c r="Y1080" s="44"/>
      <c r="Z1080" s="44"/>
      <c r="AA1080" s="44"/>
      <c r="CC1080" s="400"/>
    </row>
    <row r="1081" spans="24:81">
      <c r="X1081" s="44"/>
      <c r="Y1081" s="44"/>
      <c r="Z1081" s="44"/>
      <c r="AA1081" s="44"/>
      <c r="CC1081" s="400"/>
    </row>
    <row r="1082" spans="24:81">
      <c r="X1082" s="44"/>
      <c r="Y1082" s="44"/>
      <c r="Z1082" s="44"/>
      <c r="AA1082" s="44"/>
      <c r="CC1082" s="400"/>
    </row>
    <row r="1083" spans="24:81">
      <c r="X1083" s="44"/>
      <c r="Y1083" s="44"/>
      <c r="Z1083" s="44"/>
      <c r="AA1083" s="44"/>
      <c r="CC1083" s="400"/>
    </row>
    <row r="1084" spans="24:81">
      <c r="X1084" s="44"/>
      <c r="Y1084" s="44"/>
      <c r="Z1084" s="44"/>
      <c r="AA1084" s="44"/>
      <c r="CC1084" s="400"/>
    </row>
    <row r="1085" spans="24:81">
      <c r="X1085" s="44"/>
      <c r="Y1085" s="44"/>
      <c r="Z1085" s="44"/>
      <c r="AA1085" s="44"/>
      <c r="CC1085" s="400"/>
    </row>
    <row r="1086" spans="24:81">
      <c r="X1086" s="44"/>
      <c r="Y1086" s="44"/>
      <c r="Z1086" s="44"/>
      <c r="AA1086" s="44"/>
      <c r="CC1086" s="400"/>
    </row>
    <row r="1087" spans="24:81">
      <c r="X1087" s="44"/>
      <c r="Y1087" s="44"/>
      <c r="Z1087" s="44"/>
      <c r="AA1087" s="44"/>
      <c r="CC1087" s="400"/>
    </row>
    <row r="1088" spans="24:81">
      <c r="X1088" s="44"/>
      <c r="Y1088" s="44"/>
      <c r="Z1088" s="44"/>
      <c r="AA1088" s="44"/>
      <c r="CC1088" s="400"/>
    </row>
    <row r="1089" spans="24:81">
      <c r="X1089" s="44"/>
      <c r="Y1089" s="44"/>
      <c r="Z1089" s="44"/>
      <c r="AA1089" s="44"/>
      <c r="CC1089" s="400"/>
    </row>
    <row r="1090" spans="24:81">
      <c r="X1090" s="44"/>
      <c r="Y1090" s="44"/>
      <c r="Z1090" s="44"/>
      <c r="AA1090" s="44"/>
      <c r="CC1090" s="400"/>
    </row>
    <row r="1091" spans="24:81">
      <c r="X1091" s="44"/>
      <c r="Y1091" s="44"/>
      <c r="Z1091" s="44"/>
      <c r="AA1091" s="44"/>
      <c r="CC1091" s="400"/>
    </row>
    <row r="1092" spans="24:81">
      <c r="X1092" s="44"/>
      <c r="Y1092" s="44"/>
      <c r="Z1092" s="44"/>
      <c r="AA1092" s="44"/>
      <c r="CC1092" s="400"/>
    </row>
    <row r="1093" spans="24:81">
      <c r="X1093" s="44"/>
      <c r="Y1093" s="44"/>
      <c r="Z1093" s="44"/>
      <c r="AA1093" s="44"/>
      <c r="CC1093" s="400"/>
    </row>
    <row r="1094" spans="24:81">
      <c r="X1094" s="44"/>
      <c r="Y1094" s="44"/>
      <c r="Z1094" s="44"/>
      <c r="AA1094" s="44"/>
      <c r="CC1094" s="400"/>
    </row>
    <row r="1095" spans="24:81">
      <c r="X1095" s="44"/>
      <c r="Y1095" s="44"/>
      <c r="Z1095" s="44"/>
      <c r="AA1095" s="44"/>
      <c r="CC1095" s="400"/>
    </row>
    <row r="1096" spans="24:81">
      <c r="X1096" s="44"/>
      <c r="Y1096" s="44"/>
      <c r="Z1096" s="44"/>
      <c r="AA1096" s="44"/>
      <c r="CC1096" s="400"/>
    </row>
    <row r="1097" spans="24:81">
      <c r="X1097" s="44"/>
      <c r="Y1097" s="44"/>
      <c r="Z1097" s="44"/>
      <c r="AA1097" s="44"/>
      <c r="CC1097" s="400"/>
    </row>
    <row r="1098" spans="24:81">
      <c r="X1098" s="44"/>
      <c r="Y1098" s="44"/>
      <c r="Z1098" s="44"/>
      <c r="AA1098" s="44"/>
      <c r="CC1098" s="400"/>
    </row>
    <row r="1099" spans="24:81">
      <c r="X1099" s="44"/>
      <c r="Y1099" s="44"/>
      <c r="Z1099" s="44"/>
      <c r="AA1099" s="44"/>
      <c r="CC1099" s="400"/>
    </row>
    <row r="1100" spans="24:81">
      <c r="X1100" s="44"/>
      <c r="Y1100" s="44"/>
      <c r="Z1100" s="44"/>
      <c r="AA1100" s="44"/>
      <c r="CC1100" s="400"/>
    </row>
    <row r="1101" spans="24:81">
      <c r="X1101" s="44"/>
      <c r="Y1101" s="44"/>
      <c r="Z1101" s="44"/>
      <c r="AA1101" s="44"/>
      <c r="CC1101" s="400"/>
    </row>
    <row r="1102" spans="24:81">
      <c r="X1102" s="44"/>
      <c r="Y1102" s="44"/>
      <c r="Z1102" s="44"/>
      <c r="AA1102" s="44"/>
      <c r="CC1102" s="400"/>
    </row>
    <row r="1103" spans="24:81">
      <c r="X1103" s="44"/>
      <c r="Y1103" s="44"/>
      <c r="Z1103" s="44"/>
      <c r="AA1103" s="44"/>
      <c r="CC1103" s="400"/>
    </row>
    <row r="1104" spans="24:81">
      <c r="X1104" s="44"/>
      <c r="Y1104" s="44"/>
      <c r="Z1104" s="44"/>
      <c r="AA1104" s="44"/>
      <c r="CC1104" s="400"/>
    </row>
    <row r="1105" spans="24:81">
      <c r="X1105" s="44"/>
      <c r="Y1105" s="44"/>
      <c r="Z1105" s="44"/>
      <c r="AA1105" s="44"/>
      <c r="CC1105" s="400"/>
    </row>
    <row r="1106" spans="24:81">
      <c r="X1106" s="44"/>
      <c r="Y1106" s="44"/>
      <c r="Z1106" s="44"/>
      <c r="AA1106" s="44"/>
      <c r="CC1106" s="400"/>
    </row>
    <row r="1107" spans="24:81">
      <c r="X1107" s="44"/>
      <c r="Y1107" s="44"/>
      <c r="Z1107" s="44"/>
      <c r="AA1107" s="44"/>
      <c r="CC1107" s="400"/>
    </row>
    <row r="1108" spans="24:81">
      <c r="X1108" s="44"/>
      <c r="Y1108" s="44"/>
      <c r="Z1108" s="44"/>
      <c r="AA1108" s="44"/>
      <c r="CC1108" s="400"/>
    </row>
    <row r="1109" spans="24:81">
      <c r="X1109" s="44"/>
      <c r="Y1109" s="44"/>
      <c r="Z1109" s="44"/>
      <c r="AA1109" s="44"/>
      <c r="CC1109" s="400"/>
    </row>
    <row r="1110" spans="24:81">
      <c r="X1110" s="44"/>
      <c r="Y1110" s="44"/>
      <c r="Z1110" s="44"/>
      <c r="AA1110" s="44"/>
      <c r="CC1110" s="400"/>
    </row>
    <row r="1111" spans="24:81">
      <c r="X1111" s="44"/>
      <c r="Y1111" s="44"/>
      <c r="Z1111" s="44"/>
      <c r="AA1111" s="44"/>
      <c r="CC1111" s="400"/>
    </row>
    <row r="1112" spans="24:81">
      <c r="X1112" s="44"/>
      <c r="Y1112" s="44"/>
      <c r="Z1112" s="44"/>
      <c r="AA1112" s="44"/>
      <c r="CC1112" s="400"/>
    </row>
    <row r="1113" spans="24:81">
      <c r="X1113" s="44"/>
      <c r="Y1113" s="44"/>
      <c r="Z1113" s="44"/>
      <c r="AA1113" s="44"/>
      <c r="CC1113" s="400"/>
    </row>
    <row r="1114" spans="24:81">
      <c r="X1114" s="44"/>
      <c r="Y1114" s="44"/>
      <c r="Z1114" s="44"/>
      <c r="AA1114" s="44"/>
      <c r="CC1114" s="400"/>
    </row>
    <row r="1115" spans="24:81">
      <c r="X1115" s="44"/>
      <c r="Y1115" s="44"/>
      <c r="Z1115" s="44"/>
      <c r="AA1115" s="44"/>
      <c r="CC1115" s="400"/>
    </row>
    <row r="1116" spans="24:81">
      <c r="X1116" s="44"/>
      <c r="Y1116" s="44"/>
      <c r="Z1116" s="44"/>
      <c r="AA1116" s="44"/>
      <c r="CC1116" s="400"/>
    </row>
    <row r="1117" spans="24:81">
      <c r="X1117" s="44"/>
      <c r="Y1117" s="44"/>
      <c r="Z1117" s="44"/>
      <c r="AA1117" s="44"/>
      <c r="CC1117" s="400"/>
    </row>
    <row r="1118" spans="24:81">
      <c r="X1118" s="44"/>
      <c r="Y1118" s="44"/>
      <c r="Z1118" s="44"/>
      <c r="AA1118" s="44"/>
      <c r="CC1118" s="400"/>
    </row>
    <row r="1119" spans="24:81">
      <c r="X1119" s="44"/>
      <c r="Y1119" s="44"/>
      <c r="Z1119" s="44"/>
      <c r="AA1119" s="44"/>
      <c r="CC1119" s="400"/>
    </row>
    <row r="1120" spans="24:81">
      <c r="X1120" s="44"/>
      <c r="Y1120" s="44"/>
      <c r="Z1120" s="44"/>
      <c r="AA1120" s="44"/>
      <c r="CC1120" s="400"/>
    </row>
    <row r="1121" spans="24:81">
      <c r="X1121" s="44"/>
      <c r="Y1121" s="44"/>
      <c r="Z1121" s="44"/>
      <c r="AA1121" s="44"/>
      <c r="CC1121" s="400"/>
    </row>
    <row r="1122" spans="24:81">
      <c r="X1122" s="44"/>
      <c r="Y1122" s="44"/>
      <c r="Z1122" s="44"/>
      <c r="AA1122" s="44"/>
      <c r="CC1122" s="400"/>
    </row>
    <row r="1123" spans="24:81">
      <c r="X1123" s="44"/>
      <c r="Y1123" s="44"/>
      <c r="Z1123" s="44"/>
      <c r="AA1123" s="44"/>
      <c r="CC1123" s="400"/>
    </row>
    <row r="1124" spans="24:81">
      <c r="X1124" s="44"/>
      <c r="Y1124" s="44"/>
      <c r="Z1124" s="44"/>
      <c r="AA1124" s="44"/>
      <c r="CC1124" s="400"/>
    </row>
    <row r="1125" spans="24:81">
      <c r="X1125" s="44"/>
      <c r="Y1125" s="44"/>
      <c r="Z1125" s="44"/>
      <c r="AA1125" s="44"/>
      <c r="CC1125" s="400"/>
    </row>
    <row r="1126" spans="24:81">
      <c r="X1126" s="44"/>
      <c r="Y1126" s="44"/>
      <c r="Z1126" s="44"/>
      <c r="AA1126" s="44"/>
      <c r="CC1126" s="400"/>
    </row>
    <row r="1127" spans="24:81">
      <c r="X1127" s="44"/>
      <c r="Y1127" s="44"/>
      <c r="Z1127" s="44"/>
      <c r="AA1127" s="44"/>
      <c r="CC1127" s="400"/>
    </row>
    <row r="1128" spans="24:81">
      <c r="X1128" s="44"/>
      <c r="Y1128" s="44"/>
      <c r="Z1128" s="44"/>
      <c r="AA1128" s="44"/>
      <c r="CC1128" s="400"/>
    </row>
    <row r="1129" spans="24:81">
      <c r="X1129" s="44"/>
      <c r="Y1129" s="44"/>
      <c r="Z1129" s="44"/>
      <c r="AA1129" s="44"/>
      <c r="CC1129" s="400"/>
    </row>
    <row r="1130" spans="24:81">
      <c r="X1130" s="44"/>
      <c r="Y1130" s="44"/>
      <c r="Z1130" s="44"/>
      <c r="AA1130" s="44"/>
      <c r="CC1130" s="400"/>
    </row>
    <row r="1131" spans="24:81">
      <c r="X1131" s="44"/>
      <c r="Y1131" s="44"/>
      <c r="Z1131" s="44"/>
      <c r="AA1131" s="44"/>
      <c r="CC1131" s="400"/>
    </row>
    <row r="1132" spans="24:81">
      <c r="X1132" s="44"/>
      <c r="Y1132" s="44"/>
      <c r="Z1132" s="44"/>
      <c r="AA1132" s="44"/>
      <c r="CC1132" s="400"/>
    </row>
    <row r="1133" spans="24:81">
      <c r="X1133" s="44"/>
      <c r="Y1133" s="44"/>
      <c r="Z1133" s="44"/>
      <c r="AA1133" s="44"/>
      <c r="CC1133" s="400"/>
    </row>
    <row r="1134" spans="24:81">
      <c r="X1134" s="44"/>
      <c r="Y1134" s="44"/>
      <c r="Z1134" s="44"/>
      <c r="AA1134" s="44"/>
      <c r="CC1134" s="400"/>
    </row>
    <row r="1135" spans="24:81">
      <c r="X1135" s="44"/>
      <c r="Y1135" s="44"/>
      <c r="Z1135" s="44"/>
      <c r="AA1135" s="44"/>
      <c r="CC1135" s="400"/>
    </row>
    <row r="1136" spans="24:81">
      <c r="X1136" s="44"/>
      <c r="Y1136" s="44"/>
      <c r="Z1136" s="44"/>
      <c r="AA1136" s="44"/>
      <c r="CC1136" s="400"/>
    </row>
    <row r="1137" spans="24:81">
      <c r="X1137" s="44"/>
      <c r="Y1137" s="44"/>
      <c r="Z1137" s="44"/>
      <c r="AA1137" s="44"/>
      <c r="CC1137" s="400"/>
    </row>
    <row r="1138" spans="24:81">
      <c r="X1138" s="44"/>
      <c r="Y1138" s="44"/>
      <c r="Z1138" s="44"/>
      <c r="AA1138" s="44"/>
      <c r="CC1138" s="400"/>
    </row>
    <row r="1139" spans="24:81">
      <c r="X1139" s="44"/>
      <c r="Y1139" s="44"/>
      <c r="Z1139" s="44"/>
      <c r="AA1139" s="44"/>
      <c r="CC1139" s="400"/>
    </row>
    <row r="1140" spans="24:81">
      <c r="X1140" s="44"/>
      <c r="Y1140" s="44"/>
      <c r="Z1140" s="44"/>
      <c r="AA1140" s="44"/>
      <c r="CC1140" s="400"/>
    </row>
    <row r="1141" spans="24:81">
      <c r="X1141" s="44"/>
      <c r="Y1141" s="44"/>
      <c r="Z1141" s="44"/>
      <c r="AA1141" s="44"/>
      <c r="CC1141" s="400"/>
    </row>
    <row r="1142" spans="24:81">
      <c r="X1142" s="44"/>
      <c r="Y1142" s="44"/>
      <c r="Z1142" s="44"/>
      <c r="AA1142" s="44"/>
      <c r="CC1142" s="400"/>
    </row>
    <row r="1143" spans="24:81">
      <c r="X1143" s="44"/>
      <c r="Y1143" s="44"/>
      <c r="Z1143" s="44"/>
      <c r="AA1143" s="44"/>
      <c r="CC1143" s="400"/>
    </row>
    <row r="1144" spans="24:81">
      <c r="X1144" s="44"/>
      <c r="Y1144" s="44"/>
      <c r="Z1144" s="44"/>
      <c r="AA1144" s="44"/>
      <c r="CC1144" s="400"/>
    </row>
    <row r="1145" spans="24:81">
      <c r="X1145" s="44"/>
      <c r="Y1145" s="44"/>
      <c r="Z1145" s="44"/>
      <c r="AA1145" s="44"/>
      <c r="CC1145" s="400"/>
    </row>
    <row r="1146" spans="24:81">
      <c r="X1146" s="44"/>
      <c r="Y1146" s="44"/>
      <c r="Z1146" s="44"/>
      <c r="AA1146" s="44"/>
      <c r="CC1146" s="400"/>
    </row>
    <row r="1147" spans="24:81">
      <c r="X1147" s="44"/>
      <c r="Y1147" s="44"/>
      <c r="Z1147" s="44"/>
      <c r="AA1147" s="44"/>
      <c r="CC1147" s="400"/>
    </row>
    <row r="1148" spans="24:81">
      <c r="X1148" s="44"/>
      <c r="Y1148" s="44"/>
      <c r="Z1148" s="44"/>
      <c r="AA1148" s="44"/>
      <c r="CC1148" s="400"/>
    </row>
    <row r="1149" spans="24:81">
      <c r="X1149" s="44"/>
      <c r="Y1149" s="44"/>
      <c r="Z1149" s="44"/>
      <c r="AA1149" s="44"/>
      <c r="CC1149" s="400"/>
    </row>
    <row r="1150" spans="24:81">
      <c r="X1150" s="44"/>
      <c r="Y1150" s="44"/>
      <c r="Z1150" s="44"/>
      <c r="AA1150" s="44"/>
      <c r="CC1150" s="400"/>
    </row>
    <row r="1151" spans="24:81">
      <c r="X1151" s="44"/>
      <c r="Y1151" s="44"/>
      <c r="Z1151" s="44"/>
      <c r="AA1151" s="44"/>
      <c r="CC1151" s="400"/>
    </row>
    <row r="1152" spans="24:81">
      <c r="X1152" s="44"/>
      <c r="Y1152" s="44"/>
      <c r="Z1152" s="44"/>
      <c r="AA1152" s="44"/>
      <c r="CC1152" s="400"/>
    </row>
    <row r="1153" spans="24:81">
      <c r="X1153" s="44"/>
      <c r="Y1153" s="44"/>
      <c r="Z1153" s="44"/>
      <c r="AA1153" s="44"/>
      <c r="CC1153" s="400"/>
    </row>
    <row r="1154" spans="24:81">
      <c r="X1154" s="44"/>
      <c r="Y1154" s="44"/>
      <c r="Z1154" s="44"/>
      <c r="AA1154" s="44"/>
      <c r="CC1154" s="400"/>
    </row>
    <row r="1155" spans="24:81">
      <c r="X1155" s="44"/>
      <c r="Y1155" s="44"/>
      <c r="Z1155" s="44"/>
      <c r="AA1155" s="44"/>
      <c r="CC1155" s="400"/>
    </row>
    <row r="1156" spans="24:81">
      <c r="X1156" s="44"/>
      <c r="Y1156" s="44"/>
      <c r="Z1156" s="44"/>
      <c r="AA1156" s="44"/>
      <c r="CC1156" s="400"/>
    </row>
    <row r="1157" spans="24:81">
      <c r="X1157" s="44"/>
      <c r="Y1157" s="44"/>
      <c r="Z1157" s="44"/>
      <c r="AA1157" s="44"/>
      <c r="CC1157" s="400"/>
    </row>
    <row r="1158" spans="24:81">
      <c r="X1158" s="44"/>
      <c r="Y1158" s="44"/>
      <c r="Z1158" s="44"/>
      <c r="AA1158" s="44"/>
      <c r="CC1158" s="400"/>
    </row>
    <row r="1159" spans="24:81">
      <c r="X1159" s="44"/>
      <c r="Y1159" s="44"/>
      <c r="Z1159" s="44"/>
      <c r="AA1159" s="44"/>
      <c r="CC1159" s="400"/>
    </row>
    <row r="1160" spans="24:81">
      <c r="X1160" s="44"/>
      <c r="Y1160" s="44"/>
      <c r="Z1160" s="44"/>
      <c r="AA1160" s="44"/>
      <c r="CC1160" s="400"/>
    </row>
    <row r="1161" spans="24:81">
      <c r="X1161" s="44"/>
      <c r="Y1161" s="44"/>
      <c r="Z1161" s="44"/>
      <c r="AA1161" s="44"/>
      <c r="CC1161" s="400"/>
    </row>
    <row r="1162" spans="24:81">
      <c r="X1162" s="44"/>
      <c r="Y1162" s="44"/>
      <c r="Z1162" s="44"/>
      <c r="AA1162" s="44"/>
      <c r="CC1162" s="400"/>
    </row>
    <row r="1163" spans="24:81">
      <c r="X1163" s="44"/>
      <c r="Y1163" s="44"/>
      <c r="Z1163" s="44"/>
      <c r="AA1163" s="44"/>
      <c r="CC1163" s="400"/>
    </row>
    <row r="1164" spans="24:81">
      <c r="X1164" s="44"/>
      <c r="Y1164" s="44"/>
      <c r="Z1164" s="44"/>
      <c r="AA1164" s="44"/>
      <c r="CC1164" s="400"/>
    </row>
    <row r="1165" spans="24:81">
      <c r="X1165" s="44"/>
      <c r="Y1165" s="44"/>
      <c r="Z1165" s="44"/>
      <c r="AA1165" s="44"/>
      <c r="CC1165" s="400"/>
    </row>
    <row r="1166" spans="24:81">
      <c r="X1166" s="44"/>
      <c r="Y1166" s="44"/>
      <c r="Z1166" s="44"/>
      <c r="AA1166" s="44"/>
      <c r="CC1166" s="400"/>
    </row>
    <row r="1167" spans="24:81">
      <c r="X1167" s="44"/>
      <c r="Y1167" s="44"/>
      <c r="Z1167" s="44"/>
      <c r="AA1167" s="44"/>
      <c r="CC1167" s="400"/>
    </row>
    <row r="1168" spans="24:81">
      <c r="X1168" s="44"/>
      <c r="Y1168" s="44"/>
      <c r="Z1168" s="44"/>
      <c r="AA1168" s="44"/>
      <c r="CC1168" s="400"/>
    </row>
    <row r="1169" spans="24:81">
      <c r="X1169" s="44"/>
      <c r="Y1169" s="44"/>
      <c r="Z1169" s="44"/>
      <c r="AA1169" s="44"/>
      <c r="CC1169" s="400"/>
    </row>
    <row r="1170" spans="24:81">
      <c r="X1170" s="44"/>
      <c r="Y1170" s="44"/>
      <c r="Z1170" s="44"/>
      <c r="AA1170" s="44"/>
      <c r="CC1170" s="400"/>
    </row>
    <row r="1171" spans="24:81">
      <c r="X1171" s="44"/>
      <c r="Y1171" s="44"/>
      <c r="Z1171" s="44"/>
      <c r="AA1171" s="44"/>
      <c r="CC1171" s="400"/>
    </row>
    <row r="1172" spans="24:81">
      <c r="X1172" s="44"/>
      <c r="Y1172" s="44"/>
      <c r="Z1172" s="44"/>
      <c r="AA1172" s="44"/>
      <c r="CC1172" s="400"/>
    </row>
    <row r="1173" spans="24:81">
      <c r="X1173" s="44"/>
      <c r="Y1173" s="44"/>
      <c r="Z1173" s="44"/>
      <c r="AA1173" s="44"/>
      <c r="CC1173" s="400"/>
    </row>
    <row r="1174" spans="24:81">
      <c r="X1174" s="44"/>
      <c r="Y1174" s="44"/>
      <c r="Z1174" s="44"/>
      <c r="AA1174" s="44"/>
      <c r="CC1174" s="400"/>
    </row>
    <row r="1175" spans="24:81">
      <c r="X1175" s="44"/>
      <c r="Y1175" s="44"/>
      <c r="Z1175" s="44"/>
      <c r="AA1175" s="44"/>
      <c r="CC1175" s="400"/>
    </row>
    <row r="1176" spans="24:81">
      <c r="X1176" s="44"/>
      <c r="Y1176" s="44"/>
      <c r="Z1176" s="44"/>
      <c r="AA1176" s="44"/>
      <c r="CC1176" s="400"/>
    </row>
    <row r="1177" spans="24:81">
      <c r="X1177" s="44"/>
      <c r="Y1177" s="44"/>
      <c r="Z1177" s="44"/>
      <c r="AA1177" s="44"/>
      <c r="CC1177" s="400"/>
    </row>
    <row r="1178" spans="24:81">
      <c r="X1178" s="44"/>
      <c r="Y1178" s="44"/>
      <c r="Z1178" s="44"/>
      <c r="AA1178" s="44"/>
      <c r="CC1178" s="400"/>
    </row>
    <row r="1179" spans="24:81">
      <c r="X1179" s="44"/>
      <c r="Y1179" s="44"/>
      <c r="Z1179" s="44"/>
      <c r="AA1179" s="44"/>
      <c r="CC1179" s="400"/>
    </row>
    <row r="1180" spans="24:81">
      <c r="X1180" s="44"/>
      <c r="Y1180" s="44"/>
      <c r="Z1180" s="44"/>
      <c r="AA1180" s="44"/>
      <c r="CC1180" s="400"/>
    </row>
    <row r="1181" spans="24:81">
      <c r="X1181" s="44"/>
      <c r="Y1181" s="44"/>
      <c r="Z1181" s="44"/>
      <c r="AA1181" s="44"/>
      <c r="CC1181" s="400"/>
    </row>
    <row r="1182" spans="24:81">
      <c r="X1182" s="44"/>
      <c r="Y1182" s="44"/>
      <c r="Z1182" s="44"/>
      <c r="AA1182" s="44"/>
      <c r="CC1182" s="400"/>
    </row>
    <row r="1183" spans="24:81">
      <c r="X1183" s="44"/>
      <c r="Y1183" s="44"/>
      <c r="Z1183" s="44"/>
      <c r="AA1183" s="44"/>
      <c r="CC1183" s="400"/>
    </row>
    <row r="1184" spans="24:81">
      <c r="X1184" s="44"/>
      <c r="Y1184" s="44"/>
      <c r="Z1184" s="44"/>
      <c r="AA1184" s="44"/>
      <c r="CC1184" s="400"/>
    </row>
    <row r="1185" spans="24:81">
      <c r="X1185" s="44"/>
      <c r="Y1185" s="44"/>
      <c r="Z1185" s="44"/>
      <c r="AA1185" s="44"/>
      <c r="CC1185" s="400"/>
    </row>
    <row r="1186" spans="24:81">
      <c r="X1186" s="44"/>
      <c r="Y1186" s="44"/>
      <c r="Z1186" s="44"/>
      <c r="AA1186" s="44"/>
      <c r="CC1186" s="400"/>
    </row>
    <row r="1187" spans="24:81">
      <c r="X1187" s="44"/>
      <c r="Y1187" s="44"/>
      <c r="Z1187" s="44"/>
      <c r="AA1187" s="44"/>
      <c r="CC1187" s="400"/>
    </row>
    <row r="1188" spans="24:81">
      <c r="X1188" s="44"/>
      <c r="Y1188" s="44"/>
      <c r="Z1188" s="44"/>
      <c r="AA1188" s="44"/>
      <c r="CC1188" s="400"/>
    </row>
    <row r="1189" spans="24:81">
      <c r="X1189" s="44"/>
      <c r="Y1189" s="44"/>
      <c r="Z1189" s="44"/>
      <c r="AA1189" s="44"/>
      <c r="CC1189" s="400"/>
    </row>
    <row r="1190" spans="24:81">
      <c r="X1190" s="44"/>
      <c r="Y1190" s="44"/>
      <c r="Z1190" s="44"/>
      <c r="AA1190" s="44"/>
      <c r="CC1190" s="400"/>
    </row>
    <row r="1191" spans="24:81">
      <c r="X1191" s="44"/>
      <c r="Y1191" s="44"/>
      <c r="Z1191" s="44"/>
      <c r="AA1191" s="44"/>
      <c r="CC1191" s="400"/>
    </row>
    <row r="1192" spans="24:81">
      <c r="X1192" s="44"/>
      <c r="Y1192" s="44"/>
      <c r="Z1192" s="44"/>
      <c r="AA1192" s="44"/>
      <c r="CC1192" s="400"/>
    </row>
    <row r="1193" spans="24:81">
      <c r="X1193" s="44"/>
      <c r="Y1193" s="44"/>
      <c r="Z1193" s="44"/>
      <c r="AA1193" s="44"/>
      <c r="CC1193" s="400"/>
    </row>
    <row r="1194" spans="24:81">
      <c r="X1194" s="44"/>
      <c r="Y1194" s="44"/>
      <c r="Z1194" s="44"/>
      <c r="AA1194" s="44"/>
      <c r="CC1194" s="400"/>
    </row>
    <row r="1195" spans="24:81">
      <c r="X1195" s="44"/>
      <c r="Y1195" s="44"/>
      <c r="Z1195" s="44"/>
      <c r="AA1195" s="44"/>
      <c r="CC1195" s="400"/>
    </row>
    <row r="1196" spans="24:81">
      <c r="X1196" s="44"/>
      <c r="Y1196" s="44"/>
      <c r="Z1196" s="44"/>
      <c r="AA1196" s="44"/>
      <c r="CC1196" s="400"/>
    </row>
    <row r="1197" spans="24:81">
      <c r="X1197" s="44"/>
      <c r="Y1197" s="44"/>
      <c r="Z1197" s="44"/>
      <c r="AA1197" s="44"/>
      <c r="CC1197" s="400"/>
    </row>
    <row r="1198" spans="24:81">
      <c r="X1198" s="44"/>
      <c r="Y1198" s="44"/>
      <c r="Z1198" s="44"/>
      <c r="AA1198" s="44"/>
      <c r="CC1198" s="400"/>
    </row>
    <row r="1199" spans="24:81">
      <c r="X1199" s="44"/>
      <c r="Y1199" s="44"/>
      <c r="Z1199" s="44"/>
      <c r="AA1199" s="44"/>
      <c r="CC1199" s="400"/>
    </row>
    <row r="1200" spans="24:81">
      <c r="X1200" s="44"/>
      <c r="Y1200" s="44"/>
      <c r="Z1200" s="44"/>
      <c r="AA1200" s="44"/>
      <c r="CC1200" s="400"/>
    </row>
    <row r="1201" spans="24:81">
      <c r="X1201" s="44"/>
      <c r="Y1201" s="44"/>
      <c r="Z1201" s="44"/>
      <c r="AA1201" s="44"/>
      <c r="CC1201" s="400"/>
    </row>
    <row r="1202" spans="24:81">
      <c r="X1202" s="44"/>
      <c r="Y1202" s="44"/>
      <c r="Z1202" s="44"/>
      <c r="AA1202" s="44"/>
      <c r="CC1202" s="400"/>
    </row>
    <row r="1203" spans="24:81">
      <c r="X1203" s="44"/>
      <c r="Y1203" s="44"/>
      <c r="Z1203" s="44"/>
      <c r="AA1203" s="44"/>
      <c r="CC1203" s="400"/>
    </row>
    <row r="1204" spans="24:81">
      <c r="X1204" s="44"/>
      <c r="Y1204" s="44"/>
      <c r="Z1204" s="44"/>
      <c r="AA1204" s="44"/>
      <c r="CC1204" s="400"/>
    </row>
    <row r="1205" spans="24:81">
      <c r="X1205" s="44"/>
      <c r="Y1205" s="44"/>
      <c r="Z1205" s="44"/>
      <c r="AA1205" s="44"/>
      <c r="CC1205" s="400"/>
    </row>
    <row r="1206" spans="24:81">
      <c r="X1206" s="44"/>
      <c r="Y1206" s="44"/>
      <c r="Z1206" s="44"/>
      <c r="AA1206" s="44"/>
      <c r="CC1206" s="400"/>
    </row>
    <row r="1207" spans="24:81">
      <c r="X1207" s="44"/>
      <c r="Y1207" s="44"/>
      <c r="Z1207" s="44"/>
      <c r="AA1207" s="44"/>
      <c r="CC1207" s="400"/>
    </row>
    <row r="1208" spans="24:81">
      <c r="X1208" s="44"/>
      <c r="Y1208" s="44"/>
      <c r="Z1208" s="44"/>
      <c r="AA1208" s="44"/>
      <c r="CC1208" s="400"/>
    </row>
    <row r="1209" spans="24:81">
      <c r="X1209" s="44"/>
      <c r="Y1209" s="44"/>
      <c r="Z1209" s="44"/>
      <c r="AA1209" s="44"/>
      <c r="CC1209" s="400"/>
    </row>
    <row r="1210" spans="24:81">
      <c r="X1210" s="44"/>
      <c r="Y1210" s="44"/>
      <c r="Z1210" s="44"/>
      <c r="AA1210" s="44"/>
      <c r="CC1210" s="400"/>
    </row>
    <row r="1211" spans="24:81">
      <c r="X1211" s="44"/>
      <c r="Y1211" s="44"/>
      <c r="Z1211" s="44"/>
      <c r="AA1211" s="44"/>
      <c r="CC1211" s="400"/>
    </row>
    <row r="1212" spans="24:81">
      <c r="X1212" s="44"/>
      <c r="Y1212" s="44"/>
      <c r="Z1212" s="44"/>
      <c r="AA1212" s="44"/>
      <c r="CC1212" s="400"/>
    </row>
    <row r="1213" spans="24:81">
      <c r="X1213" s="44"/>
      <c r="Y1213" s="44"/>
      <c r="Z1213" s="44"/>
      <c r="AA1213" s="44"/>
      <c r="CC1213" s="400"/>
    </row>
    <row r="1214" spans="24:81">
      <c r="X1214" s="44"/>
      <c r="Y1214" s="44"/>
      <c r="Z1214" s="44"/>
      <c r="AA1214" s="44"/>
      <c r="CC1214" s="400"/>
    </row>
    <row r="1215" spans="24:81">
      <c r="X1215" s="44"/>
      <c r="Y1215" s="44"/>
      <c r="Z1215" s="44"/>
      <c r="AA1215" s="44"/>
      <c r="CC1215" s="400"/>
    </row>
    <row r="1216" spans="24:81">
      <c r="X1216" s="44"/>
      <c r="Y1216" s="44"/>
      <c r="Z1216" s="44"/>
      <c r="AA1216" s="44"/>
      <c r="CC1216" s="400"/>
    </row>
    <row r="1217" spans="24:81">
      <c r="X1217" s="44"/>
      <c r="Y1217" s="44"/>
      <c r="Z1217" s="44"/>
      <c r="AA1217" s="44"/>
      <c r="CC1217" s="400"/>
    </row>
    <row r="1218" spans="24:81">
      <c r="X1218" s="44"/>
      <c r="Y1218" s="44"/>
      <c r="Z1218" s="44"/>
      <c r="AA1218" s="44"/>
      <c r="CC1218" s="400"/>
    </row>
    <row r="1219" spans="24:81">
      <c r="X1219" s="44"/>
      <c r="Y1219" s="44"/>
      <c r="Z1219" s="44"/>
      <c r="AA1219" s="44"/>
      <c r="CC1219" s="400"/>
    </row>
    <row r="1220" spans="24:81">
      <c r="X1220" s="44"/>
      <c r="Y1220" s="44"/>
      <c r="Z1220" s="44"/>
      <c r="AA1220" s="44"/>
      <c r="CC1220" s="400"/>
    </row>
    <row r="1221" spans="24:81">
      <c r="X1221" s="44"/>
      <c r="Y1221" s="44"/>
      <c r="Z1221" s="44"/>
      <c r="AA1221" s="44"/>
      <c r="CC1221" s="400"/>
    </row>
    <row r="1222" spans="24:81">
      <c r="X1222" s="44"/>
      <c r="Y1222" s="44"/>
      <c r="Z1222" s="44"/>
      <c r="AA1222" s="44"/>
      <c r="CC1222" s="400"/>
    </row>
    <row r="1223" spans="24:81">
      <c r="X1223" s="44"/>
      <c r="Y1223" s="44"/>
      <c r="Z1223" s="44"/>
      <c r="AA1223" s="44"/>
      <c r="CC1223" s="400"/>
    </row>
    <row r="1224" spans="24:81">
      <c r="X1224" s="44"/>
      <c r="Y1224" s="44"/>
      <c r="Z1224" s="44"/>
      <c r="AA1224" s="44"/>
      <c r="CC1224" s="400"/>
    </row>
    <row r="1225" spans="24:81">
      <c r="X1225" s="44"/>
      <c r="Y1225" s="44"/>
      <c r="Z1225" s="44"/>
      <c r="AA1225" s="44"/>
      <c r="CC1225" s="400"/>
    </row>
    <row r="1226" spans="24:81">
      <c r="X1226" s="44"/>
      <c r="Y1226" s="44"/>
      <c r="Z1226" s="44"/>
      <c r="AA1226" s="44"/>
      <c r="CC1226" s="400"/>
    </row>
    <row r="1227" spans="24:81">
      <c r="X1227" s="44"/>
      <c r="Y1227" s="44"/>
      <c r="Z1227" s="44"/>
      <c r="AA1227" s="44"/>
      <c r="CC1227" s="400"/>
    </row>
    <row r="1228" spans="24:81">
      <c r="X1228" s="44"/>
      <c r="Y1228" s="44"/>
      <c r="Z1228" s="44"/>
      <c r="AA1228" s="44"/>
      <c r="CC1228" s="400"/>
    </row>
    <row r="1229" spans="24:81">
      <c r="X1229" s="44"/>
      <c r="Y1229" s="44"/>
      <c r="Z1229" s="44"/>
      <c r="AA1229" s="44"/>
      <c r="CC1229" s="400"/>
    </row>
    <row r="1230" spans="24:81">
      <c r="X1230" s="44"/>
      <c r="Y1230" s="44"/>
      <c r="Z1230" s="44"/>
      <c r="AA1230" s="44"/>
      <c r="CC1230" s="400"/>
    </row>
    <row r="1231" spans="24:81">
      <c r="X1231" s="44"/>
      <c r="Y1231" s="44"/>
      <c r="Z1231" s="44"/>
      <c r="AA1231" s="44"/>
      <c r="CC1231" s="400"/>
    </row>
    <row r="1232" spans="24:81">
      <c r="X1232" s="44"/>
      <c r="Y1232" s="44"/>
      <c r="Z1232" s="44"/>
      <c r="AA1232" s="44"/>
      <c r="CC1232" s="400"/>
    </row>
    <row r="1233" spans="24:81">
      <c r="X1233" s="44"/>
      <c r="Y1233" s="44"/>
      <c r="Z1233" s="44"/>
      <c r="AA1233" s="44"/>
      <c r="CC1233" s="400"/>
    </row>
    <row r="1234" spans="24:81">
      <c r="X1234" s="44"/>
      <c r="Y1234" s="44"/>
      <c r="Z1234" s="44"/>
      <c r="AA1234" s="44"/>
      <c r="CC1234" s="400"/>
    </row>
    <row r="1235" spans="24:81">
      <c r="X1235" s="44"/>
      <c r="Y1235" s="44"/>
      <c r="Z1235" s="44"/>
      <c r="AA1235" s="44"/>
      <c r="CC1235" s="400"/>
    </row>
    <row r="1236" spans="24:81">
      <c r="X1236" s="44"/>
      <c r="Y1236" s="44"/>
      <c r="Z1236" s="44"/>
      <c r="AA1236" s="44"/>
      <c r="CC1236" s="400"/>
    </row>
    <row r="1237" spans="24:81">
      <c r="X1237" s="44"/>
      <c r="Y1237" s="44"/>
      <c r="Z1237" s="44"/>
      <c r="AA1237" s="44"/>
      <c r="CC1237" s="400"/>
    </row>
    <row r="1238" spans="24:81">
      <c r="X1238" s="44"/>
      <c r="Y1238" s="44"/>
      <c r="Z1238" s="44"/>
      <c r="AA1238" s="44"/>
      <c r="CC1238" s="400"/>
    </row>
    <row r="1239" spans="24:81">
      <c r="X1239" s="44"/>
      <c r="Y1239" s="44"/>
      <c r="Z1239" s="44"/>
      <c r="AA1239" s="44"/>
      <c r="CC1239" s="400"/>
    </row>
    <row r="1240" spans="24:81">
      <c r="X1240" s="44"/>
      <c r="Y1240" s="44"/>
      <c r="Z1240" s="44"/>
      <c r="AA1240" s="44"/>
      <c r="CC1240" s="400"/>
    </row>
    <row r="1241" spans="24:81">
      <c r="X1241" s="44"/>
      <c r="Y1241" s="44"/>
      <c r="Z1241" s="44"/>
      <c r="AA1241" s="44"/>
      <c r="CC1241" s="400"/>
    </row>
    <row r="1242" spans="24:81">
      <c r="X1242" s="44"/>
      <c r="Y1242" s="44"/>
      <c r="Z1242" s="44"/>
      <c r="AA1242" s="44"/>
      <c r="CC1242" s="400"/>
    </row>
    <row r="1243" spans="24:81">
      <c r="X1243" s="44"/>
      <c r="Y1243" s="44"/>
      <c r="Z1243" s="44"/>
      <c r="AA1243" s="44"/>
      <c r="CC1243" s="400"/>
    </row>
    <row r="1244" spans="24:81">
      <c r="X1244" s="44"/>
      <c r="Y1244" s="44"/>
      <c r="Z1244" s="44"/>
      <c r="AA1244" s="44"/>
      <c r="CC1244" s="400"/>
    </row>
    <row r="1245" spans="24:81">
      <c r="X1245" s="44"/>
      <c r="Y1245" s="44"/>
      <c r="Z1245" s="44"/>
      <c r="AA1245" s="44"/>
      <c r="CC1245" s="400"/>
    </row>
    <row r="1246" spans="24:81">
      <c r="X1246" s="44"/>
      <c r="Y1246" s="44"/>
      <c r="Z1246" s="44"/>
      <c r="AA1246" s="44"/>
      <c r="CC1246" s="400"/>
    </row>
    <row r="1247" spans="24:81">
      <c r="X1247" s="44"/>
      <c r="Y1247" s="44"/>
      <c r="Z1247" s="44"/>
      <c r="AA1247" s="44"/>
      <c r="CC1247" s="400"/>
    </row>
    <row r="1248" spans="24:81">
      <c r="X1248" s="44"/>
      <c r="Y1248" s="44"/>
      <c r="Z1248" s="44"/>
      <c r="AA1248" s="44"/>
      <c r="CC1248" s="400"/>
    </row>
    <row r="1249" spans="24:81">
      <c r="X1249" s="44"/>
      <c r="Y1249" s="44"/>
      <c r="Z1249" s="44"/>
      <c r="AA1249" s="44"/>
      <c r="CC1249" s="400"/>
    </row>
    <row r="1250" spans="24:81">
      <c r="X1250" s="44"/>
      <c r="Y1250" s="44"/>
      <c r="Z1250" s="44"/>
      <c r="AA1250" s="44"/>
      <c r="CC1250" s="400"/>
    </row>
    <row r="1251" spans="24:81">
      <c r="X1251" s="44"/>
      <c r="Y1251" s="44"/>
      <c r="Z1251" s="44"/>
      <c r="AA1251" s="44"/>
      <c r="CC1251" s="400"/>
    </row>
    <row r="1252" spans="24:81">
      <c r="X1252" s="44"/>
      <c r="Y1252" s="44"/>
      <c r="Z1252" s="44"/>
      <c r="AA1252" s="44"/>
      <c r="CC1252" s="400"/>
    </row>
    <row r="1253" spans="24:81">
      <c r="X1253" s="44"/>
      <c r="Y1253" s="44"/>
      <c r="Z1253" s="44"/>
      <c r="AA1253" s="44"/>
      <c r="CC1253" s="400"/>
    </row>
    <row r="1254" spans="24:81">
      <c r="X1254" s="44"/>
      <c r="Y1254" s="44"/>
      <c r="Z1254" s="44"/>
      <c r="AA1254" s="44"/>
      <c r="CC1254" s="400"/>
    </row>
    <row r="1255" spans="24:81">
      <c r="X1255" s="44"/>
      <c r="Y1255" s="44"/>
      <c r="Z1255" s="44"/>
      <c r="AA1255" s="44"/>
      <c r="CC1255" s="400"/>
    </row>
    <row r="1256" spans="24:81">
      <c r="X1256" s="44"/>
      <c r="Y1256" s="44"/>
      <c r="Z1256" s="44"/>
      <c r="AA1256" s="44"/>
      <c r="CC1256" s="400"/>
    </row>
    <row r="1257" spans="24:81">
      <c r="X1257" s="44"/>
      <c r="Y1257" s="44"/>
      <c r="Z1257" s="44"/>
      <c r="AA1257" s="44"/>
      <c r="CC1257" s="400"/>
    </row>
    <row r="1258" spans="24:81">
      <c r="X1258" s="44"/>
      <c r="Y1258" s="44"/>
      <c r="Z1258" s="44"/>
      <c r="AA1258" s="44"/>
      <c r="CC1258" s="400"/>
    </row>
    <row r="1259" spans="24:81">
      <c r="X1259" s="44"/>
      <c r="Y1259" s="44"/>
      <c r="Z1259" s="44"/>
      <c r="AA1259" s="44"/>
      <c r="CC1259" s="400"/>
    </row>
    <row r="1260" spans="24:81">
      <c r="X1260" s="44"/>
      <c r="Y1260" s="44"/>
      <c r="Z1260" s="44"/>
      <c r="AA1260" s="44"/>
      <c r="CC1260" s="400"/>
    </row>
    <row r="1261" spans="24:81">
      <c r="X1261" s="44"/>
      <c r="Y1261" s="44"/>
      <c r="Z1261" s="44"/>
      <c r="AA1261" s="44"/>
      <c r="CC1261" s="400"/>
    </row>
    <row r="1262" spans="24:81">
      <c r="X1262" s="44"/>
      <c r="Y1262" s="44"/>
      <c r="Z1262" s="44"/>
      <c r="AA1262" s="44"/>
      <c r="CC1262" s="400"/>
    </row>
    <row r="1263" spans="24:81">
      <c r="X1263" s="44"/>
      <c r="Y1263" s="44"/>
      <c r="Z1263" s="44"/>
      <c r="AA1263" s="44"/>
      <c r="CC1263" s="400"/>
    </row>
    <row r="1264" spans="24:81">
      <c r="X1264" s="44"/>
      <c r="Y1264" s="44"/>
      <c r="Z1264" s="44"/>
      <c r="AA1264" s="44"/>
      <c r="CC1264" s="400"/>
    </row>
    <row r="1265" spans="24:81">
      <c r="X1265" s="44"/>
      <c r="Y1265" s="44"/>
      <c r="Z1265" s="44"/>
      <c r="AA1265" s="44"/>
      <c r="CC1265" s="400"/>
    </row>
    <row r="1266" spans="24:81">
      <c r="X1266" s="44"/>
      <c r="Y1266" s="44"/>
      <c r="Z1266" s="44"/>
      <c r="AA1266" s="44"/>
      <c r="CC1266" s="400"/>
    </row>
    <row r="1267" spans="24:81">
      <c r="X1267" s="44"/>
      <c r="Y1267" s="44"/>
      <c r="Z1267" s="44"/>
      <c r="AA1267" s="44"/>
      <c r="CC1267" s="400"/>
    </row>
    <row r="1268" spans="24:81">
      <c r="X1268" s="44"/>
      <c r="Y1268" s="44"/>
      <c r="Z1268" s="44"/>
      <c r="AA1268" s="44"/>
      <c r="CC1268" s="400"/>
    </row>
    <row r="1269" spans="24:81">
      <c r="X1269" s="44"/>
      <c r="Y1269" s="44"/>
      <c r="Z1269" s="44"/>
      <c r="AA1269" s="44"/>
      <c r="CC1269" s="400"/>
    </row>
    <row r="1270" spans="24:81">
      <c r="X1270" s="44"/>
      <c r="Y1270" s="44"/>
      <c r="Z1270" s="44"/>
      <c r="AA1270" s="44"/>
      <c r="CC1270" s="400"/>
    </row>
    <row r="1271" spans="24:81">
      <c r="X1271" s="44"/>
      <c r="Y1271" s="44"/>
      <c r="Z1271" s="44"/>
      <c r="AA1271" s="44"/>
      <c r="CC1271" s="400"/>
    </row>
    <row r="1272" spans="24:81">
      <c r="X1272" s="44"/>
      <c r="Y1272" s="44"/>
      <c r="Z1272" s="44"/>
      <c r="AA1272" s="44"/>
      <c r="CC1272" s="400"/>
    </row>
    <row r="1273" spans="24:81">
      <c r="X1273" s="44"/>
      <c r="Y1273" s="44"/>
      <c r="Z1273" s="44"/>
      <c r="AA1273" s="44"/>
      <c r="CC1273" s="400"/>
    </row>
    <row r="1274" spans="24:81">
      <c r="X1274" s="44"/>
      <c r="Y1274" s="44"/>
      <c r="Z1274" s="44"/>
      <c r="AA1274" s="44"/>
      <c r="CC1274" s="400"/>
    </row>
    <row r="1275" spans="24:81">
      <c r="X1275" s="44"/>
      <c r="Y1275" s="44"/>
      <c r="Z1275" s="44"/>
      <c r="AA1275" s="44"/>
      <c r="CC1275" s="400"/>
    </row>
    <row r="1276" spans="24:81">
      <c r="X1276" s="44"/>
      <c r="Y1276" s="44"/>
      <c r="Z1276" s="44"/>
      <c r="AA1276" s="44"/>
      <c r="CC1276" s="400"/>
    </row>
    <row r="1277" spans="24:81">
      <c r="X1277" s="44"/>
      <c r="Y1277" s="44"/>
      <c r="Z1277" s="44"/>
      <c r="AA1277" s="44"/>
      <c r="CC1277" s="400"/>
    </row>
    <row r="1278" spans="24:81">
      <c r="X1278" s="44"/>
      <c r="Y1278" s="44"/>
      <c r="Z1278" s="44"/>
      <c r="AA1278" s="44"/>
      <c r="CC1278" s="400"/>
    </row>
    <row r="1279" spans="24:81">
      <c r="X1279" s="44"/>
      <c r="Y1279" s="44"/>
      <c r="Z1279" s="44"/>
      <c r="AA1279" s="44"/>
      <c r="CC1279" s="400"/>
    </row>
    <row r="1280" spans="24:81">
      <c r="X1280" s="44"/>
      <c r="Y1280" s="44"/>
      <c r="Z1280" s="44"/>
      <c r="AA1280" s="44"/>
      <c r="CC1280" s="400"/>
    </row>
    <row r="1281" spans="24:81">
      <c r="X1281" s="44"/>
      <c r="Y1281" s="44"/>
      <c r="Z1281" s="44"/>
      <c r="AA1281" s="44"/>
      <c r="CC1281" s="400"/>
    </row>
    <row r="1282" spans="24:81">
      <c r="X1282" s="44"/>
      <c r="Y1282" s="44"/>
      <c r="Z1282" s="44"/>
      <c r="AA1282" s="44"/>
      <c r="CC1282" s="400"/>
    </row>
    <row r="1283" spans="24:81">
      <c r="X1283" s="44"/>
      <c r="Y1283" s="44"/>
      <c r="Z1283" s="44"/>
      <c r="AA1283" s="44"/>
      <c r="CC1283" s="400"/>
    </row>
    <row r="1284" spans="24:81">
      <c r="X1284" s="44"/>
      <c r="Y1284" s="44"/>
      <c r="Z1284" s="44"/>
      <c r="AA1284" s="44"/>
      <c r="CC1284" s="400"/>
    </row>
    <row r="1285" spans="24:81">
      <c r="X1285" s="44"/>
      <c r="Y1285" s="44"/>
      <c r="Z1285" s="44"/>
      <c r="AA1285" s="44"/>
      <c r="CC1285" s="400"/>
    </row>
    <row r="1286" spans="24:81">
      <c r="X1286" s="44"/>
      <c r="Y1286" s="44"/>
      <c r="Z1286" s="44"/>
      <c r="AA1286" s="44"/>
      <c r="CC1286" s="400"/>
    </row>
    <row r="1287" spans="24:81">
      <c r="X1287" s="44"/>
      <c r="Y1287" s="44"/>
      <c r="Z1287" s="44"/>
      <c r="AA1287" s="44"/>
      <c r="CC1287" s="400"/>
    </row>
    <row r="1288" spans="24:81">
      <c r="X1288" s="44"/>
      <c r="Y1288" s="44"/>
      <c r="Z1288" s="44"/>
      <c r="AA1288" s="44"/>
      <c r="CC1288" s="400"/>
    </row>
    <row r="1289" spans="24:81">
      <c r="X1289" s="44"/>
      <c r="Y1289" s="44"/>
      <c r="Z1289" s="44"/>
      <c r="AA1289" s="44"/>
      <c r="CC1289" s="400"/>
    </row>
    <row r="1290" spans="24:81">
      <c r="X1290" s="44"/>
      <c r="Y1290" s="44"/>
      <c r="Z1290" s="44"/>
      <c r="AA1290" s="44"/>
      <c r="CC1290" s="400"/>
    </row>
    <row r="1291" spans="24:81">
      <c r="X1291" s="44"/>
      <c r="Y1291" s="44"/>
      <c r="Z1291" s="44"/>
      <c r="AA1291" s="44"/>
      <c r="CC1291" s="400"/>
    </row>
    <row r="1292" spans="24:81">
      <c r="X1292" s="44"/>
      <c r="Y1292" s="44"/>
      <c r="Z1292" s="44"/>
      <c r="AA1292" s="44"/>
      <c r="CC1292" s="400"/>
    </row>
    <row r="1293" spans="24:81">
      <c r="X1293" s="44"/>
      <c r="Y1293" s="44"/>
      <c r="Z1293" s="44"/>
      <c r="AA1293" s="44"/>
      <c r="CC1293" s="400"/>
    </row>
    <row r="1294" spans="24:81">
      <c r="X1294" s="44"/>
      <c r="Y1294" s="44"/>
      <c r="Z1294" s="44"/>
      <c r="AA1294" s="44"/>
      <c r="CC1294" s="400"/>
    </row>
    <row r="1295" spans="24:81">
      <c r="X1295" s="44"/>
      <c r="Y1295" s="44"/>
      <c r="Z1295" s="44"/>
      <c r="AA1295" s="44"/>
      <c r="CC1295" s="400"/>
    </row>
    <row r="1296" spans="24:81">
      <c r="X1296" s="44"/>
      <c r="Y1296" s="44"/>
      <c r="Z1296" s="44"/>
      <c r="AA1296" s="44"/>
      <c r="CC1296" s="400"/>
    </row>
    <row r="1297" spans="24:81">
      <c r="X1297" s="44"/>
      <c r="Y1297" s="44"/>
      <c r="Z1297" s="44"/>
      <c r="AA1297" s="44"/>
      <c r="CC1297" s="400"/>
    </row>
    <row r="1298" spans="24:81">
      <c r="X1298" s="44"/>
      <c r="Y1298" s="44"/>
      <c r="Z1298" s="44"/>
      <c r="AA1298" s="44"/>
      <c r="CC1298" s="400"/>
    </row>
    <row r="1299" spans="24:81">
      <c r="X1299" s="44"/>
      <c r="Y1299" s="44"/>
      <c r="Z1299" s="44"/>
      <c r="AA1299" s="44"/>
      <c r="CC1299" s="400"/>
    </row>
    <row r="1300" spans="24:81">
      <c r="X1300" s="44"/>
      <c r="Y1300" s="44"/>
      <c r="Z1300" s="44"/>
      <c r="AA1300" s="44"/>
      <c r="CC1300" s="400"/>
    </row>
    <row r="1301" spans="24:81">
      <c r="X1301" s="44"/>
      <c r="Y1301" s="44"/>
      <c r="Z1301" s="44"/>
      <c r="AA1301" s="44"/>
      <c r="CC1301" s="400"/>
    </row>
    <row r="1302" spans="24:81">
      <c r="X1302" s="44"/>
      <c r="Y1302" s="44"/>
      <c r="Z1302" s="44"/>
      <c r="AA1302" s="44"/>
      <c r="CC1302" s="400"/>
    </row>
    <row r="1303" spans="24:81">
      <c r="X1303" s="44"/>
      <c r="Y1303" s="44"/>
      <c r="Z1303" s="44"/>
      <c r="AA1303" s="44"/>
      <c r="CC1303" s="400"/>
    </row>
    <row r="1304" spans="24:81">
      <c r="X1304" s="44"/>
      <c r="Y1304" s="44"/>
      <c r="Z1304" s="44"/>
      <c r="AA1304" s="44"/>
      <c r="CC1304" s="400"/>
    </row>
    <row r="1305" spans="24:81">
      <c r="X1305" s="44"/>
      <c r="Y1305" s="44"/>
      <c r="Z1305" s="44"/>
      <c r="AA1305" s="44"/>
      <c r="CC1305" s="400"/>
    </row>
    <row r="1306" spans="24:81">
      <c r="X1306" s="44"/>
      <c r="Y1306" s="44"/>
      <c r="Z1306" s="44"/>
      <c r="AA1306" s="44"/>
      <c r="CC1306" s="400"/>
    </row>
    <row r="1307" spans="24:81">
      <c r="X1307" s="44"/>
      <c r="Y1307" s="44"/>
      <c r="Z1307" s="44"/>
      <c r="AA1307" s="44"/>
      <c r="CC1307" s="400"/>
    </row>
    <row r="1308" spans="24:81">
      <c r="X1308" s="44"/>
      <c r="Y1308" s="44"/>
      <c r="Z1308" s="44"/>
      <c r="AA1308" s="44"/>
      <c r="CC1308" s="400"/>
    </row>
    <row r="1309" spans="24:81">
      <c r="X1309" s="44"/>
      <c r="Y1309" s="44"/>
      <c r="Z1309" s="44"/>
      <c r="AA1309" s="44"/>
      <c r="CC1309" s="400"/>
    </row>
    <row r="1310" spans="24:81">
      <c r="X1310" s="44"/>
      <c r="Y1310" s="44"/>
      <c r="Z1310" s="44"/>
      <c r="AA1310" s="44"/>
      <c r="CC1310" s="400"/>
    </row>
    <row r="1311" spans="24:81">
      <c r="X1311" s="44"/>
      <c r="Y1311" s="44"/>
      <c r="Z1311" s="44"/>
      <c r="AA1311" s="44"/>
      <c r="CC1311" s="400"/>
    </row>
    <row r="1312" spans="24:81">
      <c r="X1312" s="44"/>
      <c r="Y1312" s="44"/>
      <c r="Z1312" s="44"/>
      <c r="AA1312" s="44"/>
      <c r="CC1312" s="400"/>
    </row>
    <row r="1313" spans="24:81">
      <c r="X1313" s="44"/>
      <c r="Y1313" s="44"/>
      <c r="Z1313" s="44"/>
      <c r="AA1313" s="44"/>
      <c r="CC1313" s="400"/>
    </row>
    <row r="1314" spans="24:81">
      <c r="X1314" s="44"/>
      <c r="Y1314" s="44"/>
      <c r="Z1314" s="44"/>
      <c r="AA1314" s="44"/>
      <c r="CC1314" s="400"/>
    </row>
    <row r="1315" spans="24:81">
      <c r="X1315" s="44"/>
      <c r="Y1315" s="44"/>
      <c r="Z1315" s="44"/>
      <c r="AA1315" s="44"/>
      <c r="CC1315" s="400"/>
    </row>
    <row r="1316" spans="24:81">
      <c r="X1316" s="44"/>
      <c r="Y1316" s="44"/>
      <c r="Z1316" s="44"/>
      <c r="AA1316" s="44"/>
      <c r="CC1316" s="400"/>
    </row>
    <row r="1317" spans="24:81">
      <c r="X1317" s="44"/>
      <c r="Y1317" s="44"/>
      <c r="Z1317" s="44"/>
      <c r="AA1317" s="44"/>
      <c r="CC1317" s="400"/>
    </row>
    <row r="1318" spans="24:81">
      <c r="X1318" s="44"/>
      <c r="Y1318" s="44"/>
      <c r="Z1318" s="44"/>
      <c r="AA1318" s="44"/>
      <c r="CC1318" s="400"/>
    </row>
    <row r="1319" spans="24:81">
      <c r="X1319" s="44"/>
      <c r="Y1319" s="44"/>
      <c r="Z1319" s="44"/>
      <c r="AA1319" s="44"/>
      <c r="CC1319" s="400"/>
    </row>
    <row r="1320" spans="24:81">
      <c r="X1320" s="44"/>
      <c r="Y1320" s="44"/>
      <c r="Z1320" s="44"/>
      <c r="AA1320" s="44"/>
      <c r="CC1320" s="400"/>
    </row>
    <row r="1321" spans="24:81">
      <c r="X1321" s="44"/>
      <c r="Y1321" s="44"/>
      <c r="Z1321" s="44"/>
      <c r="AA1321" s="44"/>
      <c r="CC1321" s="400"/>
    </row>
    <row r="1322" spans="24:81">
      <c r="X1322" s="44"/>
      <c r="Y1322" s="44"/>
      <c r="Z1322" s="44"/>
      <c r="AA1322" s="44"/>
      <c r="CC1322" s="400"/>
    </row>
    <row r="1323" spans="24:81">
      <c r="X1323" s="44"/>
      <c r="Y1323" s="44"/>
      <c r="Z1323" s="44"/>
      <c r="AA1323" s="44"/>
      <c r="CC1323" s="400"/>
    </row>
    <row r="1324" spans="24:81">
      <c r="X1324" s="44"/>
      <c r="Y1324" s="44"/>
      <c r="Z1324" s="44"/>
      <c r="AA1324" s="44"/>
      <c r="CC1324" s="400"/>
    </row>
    <row r="1325" spans="24:81">
      <c r="X1325" s="44"/>
      <c r="Y1325" s="44"/>
      <c r="Z1325" s="44"/>
      <c r="AA1325" s="44"/>
      <c r="CC1325" s="400"/>
    </row>
    <row r="1326" spans="24:81">
      <c r="X1326" s="44"/>
      <c r="Y1326" s="44"/>
      <c r="Z1326" s="44"/>
      <c r="AA1326" s="44"/>
      <c r="CC1326" s="400"/>
    </row>
    <row r="1327" spans="24:81">
      <c r="X1327" s="44"/>
      <c r="Y1327" s="44"/>
      <c r="Z1327" s="44"/>
      <c r="AA1327" s="44"/>
      <c r="CC1327" s="400"/>
    </row>
    <row r="1328" spans="24:81">
      <c r="X1328" s="44"/>
      <c r="Y1328" s="44"/>
      <c r="Z1328" s="44"/>
      <c r="AA1328" s="44"/>
      <c r="CC1328" s="400"/>
    </row>
    <row r="1329" spans="24:81">
      <c r="X1329" s="44"/>
      <c r="Y1329" s="44"/>
      <c r="Z1329" s="44"/>
      <c r="AA1329" s="44"/>
      <c r="CC1329" s="400"/>
    </row>
    <row r="1330" spans="24:81">
      <c r="X1330" s="44"/>
      <c r="Y1330" s="44"/>
      <c r="Z1330" s="44"/>
      <c r="AA1330" s="44"/>
      <c r="CC1330" s="400"/>
    </row>
    <row r="1331" spans="24:81">
      <c r="X1331" s="44"/>
      <c r="Y1331" s="44"/>
      <c r="Z1331" s="44"/>
      <c r="AA1331" s="44"/>
      <c r="CC1331" s="400"/>
    </row>
    <row r="1332" spans="24:81">
      <c r="X1332" s="44"/>
      <c r="Y1332" s="44"/>
      <c r="Z1332" s="44"/>
      <c r="AA1332" s="44"/>
      <c r="CC1332" s="400"/>
    </row>
    <row r="1333" spans="24:81">
      <c r="X1333" s="44"/>
      <c r="Y1333" s="44"/>
      <c r="Z1333" s="44"/>
      <c r="AA1333" s="44"/>
      <c r="CC1333" s="400"/>
    </row>
    <row r="1334" spans="24:81">
      <c r="X1334" s="44"/>
      <c r="Y1334" s="44"/>
      <c r="Z1334" s="44"/>
      <c r="AA1334" s="44"/>
      <c r="CC1334" s="400"/>
    </row>
    <row r="1335" spans="24:81">
      <c r="X1335" s="44"/>
      <c r="Y1335" s="44"/>
      <c r="Z1335" s="44"/>
      <c r="AA1335" s="44"/>
      <c r="CC1335" s="400"/>
    </row>
    <row r="1336" spans="24:81">
      <c r="X1336" s="44"/>
      <c r="Y1336" s="44"/>
      <c r="Z1336" s="44"/>
      <c r="AA1336" s="44"/>
      <c r="CC1336" s="400"/>
    </row>
    <row r="1337" spans="24:81">
      <c r="X1337" s="44"/>
      <c r="Y1337" s="44"/>
      <c r="Z1337" s="44"/>
      <c r="AA1337" s="44"/>
      <c r="CC1337" s="400"/>
    </row>
    <row r="1338" spans="24:81">
      <c r="X1338" s="44"/>
      <c r="Y1338" s="44"/>
      <c r="Z1338" s="44"/>
      <c r="AA1338" s="44"/>
      <c r="CC1338" s="400"/>
    </row>
    <row r="1339" spans="24:81">
      <c r="X1339" s="44"/>
      <c r="Y1339" s="44"/>
      <c r="Z1339" s="44"/>
      <c r="AA1339" s="44"/>
      <c r="CC1339" s="400"/>
    </row>
    <row r="1340" spans="24:81">
      <c r="X1340" s="44"/>
      <c r="Y1340" s="44"/>
      <c r="Z1340" s="44"/>
      <c r="AA1340" s="44"/>
      <c r="CC1340" s="400"/>
    </row>
    <row r="1341" spans="24:81">
      <c r="X1341" s="44"/>
      <c r="Y1341" s="44"/>
      <c r="Z1341" s="44"/>
      <c r="AA1341" s="44"/>
      <c r="CC1341" s="400"/>
    </row>
    <row r="1342" spans="24:81">
      <c r="X1342" s="44"/>
      <c r="Y1342" s="44"/>
      <c r="Z1342" s="44"/>
      <c r="AA1342" s="44"/>
      <c r="CC1342" s="400"/>
    </row>
    <row r="1343" spans="24:81">
      <c r="X1343" s="44"/>
      <c r="Y1343" s="44"/>
      <c r="Z1343" s="44"/>
      <c r="AA1343" s="44"/>
      <c r="CC1343" s="400"/>
    </row>
    <row r="1344" spans="24:81">
      <c r="X1344" s="44"/>
      <c r="Y1344" s="44"/>
      <c r="Z1344" s="44"/>
      <c r="AA1344" s="44"/>
      <c r="CC1344" s="400"/>
    </row>
    <row r="1345" spans="24:81">
      <c r="X1345" s="44"/>
      <c r="Y1345" s="44"/>
      <c r="Z1345" s="44"/>
      <c r="AA1345" s="44"/>
      <c r="CC1345" s="400"/>
    </row>
    <row r="1346" spans="24:81">
      <c r="X1346" s="44"/>
      <c r="Y1346" s="44"/>
      <c r="Z1346" s="44"/>
      <c r="AA1346" s="44"/>
      <c r="CC1346" s="400"/>
    </row>
    <row r="1347" spans="24:81">
      <c r="X1347" s="44"/>
      <c r="Y1347" s="44"/>
      <c r="Z1347" s="44"/>
      <c r="AA1347" s="44"/>
      <c r="CC1347" s="400"/>
    </row>
    <row r="1348" spans="24:81">
      <c r="X1348" s="44"/>
      <c r="Y1348" s="44"/>
      <c r="Z1348" s="44"/>
      <c r="AA1348" s="44"/>
      <c r="CC1348" s="400"/>
    </row>
    <row r="1349" spans="24:81">
      <c r="X1349" s="44"/>
      <c r="Y1349" s="44"/>
      <c r="Z1349" s="44"/>
      <c r="AA1349" s="44"/>
      <c r="CC1349" s="400"/>
    </row>
    <row r="1350" spans="24:81">
      <c r="X1350" s="44"/>
      <c r="Y1350" s="44"/>
      <c r="Z1350" s="44"/>
      <c r="AA1350" s="44"/>
      <c r="CC1350" s="400"/>
    </row>
    <row r="1351" spans="24:81">
      <c r="X1351" s="44"/>
      <c r="Y1351" s="44"/>
      <c r="Z1351" s="44"/>
      <c r="AA1351" s="44"/>
      <c r="CC1351" s="400"/>
    </row>
    <row r="1352" spans="24:81">
      <c r="X1352" s="44"/>
      <c r="Y1352" s="44"/>
      <c r="Z1352" s="44"/>
      <c r="AA1352" s="44"/>
      <c r="CC1352" s="400"/>
    </row>
    <row r="1353" spans="24:81">
      <c r="X1353" s="44"/>
      <c r="Y1353" s="44"/>
      <c r="Z1353" s="44"/>
      <c r="AA1353" s="44"/>
      <c r="CC1353" s="400"/>
    </row>
    <row r="1354" spans="24:81">
      <c r="X1354" s="44"/>
      <c r="Y1354" s="44"/>
      <c r="Z1354" s="44"/>
      <c r="AA1354" s="44"/>
      <c r="CC1354" s="400"/>
    </row>
    <row r="1355" spans="24:81">
      <c r="X1355" s="44"/>
      <c r="Y1355" s="44"/>
      <c r="Z1355" s="44"/>
      <c r="AA1355" s="44"/>
      <c r="CC1355" s="400"/>
    </row>
    <row r="1356" spans="24:81">
      <c r="X1356" s="44"/>
      <c r="Y1356" s="44"/>
      <c r="Z1356" s="44"/>
      <c r="AA1356" s="44"/>
      <c r="CC1356" s="400"/>
    </row>
    <row r="1357" spans="24:81">
      <c r="X1357" s="44"/>
      <c r="Y1357" s="44"/>
      <c r="Z1357" s="44"/>
      <c r="AA1357" s="44"/>
      <c r="CC1357" s="400"/>
    </row>
    <row r="1358" spans="24:81">
      <c r="X1358" s="44"/>
      <c r="Y1358" s="44"/>
      <c r="Z1358" s="44"/>
      <c r="AA1358" s="44"/>
      <c r="CC1358" s="400"/>
    </row>
    <row r="1359" spans="24:81">
      <c r="X1359" s="44"/>
      <c r="Y1359" s="44"/>
      <c r="Z1359" s="44"/>
      <c r="AA1359" s="44"/>
      <c r="CC1359" s="400"/>
    </row>
    <row r="1360" spans="24:81">
      <c r="X1360" s="44"/>
      <c r="Y1360" s="44"/>
      <c r="Z1360" s="44"/>
      <c r="AA1360" s="44"/>
      <c r="CC1360" s="400"/>
    </row>
    <row r="1361" spans="24:81">
      <c r="X1361" s="44"/>
      <c r="Y1361" s="44"/>
      <c r="Z1361" s="44"/>
      <c r="AA1361" s="44"/>
      <c r="CC1361" s="400"/>
    </row>
    <row r="1362" spans="24:81">
      <c r="X1362" s="44"/>
      <c r="Y1362" s="44"/>
      <c r="Z1362" s="44"/>
      <c r="AA1362" s="44"/>
      <c r="CC1362" s="400"/>
    </row>
    <row r="1363" spans="24:81">
      <c r="X1363" s="44"/>
      <c r="Y1363" s="44"/>
      <c r="Z1363" s="44"/>
      <c r="AA1363" s="44"/>
      <c r="CC1363" s="400"/>
    </row>
    <row r="1364" spans="24:81">
      <c r="X1364" s="44"/>
      <c r="Y1364" s="44"/>
      <c r="Z1364" s="44"/>
      <c r="AA1364" s="44"/>
      <c r="CC1364" s="400"/>
    </row>
    <row r="1365" spans="24:81">
      <c r="X1365" s="44"/>
      <c r="Y1365" s="44"/>
      <c r="Z1365" s="44"/>
      <c r="AA1365" s="44"/>
      <c r="CC1365" s="400"/>
    </row>
    <row r="1366" spans="24:81">
      <c r="X1366" s="44"/>
      <c r="Y1366" s="44"/>
      <c r="Z1366" s="44"/>
      <c r="AA1366" s="44"/>
      <c r="CC1366" s="400"/>
    </row>
    <row r="1367" spans="24:81">
      <c r="X1367" s="44"/>
      <c r="Y1367" s="44"/>
      <c r="Z1367" s="44"/>
      <c r="AA1367" s="44"/>
      <c r="CC1367" s="400"/>
    </row>
    <row r="1368" spans="24:81">
      <c r="X1368" s="44"/>
      <c r="Y1368" s="44"/>
      <c r="Z1368" s="44"/>
      <c r="AA1368" s="44"/>
      <c r="CC1368" s="400"/>
    </row>
    <row r="1369" spans="24:81">
      <c r="X1369" s="44"/>
      <c r="Y1369" s="44"/>
      <c r="Z1369" s="44"/>
      <c r="AA1369" s="44"/>
      <c r="CC1369" s="400"/>
    </row>
    <row r="1370" spans="24:81">
      <c r="X1370" s="44"/>
      <c r="Y1370" s="44"/>
      <c r="Z1370" s="44"/>
      <c r="AA1370" s="44"/>
      <c r="CC1370" s="400"/>
    </row>
    <row r="1371" spans="24:81">
      <c r="X1371" s="44"/>
      <c r="Y1371" s="44"/>
      <c r="Z1371" s="44"/>
      <c r="AA1371" s="44"/>
      <c r="CC1371" s="400"/>
    </row>
    <row r="1372" spans="24:81">
      <c r="X1372" s="44"/>
      <c r="Y1372" s="44"/>
      <c r="Z1372" s="44"/>
      <c r="AA1372" s="44"/>
      <c r="CC1372" s="400"/>
    </row>
    <row r="1373" spans="24:81">
      <c r="X1373" s="44"/>
      <c r="Y1373" s="44"/>
      <c r="Z1373" s="44"/>
      <c r="AA1373" s="44"/>
      <c r="CC1373" s="400"/>
    </row>
    <row r="1374" spans="24:81">
      <c r="X1374" s="44"/>
      <c r="Y1374" s="44"/>
      <c r="Z1374" s="44"/>
      <c r="AA1374" s="44"/>
      <c r="CC1374" s="400"/>
    </row>
    <row r="1375" spans="24:81">
      <c r="X1375" s="44"/>
      <c r="Y1375" s="44"/>
      <c r="Z1375" s="44"/>
      <c r="AA1375" s="44"/>
      <c r="CC1375" s="400"/>
    </row>
    <row r="1376" spans="24:81">
      <c r="X1376" s="44"/>
      <c r="Y1376" s="44"/>
      <c r="Z1376" s="44"/>
      <c r="AA1376" s="44"/>
      <c r="CC1376" s="400"/>
    </row>
    <row r="1377" spans="24:81">
      <c r="X1377" s="44"/>
      <c r="Y1377" s="44"/>
      <c r="Z1377" s="44"/>
      <c r="AA1377" s="44"/>
      <c r="CC1377" s="400"/>
    </row>
    <row r="1378" spans="24:81">
      <c r="X1378" s="44"/>
      <c r="Y1378" s="44"/>
      <c r="Z1378" s="44"/>
      <c r="AA1378" s="44"/>
      <c r="CC1378" s="400"/>
    </row>
    <row r="1379" spans="24:81">
      <c r="X1379" s="44"/>
      <c r="Y1379" s="44"/>
      <c r="Z1379" s="44"/>
      <c r="AA1379" s="44"/>
      <c r="CC1379" s="400"/>
    </row>
    <row r="1380" spans="24:81">
      <c r="X1380" s="44"/>
      <c r="Y1380" s="44"/>
      <c r="Z1380" s="44"/>
      <c r="AA1380" s="44"/>
      <c r="CC1380" s="400"/>
    </row>
    <row r="1381" spans="24:81">
      <c r="X1381" s="44"/>
      <c r="Y1381" s="44"/>
      <c r="Z1381" s="44"/>
      <c r="AA1381" s="44"/>
      <c r="CC1381" s="400"/>
    </row>
    <row r="1382" spans="24:81">
      <c r="X1382" s="44"/>
      <c r="Y1382" s="44"/>
      <c r="Z1382" s="44"/>
      <c r="AA1382" s="44"/>
      <c r="CC1382" s="400"/>
    </row>
    <row r="1383" spans="24:81">
      <c r="X1383" s="44"/>
      <c r="Y1383" s="44"/>
      <c r="Z1383" s="44"/>
      <c r="AA1383" s="44"/>
      <c r="CC1383" s="400"/>
    </row>
    <row r="1384" spans="24:81">
      <c r="X1384" s="44"/>
      <c r="Y1384" s="44"/>
      <c r="Z1384" s="44"/>
      <c r="AA1384" s="44"/>
      <c r="CC1384" s="400"/>
    </row>
    <row r="1385" spans="24:81">
      <c r="X1385" s="44"/>
      <c r="Y1385" s="44"/>
      <c r="Z1385" s="44"/>
      <c r="AA1385" s="44"/>
      <c r="CC1385" s="400"/>
    </row>
    <row r="1386" spans="24:81">
      <c r="X1386" s="44"/>
      <c r="Y1386" s="44"/>
      <c r="Z1386" s="44"/>
      <c r="AA1386" s="44"/>
      <c r="CC1386" s="400"/>
    </row>
    <row r="1387" spans="24:81">
      <c r="X1387" s="44"/>
      <c r="Y1387" s="44"/>
      <c r="Z1387" s="44"/>
      <c r="AA1387" s="44"/>
      <c r="CC1387" s="400"/>
    </row>
    <row r="1388" spans="24:81">
      <c r="X1388" s="44"/>
      <c r="Y1388" s="44"/>
      <c r="Z1388" s="44"/>
      <c r="AA1388" s="44"/>
      <c r="CC1388" s="400"/>
    </row>
    <row r="1389" spans="24:81">
      <c r="X1389" s="44"/>
      <c r="Y1389" s="44"/>
      <c r="Z1389" s="44"/>
      <c r="AA1389" s="44"/>
      <c r="CC1389" s="400"/>
    </row>
    <row r="1390" spans="24:81">
      <c r="X1390" s="44"/>
      <c r="Y1390" s="44"/>
      <c r="Z1390" s="44"/>
      <c r="AA1390" s="44"/>
      <c r="CC1390" s="400"/>
    </row>
    <row r="1391" spans="24:81">
      <c r="X1391" s="44"/>
      <c r="Y1391" s="44"/>
      <c r="Z1391" s="44"/>
      <c r="AA1391" s="44"/>
      <c r="CC1391" s="400"/>
    </row>
    <row r="1392" spans="24:81">
      <c r="X1392" s="44"/>
      <c r="Y1392" s="44"/>
      <c r="Z1392" s="44"/>
      <c r="AA1392" s="44"/>
      <c r="CC1392" s="400"/>
    </row>
    <row r="1393" spans="24:81">
      <c r="X1393" s="44"/>
      <c r="Y1393" s="44"/>
      <c r="Z1393" s="44"/>
      <c r="AA1393" s="44"/>
      <c r="CC1393" s="400"/>
    </row>
    <row r="1394" spans="24:81">
      <c r="X1394" s="44"/>
      <c r="Y1394" s="44"/>
      <c r="Z1394" s="44"/>
      <c r="AA1394" s="44"/>
      <c r="CC1394" s="400"/>
    </row>
    <row r="1395" spans="24:81">
      <c r="X1395" s="44"/>
      <c r="Y1395" s="44"/>
      <c r="Z1395" s="44"/>
      <c r="AA1395" s="44"/>
      <c r="CC1395" s="400"/>
    </row>
    <row r="1396" spans="24:81">
      <c r="X1396" s="44"/>
      <c r="Y1396" s="44"/>
      <c r="Z1396" s="44"/>
      <c r="AA1396" s="44"/>
      <c r="CC1396" s="400"/>
    </row>
    <row r="1397" spans="24:81">
      <c r="X1397" s="44"/>
      <c r="Y1397" s="44"/>
      <c r="Z1397" s="44"/>
      <c r="AA1397" s="44"/>
      <c r="CC1397" s="400"/>
    </row>
    <row r="1398" spans="24:81">
      <c r="X1398" s="44"/>
      <c r="Y1398" s="44"/>
      <c r="Z1398" s="44"/>
      <c r="AA1398" s="44"/>
      <c r="CC1398" s="400"/>
    </row>
    <row r="1399" spans="24:81">
      <c r="X1399" s="44"/>
      <c r="Y1399" s="44"/>
      <c r="Z1399" s="44"/>
      <c r="AA1399" s="44"/>
      <c r="CC1399" s="400"/>
    </row>
    <row r="1400" spans="24:81">
      <c r="X1400" s="44"/>
      <c r="Y1400" s="44"/>
      <c r="Z1400" s="44"/>
      <c r="AA1400" s="44"/>
      <c r="CC1400" s="400"/>
    </row>
    <row r="1401" spans="24:81">
      <c r="X1401" s="44"/>
      <c r="Y1401" s="44"/>
      <c r="Z1401" s="44"/>
      <c r="AA1401" s="44"/>
      <c r="CC1401" s="400"/>
    </row>
    <row r="1402" spans="24:81">
      <c r="X1402" s="44"/>
      <c r="Y1402" s="44"/>
      <c r="Z1402" s="44"/>
      <c r="AA1402" s="44"/>
      <c r="CC1402" s="400"/>
    </row>
    <row r="1403" spans="24:81">
      <c r="X1403" s="44"/>
      <c r="Y1403" s="44"/>
      <c r="Z1403" s="44"/>
      <c r="AA1403" s="44"/>
      <c r="CC1403" s="400"/>
    </row>
    <row r="1404" spans="24:81">
      <c r="X1404" s="44"/>
      <c r="Y1404" s="44"/>
      <c r="Z1404" s="44"/>
      <c r="AA1404" s="44"/>
      <c r="CC1404" s="400"/>
    </row>
    <row r="1405" spans="24:81">
      <c r="X1405" s="44"/>
      <c r="Y1405" s="44"/>
      <c r="Z1405" s="44"/>
      <c r="AA1405" s="44"/>
      <c r="CC1405" s="400"/>
    </row>
    <row r="1406" spans="24:81">
      <c r="X1406" s="44"/>
      <c r="Y1406" s="44"/>
      <c r="Z1406" s="44"/>
      <c r="AA1406" s="44"/>
      <c r="CC1406" s="400"/>
    </row>
    <row r="1407" spans="24:81">
      <c r="X1407" s="44"/>
      <c r="Y1407" s="44"/>
      <c r="Z1407" s="44"/>
      <c r="AA1407" s="44"/>
      <c r="CC1407" s="400"/>
    </row>
    <row r="1408" spans="24:81">
      <c r="X1408" s="44"/>
      <c r="Y1408" s="44"/>
      <c r="Z1408" s="44"/>
      <c r="AA1408" s="44"/>
      <c r="CC1408" s="400"/>
    </row>
    <row r="1409" spans="24:81">
      <c r="X1409" s="44"/>
      <c r="Y1409" s="44"/>
      <c r="Z1409" s="44"/>
      <c r="AA1409" s="44"/>
      <c r="CC1409" s="400"/>
    </row>
    <row r="1410" spans="24:81">
      <c r="X1410" s="44"/>
      <c r="Y1410" s="44"/>
      <c r="Z1410" s="44"/>
      <c r="AA1410" s="44"/>
      <c r="CC1410" s="400"/>
    </row>
    <row r="1411" spans="24:81">
      <c r="X1411" s="44"/>
      <c r="Y1411" s="44"/>
      <c r="Z1411" s="44"/>
      <c r="AA1411" s="44"/>
      <c r="CC1411" s="400"/>
    </row>
    <row r="1412" spans="24:81">
      <c r="X1412" s="44"/>
      <c r="Y1412" s="44"/>
      <c r="Z1412" s="44"/>
      <c r="AA1412" s="44"/>
      <c r="CC1412" s="400"/>
    </row>
    <row r="1413" spans="24:81">
      <c r="X1413" s="44"/>
      <c r="Y1413" s="44"/>
      <c r="Z1413" s="44"/>
      <c r="AA1413" s="44"/>
      <c r="CC1413" s="400"/>
    </row>
    <row r="1414" spans="24:81">
      <c r="X1414" s="44"/>
      <c r="Y1414" s="44"/>
      <c r="Z1414" s="44"/>
      <c r="AA1414" s="44"/>
      <c r="CC1414" s="400"/>
    </row>
    <row r="1415" spans="24:81">
      <c r="X1415" s="44"/>
      <c r="Y1415" s="44"/>
      <c r="Z1415" s="44"/>
      <c r="AA1415" s="44"/>
      <c r="CC1415" s="400"/>
    </row>
    <row r="1416" spans="24:81">
      <c r="X1416" s="44"/>
      <c r="Y1416" s="44"/>
      <c r="Z1416" s="44"/>
      <c r="AA1416" s="44"/>
      <c r="CC1416" s="400"/>
    </row>
    <row r="1417" spans="24:81">
      <c r="X1417" s="44"/>
      <c r="Y1417" s="44"/>
      <c r="Z1417" s="44"/>
      <c r="AA1417" s="44"/>
      <c r="CC1417" s="400"/>
    </row>
    <row r="1418" spans="24:81">
      <c r="X1418" s="44"/>
      <c r="Y1418" s="44"/>
      <c r="Z1418" s="44"/>
      <c r="AA1418" s="44"/>
      <c r="CC1418" s="400"/>
    </row>
    <row r="1419" spans="24:81">
      <c r="X1419" s="44"/>
      <c r="Y1419" s="44"/>
      <c r="Z1419" s="44"/>
      <c r="AA1419" s="44"/>
      <c r="CC1419" s="400"/>
    </row>
    <row r="1420" spans="24:81">
      <c r="X1420" s="44"/>
      <c r="Y1420" s="44"/>
      <c r="Z1420" s="44"/>
      <c r="AA1420" s="44"/>
      <c r="CC1420" s="400"/>
    </row>
    <row r="1421" spans="24:81">
      <c r="X1421" s="44"/>
      <c r="Y1421" s="44"/>
      <c r="Z1421" s="44"/>
      <c r="AA1421" s="44"/>
      <c r="CC1421" s="400"/>
    </row>
    <row r="1422" spans="24:81">
      <c r="X1422" s="44"/>
      <c r="Y1422" s="44"/>
      <c r="Z1422" s="44"/>
      <c r="AA1422" s="44"/>
      <c r="CC1422" s="400"/>
    </row>
    <row r="1423" spans="24:81">
      <c r="X1423" s="44"/>
      <c r="Y1423" s="44"/>
      <c r="Z1423" s="44"/>
      <c r="AA1423" s="44"/>
      <c r="CC1423" s="400"/>
    </row>
    <row r="1424" spans="24:81">
      <c r="X1424" s="44"/>
      <c r="Y1424" s="44"/>
      <c r="Z1424" s="44"/>
      <c r="AA1424" s="44"/>
      <c r="CC1424" s="400"/>
    </row>
    <row r="1425" spans="24:81">
      <c r="X1425" s="44"/>
      <c r="Y1425" s="44"/>
      <c r="Z1425" s="44"/>
      <c r="AA1425" s="44"/>
      <c r="CC1425" s="400"/>
    </row>
    <row r="1426" spans="24:81">
      <c r="X1426" s="44"/>
      <c r="Y1426" s="44"/>
      <c r="Z1426" s="44"/>
      <c r="AA1426" s="44"/>
      <c r="CC1426" s="400"/>
    </row>
    <row r="1427" spans="24:81">
      <c r="X1427" s="44"/>
      <c r="Y1427" s="44"/>
      <c r="Z1427" s="44"/>
      <c r="AA1427" s="44"/>
      <c r="CC1427" s="400"/>
    </row>
    <row r="1428" spans="24:81">
      <c r="X1428" s="44"/>
      <c r="Y1428" s="44"/>
      <c r="Z1428" s="44"/>
      <c r="AA1428" s="44"/>
      <c r="CC1428" s="400"/>
    </row>
    <row r="1429" spans="24:81">
      <c r="X1429" s="44"/>
      <c r="Y1429" s="44"/>
      <c r="Z1429" s="44"/>
      <c r="AA1429" s="44"/>
      <c r="CC1429" s="400"/>
    </row>
    <row r="1430" spans="24:81">
      <c r="X1430" s="44"/>
      <c r="Y1430" s="44"/>
      <c r="Z1430" s="44"/>
      <c r="AA1430" s="44"/>
      <c r="CC1430" s="400"/>
    </row>
    <row r="1431" spans="24:81">
      <c r="X1431" s="44"/>
      <c r="Y1431" s="44"/>
      <c r="Z1431" s="44"/>
      <c r="AA1431" s="44"/>
      <c r="CC1431" s="400"/>
    </row>
    <row r="1432" spans="24:81">
      <c r="X1432" s="44"/>
      <c r="Y1432" s="44"/>
      <c r="Z1432" s="44"/>
      <c r="AA1432" s="44"/>
      <c r="CC1432" s="400"/>
    </row>
    <row r="1433" spans="24:81">
      <c r="X1433" s="44"/>
      <c r="Y1433" s="44"/>
      <c r="Z1433" s="44"/>
      <c r="AA1433" s="44"/>
      <c r="CC1433" s="400"/>
    </row>
    <row r="1434" spans="24:81">
      <c r="X1434" s="44"/>
      <c r="Y1434" s="44"/>
      <c r="Z1434" s="44"/>
      <c r="AA1434" s="44"/>
      <c r="CC1434" s="400"/>
    </row>
    <row r="1435" spans="24:81">
      <c r="X1435" s="44"/>
      <c r="Y1435" s="44"/>
      <c r="Z1435" s="44"/>
      <c r="AA1435" s="44"/>
      <c r="CC1435" s="400"/>
    </row>
    <row r="1436" spans="24:81">
      <c r="X1436" s="44"/>
      <c r="Y1436" s="44"/>
      <c r="Z1436" s="44"/>
      <c r="AA1436" s="44"/>
      <c r="CC1436" s="400"/>
    </row>
    <row r="1437" spans="24:81">
      <c r="X1437" s="44"/>
      <c r="Y1437" s="44"/>
      <c r="Z1437" s="44"/>
      <c r="AA1437" s="44"/>
      <c r="CC1437" s="400"/>
    </row>
    <row r="1438" spans="24:81">
      <c r="X1438" s="44"/>
      <c r="Y1438" s="44"/>
      <c r="Z1438" s="44"/>
      <c r="AA1438" s="44"/>
      <c r="CC1438" s="400"/>
    </row>
    <row r="1439" spans="24:81">
      <c r="X1439" s="44"/>
      <c r="Y1439" s="44"/>
      <c r="Z1439" s="44"/>
      <c r="AA1439" s="44"/>
      <c r="CC1439" s="400"/>
    </row>
    <row r="1440" spans="24:81">
      <c r="X1440" s="44"/>
      <c r="Y1440" s="44"/>
      <c r="Z1440" s="44"/>
      <c r="AA1440" s="44"/>
      <c r="CC1440" s="400"/>
    </row>
    <row r="1441" spans="24:81">
      <c r="X1441" s="44"/>
      <c r="Y1441" s="44"/>
      <c r="Z1441" s="44"/>
      <c r="AA1441" s="44"/>
      <c r="CC1441" s="400"/>
    </row>
    <row r="1442" spans="24:81">
      <c r="X1442" s="44"/>
      <c r="Y1442" s="44"/>
      <c r="Z1442" s="44"/>
      <c r="AA1442" s="44"/>
      <c r="CC1442" s="400"/>
    </row>
    <row r="1443" spans="24:81">
      <c r="X1443" s="44"/>
      <c r="Y1443" s="44"/>
      <c r="Z1443" s="44"/>
      <c r="AA1443" s="44"/>
      <c r="CC1443" s="400"/>
    </row>
    <row r="1444" spans="24:81">
      <c r="X1444" s="44"/>
      <c r="Y1444" s="44"/>
      <c r="Z1444" s="44"/>
      <c r="AA1444" s="44"/>
      <c r="CC1444" s="400"/>
    </row>
    <row r="1445" spans="24:81">
      <c r="X1445" s="44"/>
      <c r="Y1445" s="44"/>
      <c r="Z1445" s="44"/>
      <c r="AA1445" s="44"/>
      <c r="CC1445" s="400"/>
    </row>
    <row r="1446" spans="24:81">
      <c r="X1446" s="44"/>
      <c r="Y1446" s="44"/>
      <c r="Z1446" s="44"/>
      <c r="AA1446" s="44"/>
      <c r="CC1446" s="400"/>
    </row>
    <row r="1447" spans="24:81">
      <c r="X1447" s="44"/>
      <c r="Y1447" s="44"/>
      <c r="Z1447" s="44"/>
      <c r="AA1447" s="44"/>
      <c r="CC1447" s="400"/>
    </row>
    <row r="1448" spans="24:81">
      <c r="X1448" s="44"/>
      <c r="Y1448" s="44"/>
      <c r="Z1448" s="44"/>
      <c r="AA1448" s="44"/>
      <c r="CC1448" s="400"/>
    </row>
    <row r="1449" spans="24:81">
      <c r="X1449" s="44"/>
      <c r="Y1449" s="44"/>
      <c r="Z1449" s="44"/>
      <c r="AA1449" s="44"/>
      <c r="CC1449" s="400"/>
    </row>
    <row r="1450" spans="24:81">
      <c r="X1450" s="44"/>
      <c r="Y1450" s="44"/>
      <c r="Z1450" s="44"/>
      <c r="AA1450" s="44"/>
      <c r="CC1450" s="400"/>
    </row>
    <row r="1451" spans="24:81">
      <c r="X1451" s="44"/>
      <c r="Y1451" s="44"/>
      <c r="Z1451" s="44"/>
      <c r="AA1451" s="44"/>
      <c r="CC1451" s="400"/>
    </row>
    <row r="1452" spans="24:81">
      <c r="X1452" s="44"/>
      <c r="Y1452" s="44"/>
      <c r="Z1452" s="44"/>
      <c r="AA1452" s="44"/>
      <c r="CC1452" s="400"/>
    </row>
    <row r="1453" spans="24:81">
      <c r="X1453" s="44"/>
      <c r="Y1453" s="44"/>
      <c r="Z1453" s="44"/>
      <c r="AA1453" s="44"/>
      <c r="CC1453" s="400"/>
    </row>
    <row r="1454" spans="24:81">
      <c r="X1454" s="44"/>
      <c r="Y1454" s="44"/>
      <c r="Z1454" s="44"/>
      <c r="AA1454" s="44"/>
      <c r="CC1454" s="400"/>
    </row>
    <row r="1455" spans="24:81">
      <c r="X1455" s="44"/>
      <c r="Y1455" s="44"/>
      <c r="Z1455" s="44"/>
      <c r="AA1455" s="44"/>
      <c r="CC1455" s="400"/>
    </row>
    <row r="1456" spans="24:81">
      <c r="X1456" s="44"/>
      <c r="Y1456" s="44"/>
      <c r="Z1456" s="44"/>
      <c r="AA1456" s="44"/>
      <c r="CC1456" s="400"/>
    </row>
    <row r="1457" spans="24:81">
      <c r="X1457" s="44"/>
      <c r="Y1457" s="44"/>
      <c r="Z1457" s="44"/>
      <c r="AA1457" s="44"/>
      <c r="CC1457" s="400"/>
    </row>
    <row r="1458" spans="24:81">
      <c r="X1458" s="44"/>
      <c r="Y1458" s="44"/>
      <c r="Z1458" s="44"/>
      <c r="AA1458" s="44"/>
      <c r="CC1458" s="400"/>
    </row>
    <row r="1459" spans="24:81">
      <c r="X1459" s="44"/>
      <c r="Y1459" s="44"/>
      <c r="Z1459" s="44"/>
      <c r="AA1459" s="44"/>
      <c r="CC1459" s="400"/>
    </row>
    <row r="1460" spans="24:81">
      <c r="X1460" s="44"/>
      <c r="Y1460" s="44"/>
      <c r="Z1460" s="44"/>
      <c r="AA1460" s="44"/>
      <c r="CC1460" s="400"/>
    </row>
    <row r="1461" spans="24:81">
      <c r="X1461" s="44"/>
      <c r="Y1461" s="44"/>
      <c r="Z1461" s="44"/>
      <c r="AA1461" s="44"/>
      <c r="CC1461" s="400"/>
    </row>
    <row r="1462" spans="24:81">
      <c r="X1462" s="44"/>
      <c r="Y1462" s="44"/>
      <c r="Z1462" s="44"/>
      <c r="AA1462" s="44"/>
      <c r="CC1462" s="400"/>
    </row>
    <row r="1463" spans="24:81">
      <c r="X1463" s="44"/>
      <c r="Y1463" s="44"/>
      <c r="Z1463" s="44"/>
      <c r="AA1463" s="44"/>
      <c r="CC1463" s="400"/>
    </row>
    <row r="1464" spans="24:81">
      <c r="X1464" s="44"/>
      <c r="Y1464" s="44"/>
      <c r="Z1464" s="44"/>
      <c r="AA1464" s="44"/>
      <c r="CC1464" s="400"/>
    </row>
    <row r="1465" spans="24:81">
      <c r="X1465" s="44"/>
      <c r="Y1465" s="44"/>
      <c r="Z1465" s="44"/>
      <c r="AA1465" s="44"/>
      <c r="CC1465" s="400"/>
    </row>
    <row r="1466" spans="24:81">
      <c r="X1466" s="44"/>
      <c r="Y1466" s="44"/>
      <c r="Z1466" s="44"/>
      <c r="AA1466" s="44"/>
      <c r="CC1466" s="400"/>
    </row>
    <row r="1467" spans="24:81">
      <c r="X1467" s="44"/>
      <c r="Y1467" s="44"/>
      <c r="Z1467" s="44"/>
      <c r="AA1467" s="44"/>
      <c r="CC1467" s="400"/>
    </row>
    <row r="1468" spans="24:81">
      <c r="X1468" s="44"/>
      <c r="Y1468" s="44"/>
      <c r="Z1468" s="44"/>
      <c r="AA1468" s="44"/>
      <c r="CC1468" s="400"/>
    </row>
    <row r="1469" spans="24:81">
      <c r="X1469" s="44"/>
      <c r="Y1469" s="44"/>
      <c r="Z1469" s="44"/>
      <c r="AA1469" s="44"/>
      <c r="CC1469" s="400"/>
    </row>
    <row r="1470" spans="24:81">
      <c r="X1470" s="44"/>
      <c r="Y1470" s="44"/>
      <c r="Z1470" s="44"/>
      <c r="AA1470" s="44"/>
      <c r="CC1470" s="400"/>
    </row>
    <row r="1471" spans="24:81">
      <c r="X1471" s="44"/>
      <c r="Y1471" s="44"/>
      <c r="Z1471" s="44"/>
      <c r="AA1471" s="44"/>
      <c r="CC1471" s="400"/>
    </row>
    <row r="1472" spans="24:81">
      <c r="X1472" s="44"/>
      <c r="Y1472" s="44"/>
      <c r="Z1472" s="44"/>
      <c r="AA1472" s="44"/>
      <c r="CC1472" s="400"/>
    </row>
    <row r="1473" spans="24:81">
      <c r="X1473" s="44"/>
      <c r="Y1473" s="44"/>
      <c r="Z1473" s="44"/>
      <c r="AA1473" s="44"/>
      <c r="CC1473" s="400"/>
    </row>
    <row r="1474" spans="24:81">
      <c r="X1474" s="44"/>
      <c r="Y1474" s="44"/>
      <c r="Z1474" s="44"/>
      <c r="AA1474" s="44"/>
      <c r="CC1474" s="400"/>
    </row>
    <row r="1475" spans="24:81">
      <c r="X1475" s="44"/>
      <c r="Y1475" s="44"/>
      <c r="Z1475" s="44"/>
      <c r="AA1475" s="44"/>
      <c r="CC1475" s="400"/>
    </row>
    <row r="1476" spans="24:81">
      <c r="X1476" s="44"/>
      <c r="Y1476" s="44"/>
      <c r="Z1476" s="44"/>
      <c r="AA1476" s="44"/>
      <c r="CC1476" s="400"/>
    </row>
    <row r="1477" spans="24:81">
      <c r="X1477" s="44"/>
      <c r="Y1477" s="44"/>
      <c r="Z1477" s="44"/>
      <c r="AA1477" s="44"/>
      <c r="CC1477" s="400"/>
    </row>
    <row r="1478" spans="24:81">
      <c r="X1478" s="44"/>
      <c r="Y1478" s="44"/>
      <c r="Z1478" s="44"/>
      <c r="AA1478" s="44"/>
      <c r="CC1478" s="400"/>
    </row>
    <row r="1479" spans="24:81">
      <c r="X1479" s="44"/>
      <c r="Y1479" s="44"/>
      <c r="Z1479" s="44"/>
      <c r="AA1479" s="44"/>
      <c r="CC1479" s="400"/>
    </row>
    <row r="1480" spans="24:81">
      <c r="X1480" s="44"/>
      <c r="Y1480" s="44"/>
      <c r="Z1480" s="44"/>
      <c r="AA1480" s="44"/>
      <c r="CC1480" s="400"/>
    </row>
    <row r="1481" spans="24:81">
      <c r="X1481" s="44"/>
      <c r="Y1481" s="44"/>
      <c r="Z1481" s="44"/>
      <c r="AA1481" s="44"/>
      <c r="CC1481" s="400"/>
    </row>
    <row r="1482" spans="24:81">
      <c r="X1482" s="44"/>
      <c r="Y1482" s="44"/>
      <c r="Z1482" s="44"/>
      <c r="AA1482" s="44"/>
      <c r="CC1482" s="400"/>
    </row>
    <row r="1483" spans="24:81">
      <c r="X1483" s="44"/>
      <c r="Y1483" s="44"/>
      <c r="Z1483" s="44"/>
      <c r="AA1483" s="44"/>
      <c r="CC1483" s="400"/>
    </row>
    <row r="1484" spans="24:81">
      <c r="X1484" s="44"/>
      <c r="Y1484" s="44"/>
      <c r="Z1484" s="44"/>
      <c r="AA1484" s="44"/>
      <c r="CC1484" s="400"/>
    </row>
    <row r="1485" spans="24:81">
      <c r="X1485" s="44"/>
      <c r="Y1485" s="44"/>
      <c r="Z1485" s="44"/>
      <c r="AA1485" s="44"/>
      <c r="CC1485" s="400"/>
    </row>
    <row r="1486" spans="24:81">
      <c r="X1486" s="44"/>
      <c r="Y1486" s="44"/>
      <c r="Z1486" s="44"/>
      <c r="AA1486" s="44"/>
      <c r="CC1486" s="400"/>
    </row>
    <row r="1487" spans="24:81">
      <c r="X1487" s="44"/>
      <c r="Y1487" s="44"/>
      <c r="Z1487" s="44"/>
      <c r="AA1487" s="44"/>
      <c r="CC1487" s="400"/>
    </row>
    <row r="1488" spans="24:81">
      <c r="X1488" s="44"/>
      <c r="Y1488" s="44"/>
      <c r="Z1488" s="44"/>
      <c r="AA1488" s="44"/>
      <c r="CC1488" s="400"/>
    </row>
    <row r="1489" spans="24:81">
      <c r="X1489" s="44"/>
      <c r="Y1489" s="44"/>
      <c r="Z1489" s="44"/>
      <c r="AA1489" s="44"/>
      <c r="CC1489" s="400"/>
    </row>
    <row r="1490" spans="24:81">
      <c r="X1490" s="44"/>
      <c r="Y1490" s="44"/>
      <c r="Z1490" s="44"/>
      <c r="AA1490" s="44"/>
      <c r="CC1490" s="400"/>
    </row>
    <row r="1491" spans="24:81">
      <c r="X1491" s="44"/>
      <c r="Y1491" s="44"/>
      <c r="Z1491" s="44"/>
      <c r="AA1491" s="44"/>
      <c r="CC1491" s="400"/>
    </row>
    <row r="1492" spans="24:81">
      <c r="X1492" s="44"/>
      <c r="Y1492" s="44"/>
      <c r="Z1492" s="44"/>
      <c r="AA1492" s="44"/>
      <c r="CC1492" s="400"/>
    </row>
    <row r="1493" spans="24:81">
      <c r="X1493" s="44"/>
      <c r="Y1493" s="44"/>
      <c r="Z1493" s="44"/>
      <c r="AA1493" s="44"/>
      <c r="CC1493" s="400"/>
    </row>
    <row r="1494" spans="24:81">
      <c r="X1494" s="44"/>
      <c r="Y1494" s="44"/>
      <c r="Z1494" s="44"/>
      <c r="AA1494" s="44"/>
      <c r="CC1494" s="400"/>
    </row>
    <row r="1495" spans="24:81">
      <c r="X1495" s="44"/>
      <c r="Y1495" s="44"/>
      <c r="Z1495" s="44"/>
      <c r="AA1495" s="44"/>
      <c r="CC1495" s="400"/>
    </row>
    <row r="1496" spans="24:81">
      <c r="X1496" s="44"/>
      <c r="Y1496" s="44"/>
      <c r="Z1496" s="44"/>
      <c r="AA1496" s="44"/>
      <c r="CC1496" s="400"/>
    </row>
    <row r="1497" spans="24:81">
      <c r="X1497" s="44"/>
      <c r="Y1497" s="44"/>
      <c r="Z1497" s="44"/>
      <c r="AA1497" s="44"/>
      <c r="CC1497" s="400"/>
    </row>
    <row r="1498" spans="24:81">
      <c r="X1498" s="44"/>
      <c r="Y1498" s="44"/>
      <c r="Z1498" s="44"/>
      <c r="AA1498" s="44"/>
      <c r="CC1498" s="400"/>
    </row>
    <row r="1499" spans="24:81">
      <c r="X1499" s="44"/>
      <c r="Y1499" s="44"/>
      <c r="Z1499" s="44"/>
      <c r="AA1499" s="44"/>
      <c r="CC1499" s="400"/>
    </row>
    <row r="1500" spans="24:81">
      <c r="X1500" s="44"/>
      <c r="Y1500" s="44"/>
      <c r="Z1500" s="44"/>
      <c r="AA1500" s="44"/>
      <c r="CC1500" s="400"/>
    </row>
    <row r="1501" spans="24:81">
      <c r="X1501" s="44"/>
      <c r="Y1501" s="44"/>
      <c r="Z1501" s="44"/>
      <c r="AA1501" s="44"/>
      <c r="CC1501" s="400"/>
    </row>
    <row r="1502" spans="24:81">
      <c r="X1502" s="44"/>
      <c r="Y1502" s="44"/>
      <c r="Z1502" s="44"/>
      <c r="AA1502" s="44"/>
      <c r="CC1502" s="400"/>
    </row>
    <row r="1503" spans="24:81">
      <c r="X1503" s="44"/>
      <c r="Y1503" s="44"/>
      <c r="Z1503" s="44"/>
      <c r="AA1503" s="44"/>
      <c r="CC1503" s="400"/>
    </row>
    <row r="1504" spans="24:81">
      <c r="X1504" s="44"/>
      <c r="Y1504" s="44"/>
      <c r="Z1504" s="44"/>
      <c r="AA1504" s="44"/>
      <c r="CC1504" s="400"/>
    </row>
    <row r="1505" spans="24:81">
      <c r="X1505" s="44"/>
      <c r="Y1505" s="44"/>
      <c r="Z1505" s="44"/>
      <c r="AA1505" s="44"/>
      <c r="CC1505" s="400"/>
    </row>
    <row r="1506" spans="24:81">
      <c r="X1506" s="44"/>
      <c r="Y1506" s="44"/>
      <c r="Z1506" s="44"/>
      <c r="AA1506" s="44"/>
      <c r="CC1506" s="400"/>
    </row>
    <row r="1507" spans="24:81">
      <c r="X1507" s="44"/>
      <c r="Y1507" s="44"/>
      <c r="Z1507" s="44"/>
      <c r="AA1507" s="44"/>
      <c r="CC1507" s="400"/>
    </row>
    <row r="1508" spans="24:81">
      <c r="X1508" s="44"/>
      <c r="Y1508" s="44"/>
      <c r="Z1508" s="44"/>
      <c r="AA1508" s="44"/>
      <c r="CC1508" s="400"/>
    </row>
    <row r="1509" spans="24:81">
      <c r="X1509" s="44"/>
      <c r="Y1509" s="44"/>
      <c r="Z1509" s="44"/>
      <c r="AA1509" s="44"/>
      <c r="CC1509" s="400"/>
    </row>
    <row r="1510" spans="24:81">
      <c r="X1510" s="44"/>
      <c r="Y1510" s="44"/>
      <c r="Z1510" s="44"/>
      <c r="AA1510" s="44"/>
      <c r="CC1510" s="400"/>
    </row>
    <row r="1511" spans="24:81">
      <c r="X1511" s="44"/>
      <c r="Y1511" s="44"/>
      <c r="Z1511" s="44"/>
      <c r="AA1511" s="44"/>
      <c r="CC1511" s="400"/>
    </row>
    <row r="1512" spans="24:81">
      <c r="X1512" s="44"/>
      <c r="Y1512" s="44"/>
      <c r="Z1512" s="44"/>
      <c r="AA1512" s="44"/>
      <c r="CC1512" s="400"/>
    </row>
    <row r="1513" spans="24:81">
      <c r="X1513" s="44"/>
      <c r="Y1513" s="44"/>
      <c r="Z1513" s="44"/>
      <c r="AA1513" s="44"/>
      <c r="CC1513" s="400"/>
    </row>
    <row r="1514" spans="24:81">
      <c r="X1514" s="44"/>
      <c r="Y1514" s="44"/>
      <c r="Z1514" s="44"/>
      <c r="AA1514" s="44"/>
      <c r="CC1514" s="400"/>
    </row>
    <row r="1515" spans="24:81">
      <c r="X1515" s="44"/>
      <c r="Y1515" s="44"/>
      <c r="Z1515" s="44"/>
      <c r="AA1515" s="44"/>
      <c r="CC1515" s="400"/>
    </row>
    <row r="1516" spans="24:81">
      <c r="X1516" s="44"/>
      <c r="Y1516" s="44"/>
      <c r="Z1516" s="44"/>
      <c r="AA1516" s="44"/>
      <c r="CC1516" s="400"/>
    </row>
    <row r="1517" spans="24:81">
      <c r="X1517" s="44"/>
      <c r="Y1517" s="44"/>
      <c r="Z1517" s="44"/>
      <c r="AA1517" s="44"/>
      <c r="CC1517" s="400"/>
    </row>
    <row r="1518" spans="24:81">
      <c r="X1518" s="44"/>
      <c r="Y1518" s="44"/>
      <c r="Z1518" s="44"/>
      <c r="AA1518" s="44"/>
      <c r="CC1518" s="400"/>
    </row>
    <row r="1519" spans="24:81">
      <c r="X1519" s="44"/>
      <c r="Y1519" s="44"/>
      <c r="Z1519" s="44"/>
      <c r="AA1519" s="44"/>
      <c r="CC1519" s="400"/>
    </row>
    <row r="1520" spans="24:81">
      <c r="X1520" s="44"/>
      <c r="Y1520" s="44"/>
      <c r="Z1520" s="44"/>
      <c r="AA1520" s="44"/>
      <c r="CC1520" s="400"/>
    </row>
    <row r="1521" spans="24:81">
      <c r="X1521" s="44"/>
      <c r="Y1521" s="44"/>
      <c r="Z1521" s="44"/>
      <c r="AA1521" s="44"/>
      <c r="CC1521" s="400"/>
    </row>
    <row r="1522" spans="24:81">
      <c r="X1522" s="44"/>
      <c r="Y1522" s="44"/>
      <c r="Z1522" s="44"/>
      <c r="AA1522" s="44"/>
      <c r="CC1522" s="400"/>
    </row>
    <row r="1523" spans="24:81">
      <c r="X1523" s="44"/>
      <c r="Y1523" s="44"/>
      <c r="Z1523" s="44"/>
      <c r="AA1523" s="44"/>
      <c r="CC1523" s="400"/>
    </row>
    <row r="1524" spans="24:81">
      <c r="X1524" s="44"/>
      <c r="Y1524" s="44"/>
      <c r="Z1524" s="44"/>
      <c r="AA1524" s="44"/>
      <c r="CC1524" s="400"/>
    </row>
    <row r="1525" spans="24:81">
      <c r="X1525" s="44"/>
      <c r="Y1525" s="44"/>
      <c r="Z1525" s="44"/>
      <c r="AA1525" s="44"/>
      <c r="CC1525" s="400"/>
    </row>
    <row r="1526" spans="24:81">
      <c r="X1526" s="44"/>
      <c r="Y1526" s="44"/>
      <c r="Z1526" s="44"/>
      <c r="AA1526" s="44"/>
      <c r="CC1526" s="400"/>
    </row>
    <row r="1527" spans="24:81">
      <c r="X1527" s="44"/>
      <c r="Y1527" s="44"/>
      <c r="Z1527" s="44"/>
      <c r="AA1527" s="44"/>
      <c r="CC1527" s="400"/>
    </row>
    <row r="1528" spans="24:81">
      <c r="X1528" s="44"/>
      <c r="Y1528" s="44"/>
      <c r="Z1528" s="44"/>
      <c r="AA1528" s="44"/>
      <c r="CC1528" s="400"/>
    </row>
    <row r="1529" spans="24:81">
      <c r="X1529" s="44"/>
      <c r="Y1529" s="44"/>
      <c r="Z1529" s="44"/>
      <c r="AA1529" s="44"/>
      <c r="CC1529" s="400"/>
    </row>
    <row r="1530" spans="24:81">
      <c r="X1530" s="44"/>
      <c r="Y1530" s="44"/>
      <c r="Z1530" s="44"/>
      <c r="AA1530" s="44"/>
      <c r="CC1530" s="400"/>
    </row>
    <row r="1531" spans="24:81">
      <c r="X1531" s="44"/>
      <c r="Y1531" s="44"/>
      <c r="Z1531" s="44"/>
      <c r="AA1531" s="44"/>
      <c r="CC1531" s="400"/>
    </row>
    <row r="1532" spans="24:81">
      <c r="X1532" s="44"/>
      <c r="Y1532" s="44"/>
      <c r="Z1532" s="44"/>
      <c r="AA1532" s="44"/>
      <c r="CC1532" s="400"/>
    </row>
    <row r="1533" spans="24:81">
      <c r="X1533" s="44"/>
      <c r="Y1533" s="44"/>
      <c r="Z1533" s="44"/>
      <c r="AA1533" s="44"/>
      <c r="CC1533" s="400"/>
    </row>
    <row r="1534" spans="24:81">
      <c r="X1534" s="44"/>
      <c r="Y1534" s="44"/>
      <c r="Z1534" s="44"/>
      <c r="AA1534" s="44"/>
      <c r="CC1534" s="400"/>
    </row>
    <row r="1535" spans="24:81">
      <c r="X1535" s="44"/>
      <c r="Y1535" s="44"/>
      <c r="Z1535" s="44"/>
      <c r="AA1535" s="44"/>
      <c r="CC1535" s="400"/>
    </row>
    <row r="1536" spans="24:81">
      <c r="X1536" s="44"/>
      <c r="Y1536" s="44"/>
      <c r="Z1536" s="44"/>
      <c r="AA1536" s="44"/>
      <c r="CC1536" s="400"/>
    </row>
    <row r="1537" spans="24:81">
      <c r="X1537" s="44"/>
      <c r="Y1537" s="44"/>
      <c r="Z1537" s="44"/>
      <c r="AA1537" s="44"/>
      <c r="CC1537" s="400"/>
    </row>
    <row r="1538" spans="24:81">
      <c r="X1538" s="44"/>
      <c r="Y1538" s="44"/>
      <c r="Z1538" s="44"/>
      <c r="AA1538" s="44"/>
      <c r="CC1538" s="400"/>
    </row>
    <row r="1539" spans="24:81">
      <c r="X1539" s="44"/>
      <c r="Y1539" s="44"/>
      <c r="Z1539" s="44"/>
      <c r="AA1539" s="44"/>
      <c r="CC1539" s="400"/>
    </row>
    <row r="1540" spans="24:81">
      <c r="X1540" s="44"/>
      <c r="Y1540" s="44"/>
      <c r="Z1540" s="44"/>
      <c r="AA1540" s="44"/>
      <c r="CC1540" s="400"/>
    </row>
    <row r="1541" spans="24:81">
      <c r="X1541" s="44"/>
      <c r="Y1541" s="44"/>
      <c r="Z1541" s="44"/>
      <c r="AA1541" s="44"/>
      <c r="CC1541" s="400"/>
    </row>
    <row r="1542" spans="24:81">
      <c r="X1542" s="44"/>
      <c r="Y1542" s="44"/>
      <c r="Z1542" s="44"/>
      <c r="AA1542" s="44"/>
      <c r="CC1542" s="400"/>
    </row>
    <row r="1543" spans="24:81">
      <c r="X1543" s="44"/>
      <c r="Y1543" s="44"/>
      <c r="Z1543" s="44"/>
      <c r="AA1543" s="44"/>
      <c r="CC1543" s="400"/>
    </row>
    <row r="1544" spans="24:81">
      <c r="X1544" s="44"/>
      <c r="Y1544" s="44"/>
      <c r="Z1544" s="44"/>
      <c r="AA1544" s="44"/>
      <c r="CC1544" s="400"/>
    </row>
    <row r="1545" spans="24:81">
      <c r="X1545" s="44"/>
      <c r="Y1545" s="44"/>
      <c r="Z1545" s="44"/>
      <c r="AA1545" s="44"/>
      <c r="CC1545" s="400"/>
    </row>
    <row r="1546" spans="24:81">
      <c r="X1546" s="44"/>
      <c r="Y1546" s="44"/>
      <c r="Z1546" s="44"/>
      <c r="AA1546" s="44"/>
      <c r="CC1546" s="400"/>
    </row>
    <row r="1547" spans="24:81">
      <c r="X1547" s="44"/>
      <c r="Y1547" s="44"/>
      <c r="Z1547" s="44"/>
      <c r="AA1547" s="44"/>
      <c r="CC1547" s="400"/>
    </row>
    <row r="1548" spans="24:81">
      <c r="X1548" s="44"/>
      <c r="Y1548" s="44"/>
      <c r="Z1548" s="44"/>
      <c r="AA1548" s="44"/>
      <c r="CC1548" s="400"/>
    </row>
    <row r="1549" spans="24:81">
      <c r="X1549" s="44"/>
      <c r="Y1549" s="44"/>
      <c r="Z1549" s="44"/>
      <c r="AA1549" s="44"/>
      <c r="CC1549" s="400"/>
    </row>
    <row r="1550" spans="24:81">
      <c r="X1550" s="44"/>
      <c r="Y1550" s="44"/>
      <c r="Z1550" s="44"/>
      <c r="AA1550" s="44"/>
      <c r="CC1550" s="400"/>
    </row>
    <row r="1551" spans="24:81">
      <c r="X1551" s="44"/>
      <c r="Y1551" s="44"/>
      <c r="Z1551" s="44"/>
      <c r="AA1551" s="44"/>
      <c r="CC1551" s="400"/>
    </row>
    <row r="1552" spans="24:81">
      <c r="X1552" s="44"/>
      <c r="Y1552" s="44"/>
      <c r="Z1552" s="44"/>
      <c r="AA1552" s="44"/>
      <c r="CC1552" s="400"/>
    </row>
    <row r="1553" spans="24:81">
      <c r="X1553" s="44"/>
      <c r="Y1553" s="44"/>
      <c r="Z1553" s="44"/>
      <c r="AA1553" s="44"/>
      <c r="CC1553" s="400"/>
    </row>
    <row r="1554" spans="24:81">
      <c r="X1554" s="44"/>
      <c r="Y1554" s="44"/>
      <c r="Z1554" s="44"/>
      <c r="AA1554" s="44"/>
      <c r="CC1554" s="400"/>
    </row>
    <row r="1555" spans="24:81">
      <c r="X1555" s="44"/>
      <c r="Y1555" s="44"/>
      <c r="Z1555" s="44"/>
      <c r="AA1555" s="44"/>
      <c r="CC1555" s="400"/>
    </row>
    <row r="1556" spans="24:81">
      <c r="X1556" s="44"/>
      <c r="Y1556" s="44"/>
      <c r="Z1556" s="44"/>
      <c r="AA1556" s="44"/>
      <c r="CC1556" s="400"/>
    </row>
    <row r="1557" spans="24:81">
      <c r="X1557" s="44"/>
      <c r="Y1557" s="44"/>
      <c r="Z1557" s="44"/>
      <c r="AA1557" s="44"/>
      <c r="CC1557" s="400"/>
    </row>
    <row r="1558" spans="24:81">
      <c r="X1558" s="44"/>
      <c r="Y1558" s="44"/>
      <c r="Z1558" s="44"/>
      <c r="AA1558" s="44"/>
      <c r="CC1558" s="400"/>
    </row>
    <row r="1559" spans="24:81">
      <c r="X1559" s="44"/>
      <c r="Y1559" s="44"/>
      <c r="Z1559" s="44"/>
      <c r="AA1559" s="44"/>
      <c r="CC1559" s="400"/>
    </row>
    <row r="1560" spans="24:81">
      <c r="X1560" s="44"/>
      <c r="Y1560" s="44"/>
      <c r="Z1560" s="44"/>
      <c r="AA1560" s="44"/>
      <c r="CC1560" s="400"/>
    </row>
    <row r="1561" spans="24:81">
      <c r="X1561" s="44"/>
      <c r="Y1561" s="44"/>
      <c r="Z1561" s="44"/>
      <c r="AA1561" s="44"/>
      <c r="CC1561" s="400"/>
    </row>
    <row r="1562" spans="24:81">
      <c r="X1562" s="44"/>
      <c r="Y1562" s="44"/>
      <c r="Z1562" s="44"/>
      <c r="AA1562" s="44"/>
      <c r="CC1562" s="400"/>
    </row>
    <row r="1563" spans="24:81">
      <c r="X1563" s="44"/>
      <c r="Y1563" s="44"/>
      <c r="Z1563" s="44"/>
      <c r="AA1563" s="44"/>
      <c r="CC1563" s="400"/>
    </row>
    <row r="1564" spans="24:81">
      <c r="X1564" s="44"/>
      <c r="Y1564" s="44"/>
      <c r="Z1564" s="44"/>
      <c r="AA1564" s="44"/>
      <c r="CC1564" s="400"/>
    </row>
    <row r="1565" spans="24:81">
      <c r="X1565" s="44"/>
      <c r="Y1565" s="44"/>
      <c r="Z1565" s="44"/>
      <c r="AA1565" s="44"/>
      <c r="CC1565" s="400"/>
    </row>
    <row r="1566" spans="24:81">
      <c r="X1566" s="44"/>
      <c r="Y1566" s="44"/>
      <c r="Z1566" s="44"/>
      <c r="AA1566" s="44"/>
      <c r="CC1566" s="400"/>
    </row>
    <row r="1567" spans="24:81">
      <c r="X1567" s="44"/>
      <c r="Y1567" s="44"/>
      <c r="Z1567" s="44"/>
      <c r="AA1567" s="44"/>
      <c r="CC1567" s="400"/>
    </row>
    <row r="1568" spans="24:81">
      <c r="X1568" s="44"/>
      <c r="Y1568" s="44"/>
      <c r="Z1568" s="44"/>
      <c r="AA1568" s="44"/>
      <c r="CC1568" s="400"/>
    </row>
    <row r="1569" spans="24:81">
      <c r="X1569" s="44"/>
      <c r="Y1569" s="44"/>
      <c r="Z1569" s="44"/>
      <c r="AA1569" s="44"/>
      <c r="CC1569" s="400"/>
    </row>
    <row r="1570" spans="24:81">
      <c r="X1570" s="44"/>
      <c r="Y1570" s="44"/>
      <c r="Z1570" s="44"/>
      <c r="AA1570" s="44"/>
      <c r="CC1570" s="400"/>
    </row>
    <row r="1571" spans="24:81">
      <c r="X1571" s="44"/>
      <c r="Y1571" s="44"/>
      <c r="Z1571" s="44"/>
      <c r="AA1571" s="44"/>
      <c r="CC1571" s="400"/>
    </row>
    <row r="1572" spans="24:81">
      <c r="X1572" s="44"/>
      <c r="Y1572" s="44"/>
      <c r="Z1572" s="44"/>
      <c r="AA1572" s="44"/>
      <c r="CC1572" s="400"/>
    </row>
    <row r="1573" spans="24:81">
      <c r="X1573" s="44"/>
      <c r="Y1573" s="44"/>
      <c r="Z1573" s="44"/>
      <c r="AA1573" s="44"/>
      <c r="CC1573" s="400"/>
    </row>
    <row r="1574" spans="24:81">
      <c r="X1574" s="44"/>
      <c r="Y1574" s="44"/>
      <c r="Z1574" s="44"/>
      <c r="AA1574" s="44"/>
      <c r="CC1574" s="400"/>
    </row>
    <row r="1575" spans="24:81">
      <c r="X1575" s="44"/>
      <c r="Y1575" s="44"/>
      <c r="Z1575" s="44"/>
      <c r="AA1575" s="44"/>
      <c r="CC1575" s="400"/>
    </row>
    <row r="1576" spans="24:81">
      <c r="X1576" s="44"/>
      <c r="Y1576" s="44"/>
      <c r="Z1576" s="44"/>
      <c r="AA1576" s="44"/>
      <c r="CC1576" s="400"/>
    </row>
    <row r="1577" spans="24:81">
      <c r="X1577" s="44"/>
      <c r="Y1577" s="44"/>
      <c r="Z1577" s="44"/>
      <c r="AA1577" s="44"/>
      <c r="CC1577" s="400"/>
    </row>
    <row r="1578" spans="24:81">
      <c r="X1578" s="44"/>
      <c r="Y1578" s="44"/>
      <c r="Z1578" s="44"/>
      <c r="AA1578" s="44"/>
      <c r="CC1578" s="400"/>
    </row>
    <row r="1579" spans="24:81">
      <c r="X1579" s="44"/>
      <c r="Y1579" s="44"/>
      <c r="Z1579" s="44"/>
      <c r="AA1579" s="44"/>
      <c r="CC1579" s="400"/>
    </row>
    <row r="1580" spans="24:81">
      <c r="X1580" s="44"/>
      <c r="Y1580" s="44"/>
      <c r="Z1580" s="44"/>
      <c r="AA1580" s="44"/>
      <c r="CC1580" s="400"/>
    </row>
    <row r="1581" spans="24:81">
      <c r="X1581" s="44"/>
      <c r="Y1581" s="44"/>
      <c r="Z1581" s="44"/>
      <c r="AA1581" s="44"/>
      <c r="CC1581" s="400"/>
    </row>
    <row r="1582" spans="24:81">
      <c r="X1582" s="44"/>
      <c r="Y1582" s="44"/>
      <c r="Z1582" s="44"/>
      <c r="AA1582" s="44"/>
      <c r="CC1582" s="400"/>
    </row>
    <row r="1583" spans="24:81">
      <c r="X1583" s="44"/>
      <c r="Y1583" s="44"/>
      <c r="Z1583" s="44"/>
      <c r="AA1583" s="44"/>
      <c r="CC1583" s="400"/>
    </row>
    <row r="1584" spans="24:81">
      <c r="X1584" s="44"/>
      <c r="Y1584" s="44"/>
      <c r="Z1584" s="44"/>
      <c r="AA1584" s="44"/>
      <c r="CC1584" s="400"/>
    </row>
    <row r="1585" spans="24:81">
      <c r="X1585" s="44"/>
      <c r="Y1585" s="44"/>
      <c r="Z1585" s="44"/>
      <c r="AA1585" s="44"/>
      <c r="CC1585" s="400"/>
    </row>
    <row r="1586" spans="24:81">
      <c r="X1586" s="44"/>
      <c r="Y1586" s="44"/>
      <c r="Z1586" s="44"/>
      <c r="AA1586" s="44"/>
      <c r="CC1586" s="400"/>
    </row>
    <row r="1587" spans="24:81">
      <c r="X1587" s="44"/>
      <c r="Y1587" s="44"/>
      <c r="Z1587" s="44"/>
      <c r="AA1587" s="44"/>
      <c r="CC1587" s="400"/>
    </row>
    <row r="1588" spans="24:81">
      <c r="X1588" s="44"/>
      <c r="Y1588" s="44"/>
      <c r="Z1588" s="44"/>
      <c r="AA1588" s="44"/>
      <c r="CC1588" s="400"/>
    </row>
    <row r="1589" spans="24:81">
      <c r="X1589" s="44"/>
      <c r="Y1589" s="44"/>
      <c r="Z1589" s="44"/>
      <c r="AA1589" s="44"/>
      <c r="CC1589" s="400"/>
    </row>
    <row r="1590" spans="24:81">
      <c r="X1590" s="44"/>
      <c r="Y1590" s="44"/>
      <c r="Z1590" s="44"/>
      <c r="AA1590" s="44"/>
      <c r="CC1590" s="400"/>
    </row>
    <row r="1591" spans="24:81">
      <c r="X1591" s="44"/>
      <c r="Y1591" s="44"/>
      <c r="Z1591" s="44"/>
      <c r="AA1591" s="44"/>
      <c r="CC1591" s="400"/>
    </row>
    <row r="1592" spans="24:81">
      <c r="X1592" s="44"/>
      <c r="Y1592" s="44"/>
      <c r="Z1592" s="44"/>
      <c r="AA1592" s="44"/>
      <c r="CC1592" s="400"/>
    </row>
    <row r="1593" spans="24:81">
      <c r="X1593" s="44"/>
      <c r="Y1593" s="44"/>
      <c r="Z1593" s="44"/>
      <c r="AA1593" s="44"/>
      <c r="CC1593" s="400"/>
    </row>
    <row r="1594" spans="24:81">
      <c r="X1594" s="44"/>
      <c r="Y1594" s="44"/>
      <c r="Z1594" s="44"/>
      <c r="AA1594" s="44"/>
      <c r="CC1594" s="400"/>
    </row>
    <row r="1595" spans="24:81">
      <c r="X1595" s="44"/>
      <c r="Y1595" s="44"/>
      <c r="Z1595" s="44"/>
      <c r="AA1595" s="44"/>
      <c r="CC1595" s="400"/>
    </row>
    <row r="1596" spans="24:81">
      <c r="X1596" s="44"/>
      <c r="Y1596" s="44"/>
      <c r="Z1596" s="44"/>
      <c r="AA1596" s="44"/>
      <c r="CC1596" s="400"/>
    </row>
    <row r="1597" spans="24:81">
      <c r="X1597" s="44"/>
      <c r="Y1597" s="44"/>
      <c r="Z1597" s="44"/>
      <c r="AA1597" s="44"/>
      <c r="CC1597" s="400"/>
    </row>
    <row r="1598" spans="24:81">
      <c r="X1598" s="44"/>
      <c r="Y1598" s="44"/>
      <c r="Z1598" s="44"/>
      <c r="AA1598" s="44"/>
      <c r="CC1598" s="400"/>
    </row>
    <row r="1599" spans="24:81">
      <c r="X1599" s="44"/>
      <c r="Y1599" s="44"/>
      <c r="Z1599" s="44"/>
      <c r="AA1599" s="44"/>
      <c r="CC1599" s="400"/>
    </row>
    <row r="1600" spans="24:81">
      <c r="X1600" s="44"/>
      <c r="Y1600" s="44"/>
      <c r="Z1600" s="44"/>
      <c r="AA1600" s="44"/>
      <c r="CC1600" s="400"/>
    </row>
    <row r="1601" spans="24:81">
      <c r="X1601" s="44"/>
      <c r="Y1601" s="44"/>
      <c r="Z1601" s="44"/>
      <c r="AA1601" s="44"/>
      <c r="CC1601" s="400"/>
    </row>
    <row r="1602" spans="24:81">
      <c r="X1602" s="44"/>
      <c r="Y1602" s="44"/>
      <c r="Z1602" s="44"/>
      <c r="AA1602" s="44"/>
      <c r="CC1602" s="400"/>
    </row>
    <row r="1603" spans="24:81">
      <c r="X1603" s="44"/>
      <c r="Y1603" s="44"/>
      <c r="Z1603" s="44"/>
      <c r="AA1603" s="44"/>
      <c r="CC1603" s="400"/>
    </row>
    <row r="1604" spans="24:81">
      <c r="X1604" s="44"/>
      <c r="Y1604" s="44"/>
      <c r="Z1604" s="44"/>
      <c r="AA1604" s="44"/>
      <c r="CC1604" s="400"/>
    </row>
    <row r="1605" spans="24:81">
      <c r="X1605" s="44"/>
      <c r="Y1605" s="44"/>
      <c r="Z1605" s="44"/>
      <c r="AA1605" s="44"/>
      <c r="CC1605" s="400"/>
    </row>
    <row r="1606" spans="24:81">
      <c r="X1606" s="44"/>
      <c r="Y1606" s="44"/>
      <c r="Z1606" s="44"/>
      <c r="AA1606" s="44"/>
      <c r="CC1606" s="400"/>
    </row>
    <row r="1607" spans="24:81">
      <c r="X1607" s="44"/>
      <c r="Y1607" s="44"/>
      <c r="Z1607" s="44"/>
      <c r="AA1607" s="44"/>
      <c r="CC1607" s="400"/>
    </row>
    <row r="1608" spans="24:81">
      <c r="X1608" s="44"/>
      <c r="Y1608" s="44"/>
      <c r="Z1608" s="44"/>
      <c r="AA1608" s="44"/>
      <c r="CC1608" s="400"/>
    </row>
    <row r="1609" spans="24:81">
      <c r="X1609" s="44"/>
      <c r="Y1609" s="44"/>
      <c r="Z1609" s="44"/>
      <c r="AA1609" s="44"/>
      <c r="CC1609" s="400"/>
    </row>
    <row r="1610" spans="24:81">
      <c r="X1610" s="44"/>
      <c r="Y1610" s="44"/>
      <c r="Z1610" s="44"/>
      <c r="AA1610" s="44"/>
      <c r="CC1610" s="400"/>
    </row>
    <row r="1611" spans="24:81">
      <c r="X1611" s="44"/>
      <c r="Y1611" s="44"/>
      <c r="Z1611" s="44"/>
      <c r="AA1611" s="44"/>
      <c r="CC1611" s="400"/>
    </row>
    <row r="1612" spans="24:81">
      <c r="X1612" s="44"/>
      <c r="Y1612" s="44"/>
      <c r="Z1612" s="44"/>
      <c r="AA1612" s="44"/>
      <c r="CC1612" s="400"/>
    </row>
    <row r="1613" spans="24:81">
      <c r="X1613" s="44"/>
      <c r="Y1613" s="44"/>
      <c r="Z1613" s="44"/>
      <c r="AA1613" s="44"/>
      <c r="CC1613" s="400"/>
    </row>
    <row r="1614" spans="24:81">
      <c r="X1614" s="44"/>
      <c r="Y1614" s="44"/>
      <c r="Z1614" s="44"/>
      <c r="AA1614" s="44"/>
      <c r="CC1614" s="400"/>
    </row>
    <row r="1615" spans="24:81">
      <c r="X1615" s="44"/>
      <c r="Y1615" s="44"/>
      <c r="Z1615" s="44"/>
      <c r="AA1615" s="44"/>
      <c r="CC1615" s="400"/>
    </row>
    <row r="1616" spans="24:81">
      <c r="X1616" s="44"/>
      <c r="Y1616" s="44"/>
      <c r="Z1616" s="44"/>
      <c r="AA1616" s="44"/>
      <c r="CC1616" s="400"/>
    </row>
    <row r="1617" spans="24:81">
      <c r="X1617" s="44"/>
      <c r="Y1617" s="44"/>
      <c r="Z1617" s="44"/>
      <c r="AA1617" s="44"/>
      <c r="CC1617" s="400"/>
    </row>
    <row r="1618" spans="24:81">
      <c r="X1618" s="44"/>
      <c r="Y1618" s="44"/>
      <c r="Z1618" s="44"/>
      <c r="AA1618" s="44"/>
      <c r="CC1618" s="400"/>
    </row>
    <row r="1619" spans="24:81">
      <c r="X1619" s="44"/>
      <c r="Y1619" s="44"/>
      <c r="Z1619" s="44"/>
      <c r="AA1619" s="44"/>
      <c r="CC1619" s="400"/>
    </row>
    <row r="1620" spans="24:81">
      <c r="X1620" s="44"/>
      <c r="Y1620" s="44"/>
      <c r="Z1620" s="44"/>
      <c r="AA1620" s="44"/>
      <c r="CC1620" s="400"/>
    </row>
    <row r="1621" spans="24:81">
      <c r="X1621" s="44"/>
      <c r="Y1621" s="44"/>
      <c r="Z1621" s="44"/>
      <c r="AA1621" s="44"/>
      <c r="CC1621" s="400"/>
    </row>
    <row r="1622" spans="24:81">
      <c r="X1622" s="44"/>
      <c r="Y1622" s="44"/>
      <c r="Z1622" s="44"/>
      <c r="AA1622" s="44"/>
      <c r="CC1622" s="400"/>
    </row>
    <row r="1623" spans="24:81">
      <c r="X1623" s="44"/>
      <c r="Y1623" s="44"/>
      <c r="Z1623" s="44"/>
      <c r="AA1623" s="44"/>
      <c r="CC1623" s="400"/>
    </row>
    <row r="1624" spans="24:81">
      <c r="X1624" s="44"/>
      <c r="Y1624" s="44"/>
      <c r="Z1624" s="44"/>
      <c r="AA1624" s="44"/>
      <c r="CC1624" s="400"/>
    </row>
    <row r="1625" spans="24:81">
      <c r="X1625" s="44"/>
      <c r="Y1625" s="44"/>
      <c r="Z1625" s="44"/>
      <c r="AA1625" s="44"/>
      <c r="CC1625" s="400"/>
    </row>
    <row r="1626" spans="24:81">
      <c r="X1626" s="44"/>
      <c r="Y1626" s="44"/>
      <c r="Z1626" s="44"/>
      <c r="AA1626" s="44"/>
      <c r="CC1626" s="400"/>
    </row>
    <row r="1627" spans="24:81">
      <c r="X1627" s="44"/>
      <c r="Y1627" s="44"/>
      <c r="Z1627" s="44"/>
      <c r="AA1627" s="44"/>
      <c r="CC1627" s="400"/>
    </row>
    <row r="1628" spans="24:81">
      <c r="X1628" s="44"/>
      <c r="Y1628" s="44"/>
      <c r="Z1628" s="44"/>
      <c r="AA1628" s="44"/>
      <c r="CC1628" s="400"/>
    </row>
    <row r="1629" spans="24:81">
      <c r="X1629" s="44"/>
      <c r="Y1629" s="44"/>
      <c r="Z1629" s="44"/>
      <c r="AA1629" s="44"/>
      <c r="CC1629" s="400"/>
    </row>
    <row r="1630" spans="24:81">
      <c r="X1630" s="44"/>
      <c r="Y1630" s="44"/>
      <c r="Z1630" s="44"/>
      <c r="AA1630" s="44"/>
      <c r="CC1630" s="400"/>
    </row>
    <row r="1631" spans="24:81">
      <c r="X1631" s="44"/>
      <c r="Y1631" s="44"/>
      <c r="Z1631" s="44"/>
      <c r="AA1631" s="44"/>
      <c r="CC1631" s="400"/>
    </row>
    <row r="1632" spans="24:81">
      <c r="X1632" s="44"/>
      <c r="Y1632" s="44"/>
      <c r="Z1632" s="44"/>
      <c r="AA1632" s="44"/>
      <c r="CC1632" s="400"/>
    </row>
    <row r="1633" spans="24:81">
      <c r="X1633" s="44"/>
      <c r="Y1633" s="44"/>
      <c r="Z1633" s="44"/>
      <c r="AA1633" s="44"/>
      <c r="CC1633" s="400"/>
    </row>
    <row r="1634" spans="24:81">
      <c r="X1634" s="44"/>
      <c r="Y1634" s="44"/>
      <c r="Z1634" s="44"/>
      <c r="AA1634" s="44"/>
      <c r="CC1634" s="400"/>
    </row>
    <row r="1635" spans="24:81">
      <c r="X1635" s="44"/>
      <c r="Y1635" s="44"/>
      <c r="Z1635" s="44"/>
      <c r="AA1635" s="44"/>
      <c r="CC1635" s="400"/>
    </row>
    <row r="1636" spans="24:81">
      <c r="X1636" s="44"/>
      <c r="Y1636" s="44"/>
      <c r="Z1636" s="44"/>
      <c r="AA1636" s="44"/>
      <c r="CC1636" s="400"/>
    </row>
    <row r="1637" spans="24:81">
      <c r="X1637" s="44"/>
      <c r="Y1637" s="44"/>
      <c r="Z1637" s="44"/>
      <c r="AA1637" s="44"/>
      <c r="CC1637" s="400"/>
    </row>
    <row r="1638" spans="24:81">
      <c r="X1638" s="44"/>
      <c r="Y1638" s="44"/>
      <c r="Z1638" s="44"/>
      <c r="AA1638" s="44"/>
      <c r="CC1638" s="400"/>
    </row>
    <row r="1639" spans="24:81">
      <c r="X1639" s="44"/>
      <c r="Y1639" s="44"/>
      <c r="Z1639" s="44"/>
      <c r="AA1639" s="44"/>
      <c r="CC1639" s="400"/>
    </row>
    <row r="1640" spans="24:81">
      <c r="X1640" s="44"/>
      <c r="Y1640" s="44"/>
      <c r="Z1640" s="44"/>
      <c r="AA1640" s="44"/>
      <c r="CC1640" s="400"/>
    </row>
    <row r="1641" spans="24:81">
      <c r="X1641" s="44"/>
      <c r="Y1641" s="44"/>
      <c r="Z1641" s="44"/>
      <c r="AA1641" s="44"/>
      <c r="CC1641" s="400"/>
    </row>
    <row r="1642" spans="24:81">
      <c r="X1642" s="44"/>
      <c r="Y1642" s="44"/>
      <c r="Z1642" s="44"/>
      <c r="AA1642" s="44"/>
      <c r="CC1642" s="400"/>
    </row>
    <row r="1643" spans="24:81">
      <c r="X1643" s="44"/>
      <c r="Y1643" s="44"/>
      <c r="Z1643" s="44"/>
      <c r="AA1643" s="44"/>
      <c r="CC1643" s="400"/>
    </row>
    <row r="1644" spans="24:81">
      <c r="X1644" s="44"/>
      <c r="Y1644" s="44"/>
      <c r="Z1644" s="44"/>
      <c r="AA1644" s="44"/>
      <c r="CC1644" s="400"/>
    </row>
    <row r="1645" spans="24:81">
      <c r="X1645" s="44"/>
      <c r="Y1645" s="44"/>
      <c r="Z1645" s="44"/>
      <c r="AA1645" s="44"/>
      <c r="CC1645" s="400"/>
    </row>
    <row r="1646" spans="24:81">
      <c r="X1646" s="44"/>
      <c r="Y1646" s="44"/>
      <c r="Z1646" s="44"/>
      <c r="AA1646" s="44"/>
      <c r="CC1646" s="400"/>
    </row>
    <row r="1647" spans="24:81">
      <c r="X1647" s="44"/>
      <c r="Y1647" s="44"/>
      <c r="Z1647" s="44"/>
      <c r="AA1647" s="44"/>
      <c r="CC1647" s="400"/>
    </row>
    <row r="1648" spans="24:81">
      <c r="X1648" s="44"/>
      <c r="Y1648" s="44"/>
      <c r="Z1648" s="44"/>
      <c r="AA1648" s="44"/>
      <c r="CC1648" s="400"/>
    </row>
    <row r="1649" spans="24:81">
      <c r="X1649" s="44"/>
      <c r="Y1649" s="44"/>
      <c r="Z1649" s="44"/>
      <c r="AA1649" s="44"/>
      <c r="CC1649" s="400"/>
    </row>
    <row r="1650" spans="24:81">
      <c r="X1650" s="44"/>
      <c r="Y1650" s="44"/>
      <c r="Z1650" s="44"/>
      <c r="AA1650" s="44"/>
      <c r="CC1650" s="400"/>
    </row>
    <row r="1651" spans="24:81">
      <c r="X1651" s="44"/>
      <c r="Y1651" s="44"/>
      <c r="Z1651" s="44"/>
      <c r="AA1651" s="44"/>
      <c r="CC1651" s="400"/>
    </row>
    <row r="1652" spans="24:81">
      <c r="X1652" s="44"/>
      <c r="Y1652" s="44"/>
      <c r="Z1652" s="44"/>
      <c r="AA1652" s="44"/>
      <c r="CC1652" s="400"/>
    </row>
    <row r="1653" spans="24:81">
      <c r="X1653" s="44"/>
      <c r="Y1653" s="44"/>
      <c r="Z1653" s="44"/>
      <c r="AA1653" s="44"/>
      <c r="CC1653" s="400"/>
    </row>
    <row r="1654" spans="24:81">
      <c r="X1654" s="44"/>
      <c r="Y1654" s="44"/>
      <c r="Z1654" s="44"/>
      <c r="AA1654" s="44"/>
      <c r="CC1654" s="400"/>
    </row>
    <row r="1655" spans="24:81">
      <c r="X1655" s="44"/>
      <c r="Y1655" s="44"/>
      <c r="Z1655" s="44"/>
      <c r="AA1655" s="44"/>
      <c r="CC1655" s="400"/>
    </row>
    <row r="1656" spans="24:81">
      <c r="X1656" s="44"/>
      <c r="Y1656" s="44"/>
      <c r="Z1656" s="44"/>
      <c r="AA1656" s="44"/>
      <c r="CC1656" s="400"/>
    </row>
    <row r="1657" spans="24:81">
      <c r="X1657" s="44"/>
      <c r="Y1657" s="44"/>
      <c r="Z1657" s="44"/>
      <c r="AA1657" s="44"/>
      <c r="CC1657" s="400"/>
    </row>
    <row r="1658" spans="24:81">
      <c r="X1658" s="44"/>
      <c r="Y1658" s="44"/>
      <c r="Z1658" s="44"/>
      <c r="AA1658" s="44"/>
      <c r="CC1658" s="400"/>
    </row>
    <row r="1659" spans="24:81">
      <c r="X1659" s="44"/>
      <c r="Y1659" s="44"/>
      <c r="Z1659" s="44"/>
      <c r="AA1659" s="44"/>
      <c r="CC1659" s="400"/>
    </row>
    <row r="1660" spans="24:81">
      <c r="X1660" s="44"/>
      <c r="Y1660" s="44"/>
      <c r="Z1660" s="44"/>
      <c r="AA1660" s="44"/>
      <c r="CC1660" s="400"/>
    </row>
    <row r="1661" spans="24:81">
      <c r="X1661" s="44"/>
      <c r="Y1661" s="44"/>
      <c r="Z1661" s="44"/>
      <c r="AA1661" s="44"/>
      <c r="CC1661" s="400"/>
    </row>
    <row r="1662" spans="24:81">
      <c r="X1662" s="44"/>
      <c r="Y1662" s="44"/>
      <c r="Z1662" s="44"/>
      <c r="AA1662" s="44"/>
      <c r="CC1662" s="400"/>
    </row>
    <row r="1663" spans="24:81">
      <c r="X1663" s="44"/>
      <c r="Y1663" s="44"/>
      <c r="Z1663" s="44"/>
      <c r="AA1663" s="44"/>
      <c r="CC1663" s="400"/>
    </row>
    <row r="1664" spans="24:81">
      <c r="X1664" s="44"/>
      <c r="Y1664" s="44"/>
      <c r="Z1664" s="44"/>
      <c r="AA1664" s="44"/>
      <c r="CC1664" s="400"/>
    </row>
    <row r="1665" spans="24:81">
      <c r="X1665" s="44"/>
      <c r="Y1665" s="44"/>
      <c r="Z1665" s="44"/>
      <c r="AA1665" s="44"/>
      <c r="CC1665" s="400"/>
    </row>
    <row r="1666" spans="24:81">
      <c r="X1666" s="44"/>
      <c r="Y1666" s="44"/>
      <c r="Z1666" s="44"/>
      <c r="AA1666" s="44"/>
      <c r="CC1666" s="400"/>
    </row>
    <row r="1667" spans="24:81">
      <c r="X1667" s="44"/>
      <c r="Y1667" s="44"/>
      <c r="Z1667" s="44"/>
      <c r="AA1667" s="44"/>
      <c r="CC1667" s="400"/>
    </row>
    <row r="1668" spans="24:81">
      <c r="X1668" s="44"/>
      <c r="Y1668" s="44"/>
      <c r="Z1668" s="44"/>
      <c r="AA1668" s="44"/>
      <c r="CC1668" s="400"/>
    </row>
    <row r="1669" spans="24:81">
      <c r="X1669" s="44"/>
      <c r="Y1669" s="44"/>
      <c r="Z1669" s="44"/>
      <c r="AA1669" s="44"/>
      <c r="CC1669" s="400"/>
    </row>
    <row r="1670" spans="24:81">
      <c r="X1670" s="44"/>
      <c r="Y1670" s="44"/>
      <c r="Z1670" s="44"/>
      <c r="AA1670" s="44"/>
      <c r="CC1670" s="400"/>
    </row>
    <row r="1671" spans="24:81">
      <c r="X1671" s="44"/>
      <c r="Y1671" s="44"/>
      <c r="Z1671" s="44"/>
      <c r="AA1671" s="44"/>
      <c r="CC1671" s="400"/>
    </row>
    <row r="1672" spans="24:81">
      <c r="X1672" s="44"/>
      <c r="Y1672" s="44"/>
      <c r="Z1672" s="44"/>
      <c r="AA1672" s="44"/>
      <c r="CC1672" s="400"/>
    </row>
    <row r="1673" spans="24:81">
      <c r="X1673" s="44"/>
      <c r="Y1673" s="44"/>
      <c r="Z1673" s="44"/>
      <c r="AA1673" s="44"/>
      <c r="CC1673" s="400"/>
    </row>
    <row r="1674" spans="24:81">
      <c r="X1674" s="44"/>
      <c r="Y1674" s="44"/>
      <c r="Z1674" s="44"/>
      <c r="AA1674" s="44"/>
      <c r="CC1674" s="400"/>
    </row>
    <row r="1675" spans="24:81">
      <c r="X1675" s="44"/>
      <c r="Y1675" s="44"/>
      <c r="Z1675" s="44"/>
      <c r="AA1675" s="44"/>
      <c r="CC1675" s="400"/>
    </row>
    <row r="1676" spans="24:81">
      <c r="X1676" s="44"/>
      <c r="Y1676" s="44"/>
      <c r="Z1676" s="44"/>
      <c r="AA1676" s="44"/>
      <c r="CC1676" s="400"/>
    </row>
    <row r="1677" spans="24:81">
      <c r="X1677" s="44"/>
      <c r="Y1677" s="44"/>
      <c r="Z1677" s="44"/>
      <c r="AA1677" s="44"/>
      <c r="CC1677" s="400"/>
    </row>
    <row r="1678" spans="24:81">
      <c r="X1678" s="44"/>
      <c r="Y1678" s="44"/>
      <c r="Z1678" s="44"/>
      <c r="AA1678" s="44"/>
      <c r="CC1678" s="400"/>
    </row>
    <row r="1679" spans="24:81">
      <c r="X1679" s="44"/>
      <c r="Y1679" s="44"/>
      <c r="Z1679" s="44"/>
      <c r="AA1679" s="44"/>
      <c r="CC1679" s="400"/>
    </row>
    <row r="1680" spans="24:81">
      <c r="X1680" s="44"/>
      <c r="Y1680" s="44"/>
      <c r="Z1680" s="44"/>
      <c r="AA1680" s="44"/>
      <c r="CC1680" s="400"/>
    </row>
    <row r="1681" spans="24:81">
      <c r="X1681" s="44"/>
      <c r="Y1681" s="44"/>
      <c r="Z1681" s="44"/>
      <c r="AA1681" s="44"/>
      <c r="CC1681" s="400"/>
    </row>
    <row r="1682" spans="24:81">
      <c r="X1682" s="44"/>
      <c r="Y1682" s="44"/>
      <c r="Z1682" s="44"/>
      <c r="AA1682" s="44"/>
      <c r="CC1682" s="400"/>
    </row>
    <row r="1683" spans="24:81">
      <c r="X1683" s="44"/>
      <c r="Y1683" s="44"/>
      <c r="Z1683" s="44"/>
      <c r="AA1683" s="44"/>
      <c r="CC1683" s="400"/>
    </row>
    <row r="1684" spans="24:81">
      <c r="X1684" s="44"/>
      <c r="Y1684" s="44"/>
      <c r="Z1684" s="44"/>
      <c r="AA1684" s="44"/>
      <c r="CC1684" s="400"/>
    </row>
    <row r="1685" spans="24:81">
      <c r="X1685" s="44"/>
      <c r="Y1685" s="44"/>
      <c r="Z1685" s="44"/>
      <c r="AA1685" s="44"/>
      <c r="CC1685" s="400"/>
    </row>
    <row r="1686" spans="24:81">
      <c r="X1686" s="44"/>
      <c r="Y1686" s="44"/>
      <c r="Z1686" s="44"/>
      <c r="AA1686" s="44"/>
      <c r="CC1686" s="400"/>
    </row>
    <row r="1687" spans="24:81">
      <c r="X1687" s="44"/>
      <c r="Y1687" s="44"/>
      <c r="Z1687" s="44"/>
      <c r="AA1687" s="44"/>
      <c r="CC1687" s="400"/>
    </row>
    <row r="1688" spans="24:81">
      <c r="X1688" s="44"/>
      <c r="Y1688" s="44"/>
      <c r="Z1688" s="44"/>
      <c r="AA1688" s="44"/>
      <c r="CC1688" s="400"/>
    </row>
    <row r="1689" spans="24:81">
      <c r="X1689" s="44"/>
      <c r="Y1689" s="44"/>
      <c r="Z1689" s="44"/>
      <c r="AA1689" s="44"/>
      <c r="CC1689" s="400"/>
    </row>
    <row r="1690" spans="24:81">
      <c r="X1690" s="44"/>
      <c r="Y1690" s="44"/>
      <c r="Z1690" s="44"/>
      <c r="AA1690" s="44"/>
      <c r="CC1690" s="400"/>
    </row>
    <row r="1691" spans="24:81">
      <c r="X1691" s="44"/>
      <c r="Y1691" s="44"/>
      <c r="Z1691" s="44"/>
      <c r="AA1691" s="44"/>
      <c r="CC1691" s="400"/>
    </row>
    <row r="1692" spans="24:81">
      <c r="X1692" s="44"/>
      <c r="Y1692" s="44"/>
      <c r="Z1692" s="44"/>
      <c r="AA1692" s="44"/>
      <c r="CC1692" s="400"/>
    </row>
    <row r="1693" spans="24:81">
      <c r="X1693" s="44"/>
      <c r="Y1693" s="44"/>
      <c r="Z1693" s="44"/>
      <c r="AA1693" s="44"/>
      <c r="CC1693" s="400"/>
    </row>
    <row r="1694" spans="24:81">
      <c r="X1694" s="44"/>
      <c r="Y1694" s="44"/>
      <c r="Z1694" s="44"/>
      <c r="AA1694" s="44"/>
      <c r="CC1694" s="400"/>
    </row>
    <row r="1695" spans="24:81">
      <c r="X1695" s="44"/>
      <c r="Y1695" s="44"/>
      <c r="Z1695" s="44"/>
      <c r="AA1695" s="44"/>
      <c r="CC1695" s="400"/>
    </row>
    <row r="1696" spans="24:81">
      <c r="X1696" s="44"/>
      <c r="Y1696" s="44"/>
      <c r="Z1696" s="44"/>
      <c r="AA1696" s="44"/>
      <c r="CC1696" s="400"/>
    </row>
    <row r="1697" spans="24:81">
      <c r="X1697" s="44"/>
      <c r="Y1697" s="44"/>
      <c r="Z1697" s="44"/>
      <c r="AA1697" s="44"/>
      <c r="CC1697" s="400"/>
    </row>
    <row r="1698" spans="24:81">
      <c r="X1698" s="44"/>
      <c r="Y1698" s="44"/>
      <c r="Z1698" s="44"/>
      <c r="AA1698" s="44"/>
      <c r="CC1698" s="400"/>
    </row>
    <row r="1699" spans="24:81">
      <c r="X1699" s="44"/>
      <c r="Y1699" s="44"/>
      <c r="Z1699" s="44"/>
      <c r="AA1699" s="44"/>
      <c r="CC1699" s="400"/>
    </row>
    <row r="1700" spans="24:81">
      <c r="X1700" s="44"/>
      <c r="Y1700" s="44"/>
      <c r="Z1700" s="44"/>
      <c r="AA1700" s="44"/>
      <c r="CC1700" s="400"/>
    </row>
    <row r="1701" spans="24:81">
      <c r="X1701" s="44"/>
      <c r="Y1701" s="44"/>
      <c r="Z1701" s="44"/>
      <c r="AA1701" s="44"/>
      <c r="CC1701" s="400"/>
    </row>
    <row r="1702" spans="24:81">
      <c r="X1702" s="44"/>
      <c r="Y1702" s="44"/>
      <c r="Z1702" s="44"/>
      <c r="AA1702" s="44"/>
      <c r="CC1702" s="400"/>
    </row>
    <row r="1703" spans="24:81">
      <c r="X1703" s="44"/>
      <c r="Y1703" s="44"/>
      <c r="Z1703" s="44"/>
      <c r="AA1703" s="44"/>
      <c r="CC1703" s="400"/>
    </row>
    <row r="1704" spans="24:81">
      <c r="X1704" s="44"/>
      <c r="Y1704" s="44"/>
      <c r="Z1704" s="44"/>
      <c r="AA1704" s="44"/>
      <c r="CC1704" s="400"/>
    </row>
    <row r="1705" spans="24:81">
      <c r="X1705" s="44"/>
      <c r="Y1705" s="44"/>
      <c r="Z1705" s="44"/>
      <c r="AA1705" s="44"/>
      <c r="CC1705" s="400"/>
    </row>
    <row r="1706" spans="24:81">
      <c r="X1706" s="44"/>
      <c r="Y1706" s="44"/>
      <c r="Z1706" s="44"/>
      <c r="AA1706" s="44"/>
      <c r="CC1706" s="400"/>
    </row>
    <row r="1707" spans="24:81">
      <c r="X1707" s="44"/>
      <c r="Y1707" s="44"/>
      <c r="Z1707" s="44"/>
      <c r="AA1707" s="44"/>
      <c r="CC1707" s="400"/>
    </row>
    <row r="1708" spans="24:81">
      <c r="X1708" s="44"/>
      <c r="Y1708" s="44"/>
      <c r="Z1708" s="44"/>
      <c r="AA1708" s="44"/>
      <c r="CC1708" s="400"/>
    </row>
    <row r="1709" spans="24:81">
      <c r="X1709" s="44"/>
      <c r="Y1709" s="44"/>
      <c r="Z1709" s="44"/>
      <c r="AA1709" s="44"/>
      <c r="CC1709" s="400"/>
    </row>
    <row r="1710" spans="24:81">
      <c r="X1710" s="44"/>
      <c r="Y1710" s="44"/>
      <c r="Z1710" s="44"/>
      <c r="AA1710" s="44"/>
      <c r="CC1710" s="400"/>
    </row>
    <row r="1711" spans="24:81">
      <c r="X1711" s="44"/>
      <c r="Y1711" s="44"/>
      <c r="Z1711" s="44"/>
      <c r="AA1711" s="44"/>
      <c r="CC1711" s="400"/>
    </row>
    <row r="1712" spans="24:81">
      <c r="X1712" s="44"/>
      <c r="Y1712" s="44"/>
      <c r="Z1712" s="44"/>
      <c r="AA1712" s="44"/>
      <c r="CC1712" s="400"/>
    </row>
    <row r="1713" spans="24:81">
      <c r="X1713" s="44"/>
      <c r="Y1713" s="44"/>
      <c r="Z1713" s="44"/>
      <c r="AA1713" s="44"/>
      <c r="CC1713" s="400"/>
    </row>
    <row r="1714" spans="24:81">
      <c r="X1714" s="44"/>
      <c r="Y1714" s="44"/>
      <c r="Z1714" s="44"/>
      <c r="AA1714" s="44"/>
      <c r="CC1714" s="400"/>
    </row>
    <row r="1715" spans="24:81">
      <c r="X1715" s="44"/>
      <c r="Y1715" s="44"/>
      <c r="Z1715" s="44"/>
      <c r="AA1715" s="44"/>
      <c r="CC1715" s="400"/>
    </row>
    <row r="1716" spans="24:81">
      <c r="X1716" s="44"/>
      <c r="Y1716" s="44"/>
      <c r="Z1716" s="44"/>
      <c r="AA1716" s="44"/>
      <c r="CC1716" s="400"/>
    </row>
    <row r="1717" spans="24:81">
      <c r="X1717" s="44"/>
      <c r="Y1717" s="44"/>
      <c r="Z1717" s="44"/>
      <c r="AA1717" s="44"/>
      <c r="CC1717" s="400"/>
    </row>
    <row r="1718" spans="24:81">
      <c r="X1718" s="44"/>
      <c r="Y1718" s="44"/>
      <c r="Z1718" s="44"/>
      <c r="AA1718" s="44"/>
      <c r="CC1718" s="400"/>
    </row>
    <row r="1719" spans="24:81">
      <c r="X1719" s="44"/>
      <c r="Y1719" s="44"/>
      <c r="Z1719" s="44"/>
      <c r="AA1719" s="44"/>
      <c r="CC1719" s="400"/>
    </row>
    <row r="1720" spans="24:81">
      <c r="X1720" s="44"/>
      <c r="Y1720" s="44"/>
      <c r="Z1720" s="44"/>
      <c r="AA1720" s="44"/>
      <c r="CC1720" s="400"/>
    </row>
    <row r="1721" spans="24:81">
      <c r="X1721" s="44"/>
      <c r="Y1721" s="44"/>
      <c r="Z1721" s="44"/>
      <c r="AA1721" s="44"/>
      <c r="CC1721" s="400"/>
    </row>
    <row r="1722" spans="24:81">
      <c r="X1722" s="44"/>
      <c r="Y1722" s="44"/>
      <c r="Z1722" s="44"/>
      <c r="AA1722" s="44"/>
      <c r="CC1722" s="400"/>
    </row>
    <row r="1723" spans="24:81">
      <c r="X1723" s="44"/>
      <c r="Y1723" s="44"/>
      <c r="Z1723" s="44"/>
      <c r="AA1723" s="44"/>
      <c r="CC1723" s="400"/>
    </row>
    <row r="1724" spans="24:81">
      <c r="X1724" s="44"/>
      <c r="Y1724" s="44"/>
      <c r="Z1724" s="44"/>
      <c r="AA1724" s="44"/>
      <c r="CC1724" s="400"/>
    </row>
    <row r="1725" spans="24:81">
      <c r="X1725" s="44"/>
      <c r="Y1725" s="44"/>
      <c r="Z1725" s="44"/>
      <c r="AA1725" s="44"/>
      <c r="CC1725" s="400"/>
    </row>
    <row r="1726" spans="24:81">
      <c r="X1726" s="44"/>
      <c r="Y1726" s="44"/>
      <c r="Z1726" s="44"/>
      <c r="AA1726" s="44"/>
      <c r="CC1726" s="400"/>
    </row>
    <row r="1727" spans="24:81">
      <c r="X1727" s="44"/>
      <c r="Y1727" s="44"/>
      <c r="Z1727" s="44"/>
      <c r="AA1727" s="44"/>
      <c r="CC1727" s="400"/>
    </row>
    <row r="1728" spans="24:81">
      <c r="X1728" s="44"/>
      <c r="Y1728" s="44"/>
      <c r="Z1728" s="44"/>
      <c r="AA1728" s="44"/>
      <c r="CC1728" s="400"/>
    </row>
    <row r="1729" spans="24:81">
      <c r="X1729" s="44"/>
      <c r="Y1729" s="44"/>
      <c r="Z1729" s="44"/>
      <c r="AA1729" s="44"/>
      <c r="CC1729" s="400"/>
    </row>
    <row r="1730" spans="24:81">
      <c r="X1730" s="44"/>
      <c r="Y1730" s="44"/>
      <c r="Z1730" s="44"/>
      <c r="AA1730" s="44"/>
      <c r="CC1730" s="400"/>
    </row>
    <row r="1731" spans="24:81">
      <c r="X1731" s="44"/>
      <c r="Y1731" s="44"/>
      <c r="Z1731" s="44"/>
      <c r="AA1731" s="44"/>
      <c r="CC1731" s="400"/>
    </row>
    <row r="1732" spans="24:81">
      <c r="X1732" s="44"/>
      <c r="Y1732" s="44"/>
      <c r="Z1732" s="44"/>
      <c r="AA1732" s="44"/>
      <c r="CC1732" s="400"/>
    </row>
    <row r="1733" spans="24:81">
      <c r="X1733" s="44"/>
      <c r="Y1733" s="44"/>
      <c r="Z1733" s="44"/>
      <c r="AA1733" s="44"/>
      <c r="CC1733" s="400"/>
    </row>
    <row r="1734" spans="24:81">
      <c r="X1734" s="44"/>
      <c r="Y1734" s="44"/>
      <c r="Z1734" s="44"/>
      <c r="AA1734" s="44"/>
      <c r="CC1734" s="400"/>
    </row>
    <row r="1735" spans="24:81">
      <c r="X1735" s="44"/>
      <c r="Y1735" s="44"/>
      <c r="Z1735" s="44"/>
      <c r="AA1735" s="44"/>
      <c r="CC1735" s="400"/>
    </row>
    <row r="1736" spans="24:81">
      <c r="X1736" s="44"/>
      <c r="Y1736" s="44"/>
      <c r="Z1736" s="44"/>
      <c r="AA1736" s="44"/>
      <c r="CC1736" s="400"/>
    </row>
    <row r="1737" spans="24:81">
      <c r="X1737" s="44"/>
      <c r="Y1737" s="44"/>
      <c r="Z1737" s="44"/>
      <c r="AA1737" s="44"/>
      <c r="CC1737" s="400"/>
    </row>
    <row r="1738" spans="24:81">
      <c r="X1738" s="44"/>
      <c r="Y1738" s="44"/>
      <c r="Z1738" s="44"/>
      <c r="AA1738" s="44"/>
      <c r="CC1738" s="400"/>
    </row>
    <row r="1739" spans="24:81">
      <c r="X1739" s="44"/>
      <c r="Y1739" s="44"/>
      <c r="Z1739" s="44"/>
      <c r="AA1739" s="44"/>
      <c r="CC1739" s="400"/>
    </row>
    <row r="1740" spans="24:81">
      <c r="X1740" s="44"/>
      <c r="Y1740" s="44"/>
      <c r="Z1740" s="44"/>
      <c r="AA1740" s="44"/>
      <c r="CC1740" s="400"/>
    </row>
    <row r="1741" spans="24:81">
      <c r="X1741" s="44"/>
      <c r="Y1741" s="44"/>
      <c r="Z1741" s="44"/>
      <c r="AA1741" s="44"/>
      <c r="CC1741" s="400"/>
    </row>
    <row r="1742" spans="24:81">
      <c r="X1742" s="44"/>
      <c r="Y1742" s="44"/>
      <c r="Z1742" s="44"/>
      <c r="AA1742" s="44"/>
      <c r="CC1742" s="400"/>
    </row>
    <row r="1743" spans="24:81">
      <c r="X1743" s="44"/>
      <c r="Y1743" s="44"/>
      <c r="Z1743" s="44"/>
      <c r="AA1743" s="44"/>
      <c r="CC1743" s="400"/>
    </row>
    <row r="1744" spans="24:81">
      <c r="X1744" s="44"/>
      <c r="Y1744" s="44"/>
      <c r="Z1744" s="44"/>
      <c r="AA1744" s="44"/>
      <c r="CC1744" s="400"/>
    </row>
    <row r="1745" spans="24:81">
      <c r="X1745" s="44"/>
      <c r="Y1745" s="44"/>
      <c r="Z1745" s="44"/>
      <c r="AA1745" s="44"/>
      <c r="CC1745" s="400"/>
    </row>
    <row r="1746" spans="24:81">
      <c r="X1746" s="44"/>
      <c r="Y1746" s="44"/>
      <c r="Z1746" s="44"/>
      <c r="AA1746" s="44"/>
      <c r="CC1746" s="400"/>
    </row>
    <row r="1747" spans="24:81">
      <c r="X1747" s="44"/>
      <c r="Y1747" s="44"/>
      <c r="Z1747" s="44"/>
      <c r="AA1747" s="44"/>
      <c r="CC1747" s="400"/>
    </row>
    <row r="1748" spans="24:81">
      <c r="X1748" s="44"/>
      <c r="Y1748" s="44"/>
      <c r="Z1748" s="44"/>
      <c r="AA1748" s="44"/>
      <c r="CC1748" s="400"/>
    </row>
    <row r="1749" spans="24:81">
      <c r="X1749" s="44"/>
      <c r="Y1749" s="44"/>
      <c r="Z1749" s="44"/>
      <c r="AA1749" s="44"/>
      <c r="CC1749" s="400"/>
    </row>
    <row r="1750" spans="24:81">
      <c r="X1750" s="44"/>
      <c r="Y1750" s="44"/>
      <c r="Z1750" s="44"/>
      <c r="AA1750" s="44"/>
      <c r="CC1750" s="400"/>
    </row>
    <row r="1751" spans="24:81">
      <c r="X1751" s="44"/>
      <c r="Y1751" s="44"/>
      <c r="Z1751" s="44"/>
      <c r="AA1751" s="44"/>
      <c r="CC1751" s="400"/>
    </row>
    <row r="1752" spans="24:81">
      <c r="X1752" s="44"/>
      <c r="Y1752" s="44"/>
      <c r="Z1752" s="44"/>
      <c r="AA1752" s="44"/>
      <c r="CC1752" s="400"/>
    </row>
    <row r="1753" spans="24:81">
      <c r="X1753" s="44"/>
      <c r="Y1753" s="44"/>
      <c r="Z1753" s="44"/>
      <c r="AA1753" s="44"/>
      <c r="CC1753" s="400"/>
    </row>
    <row r="1754" spans="24:81">
      <c r="X1754" s="44"/>
      <c r="Y1754" s="44"/>
      <c r="Z1754" s="44"/>
      <c r="AA1754" s="44"/>
      <c r="CC1754" s="400"/>
    </row>
    <row r="1755" spans="24:81">
      <c r="X1755" s="44"/>
      <c r="Y1755" s="44"/>
      <c r="Z1755" s="44"/>
      <c r="AA1755" s="44"/>
      <c r="CC1755" s="400"/>
    </row>
    <row r="1756" spans="24:81">
      <c r="X1756" s="44"/>
      <c r="Y1756" s="44"/>
      <c r="Z1756" s="44"/>
      <c r="AA1756" s="44"/>
      <c r="CC1756" s="400"/>
    </row>
    <row r="1757" spans="24:81">
      <c r="X1757" s="44"/>
      <c r="Y1757" s="44"/>
      <c r="Z1757" s="44"/>
      <c r="AA1757" s="44"/>
      <c r="CC1757" s="400"/>
    </row>
    <row r="1758" spans="24:81">
      <c r="X1758" s="44"/>
      <c r="Y1758" s="44"/>
      <c r="Z1758" s="44"/>
      <c r="AA1758" s="44"/>
      <c r="CC1758" s="400"/>
    </row>
    <row r="1759" spans="24:81">
      <c r="X1759" s="44"/>
      <c r="Y1759" s="44"/>
      <c r="Z1759" s="44"/>
      <c r="AA1759" s="44"/>
      <c r="CC1759" s="400"/>
    </row>
    <row r="1760" spans="24:81">
      <c r="X1760" s="44"/>
      <c r="Y1760" s="44"/>
      <c r="Z1760" s="44"/>
      <c r="AA1760" s="44"/>
      <c r="CC1760" s="400"/>
    </row>
    <row r="1761" spans="24:81">
      <c r="X1761" s="44"/>
      <c r="Y1761" s="44"/>
      <c r="Z1761" s="44"/>
      <c r="AA1761" s="44"/>
      <c r="CC1761" s="400"/>
    </row>
    <row r="1762" spans="24:81">
      <c r="X1762" s="44"/>
      <c r="Y1762" s="44"/>
      <c r="Z1762" s="44"/>
      <c r="AA1762" s="44"/>
      <c r="CC1762" s="400"/>
    </row>
    <row r="1763" spans="24:81">
      <c r="X1763" s="44"/>
      <c r="Y1763" s="44"/>
      <c r="Z1763" s="44"/>
      <c r="AA1763" s="44"/>
      <c r="CC1763" s="400"/>
    </row>
    <row r="1764" spans="24:81">
      <c r="X1764" s="44"/>
      <c r="Y1764" s="44"/>
      <c r="Z1764" s="44"/>
      <c r="AA1764" s="44"/>
      <c r="CC1764" s="400"/>
    </row>
    <row r="1765" spans="24:81">
      <c r="X1765" s="44"/>
      <c r="Y1765" s="44"/>
      <c r="Z1765" s="44"/>
      <c r="AA1765" s="44"/>
      <c r="CC1765" s="400"/>
    </row>
    <row r="1766" spans="24:81">
      <c r="X1766" s="44"/>
      <c r="Y1766" s="44"/>
      <c r="Z1766" s="44"/>
      <c r="AA1766" s="44"/>
      <c r="CC1766" s="400"/>
    </row>
    <row r="1767" spans="24:81">
      <c r="X1767" s="44"/>
      <c r="Y1767" s="44"/>
      <c r="Z1767" s="44"/>
      <c r="AA1767" s="44"/>
      <c r="CC1767" s="400"/>
    </row>
    <row r="1768" spans="24:81">
      <c r="X1768" s="44"/>
      <c r="Y1768" s="44"/>
      <c r="Z1768" s="44"/>
      <c r="AA1768" s="44"/>
      <c r="CC1768" s="400"/>
    </row>
    <row r="1769" spans="24:81">
      <c r="X1769" s="44"/>
      <c r="Y1769" s="44"/>
      <c r="Z1769" s="44"/>
      <c r="AA1769" s="44"/>
      <c r="CC1769" s="400"/>
    </row>
    <row r="1770" spans="24:81">
      <c r="X1770" s="44"/>
      <c r="Y1770" s="44"/>
      <c r="Z1770" s="44"/>
      <c r="AA1770" s="44"/>
      <c r="CC1770" s="400"/>
    </row>
    <row r="1771" spans="24:81">
      <c r="X1771" s="44"/>
      <c r="Y1771" s="44"/>
      <c r="Z1771" s="44"/>
      <c r="AA1771" s="44"/>
      <c r="CC1771" s="400"/>
    </row>
    <row r="1772" spans="24:81">
      <c r="X1772" s="44"/>
      <c r="Y1772" s="44"/>
      <c r="Z1772" s="44"/>
      <c r="AA1772" s="44"/>
      <c r="CC1772" s="400"/>
    </row>
    <row r="1773" spans="24:81">
      <c r="X1773" s="44"/>
      <c r="Y1773" s="44"/>
      <c r="Z1773" s="44"/>
      <c r="AA1773" s="44"/>
      <c r="CC1773" s="400"/>
    </row>
    <row r="1774" spans="24:81">
      <c r="X1774" s="44"/>
      <c r="Y1774" s="44"/>
      <c r="Z1774" s="44"/>
      <c r="AA1774" s="44"/>
      <c r="CC1774" s="400"/>
    </row>
    <row r="1775" spans="24:81">
      <c r="X1775" s="44"/>
      <c r="Y1775" s="44"/>
      <c r="Z1775" s="44"/>
      <c r="AA1775" s="44"/>
      <c r="CC1775" s="400"/>
    </row>
    <row r="1776" spans="24:81">
      <c r="X1776" s="44"/>
      <c r="Y1776" s="44"/>
      <c r="Z1776" s="44"/>
      <c r="AA1776" s="44"/>
      <c r="CC1776" s="400"/>
    </row>
    <row r="1777" spans="24:81">
      <c r="X1777" s="44"/>
      <c r="Y1777" s="44"/>
      <c r="Z1777" s="44"/>
      <c r="AA1777" s="44"/>
      <c r="CC1777" s="400"/>
    </row>
    <row r="1778" spans="24:81">
      <c r="X1778" s="44"/>
      <c r="Y1778" s="44"/>
      <c r="Z1778" s="44"/>
      <c r="AA1778" s="44"/>
      <c r="CC1778" s="400"/>
    </row>
    <row r="1779" spans="24:81">
      <c r="X1779" s="44"/>
      <c r="Y1779" s="44"/>
      <c r="Z1779" s="44"/>
      <c r="AA1779" s="44"/>
      <c r="CC1779" s="400"/>
    </row>
    <row r="1780" spans="24:81">
      <c r="X1780" s="44"/>
      <c r="Y1780" s="44"/>
      <c r="Z1780" s="44"/>
      <c r="AA1780" s="44"/>
      <c r="CC1780" s="400"/>
    </row>
    <row r="1781" spans="24:81">
      <c r="X1781" s="44"/>
      <c r="Y1781" s="44"/>
      <c r="Z1781" s="44"/>
      <c r="AA1781" s="44"/>
      <c r="CC1781" s="400"/>
    </row>
    <row r="1782" spans="24:81">
      <c r="X1782" s="44"/>
      <c r="Y1782" s="44"/>
      <c r="Z1782" s="44"/>
      <c r="AA1782" s="44"/>
      <c r="CC1782" s="400"/>
    </row>
    <row r="1783" spans="24:81">
      <c r="X1783" s="44"/>
      <c r="Y1783" s="44"/>
      <c r="Z1783" s="44"/>
      <c r="AA1783" s="44"/>
      <c r="CC1783" s="400"/>
    </row>
    <row r="1784" spans="24:81">
      <c r="X1784" s="44"/>
      <c r="Y1784" s="44"/>
      <c r="Z1784" s="44"/>
      <c r="AA1784" s="44"/>
      <c r="CC1784" s="400"/>
    </row>
    <row r="1785" spans="24:81">
      <c r="X1785" s="44"/>
      <c r="Y1785" s="44"/>
      <c r="Z1785" s="44"/>
      <c r="AA1785" s="44"/>
      <c r="CC1785" s="400"/>
    </row>
    <row r="1786" spans="24:81">
      <c r="X1786" s="44"/>
      <c r="Y1786" s="44"/>
      <c r="Z1786" s="44"/>
      <c r="AA1786" s="44"/>
      <c r="CC1786" s="400"/>
    </row>
    <row r="1787" spans="24:81">
      <c r="X1787" s="44"/>
      <c r="Y1787" s="44"/>
      <c r="Z1787" s="44"/>
      <c r="AA1787" s="44"/>
      <c r="CC1787" s="400"/>
    </row>
    <row r="1788" spans="24:81">
      <c r="X1788" s="44"/>
      <c r="Y1788" s="44"/>
      <c r="Z1788" s="44"/>
      <c r="AA1788" s="44"/>
      <c r="CC1788" s="400"/>
    </row>
    <row r="1789" spans="24:81">
      <c r="X1789" s="44"/>
      <c r="Y1789" s="44"/>
      <c r="Z1789" s="44"/>
      <c r="AA1789" s="44"/>
      <c r="CC1789" s="400"/>
    </row>
    <row r="1790" spans="24:81">
      <c r="X1790" s="44"/>
      <c r="Y1790" s="44"/>
      <c r="Z1790" s="44"/>
      <c r="AA1790" s="44"/>
      <c r="CC1790" s="400"/>
    </row>
    <row r="1791" spans="24:81">
      <c r="X1791" s="44"/>
      <c r="Y1791" s="44"/>
      <c r="Z1791" s="44"/>
      <c r="AA1791" s="44"/>
      <c r="CC1791" s="400"/>
    </row>
    <row r="1792" spans="24:81">
      <c r="X1792" s="44"/>
      <c r="Y1792" s="44"/>
      <c r="Z1792" s="44"/>
      <c r="AA1792" s="44"/>
      <c r="CC1792" s="400"/>
    </row>
    <row r="1793" spans="24:81">
      <c r="X1793" s="44"/>
      <c r="Y1793" s="44"/>
      <c r="Z1793" s="44"/>
      <c r="AA1793" s="44"/>
      <c r="CC1793" s="400"/>
    </row>
    <row r="1794" spans="24:81">
      <c r="X1794" s="44"/>
      <c r="Y1794" s="44"/>
      <c r="Z1794" s="44"/>
      <c r="AA1794" s="44"/>
      <c r="CC1794" s="400"/>
    </row>
    <row r="1795" spans="24:81">
      <c r="X1795" s="44"/>
      <c r="Y1795" s="44"/>
      <c r="Z1795" s="44"/>
      <c r="AA1795" s="44"/>
      <c r="CC1795" s="400"/>
    </row>
    <row r="1796" spans="24:81">
      <c r="X1796" s="44"/>
      <c r="Y1796" s="44"/>
      <c r="Z1796" s="44"/>
      <c r="AA1796" s="44"/>
      <c r="CC1796" s="400"/>
    </row>
    <row r="1797" spans="24:81">
      <c r="X1797" s="44"/>
      <c r="Y1797" s="44"/>
      <c r="Z1797" s="44"/>
      <c r="AA1797" s="44"/>
      <c r="CC1797" s="400"/>
    </row>
    <row r="1798" spans="24:81">
      <c r="X1798" s="44"/>
      <c r="Y1798" s="44"/>
      <c r="Z1798" s="44"/>
      <c r="AA1798" s="44"/>
      <c r="CC1798" s="400"/>
    </row>
    <row r="1799" spans="24:81">
      <c r="X1799" s="44"/>
      <c r="Y1799" s="44"/>
      <c r="Z1799" s="44"/>
      <c r="AA1799" s="44"/>
      <c r="CC1799" s="400"/>
    </row>
    <row r="1800" spans="24:81">
      <c r="X1800" s="44"/>
      <c r="Y1800" s="44"/>
      <c r="Z1800" s="44"/>
      <c r="AA1800" s="44"/>
      <c r="CC1800" s="400"/>
    </row>
    <row r="1801" spans="24:81">
      <c r="X1801" s="44"/>
      <c r="Y1801" s="44"/>
      <c r="Z1801" s="44"/>
      <c r="AA1801" s="44"/>
      <c r="CC1801" s="400"/>
    </row>
    <row r="1802" spans="24:81">
      <c r="X1802" s="44"/>
      <c r="Y1802" s="44"/>
      <c r="Z1802" s="44"/>
      <c r="AA1802" s="44"/>
      <c r="CC1802" s="400"/>
    </row>
    <row r="1803" spans="24:81">
      <c r="X1803" s="44"/>
      <c r="Y1803" s="44"/>
      <c r="Z1803" s="44"/>
      <c r="AA1803" s="44"/>
      <c r="CC1803" s="400"/>
    </row>
    <row r="1804" spans="24:81">
      <c r="X1804" s="44"/>
      <c r="Y1804" s="44"/>
      <c r="Z1804" s="44"/>
      <c r="AA1804" s="44"/>
      <c r="CC1804" s="400"/>
    </row>
    <row r="1805" spans="24:81">
      <c r="X1805" s="44"/>
      <c r="Y1805" s="44"/>
      <c r="Z1805" s="44"/>
      <c r="AA1805" s="44"/>
      <c r="CC1805" s="400"/>
    </row>
    <row r="1806" spans="24:81">
      <c r="X1806" s="44"/>
      <c r="Y1806" s="44"/>
      <c r="Z1806" s="44"/>
      <c r="AA1806" s="44"/>
      <c r="CC1806" s="400"/>
    </row>
    <row r="1807" spans="24:81">
      <c r="X1807" s="44"/>
      <c r="Y1807" s="44"/>
      <c r="Z1807" s="44"/>
      <c r="AA1807" s="44"/>
      <c r="CC1807" s="400"/>
    </row>
    <row r="1808" spans="24:81">
      <c r="X1808" s="44"/>
      <c r="Y1808" s="44"/>
      <c r="Z1808" s="44"/>
      <c r="AA1808" s="44"/>
      <c r="CC1808" s="400"/>
    </row>
    <row r="1809" spans="24:81">
      <c r="X1809" s="44"/>
      <c r="Y1809" s="44"/>
      <c r="Z1809" s="44"/>
      <c r="AA1809" s="44"/>
      <c r="CC1809" s="400"/>
    </row>
    <row r="1810" spans="24:81">
      <c r="X1810" s="44"/>
      <c r="Y1810" s="44"/>
      <c r="Z1810" s="44"/>
      <c r="AA1810" s="44"/>
      <c r="CC1810" s="400"/>
    </row>
    <row r="1811" spans="24:81">
      <c r="X1811" s="44"/>
      <c r="Y1811" s="44"/>
      <c r="Z1811" s="44"/>
      <c r="AA1811" s="44"/>
      <c r="CC1811" s="400"/>
    </row>
    <row r="1812" spans="24:81">
      <c r="X1812" s="44"/>
      <c r="Y1812" s="44"/>
      <c r="Z1812" s="44"/>
      <c r="AA1812" s="44"/>
      <c r="CC1812" s="400"/>
    </row>
    <row r="1813" spans="24:81">
      <c r="X1813" s="44"/>
      <c r="Y1813" s="44"/>
      <c r="Z1813" s="44"/>
      <c r="AA1813" s="44"/>
      <c r="CC1813" s="400"/>
    </row>
    <row r="1814" spans="24:81">
      <c r="X1814" s="44"/>
      <c r="Y1814" s="44"/>
      <c r="Z1814" s="44"/>
      <c r="AA1814" s="44"/>
      <c r="CC1814" s="400"/>
    </row>
    <row r="1815" spans="24:81">
      <c r="X1815" s="44"/>
      <c r="Y1815" s="44"/>
      <c r="Z1815" s="44"/>
      <c r="AA1815" s="44"/>
      <c r="CC1815" s="400"/>
    </row>
    <row r="1816" spans="24:81">
      <c r="X1816" s="44"/>
      <c r="Y1816" s="44"/>
      <c r="Z1816" s="44"/>
      <c r="AA1816" s="44"/>
      <c r="CC1816" s="400"/>
    </row>
    <row r="1817" spans="24:81">
      <c r="X1817" s="44"/>
      <c r="Y1817" s="44"/>
      <c r="Z1817" s="44"/>
      <c r="AA1817" s="44"/>
      <c r="CC1817" s="400"/>
    </row>
    <row r="1818" spans="24:81">
      <c r="X1818" s="44"/>
      <c r="Y1818" s="44"/>
      <c r="Z1818" s="44"/>
      <c r="AA1818" s="44"/>
      <c r="CC1818" s="400"/>
    </row>
    <row r="1819" spans="24:81">
      <c r="X1819" s="44"/>
      <c r="Y1819" s="44"/>
      <c r="Z1819" s="44"/>
      <c r="AA1819" s="44"/>
      <c r="CC1819" s="400"/>
    </row>
    <row r="1820" spans="24:81">
      <c r="X1820" s="44"/>
      <c r="Y1820" s="44"/>
      <c r="Z1820" s="44"/>
      <c r="AA1820" s="44"/>
      <c r="CC1820" s="400"/>
    </row>
    <row r="1821" spans="24:81">
      <c r="X1821" s="44"/>
      <c r="Y1821" s="44"/>
      <c r="Z1821" s="44"/>
      <c r="AA1821" s="44"/>
      <c r="CC1821" s="400"/>
    </row>
    <row r="1822" spans="24:81">
      <c r="X1822" s="44"/>
      <c r="Y1822" s="44"/>
      <c r="Z1822" s="44"/>
      <c r="AA1822" s="44"/>
      <c r="CC1822" s="400"/>
    </row>
    <row r="1823" spans="24:81">
      <c r="X1823" s="44"/>
      <c r="Y1823" s="44"/>
      <c r="Z1823" s="44"/>
      <c r="AA1823" s="44"/>
      <c r="CC1823" s="400"/>
    </row>
    <row r="1824" spans="24:81">
      <c r="X1824" s="44"/>
      <c r="Y1824" s="44"/>
      <c r="Z1824" s="44"/>
      <c r="AA1824" s="44"/>
      <c r="CC1824" s="400"/>
    </row>
    <row r="1825" spans="24:81">
      <c r="X1825" s="44"/>
      <c r="Y1825" s="44"/>
      <c r="Z1825" s="44"/>
      <c r="AA1825" s="44"/>
      <c r="CC1825" s="400"/>
    </row>
    <row r="1826" spans="24:81">
      <c r="X1826" s="44"/>
      <c r="Y1826" s="44"/>
      <c r="Z1826" s="44"/>
      <c r="AA1826" s="44"/>
      <c r="CC1826" s="400"/>
    </row>
    <row r="1827" spans="24:81">
      <c r="X1827" s="44"/>
      <c r="Y1827" s="44"/>
      <c r="Z1827" s="44"/>
      <c r="AA1827" s="44"/>
      <c r="CC1827" s="400"/>
    </row>
    <row r="1828" spans="24:81">
      <c r="X1828" s="44"/>
      <c r="Y1828" s="44"/>
      <c r="Z1828" s="44"/>
      <c r="AA1828" s="44"/>
      <c r="CC1828" s="400"/>
    </row>
    <row r="1829" spans="24:81">
      <c r="X1829" s="44"/>
      <c r="Y1829" s="44"/>
      <c r="Z1829" s="44"/>
      <c r="AA1829" s="44"/>
      <c r="CC1829" s="400"/>
    </row>
    <row r="1830" spans="24:81">
      <c r="X1830" s="44"/>
      <c r="Y1830" s="44"/>
      <c r="Z1830" s="44"/>
      <c r="AA1830" s="44"/>
      <c r="CC1830" s="400"/>
    </row>
    <row r="1831" spans="24:81">
      <c r="X1831" s="44"/>
      <c r="Y1831" s="44"/>
      <c r="Z1831" s="44"/>
      <c r="AA1831" s="44"/>
      <c r="CC1831" s="400"/>
    </row>
    <row r="1832" spans="24:81">
      <c r="X1832" s="44"/>
      <c r="Y1832" s="44"/>
      <c r="Z1832" s="44"/>
      <c r="AA1832" s="44"/>
      <c r="CC1832" s="400"/>
    </row>
    <row r="1833" spans="24:81">
      <c r="X1833" s="44"/>
      <c r="Y1833" s="44"/>
      <c r="Z1833" s="44"/>
      <c r="AA1833" s="44"/>
      <c r="CC1833" s="400"/>
    </row>
    <row r="1834" spans="24:81">
      <c r="X1834" s="44"/>
      <c r="Y1834" s="44"/>
      <c r="Z1834" s="44"/>
      <c r="AA1834" s="44"/>
      <c r="CC1834" s="400"/>
    </row>
    <row r="1835" spans="24:81">
      <c r="X1835" s="44"/>
      <c r="Y1835" s="44"/>
      <c r="Z1835" s="44"/>
      <c r="AA1835" s="44"/>
      <c r="CC1835" s="400"/>
    </row>
    <row r="1836" spans="24:81">
      <c r="X1836" s="44"/>
      <c r="Y1836" s="44"/>
      <c r="Z1836" s="44"/>
      <c r="AA1836" s="44"/>
      <c r="CC1836" s="400"/>
    </row>
    <row r="1837" spans="24:81">
      <c r="X1837" s="44"/>
      <c r="Y1837" s="44"/>
      <c r="Z1837" s="44"/>
      <c r="AA1837" s="44"/>
      <c r="CC1837" s="400"/>
    </row>
    <row r="1838" spans="24:81">
      <c r="X1838" s="44"/>
      <c r="Y1838" s="44"/>
      <c r="Z1838" s="44"/>
      <c r="AA1838" s="44"/>
      <c r="CC1838" s="400"/>
    </row>
    <row r="1839" spans="24:81">
      <c r="X1839" s="44"/>
      <c r="Y1839" s="44"/>
      <c r="Z1839" s="44"/>
      <c r="AA1839" s="44"/>
      <c r="CC1839" s="400"/>
    </row>
    <row r="1840" spans="24:81">
      <c r="X1840" s="44"/>
      <c r="Y1840" s="44"/>
      <c r="Z1840" s="44"/>
      <c r="AA1840" s="44"/>
      <c r="CC1840" s="400"/>
    </row>
    <row r="1841" spans="24:81">
      <c r="X1841" s="44"/>
      <c r="Y1841" s="44"/>
      <c r="Z1841" s="44"/>
      <c r="AA1841" s="44"/>
      <c r="CC1841" s="400"/>
    </row>
    <row r="1842" spans="24:81">
      <c r="X1842" s="44"/>
      <c r="Y1842" s="44"/>
      <c r="Z1842" s="44"/>
      <c r="AA1842" s="44"/>
      <c r="CC1842" s="400"/>
    </row>
    <row r="1843" spans="24:81">
      <c r="X1843" s="44"/>
      <c r="Y1843" s="44"/>
      <c r="Z1843" s="44"/>
      <c r="AA1843" s="44"/>
      <c r="CC1843" s="400"/>
    </row>
    <row r="1844" spans="24:81">
      <c r="X1844" s="44"/>
      <c r="Y1844" s="44"/>
      <c r="Z1844" s="44"/>
      <c r="AA1844" s="44"/>
      <c r="CC1844" s="400"/>
    </row>
    <row r="1845" spans="24:81">
      <c r="X1845" s="44"/>
      <c r="Y1845" s="44"/>
      <c r="Z1845" s="44"/>
      <c r="AA1845" s="44"/>
      <c r="CC1845" s="400"/>
    </row>
    <row r="1846" spans="24:81">
      <c r="X1846" s="44"/>
      <c r="Y1846" s="44"/>
      <c r="Z1846" s="44"/>
      <c r="AA1846" s="44"/>
      <c r="CC1846" s="400"/>
    </row>
    <row r="1847" spans="24:81">
      <c r="X1847" s="44"/>
      <c r="Y1847" s="44"/>
      <c r="Z1847" s="44"/>
      <c r="AA1847" s="44"/>
      <c r="CC1847" s="400"/>
    </row>
    <row r="1848" spans="24:81">
      <c r="X1848" s="44"/>
      <c r="Y1848" s="44"/>
      <c r="Z1848" s="44"/>
      <c r="AA1848" s="44"/>
      <c r="CC1848" s="400"/>
    </row>
    <row r="1849" spans="24:81">
      <c r="X1849" s="44"/>
      <c r="Y1849" s="44"/>
      <c r="Z1849" s="44"/>
      <c r="AA1849" s="44"/>
      <c r="CC1849" s="400"/>
    </row>
    <row r="1850" spans="24:81">
      <c r="X1850" s="44"/>
      <c r="Y1850" s="44"/>
      <c r="Z1850" s="44"/>
      <c r="AA1850" s="44"/>
      <c r="CC1850" s="400"/>
    </row>
    <row r="1851" spans="24:81">
      <c r="X1851" s="44"/>
      <c r="Y1851" s="44"/>
      <c r="Z1851" s="44"/>
      <c r="AA1851" s="44"/>
      <c r="CC1851" s="400"/>
    </row>
    <row r="1852" spans="24:81">
      <c r="X1852" s="44"/>
      <c r="Y1852" s="44"/>
      <c r="Z1852" s="44"/>
      <c r="AA1852" s="44"/>
      <c r="CC1852" s="400"/>
    </row>
    <row r="1853" spans="24:81">
      <c r="X1853" s="44"/>
      <c r="Y1853" s="44"/>
      <c r="Z1853" s="44"/>
      <c r="AA1853" s="44"/>
      <c r="CC1853" s="400"/>
    </row>
    <row r="1854" spans="24:81">
      <c r="X1854" s="44"/>
      <c r="Y1854" s="44"/>
      <c r="Z1854" s="44"/>
      <c r="AA1854" s="44"/>
      <c r="CC1854" s="400"/>
    </row>
    <row r="1855" spans="24:81">
      <c r="X1855" s="44"/>
      <c r="Y1855" s="44"/>
      <c r="Z1855" s="44"/>
      <c r="AA1855" s="44"/>
      <c r="CC1855" s="400"/>
    </row>
    <row r="1856" spans="24:81">
      <c r="X1856" s="44"/>
      <c r="Y1856" s="44"/>
      <c r="Z1856" s="44"/>
      <c r="AA1856" s="44"/>
      <c r="CC1856" s="400"/>
    </row>
    <row r="1857" spans="24:81">
      <c r="X1857" s="44"/>
      <c r="Y1857" s="44"/>
      <c r="Z1857" s="44"/>
      <c r="AA1857" s="44"/>
      <c r="CC1857" s="400"/>
    </row>
    <row r="1858" spans="24:81">
      <c r="X1858" s="44"/>
      <c r="Y1858" s="44"/>
      <c r="Z1858" s="44"/>
      <c r="AA1858" s="44"/>
      <c r="CC1858" s="400"/>
    </row>
    <row r="1859" spans="24:81">
      <c r="X1859" s="44"/>
      <c r="Y1859" s="44"/>
      <c r="Z1859" s="44"/>
      <c r="AA1859" s="44"/>
      <c r="CC1859" s="400"/>
    </row>
    <row r="1860" spans="24:81">
      <c r="X1860" s="44"/>
      <c r="Y1860" s="44"/>
      <c r="Z1860" s="44"/>
      <c r="AA1860" s="44"/>
      <c r="CC1860" s="400"/>
    </row>
    <row r="1861" spans="24:81">
      <c r="X1861" s="44"/>
      <c r="Y1861" s="44"/>
      <c r="Z1861" s="44"/>
      <c r="AA1861" s="44"/>
      <c r="CC1861" s="400"/>
    </row>
    <row r="1862" spans="24:81">
      <c r="X1862" s="44"/>
      <c r="Y1862" s="44"/>
      <c r="Z1862" s="44"/>
      <c r="AA1862" s="44"/>
      <c r="CC1862" s="400"/>
    </row>
    <row r="1863" spans="24:81">
      <c r="X1863" s="44"/>
      <c r="Y1863" s="44"/>
      <c r="Z1863" s="44"/>
      <c r="AA1863" s="44"/>
      <c r="CC1863" s="400"/>
    </row>
    <row r="1864" spans="24:81">
      <c r="X1864" s="44"/>
      <c r="Y1864" s="44"/>
      <c r="Z1864" s="44"/>
      <c r="AA1864" s="44"/>
      <c r="CC1864" s="400"/>
    </row>
    <row r="1865" spans="24:81">
      <c r="X1865" s="44"/>
      <c r="Y1865" s="44"/>
      <c r="Z1865" s="44"/>
      <c r="AA1865" s="44"/>
      <c r="CC1865" s="400"/>
    </row>
    <row r="1866" spans="24:81">
      <c r="X1866" s="44"/>
      <c r="Y1866" s="44"/>
      <c r="Z1866" s="44"/>
      <c r="AA1866" s="44"/>
      <c r="CC1866" s="400"/>
    </row>
    <row r="1867" spans="24:81">
      <c r="X1867" s="44"/>
      <c r="Y1867" s="44"/>
      <c r="Z1867" s="44"/>
      <c r="AA1867" s="44"/>
      <c r="CC1867" s="400"/>
    </row>
    <row r="1868" spans="24:81">
      <c r="X1868" s="44"/>
      <c r="Y1868" s="44"/>
      <c r="Z1868" s="44"/>
      <c r="AA1868" s="44"/>
      <c r="CC1868" s="400"/>
    </row>
    <row r="1869" spans="24:81">
      <c r="X1869" s="44"/>
      <c r="Y1869" s="44"/>
      <c r="Z1869" s="44"/>
      <c r="AA1869" s="44"/>
      <c r="CC1869" s="400"/>
    </row>
    <row r="1870" spans="24:81">
      <c r="X1870" s="44"/>
      <c r="Y1870" s="44"/>
      <c r="Z1870" s="44"/>
      <c r="AA1870" s="44"/>
      <c r="CC1870" s="400"/>
    </row>
    <row r="1871" spans="24:81">
      <c r="X1871" s="44"/>
      <c r="Y1871" s="44"/>
      <c r="Z1871" s="44"/>
      <c r="AA1871" s="44"/>
      <c r="CC1871" s="400"/>
    </row>
    <row r="1872" spans="24:81">
      <c r="X1872" s="44"/>
      <c r="Y1872" s="44"/>
      <c r="Z1872" s="44"/>
      <c r="AA1872" s="44"/>
      <c r="CC1872" s="400"/>
    </row>
    <row r="1873" spans="24:81">
      <c r="X1873" s="44"/>
      <c r="Y1873" s="44"/>
      <c r="Z1873" s="44"/>
      <c r="AA1873" s="44"/>
      <c r="CC1873" s="400"/>
    </row>
    <row r="1874" spans="24:81">
      <c r="X1874" s="44"/>
      <c r="Y1874" s="44"/>
      <c r="Z1874" s="44"/>
      <c r="AA1874" s="44"/>
      <c r="CC1874" s="400"/>
    </row>
    <row r="1875" spans="24:81">
      <c r="X1875" s="44"/>
      <c r="Y1875" s="44"/>
      <c r="Z1875" s="44"/>
      <c r="AA1875" s="44"/>
      <c r="CC1875" s="400"/>
    </row>
    <row r="1876" spans="24:81">
      <c r="X1876" s="44"/>
      <c r="Y1876" s="44"/>
      <c r="Z1876" s="44"/>
      <c r="AA1876" s="44"/>
      <c r="CC1876" s="400"/>
    </row>
    <row r="1877" spans="24:81">
      <c r="X1877" s="44"/>
      <c r="Y1877" s="44"/>
      <c r="Z1877" s="44"/>
      <c r="AA1877" s="44"/>
      <c r="CC1877" s="400"/>
    </row>
    <row r="1878" spans="24:81">
      <c r="X1878" s="44"/>
      <c r="Y1878" s="44"/>
      <c r="Z1878" s="44"/>
      <c r="AA1878" s="44"/>
      <c r="CC1878" s="400"/>
    </row>
    <row r="1879" spans="24:81">
      <c r="X1879" s="44"/>
      <c r="Y1879" s="44"/>
      <c r="Z1879" s="44"/>
      <c r="AA1879" s="44"/>
      <c r="CC1879" s="400"/>
    </row>
    <row r="1880" spans="24:81">
      <c r="X1880" s="44"/>
      <c r="Y1880" s="44"/>
      <c r="Z1880" s="44"/>
      <c r="AA1880" s="44"/>
      <c r="CC1880" s="400"/>
    </row>
    <row r="1881" spans="24:81">
      <c r="X1881" s="44"/>
      <c r="Y1881" s="44"/>
      <c r="Z1881" s="44"/>
      <c r="AA1881" s="44"/>
      <c r="CC1881" s="400"/>
    </row>
    <row r="1882" spans="24:81">
      <c r="X1882" s="44"/>
      <c r="Y1882" s="44"/>
      <c r="Z1882" s="44"/>
      <c r="AA1882" s="44"/>
      <c r="CC1882" s="400"/>
    </row>
    <row r="1883" spans="24:81">
      <c r="X1883" s="44"/>
      <c r="Y1883" s="44"/>
      <c r="Z1883" s="44"/>
      <c r="AA1883" s="44"/>
      <c r="CC1883" s="400"/>
    </row>
    <row r="1884" spans="24:81">
      <c r="X1884" s="44"/>
      <c r="Y1884" s="44"/>
      <c r="Z1884" s="44"/>
      <c r="AA1884" s="44"/>
      <c r="CC1884" s="400"/>
    </row>
    <row r="1885" spans="24:81">
      <c r="X1885" s="44"/>
      <c r="Y1885" s="44"/>
      <c r="Z1885" s="44"/>
      <c r="AA1885" s="44"/>
      <c r="CC1885" s="400"/>
    </row>
    <row r="1886" spans="24:81">
      <c r="X1886" s="44"/>
      <c r="Y1886" s="44"/>
      <c r="Z1886" s="44"/>
      <c r="AA1886" s="44"/>
      <c r="CC1886" s="400"/>
    </row>
    <row r="1887" spans="24:81">
      <c r="X1887" s="44"/>
      <c r="Y1887" s="44"/>
      <c r="Z1887" s="44"/>
      <c r="AA1887" s="44"/>
      <c r="CC1887" s="400"/>
    </row>
    <row r="1888" spans="24:81">
      <c r="X1888" s="44"/>
      <c r="Y1888" s="44"/>
      <c r="Z1888" s="44"/>
      <c r="AA1888" s="44"/>
      <c r="CC1888" s="400"/>
    </row>
    <row r="1889" spans="24:81">
      <c r="X1889" s="44"/>
      <c r="Y1889" s="44"/>
      <c r="Z1889" s="44"/>
      <c r="AA1889" s="44"/>
      <c r="CC1889" s="400"/>
    </row>
    <row r="1890" spans="24:81">
      <c r="X1890" s="44"/>
      <c r="Y1890" s="44"/>
      <c r="Z1890" s="44"/>
      <c r="AA1890" s="44"/>
      <c r="CC1890" s="400"/>
    </row>
    <row r="1891" spans="24:81">
      <c r="X1891" s="44"/>
      <c r="Y1891" s="44"/>
      <c r="Z1891" s="44"/>
      <c r="AA1891" s="44"/>
      <c r="CC1891" s="400"/>
    </row>
    <row r="1892" spans="24:81">
      <c r="X1892" s="44"/>
      <c r="Y1892" s="44"/>
      <c r="Z1892" s="44"/>
      <c r="AA1892" s="44"/>
      <c r="CC1892" s="400"/>
    </row>
    <row r="1893" spans="24:81">
      <c r="X1893" s="44"/>
      <c r="Y1893" s="44"/>
      <c r="Z1893" s="44"/>
      <c r="AA1893" s="44"/>
      <c r="CC1893" s="400"/>
    </row>
    <row r="1894" spans="24:81">
      <c r="X1894" s="44"/>
      <c r="Y1894" s="44"/>
      <c r="Z1894" s="44"/>
      <c r="AA1894" s="44"/>
      <c r="CC1894" s="400"/>
    </row>
    <row r="1895" spans="24:81">
      <c r="X1895" s="44"/>
      <c r="Y1895" s="44"/>
      <c r="Z1895" s="44"/>
      <c r="AA1895" s="44"/>
      <c r="CC1895" s="400"/>
    </row>
    <row r="1896" spans="24:81">
      <c r="X1896" s="44"/>
      <c r="Y1896" s="44"/>
      <c r="Z1896" s="44"/>
      <c r="AA1896" s="44"/>
      <c r="CC1896" s="400"/>
    </row>
    <row r="1897" spans="24:81">
      <c r="X1897" s="44"/>
      <c r="Y1897" s="44"/>
      <c r="Z1897" s="44"/>
      <c r="AA1897" s="44"/>
      <c r="CC1897" s="400"/>
    </row>
    <row r="1898" spans="24:81">
      <c r="X1898" s="44"/>
      <c r="Y1898" s="44"/>
      <c r="Z1898" s="44"/>
      <c r="AA1898" s="44"/>
      <c r="CC1898" s="400"/>
    </row>
    <row r="1899" spans="24:81">
      <c r="X1899" s="44"/>
      <c r="Y1899" s="44"/>
      <c r="Z1899" s="44"/>
      <c r="AA1899" s="44"/>
      <c r="CC1899" s="400"/>
    </row>
    <row r="1900" spans="24:81">
      <c r="X1900" s="44"/>
      <c r="Y1900" s="44"/>
      <c r="Z1900" s="44"/>
      <c r="AA1900" s="44"/>
      <c r="CC1900" s="400"/>
    </row>
    <row r="1901" spans="24:81">
      <c r="X1901" s="44"/>
      <c r="Y1901" s="44"/>
      <c r="Z1901" s="44"/>
      <c r="AA1901" s="44"/>
      <c r="CC1901" s="400"/>
    </row>
    <row r="1902" spans="24:81">
      <c r="X1902" s="44"/>
      <c r="Y1902" s="44"/>
      <c r="Z1902" s="44"/>
      <c r="AA1902" s="44"/>
      <c r="CC1902" s="400"/>
    </row>
    <row r="1903" spans="24:81">
      <c r="X1903" s="44"/>
      <c r="Y1903" s="44"/>
      <c r="Z1903" s="44"/>
      <c r="AA1903" s="44"/>
      <c r="CC1903" s="400"/>
    </row>
    <row r="1904" spans="24:81">
      <c r="X1904" s="44"/>
      <c r="Y1904" s="44"/>
      <c r="Z1904" s="44"/>
      <c r="AA1904" s="44"/>
      <c r="CC1904" s="400"/>
    </row>
    <row r="1905" spans="24:81">
      <c r="X1905" s="44"/>
      <c r="Y1905" s="44"/>
      <c r="Z1905" s="44"/>
      <c r="AA1905" s="44"/>
      <c r="CC1905" s="400"/>
    </row>
    <row r="1906" spans="24:81">
      <c r="X1906" s="44"/>
      <c r="Y1906" s="44"/>
      <c r="Z1906" s="44"/>
      <c r="AA1906" s="44"/>
      <c r="CC1906" s="400"/>
    </row>
    <row r="1907" spans="24:81">
      <c r="X1907" s="44"/>
      <c r="Y1907" s="44"/>
      <c r="Z1907" s="44"/>
      <c r="AA1907" s="44"/>
      <c r="CC1907" s="400"/>
    </row>
    <row r="1908" spans="24:81">
      <c r="X1908" s="44"/>
      <c r="Y1908" s="44"/>
      <c r="Z1908" s="44"/>
      <c r="AA1908" s="44"/>
      <c r="CC1908" s="400"/>
    </row>
    <row r="1909" spans="24:81">
      <c r="X1909" s="44"/>
      <c r="Y1909" s="44"/>
      <c r="Z1909" s="44"/>
      <c r="AA1909" s="44"/>
      <c r="CC1909" s="400"/>
    </row>
    <row r="1910" spans="24:81">
      <c r="X1910" s="44"/>
      <c r="Y1910" s="44"/>
      <c r="Z1910" s="44"/>
      <c r="AA1910" s="44"/>
      <c r="CC1910" s="400"/>
    </row>
    <row r="1911" spans="24:81">
      <c r="X1911" s="44"/>
      <c r="Y1911" s="44"/>
      <c r="Z1911" s="44"/>
      <c r="AA1911" s="44"/>
      <c r="CC1911" s="400"/>
    </row>
    <row r="1912" spans="24:81">
      <c r="X1912" s="44"/>
      <c r="Y1912" s="44"/>
      <c r="Z1912" s="44"/>
      <c r="AA1912" s="44"/>
      <c r="CC1912" s="400"/>
    </row>
    <row r="1913" spans="24:81">
      <c r="X1913" s="44"/>
      <c r="Y1913" s="44"/>
      <c r="Z1913" s="44"/>
      <c r="AA1913" s="44"/>
      <c r="CC1913" s="400"/>
    </row>
    <row r="1914" spans="24:81">
      <c r="X1914" s="44"/>
      <c r="Y1914" s="44"/>
      <c r="Z1914" s="44"/>
      <c r="AA1914" s="44"/>
      <c r="CC1914" s="400"/>
    </row>
    <row r="1915" spans="24:81">
      <c r="X1915" s="44"/>
      <c r="Y1915" s="44"/>
      <c r="Z1915" s="44"/>
      <c r="AA1915" s="44"/>
      <c r="CC1915" s="400"/>
    </row>
    <row r="1916" spans="24:81">
      <c r="X1916" s="44"/>
      <c r="Y1916" s="44"/>
      <c r="Z1916" s="44"/>
      <c r="AA1916" s="44"/>
      <c r="CC1916" s="400"/>
    </row>
    <row r="1917" spans="24:81">
      <c r="X1917" s="44"/>
      <c r="Y1917" s="44"/>
      <c r="Z1917" s="44"/>
      <c r="AA1917" s="44"/>
      <c r="CC1917" s="400"/>
    </row>
    <row r="1918" spans="24:81">
      <c r="X1918" s="44"/>
      <c r="Y1918" s="44"/>
      <c r="Z1918" s="44"/>
      <c r="AA1918" s="44"/>
      <c r="CC1918" s="400"/>
    </row>
    <row r="1919" spans="24:81">
      <c r="X1919" s="44"/>
      <c r="Y1919" s="44"/>
      <c r="Z1919" s="44"/>
      <c r="AA1919" s="44"/>
      <c r="CC1919" s="400"/>
    </row>
    <row r="1920" spans="24:81">
      <c r="X1920" s="44"/>
      <c r="Y1920" s="44"/>
      <c r="Z1920" s="44"/>
      <c r="AA1920" s="44"/>
      <c r="CC1920" s="400"/>
    </row>
    <row r="1921" spans="24:81">
      <c r="X1921" s="44"/>
      <c r="Y1921" s="44"/>
      <c r="Z1921" s="44"/>
      <c r="AA1921" s="44"/>
      <c r="CC1921" s="400"/>
    </row>
    <row r="1922" spans="24:81">
      <c r="X1922" s="44"/>
      <c r="Y1922" s="44"/>
      <c r="Z1922" s="44"/>
      <c r="AA1922" s="44"/>
      <c r="CC1922" s="400"/>
    </row>
    <row r="1923" spans="24:81">
      <c r="X1923" s="44"/>
      <c r="Y1923" s="44"/>
      <c r="Z1923" s="44"/>
      <c r="AA1923" s="44"/>
      <c r="CC1923" s="400"/>
    </row>
    <row r="1924" spans="24:81">
      <c r="X1924" s="44"/>
      <c r="Y1924" s="44"/>
      <c r="Z1924" s="44"/>
      <c r="AA1924" s="44"/>
      <c r="CC1924" s="400"/>
    </row>
    <row r="1925" spans="24:81">
      <c r="X1925" s="44"/>
      <c r="Y1925" s="44"/>
      <c r="Z1925" s="44"/>
      <c r="AA1925" s="44"/>
      <c r="CC1925" s="400"/>
    </row>
    <row r="1926" spans="24:81">
      <c r="X1926" s="44"/>
      <c r="Y1926" s="44"/>
      <c r="Z1926" s="44"/>
      <c r="AA1926" s="44"/>
      <c r="CC1926" s="400"/>
    </row>
    <row r="1927" spans="24:81">
      <c r="X1927" s="44"/>
      <c r="Y1927" s="44"/>
      <c r="Z1927" s="44"/>
      <c r="AA1927" s="44"/>
      <c r="CC1927" s="400"/>
    </row>
    <row r="1928" spans="24:81">
      <c r="X1928" s="44"/>
      <c r="Y1928" s="44"/>
      <c r="Z1928" s="44"/>
      <c r="AA1928" s="44"/>
      <c r="CC1928" s="400"/>
    </row>
    <row r="1929" spans="24:81">
      <c r="X1929" s="44"/>
      <c r="Y1929" s="44"/>
      <c r="Z1929" s="44"/>
      <c r="AA1929" s="44"/>
      <c r="CC1929" s="400"/>
    </row>
    <row r="1930" spans="24:81">
      <c r="X1930" s="44"/>
      <c r="Y1930" s="44"/>
      <c r="Z1930" s="44"/>
      <c r="AA1930" s="44"/>
      <c r="CC1930" s="400"/>
    </row>
    <row r="1931" spans="24:81">
      <c r="X1931" s="44"/>
      <c r="Y1931" s="44"/>
      <c r="Z1931" s="44"/>
      <c r="AA1931" s="44"/>
      <c r="CC1931" s="400"/>
    </row>
    <row r="1932" spans="24:81">
      <c r="X1932" s="44"/>
      <c r="Y1932" s="44"/>
      <c r="Z1932" s="44"/>
      <c r="AA1932" s="44"/>
      <c r="CC1932" s="400"/>
    </row>
    <row r="1933" spans="24:81">
      <c r="X1933" s="44"/>
      <c r="Y1933" s="44"/>
      <c r="Z1933" s="44"/>
      <c r="AA1933" s="44"/>
      <c r="CC1933" s="400"/>
    </row>
    <row r="1934" spans="24:81">
      <c r="X1934" s="44"/>
      <c r="Y1934" s="44"/>
      <c r="Z1934" s="44"/>
      <c r="AA1934" s="44"/>
      <c r="CC1934" s="400"/>
    </row>
    <row r="1935" spans="24:81">
      <c r="X1935" s="44"/>
      <c r="Y1935" s="44"/>
      <c r="Z1935" s="44"/>
      <c r="AA1935" s="44"/>
      <c r="CC1935" s="400"/>
    </row>
    <row r="1936" spans="24:81">
      <c r="X1936" s="44"/>
      <c r="Y1936" s="44"/>
      <c r="Z1936" s="44"/>
      <c r="AA1936" s="44"/>
      <c r="CC1936" s="400"/>
    </row>
    <row r="1937" spans="24:81">
      <c r="X1937" s="44"/>
      <c r="Y1937" s="44"/>
      <c r="Z1937" s="44"/>
      <c r="AA1937" s="44"/>
      <c r="CC1937" s="400"/>
    </row>
    <row r="1938" spans="24:81">
      <c r="X1938" s="44"/>
      <c r="Y1938" s="44"/>
      <c r="Z1938" s="44"/>
      <c r="AA1938" s="44"/>
      <c r="CC1938" s="400"/>
    </row>
    <row r="1939" spans="24:81">
      <c r="X1939" s="44"/>
      <c r="Y1939" s="44"/>
      <c r="Z1939" s="44"/>
      <c r="AA1939" s="44"/>
      <c r="CC1939" s="400"/>
    </row>
    <row r="1940" spans="24:81">
      <c r="X1940" s="44"/>
      <c r="Y1940" s="44"/>
      <c r="Z1940" s="44"/>
      <c r="AA1940" s="44"/>
      <c r="CC1940" s="400"/>
    </row>
    <row r="1941" spans="24:81">
      <c r="X1941" s="44"/>
      <c r="Y1941" s="44"/>
      <c r="Z1941" s="44"/>
      <c r="AA1941" s="44"/>
      <c r="CC1941" s="400"/>
    </row>
    <row r="1942" spans="24:81">
      <c r="X1942" s="44"/>
      <c r="Y1942" s="44"/>
      <c r="Z1942" s="44"/>
      <c r="AA1942" s="44"/>
      <c r="CC1942" s="400"/>
    </row>
    <row r="1943" spans="24:81">
      <c r="X1943" s="44"/>
      <c r="Y1943" s="44"/>
      <c r="Z1943" s="44"/>
      <c r="AA1943" s="44"/>
      <c r="CC1943" s="400"/>
    </row>
    <row r="1944" spans="24:81">
      <c r="X1944" s="44"/>
      <c r="Y1944" s="44"/>
      <c r="Z1944" s="44"/>
      <c r="AA1944" s="44"/>
      <c r="CC1944" s="400"/>
    </row>
    <row r="1945" spans="24:81">
      <c r="X1945" s="44"/>
      <c r="Y1945" s="44"/>
      <c r="Z1945" s="44"/>
      <c r="AA1945" s="44"/>
      <c r="CC1945" s="400"/>
    </row>
    <row r="1946" spans="24:81">
      <c r="X1946" s="44"/>
      <c r="Y1946" s="44"/>
      <c r="Z1946" s="44"/>
      <c r="AA1946" s="44"/>
      <c r="CC1946" s="400"/>
    </row>
    <row r="1947" spans="24:81">
      <c r="X1947" s="44"/>
      <c r="Y1947" s="44"/>
      <c r="Z1947" s="44"/>
      <c r="AA1947" s="44"/>
      <c r="CC1947" s="400"/>
    </row>
    <row r="1948" spans="24:81">
      <c r="X1948" s="44"/>
      <c r="Y1948" s="44"/>
      <c r="Z1948" s="44"/>
      <c r="AA1948" s="44"/>
      <c r="CC1948" s="400"/>
    </row>
    <row r="1949" spans="24:81">
      <c r="X1949" s="44"/>
      <c r="Y1949" s="44"/>
      <c r="Z1949" s="44"/>
      <c r="AA1949" s="44"/>
      <c r="CC1949" s="400"/>
    </row>
    <row r="1950" spans="24:81">
      <c r="X1950" s="44"/>
      <c r="Y1950" s="44"/>
      <c r="Z1950" s="44"/>
      <c r="AA1950" s="44"/>
      <c r="CC1950" s="400"/>
    </row>
    <row r="1951" spans="24:81">
      <c r="X1951" s="44"/>
      <c r="Y1951" s="44"/>
      <c r="Z1951" s="44"/>
      <c r="AA1951" s="44"/>
      <c r="CC1951" s="400"/>
    </row>
    <row r="1952" spans="24:81">
      <c r="X1952" s="44"/>
      <c r="Y1952" s="44"/>
      <c r="Z1952" s="44"/>
      <c r="AA1952" s="44"/>
      <c r="CC1952" s="400"/>
    </row>
    <row r="1953" spans="24:81">
      <c r="X1953" s="44"/>
      <c r="Y1953" s="44"/>
      <c r="Z1953" s="44"/>
      <c r="AA1953" s="44"/>
      <c r="CC1953" s="400"/>
    </row>
    <row r="1954" spans="24:81">
      <c r="X1954" s="44"/>
      <c r="Y1954" s="44"/>
      <c r="Z1954" s="44"/>
      <c r="AA1954" s="44"/>
      <c r="CC1954" s="400"/>
    </row>
    <row r="1955" spans="24:81">
      <c r="X1955" s="44"/>
      <c r="Y1955" s="44"/>
      <c r="Z1955" s="44"/>
      <c r="AA1955" s="44"/>
      <c r="CC1955" s="400"/>
    </row>
    <row r="1956" spans="24:81">
      <c r="X1956" s="44"/>
      <c r="Y1956" s="44"/>
      <c r="Z1956" s="44"/>
      <c r="AA1956" s="44"/>
      <c r="CC1956" s="400"/>
    </row>
    <row r="1957" spans="24:81">
      <c r="X1957" s="44"/>
      <c r="Y1957" s="44"/>
      <c r="Z1957" s="44"/>
      <c r="AA1957" s="44"/>
      <c r="CC1957" s="400"/>
    </row>
    <row r="1958" spans="24:81">
      <c r="X1958" s="44"/>
      <c r="Y1958" s="44"/>
      <c r="Z1958" s="44"/>
      <c r="AA1958" s="44"/>
      <c r="CC1958" s="400"/>
    </row>
    <row r="1959" spans="24:81">
      <c r="X1959" s="44"/>
      <c r="Y1959" s="44"/>
      <c r="Z1959" s="44"/>
      <c r="AA1959" s="44"/>
      <c r="CC1959" s="400"/>
    </row>
    <row r="1960" spans="24:81">
      <c r="X1960" s="44"/>
      <c r="Y1960" s="44"/>
      <c r="Z1960" s="44"/>
      <c r="AA1960" s="44"/>
      <c r="CC1960" s="400"/>
    </row>
    <row r="1961" spans="24:81">
      <c r="X1961" s="44"/>
      <c r="Y1961" s="44"/>
      <c r="Z1961" s="44"/>
      <c r="AA1961" s="44"/>
      <c r="CC1961" s="400"/>
    </row>
    <row r="1962" spans="24:81">
      <c r="X1962" s="44"/>
      <c r="Y1962" s="44"/>
      <c r="Z1962" s="44"/>
      <c r="AA1962" s="44"/>
      <c r="CC1962" s="400"/>
    </row>
    <row r="1963" spans="24:81">
      <c r="X1963" s="44"/>
      <c r="Y1963" s="44"/>
      <c r="Z1963" s="44"/>
      <c r="AA1963" s="44"/>
      <c r="CC1963" s="400"/>
    </row>
    <row r="1964" spans="24:81">
      <c r="X1964" s="44"/>
      <c r="Y1964" s="44"/>
      <c r="Z1964" s="44"/>
      <c r="AA1964" s="44"/>
      <c r="CC1964" s="400"/>
    </row>
    <row r="1965" spans="24:81">
      <c r="X1965" s="44"/>
      <c r="Y1965" s="44"/>
      <c r="Z1965" s="44"/>
      <c r="AA1965" s="44"/>
      <c r="CC1965" s="400"/>
    </row>
    <row r="1966" spans="24:81">
      <c r="X1966" s="44"/>
      <c r="Y1966" s="44"/>
      <c r="Z1966" s="44"/>
      <c r="AA1966" s="44"/>
      <c r="CC1966" s="400"/>
    </row>
    <row r="1967" spans="24:81">
      <c r="X1967" s="44"/>
      <c r="Y1967" s="44"/>
      <c r="Z1967" s="44"/>
      <c r="AA1967" s="44"/>
      <c r="CC1967" s="400"/>
    </row>
    <row r="1968" spans="24:81">
      <c r="X1968" s="44"/>
      <c r="Y1968" s="44"/>
      <c r="Z1968" s="44"/>
      <c r="AA1968" s="44"/>
      <c r="CC1968" s="400"/>
    </row>
    <row r="1969" spans="24:81">
      <c r="X1969" s="44"/>
      <c r="Y1969" s="44"/>
      <c r="Z1969" s="44"/>
      <c r="AA1969" s="44"/>
      <c r="CC1969" s="400"/>
    </row>
    <row r="1970" spans="24:81">
      <c r="X1970" s="44"/>
      <c r="Y1970" s="44"/>
      <c r="Z1970" s="44"/>
      <c r="AA1970" s="44"/>
      <c r="CC1970" s="400"/>
    </row>
    <row r="1971" spans="24:81">
      <c r="X1971" s="44"/>
      <c r="Y1971" s="44"/>
      <c r="Z1971" s="44"/>
      <c r="AA1971" s="44"/>
      <c r="CC1971" s="400"/>
    </row>
    <row r="1972" spans="24:81">
      <c r="X1972" s="44"/>
      <c r="Y1972" s="44"/>
      <c r="Z1972" s="44"/>
      <c r="AA1972" s="44"/>
      <c r="CC1972" s="400"/>
    </row>
    <row r="1973" spans="24:81">
      <c r="X1973" s="44"/>
      <c r="Y1973" s="44"/>
      <c r="Z1973" s="44"/>
      <c r="AA1973" s="44"/>
      <c r="CC1973" s="400"/>
    </row>
    <row r="1974" spans="24:81">
      <c r="X1974" s="44"/>
      <c r="Y1974" s="44"/>
      <c r="Z1974" s="44"/>
      <c r="AA1974" s="44"/>
      <c r="CC1974" s="400"/>
    </row>
    <row r="1975" spans="24:81">
      <c r="X1975" s="44"/>
      <c r="Y1975" s="44"/>
      <c r="Z1975" s="44"/>
      <c r="AA1975" s="44"/>
      <c r="CC1975" s="400"/>
    </row>
    <row r="1976" spans="24:81">
      <c r="X1976" s="44"/>
      <c r="Y1976" s="44"/>
      <c r="Z1976" s="44"/>
      <c r="AA1976" s="44"/>
      <c r="CC1976" s="400"/>
    </row>
    <row r="1977" spans="24:81">
      <c r="X1977" s="44"/>
      <c r="Y1977" s="44"/>
      <c r="Z1977" s="44"/>
      <c r="AA1977" s="44"/>
      <c r="CC1977" s="400"/>
    </row>
    <row r="1978" spans="24:81">
      <c r="X1978" s="44"/>
      <c r="Y1978" s="44"/>
      <c r="Z1978" s="44"/>
      <c r="AA1978" s="44"/>
      <c r="CC1978" s="400"/>
    </row>
    <row r="1979" spans="24:81">
      <c r="X1979" s="44"/>
      <c r="Y1979" s="44"/>
      <c r="Z1979" s="44"/>
      <c r="AA1979" s="44"/>
      <c r="CC1979" s="400"/>
    </row>
    <row r="1980" spans="24:81">
      <c r="X1980" s="44"/>
      <c r="Y1980" s="44"/>
      <c r="Z1980" s="44"/>
      <c r="AA1980" s="44"/>
      <c r="CC1980" s="400"/>
    </row>
    <row r="1981" spans="24:81">
      <c r="X1981" s="44"/>
      <c r="Y1981" s="44"/>
      <c r="Z1981" s="44"/>
      <c r="AA1981" s="44"/>
      <c r="CC1981" s="400"/>
    </row>
    <row r="1982" spans="24:81">
      <c r="X1982" s="44"/>
      <c r="Y1982" s="44"/>
      <c r="Z1982" s="44"/>
      <c r="AA1982" s="44"/>
      <c r="CC1982" s="400"/>
    </row>
    <row r="1983" spans="24:81">
      <c r="X1983" s="44"/>
      <c r="Y1983" s="44"/>
      <c r="Z1983" s="44"/>
      <c r="AA1983" s="44"/>
      <c r="CC1983" s="400"/>
    </row>
    <row r="1984" spans="24:81">
      <c r="X1984" s="44"/>
      <c r="Y1984" s="44"/>
      <c r="Z1984" s="44"/>
      <c r="AA1984" s="44"/>
      <c r="CC1984" s="400"/>
    </row>
    <row r="1985" spans="24:81">
      <c r="X1985" s="44"/>
      <c r="Y1985" s="44"/>
      <c r="Z1985" s="44"/>
      <c r="AA1985" s="44"/>
      <c r="CC1985" s="400"/>
    </row>
    <row r="1986" spans="24:81">
      <c r="X1986" s="44"/>
      <c r="Y1986" s="44"/>
      <c r="Z1986" s="44"/>
      <c r="AA1986" s="44"/>
      <c r="CC1986" s="400"/>
    </row>
    <row r="1987" spans="24:81">
      <c r="X1987" s="44"/>
      <c r="Y1987" s="44"/>
      <c r="Z1987" s="44"/>
      <c r="AA1987" s="44"/>
      <c r="CC1987" s="400"/>
    </row>
    <row r="1988" spans="24:81">
      <c r="X1988" s="44"/>
      <c r="Y1988" s="44"/>
      <c r="Z1988" s="44"/>
      <c r="AA1988" s="44"/>
      <c r="CC1988" s="400"/>
    </row>
    <row r="1989" spans="24:81">
      <c r="X1989" s="44"/>
      <c r="Y1989" s="44"/>
      <c r="Z1989" s="44"/>
      <c r="AA1989" s="44"/>
      <c r="CC1989" s="400"/>
    </row>
    <row r="1990" spans="24:81">
      <c r="X1990" s="44"/>
      <c r="Y1990" s="44"/>
      <c r="Z1990" s="44"/>
      <c r="AA1990" s="44"/>
      <c r="CC1990" s="400"/>
    </row>
    <row r="1991" spans="24:81">
      <c r="X1991" s="44"/>
      <c r="Y1991" s="44"/>
      <c r="Z1991" s="44"/>
      <c r="AA1991" s="44"/>
      <c r="CC1991" s="400"/>
    </row>
    <row r="1992" spans="24:81">
      <c r="X1992" s="44"/>
      <c r="Y1992" s="44"/>
      <c r="Z1992" s="44"/>
      <c r="AA1992" s="44"/>
      <c r="CC1992" s="400"/>
    </row>
    <row r="1993" spans="24:81">
      <c r="X1993" s="44"/>
      <c r="Y1993" s="44"/>
      <c r="Z1993" s="44"/>
      <c r="AA1993" s="44"/>
      <c r="CC1993" s="400"/>
    </row>
    <row r="1994" spans="24:81">
      <c r="X1994" s="44"/>
      <c r="Y1994" s="44"/>
      <c r="Z1994" s="44"/>
      <c r="AA1994" s="44"/>
      <c r="CC1994" s="400"/>
    </row>
    <row r="1995" spans="24:81">
      <c r="X1995" s="44"/>
      <c r="Y1995" s="44"/>
      <c r="Z1995" s="44"/>
      <c r="AA1995" s="44"/>
      <c r="CC1995" s="400"/>
    </row>
    <row r="1996" spans="24:81">
      <c r="X1996" s="44"/>
      <c r="Y1996" s="44"/>
      <c r="Z1996" s="44"/>
      <c r="AA1996" s="44"/>
      <c r="CC1996" s="400"/>
    </row>
    <row r="1997" spans="24:81">
      <c r="X1997" s="44"/>
      <c r="Y1997" s="44"/>
      <c r="Z1997" s="44"/>
      <c r="AA1997" s="44"/>
      <c r="CC1997" s="400"/>
    </row>
    <row r="1998" spans="24:81">
      <c r="X1998" s="44"/>
      <c r="Y1998" s="44"/>
      <c r="Z1998" s="44"/>
      <c r="AA1998" s="44"/>
      <c r="CC1998" s="400"/>
    </row>
    <row r="1999" spans="24:81">
      <c r="X1999" s="44"/>
      <c r="Y1999" s="44"/>
      <c r="Z1999" s="44"/>
      <c r="AA1999" s="44"/>
      <c r="CC1999" s="400"/>
    </row>
    <row r="2000" spans="24:81">
      <c r="X2000" s="44"/>
      <c r="Y2000" s="44"/>
      <c r="Z2000" s="44"/>
      <c r="AA2000" s="44"/>
      <c r="CC2000" s="400"/>
    </row>
    <row r="2001" spans="24:81">
      <c r="X2001" s="44"/>
      <c r="Y2001" s="44"/>
      <c r="Z2001" s="44"/>
      <c r="AA2001" s="44"/>
      <c r="CC2001" s="400"/>
    </row>
    <row r="2002" spans="24:81">
      <c r="X2002" s="44"/>
      <c r="Y2002" s="44"/>
      <c r="Z2002" s="44"/>
      <c r="AA2002" s="44"/>
      <c r="CC2002" s="400"/>
    </row>
    <row r="2003" spans="24:81">
      <c r="X2003" s="44"/>
      <c r="Y2003" s="44"/>
      <c r="Z2003" s="44"/>
      <c r="AA2003" s="44"/>
      <c r="CC2003" s="400"/>
    </row>
    <row r="2004" spans="24:81">
      <c r="X2004" s="44"/>
      <c r="Y2004" s="44"/>
      <c r="Z2004" s="44"/>
      <c r="AA2004" s="44"/>
      <c r="CC2004" s="400"/>
    </row>
    <row r="2005" spans="24:81">
      <c r="X2005" s="44"/>
      <c r="Y2005" s="44"/>
      <c r="Z2005" s="44"/>
      <c r="AA2005" s="44"/>
      <c r="CC2005" s="400"/>
    </row>
    <row r="2006" spans="24:81">
      <c r="X2006" s="44"/>
      <c r="Y2006" s="44"/>
      <c r="Z2006" s="44"/>
      <c r="AA2006" s="44"/>
      <c r="CC2006" s="400"/>
    </row>
    <row r="2007" spans="24:81">
      <c r="X2007" s="44"/>
      <c r="Y2007" s="44"/>
      <c r="Z2007" s="44"/>
      <c r="AA2007" s="44"/>
      <c r="CC2007" s="400"/>
    </row>
    <row r="2008" spans="24:81">
      <c r="X2008" s="44"/>
      <c r="Y2008" s="44"/>
      <c r="Z2008" s="44"/>
      <c r="AA2008" s="44"/>
      <c r="CC2008" s="400"/>
    </row>
    <row r="2009" spans="24:81">
      <c r="X2009" s="44"/>
      <c r="Y2009" s="44"/>
      <c r="Z2009" s="44"/>
      <c r="AA2009" s="44"/>
      <c r="CC2009" s="400"/>
    </row>
    <row r="2010" spans="24:81">
      <c r="X2010" s="44"/>
      <c r="Y2010" s="44"/>
      <c r="Z2010" s="44"/>
      <c r="AA2010" s="44"/>
      <c r="CC2010" s="400"/>
    </row>
    <row r="2011" spans="24:81">
      <c r="X2011" s="44"/>
      <c r="Y2011" s="44"/>
      <c r="Z2011" s="44"/>
      <c r="AA2011" s="44"/>
      <c r="CC2011" s="400"/>
    </row>
    <row r="2012" spans="24:81">
      <c r="X2012" s="44"/>
      <c r="Y2012" s="44"/>
      <c r="Z2012" s="44"/>
      <c r="AA2012" s="44"/>
      <c r="CC2012" s="400"/>
    </row>
    <row r="2013" spans="24:81">
      <c r="X2013" s="44"/>
      <c r="Y2013" s="44"/>
      <c r="Z2013" s="44"/>
      <c r="AA2013" s="44"/>
      <c r="CC2013" s="400"/>
    </row>
    <row r="2014" spans="24:81">
      <c r="X2014" s="44"/>
      <c r="Y2014" s="44"/>
      <c r="Z2014" s="44"/>
      <c r="AA2014" s="44"/>
      <c r="CC2014" s="400"/>
    </row>
    <row r="2015" spans="24:81">
      <c r="X2015" s="44"/>
      <c r="Y2015" s="44"/>
      <c r="Z2015" s="44"/>
      <c r="AA2015" s="44"/>
      <c r="CC2015" s="400"/>
    </row>
    <row r="2016" spans="24:81">
      <c r="X2016" s="44"/>
      <c r="Y2016" s="44"/>
      <c r="Z2016" s="44"/>
      <c r="AA2016" s="44"/>
      <c r="CC2016" s="400"/>
    </row>
    <row r="2017" spans="24:81">
      <c r="X2017" s="44"/>
      <c r="Y2017" s="44"/>
      <c r="Z2017" s="44"/>
      <c r="AA2017" s="44"/>
      <c r="CC2017" s="400"/>
    </row>
    <row r="2018" spans="24:81">
      <c r="X2018" s="44"/>
      <c r="Y2018" s="44"/>
      <c r="Z2018" s="44"/>
      <c r="AA2018" s="44"/>
      <c r="CC2018" s="400"/>
    </row>
    <row r="2019" spans="24:81">
      <c r="X2019" s="44"/>
      <c r="Y2019" s="44"/>
      <c r="Z2019" s="44"/>
      <c r="AA2019" s="44"/>
      <c r="CC2019" s="400"/>
    </row>
    <row r="2020" spans="24:81">
      <c r="X2020" s="44"/>
      <c r="Y2020" s="44"/>
      <c r="Z2020" s="44"/>
      <c r="AA2020" s="44"/>
      <c r="CC2020" s="400"/>
    </row>
    <row r="2021" spans="24:81">
      <c r="X2021" s="44"/>
      <c r="Y2021" s="44"/>
      <c r="Z2021" s="44"/>
      <c r="AA2021" s="44"/>
      <c r="CC2021" s="400"/>
    </row>
    <row r="2022" spans="24:81">
      <c r="X2022" s="44"/>
      <c r="Y2022" s="44"/>
      <c r="Z2022" s="44"/>
      <c r="AA2022" s="44"/>
      <c r="CC2022" s="400"/>
    </row>
    <row r="2023" spans="24:81">
      <c r="X2023" s="44"/>
      <c r="Y2023" s="44"/>
      <c r="Z2023" s="44"/>
      <c r="AA2023" s="44"/>
      <c r="CC2023" s="400"/>
    </row>
    <row r="2024" spans="24:81">
      <c r="X2024" s="44"/>
      <c r="Y2024" s="44"/>
      <c r="Z2024" s="44"/>
      <c r="AA2024" s="44"/>
      <c r="CC2024" s="400"/>
    </row>
    <row r="2025" spans="24:81">
      <c r="X2025" s="44"/>
      <c r="Y2025" s="44"/>
      <c r="Z2025" s="44"/>
      <c r="AA2025" s="44"/>
      <c r="CC2025" s="400"/>
    </row>
    <row r="2026" spans="24:81">
      <c r="X2026" s="44"/>
      <c r="Y2026" s="44"/>
      <c r="Z2026" s="44"/>
      <c r="AA2026" s="44"/>
      <c r="CC2026" s="400"/>
    </row>
    <row r="2027" spans="24:81">
      <c r="X2027" s="44"/>
      <c r="Y2027" s="44"/>
      <c r="Z2027" s="44"/>
      <c r="AA2027" s="44"/>
      <c r="CC2027" s="400"/>
    </row>
    <row r="2028" spans="24:81">
      <c r="X2028" s="44"/>
      <c r="Y2028" s="44"/>
      <c r="Z2028" s="44"/>
      <c r="AA2028" s="44"/>
      <c r="CC2028" s="400"/>
    </row>
    <row r="2029" spans="24:81">
      <c r="X2029" s="44"/>
      <c r="Y2029" s="44"/>
      <c r="Z2029" s="44"/>
      <c r="AA2029" s="44"/>
      <c r="CC2029" s="400"/>
    </row>
    <row r="2030" spans="24:81">
      <c r="X2030" s="44"/>
      <c r="Y2030" s="44"/>
      <c r="Z2030" s="44"/>
      <c r="AA2030" s="44"/>
      <c r="CC2030" s="400"/>
    </row>
    <row r="2031" spans="24:81">
      <c r="X2031" s="44"/>
      <c r="Y2031" s="44"/>
      <c r="Z2031" s="44"/>
      <c r="AA2031" s="44"/>
      <c r="CC2031" s="400"/>
    </row>
    <row r="2032" spans="24:81">
      <c r="X2032" s="44"/>
      <c r="Y2032" s="44"/>
      <c r="Z2032" s="44"/>
      <c r="AA2032" s="44"/>
      <c r="CC2032" s="400"/>
    </row>
    <row r="2033" spans="24:81">
      <c r="X2033" s="44"/>
      <c r="Y2033" s="44"/>
      <c r="Z2033" s="44"/>
      <c r="AA2033" s="44"/>
      <c r="CC2033" s="400"/>
    </row>
    <row r="2034" spans="24:81">
      <c r="X2034" s="44"/>
      <c r="Y2034" s="44"/>
      <c r="Z2034" s="44"/>
      <c r="AA2034" s="44"/>
      <c r="CC2034" s="400"/>
    </row>
    <row r="2035" spans="24:81">
      <c r="X2035" s="44"/>
      <c r="Y2035" s="44"/>
      <c r="Z2035" s="44"/>
      <c r="AA2035" s="44"/>
      <c r="CC2035" s="400"/>
    </row>
    <row r="2036" spans="24:81">
      <c r="X2036" s="44"/>
      <c r="Y2036" s="44"/>
      <c r="Z2036" s="44"/>
      <c r="AA2036" s="44"/>
      <c r="CC2036" s="400"/>
    </row>
    <row r="2037" spans="24:81">
      <c r="X2037" s="44"/>
      <c r="Y2037" s="44"/>
      <c r="Z2037" s="44"/>
      <c r="AA2037" s="44"/>
      <c r="CC2037" s="400"/>
    </row>
    <row r="2038" spans="24:81">
      <c r="X2038" s="44"/>
      <c r="Y2038" s="44"/>
      <c r="Z2038" s="44"/>
      <c r="AA2038" s="44"/>
      <c r="CC2038" s="400"/>
    </row>
    <row r="2039" spans="24:81">
      <c r="X2039" s="44"/>
      <c r="Y2039" s="44"/>
      <c r="Z2039" s="44"/>
      <c r="AA2039" s="44"/>
      <c r="CC2039" s="400"/>
    </row>
    <row r="2040" spans="24:81">
      <c r="X2040" s="44"/>
      <c r="Y2040" s="44"/>
      <c r="Z2040" s="44"/>
      <c r="AA2040" s="44"/>
      <c r="CC2040" s="400"/>
    </row>
    <row r="2041" spans="24:81">
      <c r="X2041" s="44"/>
      <c r="Y2041" s="44"/>
      <c r="Z2041" s="44"/>
      <c r="AA2041" s="44"/>
      <c r="CC2041" s="400"/>
    </row>
    <row r="2042" spans="24:81">
      <c r="X2042" s="44"/>
      <c r="Y2042" s="44"/>
      <c r="Z2042" s="44"/>
      <c r="AA2042" s="44"/>
      <c r="CC2042" s="400"/>
    </row>
    <row r="2043" spans="24:81">
      <c r="X2043" s="44"/>
      <c r="Y2043" s="44"/>
      <c r="Z2043" s="44"/>
      <c r="AA2043" s="44"/>
      <c r="CC2043" s="400"/>
    </row>
    <row r="2044" spans="24:81">
      <c r="X2044" s="44"/>
      <c r="Y2044" s="44"/>
      <c r="Z2044" s="44"/>
      <c r="AA2044" s="44"/>
      <c r="CC2044" s="400"/>
    </row>
    <row r="2045" spans="24:81">
      <c r="X2045" s="44"/>
      <c r="Y2045" s="44"/>
      <c r="Z2045" s="44"/>
      <c r="AA2045" s="44"/>
      <c r="CC2045" s="400"/>
    </row>
    <row r="2046" spans="24:81">
      <c r="X2046" s="44"/>
      <c r="Y2046" s="44"/>
      <c r="Z2046" s="44"/>
      <c r="AA2046" s="44"/>
      <c r="CC2046" s="400"/>
    </row>
    <row r="2047" spans="24:81">
      <c r="X2047" s="44"/>
      <c r="Y2047" s="44"/>
      <c r="Z2047" s="44"/>
      <c r="AA2047" s="44"/>
      <c r="CC2047" s="400"/>
    </row>
    <row r="2048" spans="24:81">
      <c r="X2048" s="44"/>
      <c r="Y2048" s="44"/>
      <c r="Z2048" s="44"/>
      <c r="AA2048" s="44"/>
      <c r="CC2048" s="400"/>
    </row>
    <row r="2049" spans="24:81">
      <c r="X2049" s="44"/>
      <c r="Y2049" s="44"/>
      <c r="Z2049" s="44"/>
      <c r="AA2049" s="44"/>
      <c r="CC2049" s="400"/>
    </row>
    <row r="2050" spans="24:81">
      <c r="X2050" s="44"/>
      <c r="Y2050" s="44"/>
      <c r="Z2050" s="44"/>
      <c r="AA2050" s="44"/>
      <c r="CC2050" s="400"/>
    </row>
    <row r="2051" spans="24:81">
      <c r="X2051" s="44"/>
      <c r="Y2051" s="44"/>
      <c r="Z2051" s="44"/>
      <c r="AA2051" s="44"/>
      <c r="CC2051" s="400"/>
    </row>
    <row r="2052" spans="24:81">
      <c r="X2052" s="44"/>
      <c r="Y2052" s="44"/>
      <c r="Z2052" s="44"/>
      <c r="AA2052" s="44"/>
      <c r="CC2052" s="400"/>
    </row>
    <row r="2053" spans="24:81">
      <c r="X2053" s="44"/>
      <c r="Y2053" s="44"/>
      <c r="Z2053" s="44"/>
      <c r="AA2053" s="44"/>
      <c r="CC2053" s="400"/>
    </row>
    <row r="2054" spans="24:81">
      <c r="X2054" s="44"/>
      <c r="Y2054" s="44"/>
      <c r="Z2054" s="44"/>
      <c r="AA2054" s="44"/>
      <c r="CC2054" s="400"/>
    </row>
    <row r="2055" spans="24:81">
      <c r="X2055" s="44"/>
      <c r="Y2055" s="44"/>
      <c r="Z2055" s="44"/>
      <c r="AA2055" s="44"/>
      <c r="CC2055" s="400"/>
    </row>
    <row r="2056" spans="24:81">
      <c r="X2056" s="44"/>
      <c r="Y2056" s="44"/>
      <c r="Z2056" s="44"/>
      <c r="AA2056" s="44"/>
      <c r="CC2056" s="400"/>
    </row>
    <row r="2057" spans="24:81">
      <c r="X2057" s="44"/>
      <c r="Y2057" s="44"/>
      <c r="Z2057" s="44"/>
      <c r="AA2057" s="44"/>
      <c r="CC2057" s="400"/>
    </row>
    <row r="2058" spans="24:81">
      <c r="X2058" s="44"/>
      <c r="Y2058" s="44"/>
      <c r="Z2058" s="44"/>
      <c r="AA2058" s="44"/>
      <c r="CC2058" s="400"/>
    </row>
    <row r="2059" spans="24:81">
      <c r="X2059" s="44"/>
      <c r="Y2059" s="44"/>
      <c r="Z2059" s="44"/>
      <c r="AA2059" s="44"/>
      <c r="CC2059" s="400"/>
    </row>
    <row r="2060" spans="24:81">
      <c r="X2060" s="44"/>
      <c r="Y2060" s="44"/>
      <c r="Z2060" s="44"/>
      <c r="AA2060" s="44"/>
      <c r="CC2060" s="400"/>
    </row>
    <row r="2061" spans="24:81">
      <c r="X2061" s="44"/>
      <c r="Y2061" s="44"/>
      <c r="Z2061" s="44"/>
      <c r="AA2061" s="44"/>
      <c r="CC2061" s="400"/>
    </row>
    <row r="2062" spans="24:81">
      <c r="X2062" s="44"/>
      <c r="Y2062" s="44"/>
      <c r="Z2062" s="44"/>
      <c r="AA2062" s="44"/>
      <c r="CC2062" s="400"/>
    </row>
    <row r="2063" spans="24:81">
      <c r="X2063" s="44"/>
      <c r="Y2063" s="44"/>
      <c r="Z2063" s="44"/>
      <c r="AA2063" s="44"/>
      <c r="CC2063" s="400"/>
    </row>
    <row r="2064" spans="24:81">
      <c r="X2064" s="44"/>
      <c r="Y2064" s="44"/>
      <c r="Z2064" s="44"/>
      <c r="AA2064" s="44"/>
      <c r="CC2064" s="400"/>
    </row>
    <row r="2065" spans="24:81">
      <c r="X2065" s="44"/>
      <c r="Y2065" s="44"/>
      <c r="Z2065" s="44"/>
      <c r="AA2065" s="44"/>
      <c r="CC2065" s="400"/>
    </row>
    <row r="2066" spans="24:81">
      <c r="X2066" s="44"/>
      <c r="Y2066" s="44"/>
      <c r="Z2066" s="44"/>
      <c r="AA2066" s="44"/>
      <c r="CC2066" s="400"/>
    </row>
    <row r="2067" spans="24:81">
      <c r="X2067" s="44"/>
      <c r="Y2067" s="44"/>
      <c r="Z2067" s="44"/>
      <c r="AA2067" s="44"/>
      <c r="CC2067" s="400"/>
    </row>
    <row r="2068" spans="24:81">
      <c r="X2068" s="44"/>
      <c r="Y2068" s="44"/>
      <c r="Z2068" s="44"/>
      <c r="AA2068" s="44"/>
      <c r="CC2068" s="400"/>
    </row>
    <row r="2069" spans="24:81">
      <c r="X2069" s="44"/>
      <c r="Y2069" s="44"/>
      <c r="Z2069" s="44"/>
      <c r="AA2069" s="44"/>
      <c r="CC2069" s="400"/>
    </row>
    <row r="2070" spans="24:81">
      <c r="X2070" s="44"/>
      <c r="Y2070" s="44"/>
      <c r="Z2070" s="44"/>
      <c r="AA2070" s="44"/>
      <c r="CC2070" s="400"/>
    </row>
    <row r="2071" spans="24:81">
      <c r="X2071" s="44"/>
      <c r="Y2071" s="44"/>
      <c r="Z2071" s="44"/>
      <c r="AA2071" s="44"/>
      <c r="CC2071" s="400"/>
    </row>
    <row r="2072" spans="24:81">
      <c r="X2072" s="44"/>
      <c r="Y2072" s="44"/>
      <c r="Z2072" s="44"/>
      <c r="AA2072" s="44"/>
      <c r="CC2072" s="400"/>
    </row>
    <row r="2073" spans="24:81">
      <c r="X2073" s="44"/>
      <c r="Y2073" s="44"/>
      <c r="Z2073" s="44"/>
      <c r="AA2073" s="44"/>
      <c r="CC2073" s="400"/>
    </row>
    <row r="2074" spans="24:81">
      <c r="X2074" s="44"/>
      <c r="Y2074" s="44"/>
      <c r="Z2074" s="44"/>
      <c r="AA2074" s="44"/>
      <c r="CC2074" s="400"/>
    </row>
    <row r="2075" spans="24:81">
      <c r="X2075" s="44"/>
      <c r="Y2075" s="44"/>
      <c r="Z2075" s="44"/>
      <c r="AA2075" s="44"/>
      <c r="CC2075" s="400"/>
    </row>
    <row r="2076" spans="24:81">
      <c r="X2076" s="44"/>
      <c r="Y2076" s="44"/>
      <c r="Z2076" s="44"/>
      <c r="AA2076" s="44"/>
      <c r="CC2076" s="400"/>
    </row>
    <row r="2077" spans="24:81">
      <c r="X2077" s="44"/>
      <c r="Y2077" s="44"/>
      <c r="Z2077" s="44"/>
      <c r="AA2077" s="44"/>
      <c r="CC2077" s="400"/>
    </row>
    <row r="2078" spans="24:81">
      <c r="X2078" s="44"/>
      <c r="Y2078" s="44"/>
      <c r="Z2078" s="44"/>
      <c r="AA2078" s="44"/>
      <c r="CC2078" s="400"/>
    </row>
    <row r="2079" spans="24:81">
      <c r="X2079" s="44"/>
      <c r="Y2079" s="44"/>
      <c r="Z2079" s="44"/>
      <c r="AA2079" s="44"/>
      <c r="CC2079" s="400"/>
    </row>
    <row r="2080" spans="24:81">
      <c r="X2080" s="44"/>
      <c r="Y2080" s="44"/>
      <c r="Z2080" s="44"/>
      <c r="AA2080" s="44"/>
      <c r="CC2080" s="400"/>
    </row>
    <row r="2081" spans="24:81">
      <c r="X2081" s="44"/>
      <c r="Y2081" s="44"/>
      <c r="Z2081" s="44"/>
      <c r="AA2081" s="44"/>
      <c r="CC2081" s="400"/>
    </row>
    <row r="2082" spans="24:81">
      <c r="X2082" s="44"/>
      <c r="Y2082" s="44"/>
      <c r="Z2082" s="44"/>
      <c r="AA2082" s="44"/>
      <c r="CC2082" s="400"/>
    </row>
    <row r="2083" spans="24:81">
      <c r="X2083" s="44"/>
      <c r="Y2083" s="44"/>
      <c r="Z2083" s="44"/>
      <c r="AA2083" s="44"/>
      <c r="CC2083" s="400"/>
    </row>
    <row r="2084" spans="24:81">
      <c r="X2084" s="44"/>
      <c r="Y2084" s="44"/>
      <c r="Z2084" s="44"/>
      <c r="AA2084" s="44"/>
      <c r="CC2084" s="400"/>
    </row>
    <row r="2085" spans="24:81">
      <c r="X2085" s="44"/>
      <c r="Y2085" s="44"/>
      <c r="Z2085" s="44"/>
      <c r="AA2085" s="44"/>
      <c r="CC2085" s="400"/>
    </row>
    <row r="2086" spans="24:81">
      <c r="X2086" s="44"/>
      <c r="Y2086" s="44"/>
      <c r="Z2086" s="44"/>
      <c r="AA2086" s="44"/>
      <c r="CC2086" s="400"/>
    </row>
    <row r="2087" spans="24:81">
      <c r="X2087" s="44"/>
      <c r="Y2087" s="44"/>
      <c r="Z2087" s="44"/>
      <c r="AA2087" s="44"/>
      <c r="CC2087" s="400"/>
    </row>
    <row r="2088" spans="24:81">
      <c r="X2088" s="44"/>
      <c r="Y2088" s="44"/>
      <c r="Z2088" s="44"/>
      <c r="AA2088" s="44"/>
      <c r="CC2088" s="400"/>
    </row>
    <row r="2089" spans="24:81">
      <c r="X2089" s="44"/>
      <c r="Y2089" s="44"/>
      <c r="Z2089" s="44"/>
      <c r="AA2089" s="44"/>
      <c r="CC2089" s="400"/>
    </row>
    <row r="2090" spans="24:81">
      <c r="X2090" s="44"/>
      <c r="Y2090" s="44"/>
      <c r="Z2090" s="44"/>
      <c r="AA2090" s="44"/>
      <c r="CC2090" s="400"/>
    </row>
    <row r="2091" spans="24:81">
      <c r="X2091" s="44"/>
      <c r="Y2091" s="44"/>
      <c r="Z2091" s="44"/>
      <c r="AA2091" s="44"/>
      <c r="CC2091" s="400"/>
    </row>
    <row r="2092" spans="24:81">
      <c r="X2092" s="44"/>
      <c r="Y2092" s="44"/>
      <c r="Z2092" s="44"/>
      <c r="AA2092" s="44"/>
      <c r="CC2092" s="400"/>
    </row>
    <row r="2093" spans="24:81">
      <c r="X2093" s="44"/>
      <c r="Y2093" s="44"/>
      <c r="Z2093" s="44"/>
      <c r="AA2093" s="44"/>
      <c r="CC2093" s="400"/>
    </row>
    <row r="2094" spans="24:81">
      <c r="X2094" s="44"/>
      <c r="Y2094" s="44"/>
      <c r="Z2094" s="44"/>
      <c r="AA2094" s="44"/>
      <c r="CC2094" s="400"/>
    </row>
    <row r="2095" spans="24:81">
      <c r="X2095" s="44"/>
      <c r="Y2095" s="44"/>
      <c r="Z2095" s="44"/>
      <c r="AA2095" s="44"/>
      <c r="CC2095" s="400"/>
    </row>
    <row r="2096" spans="24:81">
      <c r="X2096" s="44"/>
      <c r="Y2096" s="44"/>
      <c r="Z2096" s="44"/>
      <c r="AA2096" s="44"/>
      <c r="CC2096" s="400"/>
    </row>
    <row r="2097" spans="24:81">
      <c r="X2097" s="44"/>
      <c r="Y2097" s="44"/>
      <c r="Z2097" s="44"/>
      <c r="AA2097" s="44"/>
      <c r="CC2097" s="400"/>
    </row>
    <row r="2098" spans="24:81">
      <c r="X2098" s="44"/>
      <c r="Y2098" s="44"/>
      <c r="Z2098" s="44"/>
      <c r="AA2098" s="44"/>
      <c r="CC2098" s="400"/>
    </row>
    <row r="2099" spans="24:81">
      <c r="X2099" s="44"/>
      <c r="Y2099" s="44"/>
      <c r="Z2099" s="44"/>
      <c r="AA2099" s="44"/>
      <c r="CC2099" s="400"/>
    </row>
    <row r="2100" spans="24:81">
      <c r="X2100" s="44"/>
      <c r="Y2100" s="44"/>
      <c r="Z2100" s="44"/>
      <c r="AA2100" s="44"/>
      <c r="CC2100" s="400"/>
    </row>
    <row r="2101" spans="24:81">
      <c r="X2101" s="44"/>
      <c r="Y2101" s="44"/>
      <c r="Z2101" s="44"/>
      <c r="AA2101" s="44"/>
      <c r="CC2101" s="400"/>
    </row>
    <row r="2102" spans="24:81">
      <c r="X2102" s="44"/>
      <c r="Y2102" s="44"/>
      <c r="Z2102" s="44"/>
      <c r="AA2102" s="44"/>
      <c r="CC2102" s="400"/>
    </row>
    <row r="2103" spans="24:81">
      <c r="X2103" s="44"/>
      <c r="Y2103" s="44"/>
      <c r="Z2103" s="44"/>
      <c r="AA2103" s="44"/>
      <c r="CC2103" s="400"/>
    </row>
    <row r="2104" spans="24:81">
      <c r="X2104" s="44"/>
      <c r="Y2104" s="44"/>
      <c r="Z2104" s="44"/>
      <c r="AA2104" s="44"/>
      <c r="CC2104" s="400"/>
    </row>
    <row r="2105" spans="24:81">
      <c r="X2105" s="44"/>
      <c r="Y2105" s="44"/>
      <c r="Z2105" s="44"/>
      <c r="AA2105" s="44"/>
      <c r="CC2105" s="400"/>
    </row>
    <row r="2106" spans="24:81">
      <c r="X2106" s="44"/>
      <c r="Y2106" s="44"/>
      <c r="Z2106" s="44"/>
      <c r="AA2106" s="44"/>
      <c r="CC2106" s="400"/>
    </row>
    <row r="2107" spans="24:81">
      <c r="X2107" s="44"/>
      <c r="Y2107" s="44"/>
      <c r="Z2107" s="44"/>
      <c r="AA2107" s="44"/>
      <c r="CC2107" s="400"/>
    </row>
    <row r="2108" spans="24:81">
      <c r="X2108" s="44"/>
      <c r="Y2108" s="44"/>
      <c r="Z2108" s="44"/>
      <c r="AA2108" s="44"/>
      <c r="CC2108" s="400"/>
    </row>
    <row r="2109" spans="24:81">
      <c r="X2109" s="44"/>
      <c r="Y2109" s="44"/>
      <c r="Z2109" s="44"/>
      <c r="AA2109" s="44"/>
      <c r="CC2109" s="400"/>
    </row>
    <row r="2110" spans="24:81">
      <c r="X2110" s="44"/>
      <c r="Y2110" s="44"/>
      <c r="Z2110" s="44"/>
      <c r="AA2110" s="44"/>
      <c r="CC2110" s="400"/>
    </row>
    <row r="2111" spans="24:81">
      <c r="X2111" s="44"/>
      <c r="Y2111" s="44"/>
      <c r="Z2111" s="44"/>
      <c r="AA2111" s="44"/>
      <c r="CC2111" s="400"/>
    </row>
    <row r="2112" spans="24:81">
      <c r="X2112" s="44"/>
      <c r="Y2112" s="44"/>
      <c r="Z2112" s="44"/>
      <c r="AA2112" s="44"/>
      <c r="CC2112" s="400"/>
    </row>
    <row r="2113" spans="24:81">
      <c r="X2113" s="44"/>
      <c r="Y2113" s="44"/>
      <c r="Z2113" s="44"/>
      <c r="AA2113" s="44"/>
      <c r="CC2113" s="400"/>
    </row>
    <row r="2114" spans="24:81">
      <c r="X2114" s="44"/>
      <c r="Y2114" s="44"/>
      <c r="Z2114" s="44"/>
      <c r="AA2114" s="44"/>
      <c r="CC2114" s="400"/>
    </row>
    <row r="2115" spans="24:81">
      <c r="X2115" s="44"/>
      <c r="Y2115" s="44"/>
      <c r="Z2115" s="44"/>
      <c r="AA2115" s="44"/>
      <c r="CC2115" s="400"/>
    </row>
    <row r="2116" spans="24:81">
      <c r="X2116" s="44"/>
      <c r="Y2116" s="44"/>
      <c r="Z2116" s="44"/>
      <c r="AA2116" s="44"/>
      <c r="CC2116" s="400"/>
    </row>
    <row r="2117" spans="24:81">
      <c r="X2117" s="44"/>
      <c r="Y2117" s="44"/>
      <c r="Z2117" s="44"/>
      <c r="AA2117" s="44"/>
      <c r="CC2117" s="400"/>
    </row>
    <row r="2118" spans="24:81">
      <c r="X2118" s="44"/>
      <c r="Y2118" s="44"/>
      <c r="Z2118" s="44"/>
      <c r="AA2118" s="44"/>
      <c r="CC2118" s="400"/>
    </row>
    <row r="2119" spans="24:81">
      <c r="X2119" s="44"/>
      <c r="Y2119" s="44"/>
      <c r="Z2119" s="44"/>
      <c r="AA2119" s="44"/>
      <c r="CC2119" s="400"/>
    </row>
    <row r="2120" spans="24:81">
      <c r="X2120" s="44"/>
      <c r="Y2120" s="44"/>
      <c r="Z2120" s="44"/>
      <c r="AA2120" s="44"/>
      <c r="CC2120" s="400"/>
    </row>
    <row r="2121" spans="24:81">
      <c r="X2121" s="44"/>
      <c r="Y2121" s="44"/>
      <c r="Z2121" s="44"/>
      <c r="AA2121" s="44"/>
      <c r="CC2121" s="400"/>
    </row>
    <row r="2122" spans="24:81">
      <c r="X2122" s="44"/>
      <c r="Y2122" s="44"/>
      <c r="Z2122" s="44"/>
      <c r="AA2122" s="44"/>
      <c r="CC2122" s="400"/>
    </row>
    <row r="2123" spans="24:81">
      <c r="X2123" s="44"/>
      <c r="Y2123" s="44"/>
      <c r="Z2123" s="44"/>
      <c r="AA2123" s="44"/>
      <c r="CC2123" s="400"/>
    </row>
    <row r="2124" spans="24:81">
      <c r="X2124" s="44"/>
      <c r="Y2124" s="44"/>
      <c r="Z2124" s="44"/>
      <c r="AA2124" s="44"/>
      <c r="CC2124" s="400"/>
    </row>
    <row r="2125" spans="24:81">
      <c r="X2125" s="44"/>
      <c r="Y2125" s="44"/>
      <c r="Z2125" s="44"/>
      <c r="AA2125" s="44"/>
      <c r="CC2125" s="400"/>
    </row>
    <row r="2126" spans="24:81">
      <c r="X2126" s="44"/>
      <c r="Y2126" s="44"/>
      <c r="Z2126" s="44"/>
      <c r="AA2126" s="44"/>
      <c r="CC2126" s="400"/>
    </row>
    <row r="2127" spans="24:81">
      <c r="X2127" s="44"/>
      <c r="Y2127" s="44"/>
      <c r="Z2127" s="44"/>
      <c r="AA2127" s="44"/>
      <c r="CC2127" s="400"/>
    </row>
    <row r="2128" spans="24:81">
      <c r="X2128" s="44"/>
      <c r="Y2128" s="44"/>
      <c r="Z2128" s="44"/>
      <c r="AA2128" s="44"/>
      <c r="CC2128" s="400"/>
    </row>
    <row r="2129" spans="24:81">
      <c r="X2129" s="44"/>
      <c r="Y2129" s="44"/>
      <c r="Z2129" s="44"/>
      <c r="AA2129" s="44"/>
      <c r="CC2129" s="400"/>
    </row>
    <row r="2130" spans="24:81">
      <c r="X2130" s="44"/>
      <c r="Y2130" s="44"/>
      <c r="Z2130" s="44"/>
      <c r="AA2130" s="44"/>
      <c r="CC2130" s="400"/>
    </row>
    <row r="2131" spans="24:81">
      <c r="X2131" s="44"/>
      <c r="Y2131" s="44"/>
      <c r="Z2131" s="44"/>
      <c r="AA2131" s="44"/>
      <c r="CC2131" s="400"/>
    </row>
    <row r="2132" spans="24:81">
      <c r="X2132" s="44"/>
      <c r="Y2132" s="44"/>
      <c r="Z2132" s="44"/>
      <c r="AA2132" s="44"/>
      <c r="CC2132" s="400"/>
    </row>
    <row r="2133" spans="24:81">
      <c r="X2133" s="44"/>
      <c r="Y2133" s="44"/>
      <c r="Z2133" s="44"/>
      <c r="AA2133" s="44"/>
      <c r="CC2133" s="400"/>
    </row>
    <row r="2134" spans="24:81">
      <c r="X2134" s="44"/>
      <c r="Y2134" s="44"/>
      <c r="Z2134" s="44"/>
      <c r="AA2134" s="44"/>
      <c r="CC2134" s="400"/>
    </row>
    <row r="2135" spans="24:81">
      <c r="X2135" s="44"/>
      <c r="Y2135" s="44"/>
      <c r="Z2135" s="44"/>
      <c r="AA2135" s="44"/>
      <c r="CC2135" s="400"/>
    </row>
    <row r="2136" spans="24:81">
      <c r="X2136" s="44"/>
      <c r="Y2136" s="44"/>
      <c r="Z2136" s="44"/>
      <c r="AA2136" s="44"/>
      <c r="CC2136" s="400"/>
    </row>
    <row r="2137" spans="24:81">
      <c r="X2137" s="44"/>
      <c r="Y2137" s="44"/>
      <c r="Z2137" s="44"/>
      <c r="AA2137" s="44"/>
      <c r="CC2137" s="400"/>
    </row>
    <row r="2138" spans="24:81">
      <c r="X2138" s="44"/>
      <c r="Y2138" s="44"/>
      <c r="Z2138" s="44"/>
      <c r="AA2138" s="44"/>
      <c r="CC2138" s="400"/>
    </row>
    <row r="2139" spans="24:81">
      <c r="X2139" s="44"/>
      <c r="Y2139" s="44"/>
      <c r="Z2139" s="44"/>
      <c r="AA2139" s="44"/>
      <c r="CC2139" s="400"/>
    </row>
    <row r="2140" spans="24:81">
      <c r="X2140" s="44"/>
      <c r="Y2140" s="44"/>
      <c r="Z2140" s="44"/>
      <c r="AA2140" s="44"/>
      <c r="CC2140" s="400"/>
    </row>
    <row r="2141" spans="24:81">
      <c r="X2141" s="44"/>
      <c r="Y2141" s="44"/>
      <c r="Z2141" s="44"/>
      <c r="AA2141" s="44"/>
      <c r="CC2141" s="400"/>
    </row>
    <row r="2142" spans="24:81">
      <c r="X2142" s="44"/>
      <c r="Y2142" s="44"/>
      <c r="Z2142" s="44"/>
      <c r="AA2142" s="44"/>
      <c r="CC2142" s="400"/>
    </row>
    <row r="2143" spans="24:81">
      <c r="X2143" s="44"/>
      <c r="Y2143" s="44"/>
      <c r="Z2143" s="44"/>
      <c r="AA2143" s="44"/>
      <c r="CC2143" s="400"/>
    </row>
    <row r="2144" spans="24:81">
      <c r="X2144" s="44"/>
      <c r="Y2144" s="44"/>
      <c r="Z2144" s="44"/>
      <c r="AA2144" s="44"/>
      <c r="CC2144" s="400"/>
    </row>
    <row r="2145" spans="24:81">
      <c r="X2145" s="44"/>
      <c r="Y2145" s="44"/>
      <c r="Z2145" s="44"/>
      <c r="AA2145" s="44"/>
      <c r="CC2145" s="400"/>
    </row>
    <row r="2146" spans="24:81">
      <c r="X2146" s="44"/>
      <c r="Y2146" s="44"/>
      <c r="Z2146" s="44"/>
      <c r="AA2146" s="44"/>
      <c r="CC2146" s="400"/>
    </row>
    <row r="2147" spans="24:81">
      <c r="X2147" s="44"/>
      <c r="Y2147" s="44"/>
      <c r="Z2147" s="44"/>
      <c r="AA2147" s="44"/>
      <c r="CC2147" s="400"/>
    </row>
    <row r="2148" spans="24:81">
      <c r="X2148" s="44"/>
      <c r="Y2148" s="44"/>
      <c r="Z2148" s="44"/>
      <c r="AA2148" s="44"/>
      <c r="CC2148" s="400"/>
    </row>
    <row r="2149" spans="24:81">
      <c r="X2149" s="44"/>
      <c r="Y2149" s="44"/>
      <c r="Z2149" s="44"/>
      <c r="AA2149" s="44"/>
      <c r="CC2149" s="400"/>
    </row>
    <row r="2150" spans="24:81">
      <c r="X2150" s="44"/>
      <c r="Y2150" s="44"/>
      <c r="Z2150" s="44"/>
      <c r="AA2150" s="44"/>
      <c r="CC2150" s="400"/>
    </row>
    <row r="2151" spans="24:81">
      <c r="X2151" s="44"/>
      <c r="Y2151" s="44"/>
      <c r="Z2151" s="44"/>
      <c r="AA2151" s="44"/>
      <c r="CC2151" s="400"/>
    </row>
    <row r="2152" spans="24:81">
      <c r="X2152" s="44"/>
      <c r="Y2152" s="44"/>
      <c r="Z2152" s="44"/>
      <c r="AA2152" s="44"/>
      <c r="CC2152" s="400"/>
    </row>
    <row r="2153" spans="24:81">
      <c r="X2153" s="44"/>
      <c r="Y2153" s="44"/>
      <c r="Z2153" s="44"/>
      <c r="AA2153" s="44"/>
      <c r="CC2153" s="400"/>
    </row>
    <row r="2154" spans="24:81">
      <c r="X2154" s="44"/>
      <c r="Y2154" s="44"/>
      <c r="Z2154" s="44"/>
      <c r="AA2154" s="44"/>
      <c r="CC2154" s="400"/>
    </row>
    <row r="2155" spans="24:81">
      <c r="X2155" s="44"/>
      <c r="Y2155" s="44"/>
      <c r="Z2155" s="44"/>
      <c r="AA2155" s="44"/>
      <c r="CC2155" s="400"/>
    </row>
    <row r="2156" spans="24:81">
      <c r="X2156" s="44"/>
      <c r="Y2156" s="44"/>
      <c r="Z2156" s="44"/>
      <c r="AA2156" s="44"/>
      <c r="CC2156" s="400"/>
    </row>
    <row r="2157" spans="24:81">
      <c r="X2157" s="44"/>
      <c r="Y2157" s="44"/>
      <c r="Z2157" s="44"/>
      <c r="AA2157" s="44"/>
      <c r="CC2157" s="400"/>
    </row>
    <row r="2158" spans="24:81">
      <c r="X2158" s="44"/>
      <c r="Y2158" s="44"/>
      <c r="Z2158" s="44"/>
      <c r="AA2158" s="44"/>
      <c r="CC2158" s="400"/>
    </row>
    <row r="2159" spans="24:81">
      <c r="X2159" s="44"/>
      <c r="Y2159" s="44"/>
      <c r="Z2159" s="44"/>
      <c r="AA2159" s="44"/>
      <c r="CC2159" s="400"/>
    </row>
    <row r="2160" spans="24:81">
      <c r="X2160" s="44"/>
      <c r="Y2160" s="44"/>
      <c r="Z2160" s="44"/>
      <c r="AA2160" s="44"/>
      <c r="CC2160" s="400"/>
    </row>
    <row r="2161" spans="24:81">
      <c r="X2161" s="44"/>
      <c r="Y2161" s="44"/>
      <c r="Z2161" s="44"/>
      <c r="AA2161" s="44"/>
      <c r="CC2161" s="400"/>
    </row>
    <row r="2162" spans="24:81">
      <c r="X2162" s="44"/>
      <c r="Y2162" s="44"/>
      <c r="Z2162" s="44"/>
      <c r="AA2162" s="44"/>
      <c r="CC2162" s="400"/>
    </row>
    <row r="2163" spans="24:81">
      <c r="X2163" s="44"/>
      <c r="Y2163" s="44"/>
      <c r="Z2163" s="44"/>
      <c r="AA2163" s="44"/>
      <c r="CC2163" s="400"/>
    </row>
    <row r="2164" spans="24:81">
      <c r="X2164" s="44"/>
      <c r="Y2164" s="44"/>
      <c r="Z2164" s="44"/>
      <c r="AA2164" s="44"/>
      <c r="CC2164" s="400"/>
    </row>
    <row r="2165" spans="24:81">
      <c r="X2165" s="44"/>
      <c r="Y2165" s="44"/>
      <c r="Z2165" s="44"/>
      <c r="AA2165" s="44"/>
      <c r="CC2165" s="400"/>
    </row>
    <row r="2166" spans="24:81">
      <c r="X2166" s="44"/>
      <c r="Y2166" s="44"/>
      <c r="Z2166" s="44"/>
      <c r="AA2166" s="44"/>
      <c r="CC2166" s="400"/>
    </row>
    <row r="2167" spans="24:81">
      <c r="X2167" s="44"/>
      <c r="Y2167" s="44"/>
      <c r="Z2167" s="44"/>
      <c r="AA2167" s="44"/>
      <c r="CC2167" s="400"/>
    </row>
    <row r="2168" spans="24:81">
      <c r="X2168" s="44"/>
      <c r="Y2168" s="44"/>
      <c r="Z2168" s="44"/>
      <c r="AA2168" s="44"/>
      <c r="CC2168" s="400"/>
    </row>
    <row r="2169" spans="24:81">
      <c r="X2169" s="44"/>
      <c r="Y2169" s="44"/>
      <c r="Z2169" s="44"/>
      <c r="AA2169" s="44"/>
      <c r="CC2169" s="400"/>
    </row>
    <row r="2170" spans="24:81">
      <c r="X2170" s="44"/>
      <c r="Y2170" s="44"/>
      <c r="Z2170" s="44"/>
      <c r="AA2170" s="44"/>
      <c r="CC2170" s="400"/>
    </row>
    <row r="2171" spans="24:81">
      <c r="X2171" s="44"/>
      <c r="Y2171" s="44"/>
      <c r="Z2171" s="44"/>
      <c r="AA2171" s="44"/>
      <c r="CC2171" s="400"/>
    </row>
    <row r="2172" spans="24:81">
      <c r="X2172" s="44"/>
      <c r="Y2172" s="44"/>
      <c r="Z2172" s="44"/>
      <c r="AA2172" s="44"/>
      <c r="CC2172" s="400"/>
    </row>
    <row r="2173" spans="24:81">
      <c r="X2173" s="44"/>
      <c r="Y2173" s="44"/>
      <c r="Z2173" s="44"/>
      <c r="AA2173" s="44"/>
      <c r="CC2173" s="400"/>
    </row>
    <row r="2174" spans="24:81">
      <c r="X2174" s="44"/>
      <c r="Y2174" s="44"/>
      <c r="Z2174" s="44"/>
      <c r="AA2174" s="44"/>
      <c r="CC2174" s="400"/>
    </row>
    <row r="2175" spans="24:81">
      <c r="X2175" s="44"/>
      <c r="Y2175" s="44"/>
      <c r="Z2175" s="44"/>
      <c r="AA2175" s="44"/>
      <c r="CC2175" s="400"/>
    </row>
    <row r="2176" spans="24:81">
      <c r="X2176" s="44"/>
      <c r="Y2176" s="44"/>
      <c r="Z2176" s="44"/>
      <c r="AA2176" s="44"/>
      <c r="CC2176" s="400"/>
    </row>
    <row r="2177" spans="24:81">
      <c r="X2177" s="44"/>
      <c r="Y2177" s="44"/>
      <c r="Z2177" s="44"/>
      <c r="AA2177" s="44"/>
      <c r="CC2177" s="400"/>
    </row>
    <row r="2178" spans="24:81">
      <c r="X2178" s="44"/>
      <c r="Y2178" s="44"/>
      <c r="Z2178" s="44"/>
      <c r="AA2178" s="44"/>
      <c r="CC2178" s="400"/>
    </row>
    <row r="2179" spans="24:81">
      <c r="X2179" s="44"/>
      <c r="Y2179" s="44"/>
      <c r="Z2179" s="44"/>
      <c r="AA2179" s="44"/>
      <c r="CC2179" s="400"/>
    </row>
    <row r="2180" spans="24:81">
      <c r="X2180" s="44"/>
      <c r="Y2180" s="44"/>
      <c r="Z2180" s="44"/>
      <c r="AA2180" s="44"/>
      <c r="CC2180" s="400"/>
    </row>
    <row r="2181" spans="24:81">
      <c r="X2181" s="44"/>
      <c r="Y2181" s="44"/>
      <c r="Z2181" s="44"/>
      <c r="AA2181" s="44"/>
      <c r="CC2181" s="400"/>
    </row>
    <row r="2182" spans="24:81">
      <c r="X2182" s="44"/>
      <c r="Y2182" s="44"/>
      <c r="Z2182" s="44"/>
      <c r="AA2182" s="44"/>
      <c r="CC2182" s="400"/>
    </row>
    <row r="2183" spans="24:81">
      <c r="X2183" s="44"/>
      <c r="Y2183" s="44"/>
      <c r="Z2183" s="44"/>
      <c r="AA2183" s="44"/>
      <c r="CC2183" s="400"/>
    </row>
    <row r="2184" spans="24:81">
      <c r="X2184" s="44"/>
      <c r="Y2184" s="44"/>
      <c r="Z2184" s="44"/>
      <c r="AA2184" s="44"/>
      <c r="CC2184" s="400"/>
    </row>
    <row r="2185" spans="24:81">
      <c r="X2185" s="44"/>
      <c r="Y2185" s="44"/>
      <c r="Z2185" s="44"/>
      <c r="AA2185" s="44"/>
      <c r="CC2185" s="400"/>
    </row>
    <row r="2186" spans="24:81">
      <c r="X2186" s="44"/>
      <c r="Y2186" s="44"/>
      <c r="Z2186" s="44"/>
      <c r="AA2186" s="44"/>
      <c r="CC2186" s="400"/>
    </row>
    <row r="2187" spans="24:81">
      <c r="X2187" s="44"/>
      <c r="Y2187" s="44"/>
      <c r="Z2187" s="44"/>
      <c r="AA2187" s="44"/>
      <c r="CC2187" s="400"/>
    </row>
    <row r="2188" spans="24:81">
      <c r="X2188" s="44"/>
      <c r="Y2188" s="44"/>
      <c r="Z2188" s="44"/>
      <c r="AA2188" s="44"/>
      <c r="CC2188" s="400"/>
    </row>
    <row r="2189" spans="24:81">
      <c r="X2189" s="44"/>
      <c r="Y2189" s="44"/>
      <c r="Z2189" s="44"/>
      <c r="AA2189" s="44"/>
      <c r="CC2189" s="400"/>
    </row>
    <row r="2190" spans="24:81">
      <c r="X2190" s="44"/>
      <c r="Y2190" s="44"/>
      <c r="Z2190" s="44"/>
      <c r="AA2190" s="44"/>
      <c r="CC2190" s="400"/>
    </row>
    <row r="2191" spans="24:81">
      <c r="X2191" s="44"/>
      <c r="Y2191" s="44"/>
      <c r="Z2191" s="44"/>
      <c r="AA2191" s="44"/>
      <c r="CC2191" s="400"/>
    </row>
    <row r="2192" spans="24:81">
      <c r="X2192" s="44"/>
      <c r="Y2192" s="44"/>
      <c r="Z2192" s="44"/>
      <c r="AA2192" s="44"/>
      <c r="CC2192" s="400"/>
    </row>
    <row r="2193" spans="24:81">
      <c r="X2193" s="44"/>
      <c r="Y2193" s="44"/>
      <c r="Z2193" s="44"/>
      <c r="AA2193" s="44"/>
      <c r="CC2193" s="400"/>
    </row>
    <row r="2194" spans="24:81">
      <c r="X2194" s="44"/>
      <c r="Y2194" s="44"/>
      <c r="Z2194" s="44"/>
      <c r="AA2194" s="44"/>
      <c r="CC2194" s="400"/>
    </row>
    <row r="2195" spans="24:81">
      <c r="X2195" s="44"/>
      <c r="Y2195" s="44"/>
      <c r="Z2195" s="44"/>
      <c r="AA2195" s="44"/>
      <c r="CC2195" s="400"/>
    </row>
    <row r="2196" spans="24:81">
      <c r="X2196" s="44"/>
      <c r="Y2196" s="44"/>
      <c r="Z2196" s="44"/>
      <c r="AA2196" s="44"/>
      <c r="CC2196" s="400"/>
    </row>
    <row r="2197" spans="24:81">
      <c r="X2197" s="44"/>
      <c r="Y2197" s="44"/>
      <c r="Z2197" s="44"/>
      <c r="AA2197" s="44"/>
      <c r="CC2197" s="400"/>
    </row>
    <row r="2198" spans="24:81">
      <c r="X2198" s="44"/>
      <c r="Y2198" s="44"/>
      <c r="Z2198" s="44"/>
      <c r="AA2198" s="44"/>
      <c r="CC2198" s="400"/>
    </row>
    <row r="2199" spans="24:81">
      <c r="X2199" s="44"/>
      <c r="Y2199" s="44"/>
      <c r="Z2199" s="44"/>
      <c r="AA2199" s="44"/>
      <c r="CC2199" s="400"/>
    </row>
    <row r="2200" spans="24:81">
      <c r="X2200" s="44"/>
      <c r="Y2200" s="44"/>
      <c r="Z2200" s="44"/>
      <c r="AA2200" s="44"/>
      <c r="CC2200" s="400"/>
    </row>
    <row r="2201" spans="24:81">
      <c r="X2201" s="44"/>
      <c r="Y2201" s="44"/>
      <c r="Z2201" s="44"/>
      <c r="AA2201" s="44"/>
      <c r="CC2201" s="400"/>
    </row>
    <row r="2202" spans="24:81">
      <c r="X2202" s="44"/>
      <c r="Y2202" s="44"/>
      <c r="Z2202" s="44"/>
      <c r="AA2202" s="44"/>
      <c r="CC2202" s="400"/>
    </row>
    <row r="2203" spans="24:81">
      <c r="X2203" s="44"/>
      <c r="Y2203" s="44"/>
      <c r="Z2203" s="44"/>
      <c r="AA2203" s="44"/>
      <c r="CC2203" s="400"/>
    </row>
    <row r="2204" spans="24:81">
      <c r="X2204" s="44"/>
      <c r="Y2204" s="44"/>
      <c r="Z2204" s="44"/>
      <c r="AA2204" s="44"/>
      <c r="CC2204" s="400"/>
    </row>
    <row r="2205" spans="24:81">
      <c r="X2205" s="44"/>
      <c r="Y2205" s="44"/>
      <c r="Z2205" s="44"/>
      <c r="AA2205" s="44"/>
      <c r="CC2205" s="400"/>
    </row>
    <row r="2206" spans="24:81">
      <c r="X2206" s="44"/>
      <c r="Y2206" s="44"/>
      <c r="Z2206" s="44"/>
      <c r="AA2206" s="44"/>
      <c r="CC2206" s="400"/>
    </row>
    <row r="2207" spans="24:81">
      <c r="X2207" s="44"/>
      <c r="Y2207" s="44"/>
      <c r="Z2207" s="44"/>
      <c r="AA2207" s="44"/>
      <c r="CC2207" s="400"/>
    </row>
    <row r="2208" spans="24:81">
      <c r="X2208" s="44"/>
      <c r="Y2208" s="44"/>
      <c r="Z2208" s="44"/>
      <c r="AA2208" s="44"/>
      <c r="CC2208" s="400"/>
    </row>
    <row r="2209" spans="24:81">
      <c r="X2209" s="44"/>
      <c r="Y2209" s="44"/>
      <c r="Z2209" s="44"/>
      <c r="AA2209" s="44"/>
      <c r="CC2209" s="400"/>
    </row>
    <row r="2210" spans="24:81">
      <c r="X2210" s="44"/>
      <c r="Y2210" s="44"/>
      <c r="Z2210" s="44"/>
      <c r="AA2210" s="44"/>
      <c r="CC2210" s="400"/>
    </row>
    <row r="2211" spans="24:81">
      <c r="X2211" s="44"/>
      <c r="Y2211" s="44"/>
      <c r="Z2211" s="44"/>
      <c r="AA2211" s="44"/>
      <c r="CC2211" s="400"/>
    </row>
    <row r="2212" spans="24:81">
      <c r="X2212" s="44"/>
      <c r="Y2212" s="44"/>
      <c r="Z2212" s="44"/>
      <c r="AA2212" s="44"/>
      <c r="CC2212" s="400"/>
    </row>
    <row r="2213" spans="24:81">
      <c r="X2213" s="44"/>
      <c r="Y2213" s="44"/>
      <c r="Z2213" s="44"/>
      <c r="AA2213" s="44"/>
      <c r="CC2213" s="400"/>
    </row>
    <row r="2214" spans="24:81">
      <c r="X2214" s="44"/>
      <c r="Y2214" s="44"/>
      <c r="Z2214" s="44"/>
      <c r="AA2214" s="44"/>
      <c r="CC2214" s="400"/>
    </row>
    <row r="2215" spans="24:81">
      <c r="X2215" s="44"/>
      <c r="Y2215" s="44"/>
      <c r="Z2215" s="44"/>
      <c r="AA2215" s="44"/>
      <c r="CC2215" s="400"/>
    </row>
    <row r="2216" spans="24:81">
      <c r="X2216" s="44"/>
      <c r="Y2216" s="44"/>
      <c r="Z2216" s="44"/>
      <c r="AA2216" s="44"/>
      <c r="CC2216" s="400"/>
    </row>
    <row r="2217" spans="24:81">
      <c r="X2217" s="44"/>
      <c r="Y2217" s="44"/>
      <c r="Z2217" s="44"/>
      <c r="AA2217" s="44"/>
      <c r="CC2217" s="400"/>
    </row>
    <row r="2218" spans="24:81">
      <c r="X2218" s="44"/>
      <c r="Y2218" s="44"/>
      <c r="Z2218" s="44"/>
      <c r="AA2218" s="44"/>
      <c r="CC2218" s="400"/>
    </row>
    <row r="2219" spans="24:81">
      <c r="X2219" s="44"/>
      <c r="Y2219" s="44"/>
      <c r="Z2219" s="44"/>
      <c r="AA2219" s="44"/>
      <c r="CC2219" s="400"/>
    </row>
    <row r="2220" spans="24:81">
      <c r="X2220" s="44"/>
      <c r="Y2220" s="44"/>
      <c r="Z2220" s="44"/>
      <c r="AA2220" s="44"/>
      <c r="CC2220" s="400"/>
    </row>
    <row r="2221" spans="24:81">
      <c r="X2221" s="44"/>
      <c r="Y2221" s="44"/>
      <c r="Z2221" s="44"/>
      <c r="AA2221" s="44"/>
      <c r="CC2221" s="400"/>
    </row>
    <row r="2222" spans="24:81">
      <c r="X2222" s="44"/>
      <c r="Y2222" s="44"/>
      <c r="Z2222" s="44"/>
      <c r="AA2222" s="44"/>
      <c r="CC2222" s="400"/>
    </row>
    <row r="2223" spans="24:81">
      <c r="X2223" s="44"/>
      <c r="Y2223" s="44"/>
      <c r="Z2223" s="44"/>
      <c r="AA2223" s="44"/>
      <c r="CC2223" s="400"/>
    </row>
    <row r="2224" spans="24:81">
      <c r="X2224" s="44"/>
      <c r="Y2224" s="44"/>
      <c r="Z2224" s="44"/>
      <c r="AA2224" s="44"/>
      <c r="CC2224" s="400"/>
    </row>
    <row r="2225" spans="24:81">
      <c r="X2225" s="44"/>
      <c r="Y2225" s="44"/>
      <c r="Z2225" s="44"/>
      <c r="AA2225" s="44"/>
      <c r="CC2225" s="400"/>
    </row>
    <row r="2226" spans="24:81">
      <c r="X2226" s="44"/>
      <c r="Y2226" s="44"/>
      <c r="Z2226" s="44"/>
      <c r="AA2226" s="44"/>
      <c r="CC2226" s="400"/>
    </row>
    <row r="2227" spans="24:81">
      <c r="X2227" s="44"/>
      <c r="Y2227" s="44"/>
      <c r="Z2227" s="44"/>
      <c r="AA2227" s="44"/>
      <c r="CC2227" s="400"/>
    </row>
    <row r="2228" spans="24:81">
      <c r="X2228" s="44"/>
      <c r="Y2228" s="44"/>
      <c r="Z2228" s="44"/>
      <c r="AA2228" s="44"/>
      <c r="CC2228" s="400"/>
    </row>
    <row r="2229" spans="24:81">
      <c r="X2229" s="44"/>
      <c r="Y2229" s="44"/>
      <c r="Z2229" s="44"/>
      <c r="AA2229" s="44"/>
      <c r="CC2229" s="400"/>
    </row>
    <row r="2230" spans="24:81">
      <c r="X2230" s="44"/>
      <c r="Y2230" s="44"/>
      <c r="Z2230" s="44"/>
      <c r="AA2230" s="44"/>
      <c r="CC2230" s="400"/>
    </row>
    <row r="2231" spans="24:81">
      <c r="X2231" s="44"/>
      <c r="Y2231" s="44"/>
      <c r="Z2231" s="44"/>
      <c r="AA2231" s="44"/>
      <c r="CC2231" s="400"/>
    </row>
    <row r="2232" spans="24:81">
      <c r="X2232" s="44"/>
      <c r="Y2232" s="44"/>
      <c r="Z2232" s="44"/>
      <c r="AA2232" s="44"/>
      <c r="CC2232" s="400"/>
    </row>
    <row r="2233" spans="24:81">
      <c r="X2233" s="44"/>
      <c r="Y2233" s="44"/>
      <c r="Z2233" s="44"/>
      <c r="AA2233" s="44"/>
      <c r="CC2233" s="400"/>
    </row>
    <row r="2234" spans="24:81">
      <c r="X2234" s="44"/>
      <c r="Y2234" s="44"/>
      <c r="Z2234" s="44"/>
      <c r="AA2234" s="44"/>
      <c r="CC2234" s="400"/>
    </row>
    <row r="2235" spans="24:81">
      <c r="X2235" s="44"/>
      <c r="Y2235" s="44"/>
      <c r="Z2235" s="44"/>
      <c r="AA2235" s="44"/>
      <c r="CC2235" s="400"/>
    </row>
    <row r="2236" spans="24:81">
      <c r="X2236" s="44"/>
      <c r="Y2236" s="44"/>
      <c r="Z2236" s="44"/>
      <c r="AA2236" s="44"/>
      <c r="CC2236" s="400"/>
    </row>
    <row r="2237" spans="24:81">
      <c r="X2237" s="44"/>
      <c r="Y2237" s="44"/>
      <c r="Z2237" s="44"/>
      <c r="AA2237" s="44"/>
      <c r="CC2237" s="400"/>
    </row>
    <row r="2238" spans="24:81">
      <c r="X2238" s="44"/>
      <c r="Y2238" s="44"/>
      <c r="Z2238" s="44"/>
      <c r="AA2238" s="44"/>
      <c r="CC2238" s="400"/>
    </row>
    <row r="2239" spans="24:81">
      <c r="X2239" s="44"/>
      <c r="Y2239" s="44"/>
      <c r="Z2239" s="44"/>
      <c r="AA2239" s="44"/>
      <c r="CC2239" s="400"/>
    </row>
    <row r="2240" spans="24:81">
      <c r="X2240" s="44"/>
      <c r="Y2240" s="44"/>
      <c r="Z2240" s="44"/>
      <c r="AA2240" s="44"/>
      <c r="CC2240" s="400"/>
    </row>
    <row r="2241" spans="24:81">
      <c r="X2241" s="44"/>
      <c r="Y2241" s="44"/>
      <c r="Z2241" s="44"/>
      <c r="AA2241" s="44"/>
      <c r="CC2241" s="400"/>
    </row>
    <row r="2242" spans="24:81">
      <c r="X2242" s="44"/>
      <c r="Y2242" s="44"/>
      <c r="Z2242" s="44"/>
      <c r="AA2242" s="44"/>
      <c r="CC2242" s="400"/>
    </row>
    <row r="2243" spans="24:81">
      <c r="X2243" s="44"/>
      <c r="Y2243" s="44"/>
      <c r="Z2243" s="44"/>
      <c r="AA2243" s="44"/>
      <c r="CC2243" s="400"/>
    </row>
    <row r="2244" spans="24:81">
      <c r="X2244" s="44"/>
      <c r="Y2244" s="44"/>
      <c r="Z2244" s="44"/>
      <c r="AA2244" s="44"/>
      <c r="CC2244" s="400"/>
    </row>
    <row r="2245" spans="24:81">
      <c r="X2245" s="44"/>
      <c r="Y2245" s="44"/>
      <c r="Z2245" s="44"/>
      <c r="AA2245" s="44"/>
      <c r="CC2245" s="400"/>
    </row>
    <row r="2246" spans="24:81">
      <c r="X2246" s="44"/>
      <c r="Y2246" s="44"/>
      <c r="Z2246" s="44"/>
      <c r="AA2246" s="44"/>
      <c r="CC2246" s="400"/>
    </row>
    <row r="2247" spans="24:81">
      <c r="X2247" s="44"/>
      <c r="Y2247" s="44"/>
      <c r="Z2247" s="44"/>
      <c r="AA2247" s="44"/>
      <c r="CC2247" s="400"/>
    </row>
    <row r="2248" spans="24:81">
      <c r="X2248" s="44"/>
      <c r="Y2248" s="44"/>
      <c r="Z2248" s="44"/>
      <c r="AA2248" s="44"/>
      <c r="CC2248" s="400"/>
    </row>
    <row r="2249" spans="24:81">
      <c r="X2249" s="44"/>
      <c r="Y2249" s="44"/>
      <c r="Z2249" s="44"/>
      <c r="AA2249" s="44"/>
      <c r="CC2249" s="400"/>
    </row>
    <row r="2250" spans="24:81">
      <c r="X2250" s="44"/>
      <c r="Y2250" s="44"/>
      <c r="Z2250" s="44"/>
      <c r="AA2250" s="44"/>
      <c r="CC2250" s="400"/>
    </row>
    <row r="2251" spans="24:81">
      <c r="X2251" s="44"/>
      <c r="Y2251" s="44"/>
      <c r="Z2251" s="44"/>
      <c r="AA2251" s="44"/>
      <c r="CC2251" s="400"/>
    </row>
    <row r="2252" spans="24:81">
      <c r="X2252" s="44"/>
      <c r="Y2252" s="44"/>
      <c r="Z2252" s="44"/>
      <c r="AA2252" s="44"/>
      <c r="CC2252" s="400"/>
    </row>
    <row r="2253" spans="24:81">
      <c r="X2253" s="44"/>
      <c r="Y2253" s="44"/>
      <c r="Z2253" s="44"/>
      <c r="AA2253" s="44"/>
      <c r="CC2253" s="400"/>
    </row>
    <row r="2254" spans="24:81">
      <c r="X2254" s="44"/>
      <c r="Y2254" s="44"/>
      <c r="Z2254" s="44"/>
      <c r="AA2254" s="44"/>
      <c r="CC2254" s="400"/>
    </row>
    <row r="2255" spans="24:81">
      <c r="X2255" s="44"/>
      <c r="Y2255" s="44"/>
      <c r="Z2255" s="44"/>
      <c r="AA2255" s="44"/>
      <c r="CC2255" s="400"/>
    </row>
    <row r="2256" spans="24:81">
      <c r="X2256" s="44"/>
      <c r="Y2256" s="44"/>
      <c r="Z2256" s="44"/>
      <c r="AA2256" s="44"/>
      <c r="CC2256" s="400"/>
    </row>
    <row r="2257" spans="24:81">
      <c r="X2257" s="44"/>
      <c r="Y2257" s="44"/>
      <c r="Z2257" s="44"/>
      <c r="AA2257" s="44"/>
      <c r="CC2257" s="400"/>
    </row>
    <row r="2258" spans="24:81">
      <c r="X2258" s="44"/>
      <c r="Y2258" s="44"/>
      <c r="Z2258" s="44"/>
      <c r="AA2258" s="44"/>
      <c r="CC2258" s="400"/>
    </row>
    <row r="2259" spans="24:81">
      <c r="X2259" s="44"/>
      <c r="Y2259" s="44"/>
      <c r="Z2259" s="44"/>
      <c r="AA2259" s="44"/>
      <c r="CC2259" s="400"/>
    </row>
    <row r="2260" spans="24:81">
      <c r="X2260" s="44"/>
      <c r="Y2260" s="44"/>
      <c r="Z2260" s="44"/>
      <c r="AA2260" s="44"/>
      <c r="CC2260" s="400"/>
    </row>
    <row r="2261" spans="24:81">
      <c r="X2261" s="44"/>
      <c r="Y2261" s="44"/>
      <c r="Z2261" s="44"/>
      <c r="AA2261" s="44"/>
      <c r="CC2261" s="400"/>
    </row>
    <row r="2262" spans="24:81">
      <c r="X2262" s="44"/>
      <c r="Y2262" s="44"/>
      <c r="Z2262" s="44"/>
      <c r="AA2262" s="44"/>
      <c r="CC2262" s="400"/>
    </row>
    <row r="2263" spans="24:81">
      <c r="X2263" s="44"/>
      <c r="Y2263" s="44"/>
      <c r="Z2263" s="44"/>
      <c r="AA2263" s="44"/>
      <c r="CC2263" s="400"/>
    </row>
    <row r="2264" spans="24:81">
      <c r="X2264" s="44"/>
      <c r="Y2264" s="44"/>
      <c r="Z2264" s="44"/>
      <c r="AA2264" s="44"/>
      <c r="CC2264" s="400"/>
    </row>
    <row r="2265" spans="24:81">
      <c r="X2265" s="44"/>
      <c r="Y2265" s="44"/>
      <c r="Z2265" s="44"/>
      <c r="AA2265" s="44"/>
      <c r="CC2265" s="400"/>
    </row>
    <row r="2266" spans="24:81">
      <c r="X2266" s="44"/>
      <c r="Y2266" s="44"/>
      <c r="Z2266" s="44"/>
      <c r="AA2266" s="44"/>
      <c r="CC2266" s="400"/>
    </row>
    <row r="2267" spans="24:81">
      <c r="X2267" s="44"/>
      <c r="Y2267" s="44"/>
      <c r="Z2267" s="44"/>
      <c r="AA2267" s="44"/>
      <c r="CC2267" s="400"/>
    </row>
    <row r="2268" spans="24:81">
      <c r="X2268" s="44"/>
      <c r="Y2268" s="44"/>
      <c r="Z2268" s="44"/>
      <c r="AA2268" s="44"/>
      <c r="CC2268" s="400"/>
    </row>
    <row r="2269" spans="24:81">
      <c r="X2269" s="44"/>
      <c r="Y2269" s="44"/>
      <c r="Z2269" s="44"/>
      <c r="AA2269" s="44"/>
      <c r="CC2269" s="400"/>
    </row>
    <row r="2270" spans="24:81">
      <c r="X2270" s="44"/>
      <c r="Y2270" s="44"/>
      <c r="Z2270" s="44"/>
      <c r="AA2270" s="44"/>
      <c r="CC2270" s="400"/>
    </row>
    <row r="2271" spans="24:81">
      <c r="X2271" s="44"/>
      <c r="Y2271" s="44"/>
      <c r="Z2271" s="44"/>
      <c r="AA2271" s="44"/>
      <c r="CC2271" s="400"/>
    </row>
    <row r="2272" spans="24:81">
      <c r="X2272" s="44"/>
      <c r="Y2272" s="44"/>
      <c r="Z2272" s="44"/>
      <c r="AA2272" s="44"/>
      <c r="CC2272" s="400"/>
    </row>
    <row r="2273" spans="24:81">
      <c r="X2273" s="44"/>
      <c r="Y2273" s="44"/>
      <c r="Z2273" s="44"/>
      <c r="AA2273" s="44"/>
      <c r="CC2273" s="400"/>
    </row>
    <row r="2274" spans="24:81">
      <c r="X2274" s="44"/>
      <c r="Y2274" s="44"/>
      <c r="Z2274" s="44"/>
      <c r="AA2274" s="44"/>
      <c r="CC2274" s="400"/>
    </row>
    <row r="2275" spans="24:81">
      <c r="X2275" s="44"/>
      <c r="Y2275" s="44"/>
      <c r="Z2275" s="44"/>
      <c r="AA2275" s="44"/>
      <c r="CC2275" s="400"/>
    </row>
    <row r="2276" spans="24:81">
      <c r="X2276" s="44"/>
      <c r="Y2276" s="44"/>
      <c r="Z2276" s="44"/>
      <c r="AA2276" s="44"/>
      <c r="CC2276" s="400"/>
    </row>
    <row r="2277" spans="24:81">
      <c r="X2277" s="44"/>
      <c r="Y2277" s="44"/>
      <c r="Z2277" s="44"/>
      <c r="AA2277" s="44"/>
      <c r="CC2277" s="400"/>
    </row>
    <row r="2278" spans="24:81">
      <c r="X2278" s="44"/>
      <c r="Y2278" s="44"/>
      <c r="Z2278" s="44"/>
      <c r="AA2278" s="44"/>
      <c r="CC2278" s="400"/>
    </row>
    <row r="2279" spans="24:81">
      <c r="X2279" s="44"/>
      <c r="Y2279" s="44"/>
      <c r="Z2279" s="44"/>
      <c r="AA2279" s="44"/>
      <c r="CC2279" s="400"/>
    </row>
    <row r="2280" spans="24:81">
      <c r="X2280" s="44"/>
      <c r="Y2280" s="44"/>
      <c r="Z2280" s="44"/>
      <c r="AA2280" s="44"/>
      <c r="CC2280" s="400"/>
    </row>
    <row r="2281" spans="24:81">
      <c r="X2281" s="44"/>
      <c r="Y2281" s="44"/>
      <c r="Z2281" s="44"/>
      <c r="AA2281" s="44"/>
      <c r="CC2281" s="400"/>
    </row>
    <row r="2282" spans="24:81">
      <c r="X2282" s="44"/>
      <c r="Y2282" s="44"/>
      <c r="Z2282" s="44"/>
      <c r="AA2282" s="44"/>
      <c r="CC2282" s="400"/>
    </row>
    <row r="2283" spans="24:81">
      <c r="X2283" s="44"/>
      <c r="Y2283" s="44"/>
      <c r="Z2283" s="44"/>
      <c r="AA2283" s="44"/>
      <c r="CC2283" s="400"/>
    </row>
    <row r="2284" spans="24:81">
      <c r="X2284" s="44"/>
      <c r="Y2284" s="44"/>
      <c r="Z2284" s="44"/>
      <c r="AA2284" s="44"/>
      <c r="CC2284" s="400"/>
    </row>
    <row r="2285" spans="24:81">
      <c r="X2285" s="44"/>
      <c r="Y2285" s="44"/>
      <c r="Z2285" s="44"/>
      <c r="AA2285" s="44"/>
      <c r="CC2285" s="400"/>
    </row>
    <row r="2286" spans="24:81">
      <c r="X2286" s="44"/>
      <c r="Y2286" s="44"/>
      <c r="Z2286" s="44"/>
      <c r="AA2286" s="44"/>
      <c r="CC2286" s="400"/>
    </row>
    <row r="2287" spans="24:81">
      <c r="X2287" s="44"/>
      <c r="Y2287" s="44"/>
      <c r="Z2287" s="44"/>
      <c r="AA2287" s="44"/>
      <c r="CC2287" s="400"/>
    </row>
    <row r="2288" spans="24:81">
      <c r="X2288" s="44"/>
      <c r="Y2288" s="44"/>
      <c r="Z2288" s="44"/>
      <c r="AA2288" s="44"/>
      <c r="CC2288" s="400"/>
    </row>
    <row r="2289" spans="24:81">
      <c r="X2289" s="44"/>
      <c r="Y2289" s="44"/>
      <c r="Z2289" s="44"/>
      <c r="AA2289" s="44"/>
      <c r="CC2289" s="400"/>
    </row>
    <row r="2290" spans="24:81">
      <c r="X2290" s="44"/>
      <c r="Y2290" s="44"/>
      <c r="Z2290" s="44"/>
      <c r="AA2290" s="44"/>
      <c r="CC2290" s="400"/>
    </row>
    <row r="2291" spans="24:81">
      <c r="X2291" s="44"/>
      <c r="Y2291" s="44"/>
      <c r="Z2291" s="44"/>
      <c r="AA2291" s="44"/>
      <c r="CC2291" s="400"/>
    </row>
    <row r="2292" spans="24:81">
      <c r="X2292" s="44"/>
      <c r="Y2292" s="44"/>
      <c r="Z2292" s="44"/>
      <c r="AA2292" s="44"/>
      <c r="CC2292" s="400"/>
    </row>
    <row r="2293" spans="24:81">
      <c r="X2293" s="44"/>
      <c r="Y2293" s="44"/>
      <c r="Z2293" s="44"/>
      <c r="AA2293" s="44"/>
      <c r="CC2293" s="400"/>
    </row>
    <row r="2294" spans="24:81">
      <c r="X2294" s="44"/>
      <c r="Y2294" s="44"/>
      <c r="Z2294" s="44"/>
      <c r="AA2294" s="44"/>
      <c r="CC2294" s="400"/>
    </row>
    <row r="2295" spans="24:81">
      <c r="X2295" s="44"/>
      <c r="Y2295" s="44"/>
      <c r="Z2295" s="44"/>
      <c r="AA2295" s="44"/>
      <c r="CC2295" s="400"/>
    </row>
    <row r="2296" spans="24:81">
      <c r="X2296" s="44"/>
      <c r="Y2296" s="44"/>
      <c r="Z2296" s="44"/>
      <c r="AA2296" s="44"/>
      <c r="CC2296" s="400"/>
    </row>
    <row r="2297" spans="24:81">
      <c r="X2297" s="44"/>
      <c r="Y2297" s="44"/>
      <c r="Z2297" s="44"/>
      <c r="AA2297" s="44"/>
      <c r="CC2297" s="400"/>
    </row>
    <row r="2298" spans="24:81">
      <c r="X2298" s="44"/>
      <c r="Y2298" s="44"/>
      <c r="Z2298" s="44"/>
      <c r="AA2298" s="44"/>
      <c r="CC2298" s="400"/>
    </row>
    <row r="2299" spans="24:81">
      <c r="X2299" s="44"/>
      <c r="Y2299" s="44"/>
      <c r="Z2299" s="44"/>
      <c r="AA2299" s="44"/>
      <c r="CC2299" s="400"/>
    </row>
    <row r="2300" spans="24:81">
      <c r="X2300" s="44"/>
      <c r="Y2300" s="44"/>
      <c r="Z2300" s="44"/>
      <c r="AA2300" s="44"/>
      <c r="CC2300" s="400"/>
    </row>
    <row r="2301" spans="24:81">
      <c r="X2301" s="44"/>
      <c r="Y2301" s="44"/>
      <c r="Z2301" s="44"/>
      <c r="AA2301" s="44"/>
      <c r="CC2301" s="400"/>
    </row>
    <row r="2302" spans="24:81">
      <c r="X2302" s="44"/>
      <c r="Y2302" s="44"/>
      <c r="Z2302" s="44"/>
      <c r="AA2302" s="44"/>
      <c r="CC2302" s="400"/>
    </row>
    <row r="2303" spans="24:81">
      <c r="X2303" s="44"/>
      <c r="Y2303" s="44"/>
      <c r="Z2303" s="44"/>
      <c r="AA2303" s="44"/>
      <c r="CC2303" s="400"/>
    </row>
    <row r="2304" spans="24:81">
      <c r="X2304" s="44"/>
      <c r="Y2304" s="44"/>
      <c r="Z2304" s="44"/>
      <c r="AA2304" s="44"/>
      <c r="CC2304" s="400"/>
    </row>
    <row r="2305" spans="24:81">
      <c r="X2305" s="44"/>
      <c r="Y2305" s="44"/>
      <c r="Z2305" s="44"/>
      <c r="AA2305" s="44"/>
      <c r="CC2305" s="400"/>
    </row>
    <row r="2306" spans="24:81">
      <c r="X2306" s="44"/>
      <c r="Y2306" s="44"/>
      <c r="Z2306" s="44"/>
      <c r="AA2306" s="44"/>
      <c r="CC2306" s="400"/>
    </row>
    <row r="2307" spans="24:81">
      <c r="X2307" s="44"/>
      <c r="Y2307" s="44"/>
      <c r="Z2307" s="44"/>
      <c r="AA2307" s="44"/>
      <c r="CC2307" s="400"/>
    </row>
    <row r="2308" spans="24:81">
      <c r="X2308" s="44"/>
      <c r="Y2308" s="44"/>
      <c r="Z2308" s="44"/>
      <c r="AA2308" s="44"/>
      <c r="CC2308" s="400"/>
    </row>
    <row r="2309" spans="24:81">
      <c r="X2309" s="44"/>
      <c r="Y2309" s="44"/>
      <c r="Z2309" s="44"/>
      <c r="AA2309" s="44"/>
      <c r="CC2309" s="400"/>
    </row>
    <row r="2310" spans="24:81">
      <c r="X2310" s="44"/>
      <c r="Y2310" s="44"/>
      <c r="Z2310" s="44"/>
      <c r="AA2310" s="44"/>
      <c r="CC2310" s="400"/>
    </row>
    <row r="2311" spans="24:81">
      <c r="X2311" s="44"/>
      <c r="Y2311" s="44"/>
      <c r="Z2311" s="44"/>
      <c r="AA2311" s="44"/>
      <c r="CC2311" s="400"/>
    </row>
    <row r="2312" spans="24:81">
      <c r="X2312" s="44"/>
      <c r="Y2312" s="44"/>
      <c r="Z2312" s="44"/>
      <c r="AA2312" s="44"/>
      <c r="CC2312" s="400"/>
    </row>
    <row r="2313" spans="24:81">
      <c r="X2313" s="44"/>
      <c r="Y2313" s="44"/>
      <c r="Z2313" s="44"/>
      <c r="AA2313" s="44"/>
      <c r="CC2313" s="400"/>
    </row>
    <row r="2314" spans="24:81">
      <c r="X2314" s="44"/>
      <c r="Y2314" s="44"/>
      <c r="Z2314" s="44"/>
      <c r="AA2314" s="44"/>
      <c r="CC2314" s="400"/>
    </row>
    <row r="2315" spans="24:81">
      <c r="X2315" s="44"/>
      <c r="Y2315" s="44"/>
      <c r="Z2315" s="44"/>
      <c r="AA2315" s="44"/>
      <c r="CC2315" s="400"/>
    </row>
    <row r="2316" spans="24:81">
      <c r="X2316" s="44"/>
      <c r="Y2316" s="44"/>
      <c r="Z2316" s="44"/>
      <c r="AA2316" s="44"/>
      <c r="CC2316" s="400"/>
    </row>
    <row r="2317" spans="24:81">
      <c r="X2317" s="44"/>
      <c r="Y2317" s="44"/>
      <c r="Z2317" s="44"/>
      <c r="AA2317" s="44"/>
      <c r="CC2317" s="400"/>
    </row>
    <row r="2318" spans="24:81">
      <c r="X2318" s="44"/>
      <c r="Y2318" s="44"/>
      <c r="Z2318" s="44"/>
      <c r="AA2318" s="44"/>
      <c r="CC2318" s="400"/>
    </row>
    <row r="2319" spans="24:81">
      <c r="X2319" s="44"/>
      <c r="Y2319" s="44"/>
      <c r="Z2319" s="44"/>
      <c r="AA2319" s="44"/>
      <c r="CC2319" s="400"/>
    </row>
    <row r="2320" spans="24:81">
      <c r="X2320" s="44"/>
      <c r="Y2320" s="44"/>
      <c r="Z2320" s="44"/>
      <c r="AA2320" s="44"/>
      <c r="CC2320" s="400"/>
    </row>
    <row r="2321" spans="24:81">
      <c r="X2321" s="44"/>
      <c r="Y2321" s="44"/>
      <c r="Z2321" s="44"/>
      <c r="AA2321" s="44"/>
      <c r="CC2321" s="400"/>
    </row>
    <row r="2322" spans="24:81">
      <c r="X2322" s="44"/>
      <c r="Y2322" s="44"/>
      <c r="Z2322" s="44"/>
      <c r="AA2322" s="44"/>
      <c r="CC2322" s="400"/>
    </row>
    <row r="2323" spans="24:81">
      <c r="X2323" s="44"/>
      <c r="Y2323" s="44"/>
      <c r="Z2323" s="44"/>
      <c r="AA2323" s="44"/>
      <c r="CC2323" s="400"/>
    </row>
    <row r="2324" spans="24:81">
      <c r="X2324" s="44"/>
      <c r="Y2324" s="44"/>
      <c r="Z2324" s="44"/>
      <c r="AA2324" s="44"/>
      <c r="CC2324" s="400"/>
    </row>
    <row r="2325" spans="24:81">
      <c r="X2325" s="44"/>
      <c r="Y2325" s="44"/>
      <c r="Z2325" s="44"/>
      <c r="AA2325" s="44"/>
      <c r="CC2325" s="400"/>
    </row>
    <row r="2326" spans="24:81">
      <c r="X2326" s="44"/>
      <c r="Y2326" s="44"/>
      <c r="Z2326" s="44"/>
      <c r="AA2326" s="44"/>
      <c r="CC2326" s="400"/>
    </row>
    <row r="2327" spans="24:81">
      <c r="X2327" s="44"/>
      <c r="Y2327" s="44"/>
      <c r="Z2327" s="44"/>
      <c r="AA2327" s="44"/>
      <c r="CC2327" s="400"/>
    </row>
    <row r="2328" spans="24:81">
      <c r="X2328" s="44"/>
      <c r="Y2328" s="44"/>
      <c r="Z2328" s="44"/>
      <c r="AA2328" s="44"/>
      <c r="CC2328" s="400"/>
    </row>
    <row r="2329" spans="24:81">
      <c r="X2329" s="44"/>
      <c r="Y2329" s="44"/>
      <c r="Z2329" s="44"/>
      <c r="AA2329" s="44"/>
      <c r="CC2329" s="400"/>
    </row>
    <row r="2330" spans="24:81">
      <c r="X2330" s="44"/>
      <c r="Y2330" s="44"/>
      <c r="Z2330" s="44"/>
      <c r="AA2330" s="44"/>
      <c r="CC2330" s="400"/>
    </row>
    <row r="2331" spans="24:81">
      <c r="X2331" s="44"/>
      <c r="Y2331" s="44"/>
      <c r="Z2331" s="44"/>
      <c r="AA2331" s="44"/>
      <c r="CC2331" s="400"/>
    </row>
    <row r="2332" spans="24:81">
      <c r="X2332" s="44"/>
      <c r="Y2332" s="44"/>
      <c r="Z2332" s="44"/>
      <c r="AA2332" s="44"/>
      <c r="CC2332" s="400"/>
    </row>
    <row r="2333" spans="24:81">
      <c r="X2333" s="44"/>
      <c r="Y2333" s="44"/>
      <c r="Z2333" s="44"/>
      <c r="AA2333" s="44"/>
      <c r="CC2333" s="400"/>
    </row>
    <row r="2334" spans="24:81">
      <c r="X2334" s="44"/>
      <c r="Y2334" s="44"/>
      <c r="Z2334" s="44"/>
      <c r="AA2334" s="44"/>
      <c r="CC2334" s="400"/>
    </row>
    <row r="2335" spans="24:81">
      <c r="X2335" s="44"/>
      <c r="Y2335" s="44"/>
      <c r="Z2335" s="44"/>
      <c r="AA2335" s="44"/>
      <c r="CC2335" s="400"/>
    </row>
    <row r="2336" spans="24:81">
      <c r="X2336" s="44"/>
      <c r="Y2336" s="44"/>
      <c r="Z2336" s="44"/>
      <c r="AA2336" s="44"/>
      <c r="CC2336" s="400"/>
    </row>
    <row r="2337" spans="24:81">
      <c r="X2337" s="44"/>
      <c r="Y2337" s="44"/>
      <c r="Z2337" s="44"/>
      <c r="AA2337" s="44"/>
      <c r="CC2337" s="400"/>
    </row>
    <row r="2338" spans="24:81">
      <c r="X2338" s="44"/>
      <c r="Y2338" s="44"/>
      <c r="Z2338" s="44"/>
      <c r="AA2338" s="44"/>
      <c r="CC2338" s="400"/>
    </row>
    <row r="2339" spans="24:81">
      <c r="X2339" s="44"/>
      <c r="Y2339" s="44"/>
      <c r="Z2339" s="44"/>
      <c r="AA2339" s="44"/>
      <c r="CC2339" s="400"/>
    </row>
    <row r="2340" spans="24:81">
      <c r="X2340" s="44"/>
      <c r="Y2340" s="44"/>
      <c r="Z2340" s="44"/>
      <c r="AA2340" s="44"/>
      <c r="CC2340" s="400"/>
    </row>
    <row r="2341" spans="24:81">
      <c r="X2341" s="44"/>
      <c r="Y2341" s="44"/>
      <c r="Z2341" s="44"/>
      <c r="AA2341" s="44"/>
      <c r="CC2341" s="400"/>
    </row>
    <row r="2342" spans="24:81">
      <c r="X2342" s="44"/>
      <c r="Y2342" s="44"/>
      <c r="Z2342" s="44"/>
      <c r="AA2342" s="44"/>
      <c r="CC2342" s="400"/>
    </row>
    <row r="2343" spans="24:81">
      <c r="X2343" s="44"/>
      <c r="Y2343" s="44"/>
      <c r="Z2343" s="44"/>
      <c r="AA2343" s="44"/>
      <c r="CC2343" s="400"/>
    </row>
    <row r="2344" spans="24:81">
      <c r="X2344" s="44"/>
      <c r="Y2344" s="44"/>
      <c r="Z2344" s="44"/>
      <c r="AA2344" s="44"/>
      <c r="CC2344" s="400"/>
    </row>
    <row r="2345" spans="24:81">
      <c r="X2345" s="44"/>
      <c r="Y2345" s="44"/>
      <c r="Z2345" s="44"/>
      <c r="AA2345" s="44"/>
      <c r="CC2345" s="400"/>
    </row>
    <row r="2346" spans="24:81">
      <c r="X2346" s="44"/>
      <c r="Y2346" s="44"/>
      <c r="Z2346" s="44"/>
      <c r="AA2346" s="44"/>
      <c r="CC2346" s="400"/>
    </row>
    <row r="2347" spans="24:81">
      <c r="X2347" s="44"/>
      <c r="Y2347" s="44"/>
      <c r="Z2347" s="44"/>
      <c r="AA2347" s="44"/>
      <c r="CC2347" s="400"/>
    </row>
    <row r="2348" spans="24:81">
      <c r="X2348" s="44"/>
      <c r="Y2348" s="44"/>
      <c r="Z2348" s="44"/>
      <c r="AA2348" s="44"/>
      <c r="CC2348" s="400"/>
    </row>
    <row r="2349" spans="24:81">
      <c r="X2349" s="44"/>
      <c r="Y2349" s="44"/>
      <c r="Z2349" s="44"/>
      <c r="AA2349" s="44"/>
      <c r="CC2349" s="400"/>
    </row>
    <row r="2350" spans="24:81">
      <c r="X2350" s="44"/>
      <c r="Y2350" s="44"/>
      <c r="Z2350" s="44"/>
      <c r="AA2350" s="44"/>
      <c r="CC2350" s="400"/>
    </row>
    <row r="2351" spans="24:81">
      <c r="X2351" s="44"/>
      <c r="Y2351" s="44"/>
      <c r="Z2351" s="44"/>
      <c r="AA2351" s="44"/>
      <c r="CC2351" s="400"/>
    </row>
    <row r="2352" spans="24:81">
      <c r="X2352" s="44"/>
      <c r="Y2352" s="44"/>
      <c r="Z2352" s="44"/>
      <c r="AA2352" s="44"/>
      <c r="CC2352" s="400"/>
    </row>
    <row r="2353" spans="24:81">
      <c r="X2353" s="44"/>
      <c r="Y2353" s="44"/>
      <c r="Z2353" s="44"/>
      <c r="AA2353" s="44"/>
      <c r="CC2353" s="400"/>
    </row>
    <row r="2354" spans="24:81">
      <c r="X2354" s="44"/>
      <c r="Y2354" s="44"/>
      <c r="Z2354" s="44"/>
      <c r="AA2354" s="44"/>
      <c r="CC2354" s="400"/>
    </row>
    <row r="2355" spans="24:81">
      <c r="X2355" s="44"/>
      <c r="Y2355" s="44"/>
      <c r="Z2355" s="44"/>
      <c r="AA2355" s="44"/>
      <c r="CC2355" s="400"/>
    </row>
    <row r="2356" spans="24:81">
      <c r="X2356" s="44"/>
      <c r="Y2356" s="44"/>
      <c r="Z2356" s="44"/>
      <c r="AA2356" s="44"/>
      <c r="CC2356" s="400"/>
    </row>
    <row r="2357" spans="24:81">
      <c r="X2357" s="44"/>
      <c r="Y2357" s="44"/>
      <c r="Z2357" s="44"/>
      <c r="AA2357" s="44"/>
      <c r="CC2357" s="400"/>
    </row>
    <row r="2358" spans="24:81">
      <c r="X2358" s="44"/>
      <c r="Y2358" s="44"/>
      <c r="Z2358" s="44"/>
      <c r="AA2358" s="44"/>
      <c r="CC2358" s="400"/>
    </row>
    <row r="2359" spans="24:81">
      <c r="X2359" s="44"/>
      <c r="Y2359" s="44"/>
      <c r="Z2359" s="44"/>
      <c r="AA2359" s="44"/>
      <c r="CC2359" s="400"/>
    </row>
    <row r="2360" spans="24:81">
      <c r="X2360" s="44"/>
      <c r="Y2360" s="44"/>
      <c r="Z2360" s="44"/>
      <c r="AA2360" s="44"/>
      <c r="CC2360" s="400"/>
    </row>
    <row r="2361" spans="24:81">
      <c r="X2361" s="44"/>
      <c r="Y2361" s="44"/>
      <c r="Z2361" s="44"/>
      <c r="AA2361" s="44"/>
      <c r="CC2361" s="400"/>
    </row>
    <row r="2362" spans="24:81">
      <c r="X2362" s="44"/>
      <c r="Y2362" s="44"/>
      <c r="Z2362" s="44"/>
      <c r="AA2362" s="44"/>
      <c r="CC2362" s="400"/>
    </row>
    <row r="2363" spans="24:81">
      <c r="X2363" s="44"/>
      <c r="Y2363" s="44"/>
      <c r="Z2363" s="44"/>
      <c r="AA2363" s="44"/>
      <c r="CC2363" s="400"/>
    </row>
    <row r="2364" spans="24:81">
      <c r="X2364" s="44"/>
      <c r="Y2364" s="44"/>
      <c r="Z2364" s="44"/>
      <c r="AA2364" s="44"/>
      <c r="CC2364" s="400"/>
    </row>
    <row r="2365" spans="24:81">
      <c r="X2365" s="44"/>
      <c r="Y2365" s="44"/>
      <c r="Z2365" s="44"/>
      <c r="AA2365" s="44"/>
      <c r="CC2365" s="400"/>
    </row>
    <row r="2366" spans="24:81">
      <c r="X2366" s="44"/>
      <c r="Y2366" s="44"/>
      <c r="Z2366" s="44"/>
      <c r="AA2366" s="44"/>
      <c r="CC2366" s="400"/>
    </row>
    <row r="2367" spans="24:81">
      <c r="X2367" s="44"/>
      <c r="Y2367" s="44"/>
      <c r="Z2367" s="44"/>
      <c r="AA2367" s="44"/>
      <c r="CC2367" s="400"/>
    </row>
    <row r="2368" spans="24:81">
      <c r="X2368" s="44"/>
      <c r="Y2368" s="44"/>
      <c r="Z2368" s="44"/>
      <c r="AA2368" s="44"/>
      <c r="CC2368" s="400"/>
    </row>
    <row r="2369" spans="24:81">
      <c r="X2369" s="44"/>
      <c r="Y2369" s="44"/>
      <c r="Z2369" s="44"/>
      <c r="AA2369" s="44"/>
      <c r="CC2369" s="400"/>
    </row>
    <row r="2370" spans="24:81">
      <c r="X2370" s="44"/>
      <c r="Y2370" s="44"/>
      <c r="Z2370" s="44"/>
      <c r="AA2370" s="44"/>
      <c r="CC2370" s="400"/>
    </row>
    <row r="2371" spans="24:81">
      <c r="X2371" s="44"/>
      <c r="Y2371" s="44"/>
      <c r="Z2371" s="44"/>
      <c r="AA2371" s="44"/>
      <c r="CC2371" s="400"/>
    </row>
    <row r="2372" spans="24:81">
      <c r="X2372" s="44"/>
      <c r="Y2372" s="44"/>
      <c r="Z2372" s="44"/>
      <c r="AA2372" s="44"/>
      <c r="CC2372" s="400"/>
    </row>
    <row r="2373" spans="24:81">
      <c r="X2373" s="44"/>
      <c r="Y2373" s="44"/>
      <c r="Z2373" s="44"/>
      <c r="AA2373" s="44"/>
      <c r="CC2373" s="400"/>
    </row>
    <row r="2374" spans="24:81">
      <c r="X2374" s="44"/>
      <c r="Y2374" s="44"/>
      <c r="Z2374" s="44"/>
      <c r="AA2374" s="44"/>
      <c r="CC2374" s="400"/>
    </row>
    <row r="2375" spans="24:81">
      <c r="X2375" s="44"/>
      <c r="Y2375" s="44"/>
      <c r="Z2375" s="44"/>
      <c r="AA2375" s="44"/>
      <c r="CC2375" s="400"/>
    </row>
    <row r="2376" spans="24:81">
      <c r="X2376" s="44"/>
      <c r="Y2376" s="44"/>
      <c r="Z2376" s="44"/>
      <c r="AA2376" s="44"/>
      <c r="CC2376" s="400"/>
    </row>
    <row r="2377" spans="24:81">
      <c r="X2377" s="44"/>
      <c r="Y2377" s="44"/>
      <c r="Z2377" s="44"/>
      <c r="AA2377" s="44"/>
      <c r="CC2377" s="400"/>
    </row>
    <row r="2378" spans="24:81">
      <c r="X2378" s="44"/>
      <c r="Y2378" s="44"/>
      <c r="Z2378" s="44"/>
      <c r="AA2378" s="44"/>
      <c r="CC2378" s="400"/>
    </row>
    <row r="2379" spans="24:81">
      <c r="X2379" s="44"/>
      <c r="Y2379" s="44"/>
      <c r="Z2379" s="44"/>
      <c r="AA2379" s="44"/>
      <c r="CC2379" s="400"/>
    </row>
    <row r="2380" spans="24:81">
      <c r="X2380" s="44"/>
      <c r="Y2380" s="44"/>
      <c r="Z2380" s="44"/>
      <c r="AA2380" s="44"/>
      <c r="CC2380" s="400"/>
    </row>
    <row r="2381" spans="24:81">
      <c r="X2381" s="44"/>
      <c r="Y2381" s="44"/>
      <c r="Z2381" s="44"/>
      <c r="AA2381" s="44"/>
      <c r="CC2381" s="400"/>
    </row>
    <row r="2382" spans="24:81">
      <c r="X2382" s="44"/>
      <c r="Y2382" s="44"/>
      <c r="Z2382" s="44"/>
      <c r="AA2382" s="44"/>
      <c r="CC2382" s="400"/>
    </row>
    <row r="2383" spans="24:81">
      <c r="X2383" s="44"/>
      <c r="Y2383" s="44"/>
      <c r="Z2383" s="44"/>
      <c r="AA2383" s="44"/>
      <c r="CC2383" s="400"/>
    </row>
    <row r="2384" spans="24:81">
      <c r="X2384" s="44"/>
      <c r="Y2384" s="44"/>
      <c r="Z2384" s="44"/>
      <c r="AA2384" s="44"/>
      <c r="CC2384" s="400"/>
    </row>
    <row r="2385" spans="24:81">
      <c r="X2385" s="44"/>
      <c r="Y2385" s="44"/>
      <c r="Z2385" s="44"/>
      <c r="AA2385" s="44"/>
      <c r="CC2385" s="400"/>
    </row>
    <row r="2386" spans="24:81">
      <c r="X2386" s="44"/>
      <c r="Y2386" s="44"/>
      <c r="Z2386" s="44"/>
      <c r="AA2386" s="44"/>
      <c r="CC2386" s="400"/>
    </row>
    <row r="2387" spans="24:81">
      <c r="X2387" s="44"/>
      <c r="Y2387" s="44"/>
      <c r="Z2387" s="44"/>
      <c r="AA2387" s="44"/>
      <c r="CC2387" s="400"/>
    </row>
    <row r="2388" spans="24:81">
      <c r="X2388" s="44"/>
      <c r="Y2388" s="44"/>
      <c r="Z2388" s="44"/>
      <c r="AA2388" s="44"/>
      <c r="CC2388" s="400"/>
    </row>
    <row r="2389" spans="24:81">
      <c r="X2389" s="44"/>
      <c r="Y2389" s="44"/>
      <c r="Z2389" s="44"/>
      <c r="AA2389" s="44"/>
      <c r="CC2389" s="400"/>
    </row>
    <row r="2390" spans="24:81">
      <c r="X2390" s="44"/>
      <c r="Y2390" s="44"/>
      <c r="Z2390" s="44"/>
      <c r="AA2390" s="44"/>
      <c r="CC2390" s="400"/>
    </row>
    <row r="2391" spans="24:81">
      <c r="X2391" s="44"/>
      <c r="Y2391" s="44"/>
      <c r="Z2391" s="44"/>
      <c r="AA2391" s="44"/>
      <c r="CC2391" s="400"/>
    </row>
    <row r="2392" spans="24:81">
      <c r="X2392" s="44"/>
      <c r="Y2392" s="44"/>
      <c r="Z2392" s="44"/>
      <c r="AA2392" s="44"/>
      <c r="CC2392" s="400"/>
    </row>
    <row r="2393" spans="24:81">
      <c r="X2393" s="44"/>
      <c r="Y2393" s="44"/>
      <c r="Z2393" s="44"/>
      <c r="AA2393" s="44"/>
      <c r="CC2393" s="400"/>
    </row>
    <row r="2394" spans="24:81">
      <c r="X2394" s="44"/>
      <c r="Y2394" s="44"/>
      <c r="Z2394" s="44"/>
      <c r="AA2394" s="44"/>
      <c r="CC2394" s="400"/>
    </row>
    <row r="2395" spans="24:81">
      <c r="X2395" s="44"/>
      <c r="Y2395" s="44"/>
      <c r="Z2395" s="44"/>
      <c r="AA2395" s="44"/>
      <c r="CC2395" s="400"/>
    </row>
    <row r="2396" spans="24:81">
      <c r="X2396" s="44"/>
      <c r="Y2396" s="44"/>
      <c r="Z2396" s="44"/>
      <c r="AA2396" s="44"/>
      <c r="CC2396" s="400"/>
    </row>
    <row r="2397" spans="24:81">
      <c r="X2397" s="44"/>
      <c r="Y2397" s="44"/>
      <c r="Z2397" s="44"/>
      <c r="AA2397" s="44"/>
      <c r="CC2397" s="400"/>
    </row>
    <row r="2398" spans="24:81">
      <c r="X2398" s="44"/>
      <c r="Y2398" s="44"/>
      <c r="Z2398" s="44"/>
      <c r="AA2398" s="44"/>
      <c r="CC2398" s="400"/>
    </row>
    <row r="2399" spans="24:81">
      <c r="X2399" s="44"/>
      <c r="Y2399" s="44"/>
      <c r="Z2399" s="44"/>
      <c r="AA2399" s="44"/>
      <c r="CC2399" s="400"/>
    </row>
    <row r="2400" spans="24:81">
      <c r="X2400" s="44"/>
      <c r="Y2400" s="44"/>
      <c r="Z2400" s="44"/>
      <c r="AA2400" s="44"/>
      <c r="CC2400" s="400"/>
    </row>
    <row r="2401" spans="24:81">
      <c r="X2401" s="44"/>
      <c r="Y2401" s="44"/>
      <c r="Z2401" s="44"/>
      <c r="AA2401" s="44"/>
      <c r="CC2401" s="400"/>
    </row>
    <row r="2402" spans="24:81">
      <c r="X2402" s="44"/>
      <c r="Y2402" s="44"/>
      <c r="Z2402" s="44"/>
      <c r="AA2402" s="44"/>
      <c r="CC2402" s="400"/>
    </row>
    <row r="2403" spans="24:81">
      <c r="X2403" s="44"/>
      <c r="Y2403" s="44"/>
      <c r="Z2403" s="44"/>
      <c r="AA2403" s="44"/>
      <c r="CC2403" s="400"/>
    </row>
    <row r="2404" spans="24:81">
      <c r="X2404" s="44"/>
      <c r="Y2404" s="44"/>
      <c r="Z2404" s="44"/>
      <c r="AA2404" s="44"/>
      <c r="CC2404" s="400"/>
    </row>
    <row r="2405" spans="24:81">
      <c r="X2405" s="44"/>
      <c r="Y2405" s="44"/>
      <c r="Z2405" s="44"/>
      <c r="AA2405" s="44"/>
      <c r="CC2405" s="400"/>
    </row>
    <row r="2406" spans="24:81">
      <c r="X2406" s="44"/>
      <c r="Y2406" s="44"/>
      <c r="Z2406" s="44"/>
      <c r="AA2406" s="44"/>
      <c r="CC2406" s="400"/>
    </row>
    <row r="2407" spans="24:81">
      <c r="X2407" s="44"/>
      <c r="Y2407" s="44"/>
      <c r="Z2407" s="44"/>
      <c r="AA2407" s="44"/>
      <c r="CC2407" s="400"/>
    </row>
    <row r="2408" spans="24:81">
      <c r="X2408" s="44"/>
      <c r="Y2408" s="44"/>
      <c r="Z2408" s="44"/>
      <c r="AA2408" s="44"/>
      <c r="CC2408" s="400"/>
    </row>
    <row r="2409" spans="24:81">
      <c r="X2409" s="44"/>
      <c r="Y2409" s="44"/>
      <c r="Z2409" s="44"/>
      <c r="AA2409" s="44"/>
      <c r="CC2409" s="400"/>
    </row>
    <row r="2410" spans="24:81">
      <c r="X2410" s="44"/>
      <c r="Y2410" s="44"/>
      <c r="Z2410" s="44"/>
      <c r="AA2410" s="44"/>
      <c r="CC2410" s="400"/>
    </row>
    <row r="2411" spans="24:81">
      <c r="X2411" s="44"/>
      <c r="Y2411" s="44"/>
      <c r="Z2411" s="44"/>
      <c r="AA2411" s="44"/>
      <c r="CC2411" s="400"/>
    </row>
    <row r="2412" spans="24:81">
      <c r="X2412" s="44"/>
      <c r="Y2412" s="44"/>
      <c r="Z2412" s="44"/>
      <c r="AA2412" s="44"/>
      <c r="CC2412" s="400"/>
    </row>
    <row r="2413" spans="24:81">
      <c r="X2413" s="44"/>
      <c r="Y2413" s="44"/>
      <c r="Z2413" s="44"/>
      <c r="AA2413" s="44"/>
      <c r="CC2413" s="400"/>
    </row>
    <row r="2414" spans="24:81">
      <c r="X2414" s="44"/>
      <c r="Y2414" s="44"/>
      <c r="Z2414" s="44"/>
      <c r="AA2414" s="44"/>
      <c r="CC2414" s="400"/>
    </row>
    <row r="2415" spans="24:81">
      <c r="X2415" s="44"/>
      <c r="Y2415" s="44"/>
      <c r="Z2415" s="44"/>
      <c r="AA2415" s="44"/>
      <c r="CC2415" s="400"/>
    </row>
    <row r="2416" spans="24:81">
      <c r="X2416" s="44"/>
      <c r="Y2416" s="44"/>
      <c r="Z2416" s="44"/>
      <c r="AA2416" s="44"/>
      <c r="CC2416" s="400"/>
    </row>
    <row r="2417" spans="24:81">
      <c r="X2417" s="44"/>
      <c r="Y2417" s="44"/>
      <c r="Z2417" s="44"/>
      <c r="AA2417" s="44"/>
      <c r="CC2417" s="400"/>
    </row>
    <row r="2418" spans="24:81">
      <c r="X2418" s="44"/>
      <c r="Y2418" s="44"/>
      <c r="Z2418" s="44"/>
      <c r="AA2418" s="44"/>
      <c r="CC2418" s="400"/>
    </row>
    <row r="2419" spans="24:81">
      <c r="X2419" s="44"/>
      <c r="Y2419" s="44"/>
      <c r="Z2419" s="44"/>
      <c r="AA2419" s="44"/>
      <c r="CC2419" s="400"/>
    </row>
    <row r="2420" spans="24:81">
      <c r="X2420" s="44"/>
      <c r="Y2420" s="44"/>
      <c r="Z2420" s="44"/>
      <c r="AA2420" s="44"/>
      <c r="CC2420" s="400"/>
    </row>
    <row r="2421" spans="24:81">
      <c r="X2421" s="44"/>
      <c r="Y2421" s="44"/>
      <c r="Z2421" s="44"/>
      <c r="AA2421" s="44"/>
      <c r="CC2421" s="400"/>
    </row>
    <row r="2422" spans="24:81">
      <c r="X2422" s="44"/>
      <c r="Y2422" s="44"/>
      <c r="Z2422" s="44"/>
      <c r="AA2422" s="44"/>
      <c r="CC2422" s="400"/>
    </row>
    <row r="2423" spans="24:81">
      <c r="X2423" s="44"/>
      <c r="Y2423" s="44"/>
      <c r="Z2423" s="44"/>
      <c r="AA2423" s="44"/>
      <c r="CC2423" s="400"/>
    </row>
    <row r="2424" spans="24:81">
      <c r="X2424" s="44"/>
      <c r="Y2424" s="44"/>
      <c r="Z2424" s="44"/>
      <c r="AA2424" s="44"/>
      <c r="CC2424" s="400"/>
    </row>
    <row r="2425" spans="24:81">
      <c r="X2425" s="44"/>
      <c r="Y2425" s="44"/>
      <c r="Z2425" s="44"/>
      <c r="AA2425" s="44"/>
      <c r="CC2425" s="400"/>
    </row>
    <row r="2426" spans="24:81">
      <c r="X2426" s="44"/>
      <c r="Y2426" s="44"/>
      <c r="Z2426" s="44"/>
      <c r="AA2426" s="44"/>
      <c r="CC2426" s="400"/>
    </row>
    <row r="2427" spans="24:81">
      <c r="X2427" s="44"/>
      <c r="Y2427" s="44"/>
      <c r="Z2427" s="44"/>
      <c r="AA2427" s="44"/>
      <c r="CC2427" s="400"/>
    </row>
    <row r="2428" spans="24:81">
      <c r="X2428" s="44"/>
      <c r="Y2428" s="44"/>
      <c r="Z2428" s="44"/>
      <c r="AA2428" s="44"/>
      <c r="CC2428" s="400"/>
    </row>
    <row r="2429" spans="24:81">
      <c r="X2429" s="44"/>
      <c r="Y2429" s="44"/>
      <c r="Z2429" s="44"/>
      <c r="AA2429" s="44"/>
      <c r="CC2429" s="400"/>
    </row>
    <row r="2430" spans="24:81">
      <c r="X2430" s="44"/>
      <c r="Y2430" s="44"/>
      <c r="Z2430" s="44"/>
      <c r="AA2430" s="44"/>
      <c r="CC2430" s="400"/>
    </row>
    <row r="2431" spans="24:81">
      <c r="X2431" s="44"/>
      <c r="Y2431" s="44"/>
      <c r="Z2431" s="44"/>
      <c r="AA2431" s="44"/>
      <c r="CC2431" s="400"/>
    </row>
    <row r="2432" spans="24:81">
      <c r="X2432" s="44"/>
      <c r="Y2432" s="44"/>
      <c r="Z2432" s="44"/>
      <c r="AA2432" s="44"/>
      <c r="CC2432" s="400"/>
    </row>
    <row r="2433" spans="24:81">
      <c r="X2433" s="44"/>
      <c r="Y2433" s="44"/>
      <c r="Z2433" s="44"/>
      <c r="AA2433" s="44"/>
      <c r="CC2433" s="400"/>
    </row>
    <row r="2434" spans="24:81">
      <c r="X2434" s="44"/>
      <c r="Y2434" s="44"/>
      <c r="Z2434" s="44"/>
      <c r="AA2434" s="44"/>
      <c r="CC2434" s="400"/>
    </row>
    <row r="2435" spans="24:81">
      <c r="X2435" s="44"/>
      <c r="Y2435" s="44"/>
      <c r="Z2435" s="44"/>
      <c r="AA2435" s="44"/>
      <c r="CC2435" s="400"/>
    </row>
    <row r="2436" spans="24:81">
      <c r="X2436" s="44"/>
      <c r="Y2436" s="44"/>
      <c r="Z2436" s="44"/>
      <c r="AA2436" s="44"/>
      <c r="CC2436" s="400"/>
    </row>
    <row r="2437" spans="24:81">
      <c r="X2437" s="44"/>
      <c r="Y2437" s="44"/>
      <c r="Z2437" s="44"/>
      <c r="AA2437" s="44"/>
      <c r="CC2437" s="400"/>
    </row>
    <row r="2438" spans="24:81">
      <c r="X2438" s="44"/>
      <c r="Y2438" s="44"/>
      <c r="Z2438" s="44"/>
      <c r="AA2438" s="44"/>
      <c r="CC2438" s="400"/>
    </row>
    <row r="2439" spans="24:81">
      <c r="X2439" s="44"/>
      <c r="Y2439" s="44"/>
      <c r="Z2439" s="44"/>
      <c r="AA2439" s="44"/>
      <c r="CC2439" s="400"/>
    </row>
    <row r="2440" spans="24:81">
      <c r="X2440" s="44"/>
      <c r="Y2440" s="44"/>
      <c r="Z2440" s="44"/>
      <c r="AA2440" s="44"/>
      <c r="CC2440" s="400"/>
    </row>
    <row r="2441" spans="24:81">
      <c r="X2441" s="44"/>
      <c r="Y2441" s="44"/>
      <c r="Z2441" s="44"/>
      <c r="AA2441" s="44"/>
      <c r="CC2441" s="400"/>
    </row>
    <row r="2442" spans="24:81">
      <c r="X2442" s="44"/>
      <c r="Y2442" s="44"/>
      <c r="Z2442" s="44"/>
      <c r="AA2442" s="44"/>
      <c r="CC2442" s="400"/>
    </row>
    <row r="2443" spans="24:81">
      <c r="X2443" s="44"/>
      <c r="Y2443" s="44"/>
      <c r="Z2443" s="44"/>
      <c r="AA2443" s="44"/>
      <c r="CC2443" s="400"/>
    </row>
    <row r="2444" spans="24:81">
      <c r="X2444" s="44"/>
      <c r="Y2444" s="44"/>
      <c r="Z2444" s="44"/>
      <c r="AA2444" s="44"/>
      <c r="CC2444" s="400"/>
    </row>
    <row r="2445" spans="24:81">
      <c r="X2445" s="44"/>
      <c r="Y2445" s="44"/>
      <c r="Z2445" s="44"/>
      <c r="AA2445" s="44"/>
      <c r="CC2445" s="400"/>
    </row>
    <row r="2446" spans="24:81">
      <c r="X2446" s="44"/>
      <c r="Y2446" s="44"/>
      <c r="Z2446" s="44"/>
      <c r="AA2446" s="44"/>
      <c r="CC2446" s="400"/>
    </row>
    <row r="2447" spans="24:81">
      <c r="X2447" s="44"/>
      <c r="Y2447" s="44"/>
      <c r="Z2447" s="44"/>
      <c r="AA2447" s="44"/>
      <c r="CC2447" s="400"/>
    </row>
    <row r="2448" spans="24:81">
      <c r="X2448" s="44"/>
      <c r="Y2448" s="44"/>
      <c r="Z2448" s="44"/>
      <c r="AA2448" s="44"/>
      <c r="CC2448" s="400"/>
    </row>
    <row r="2449" spans="24:81">
      <c r="X2449" s="44"/>
      <c r="Y2449" s="44"/>
      <c r="Z2449" s="44"/>
      <c r="AA2449" s="44"/>
      <c r="CC2449" s="400"/>
    </row>
    <row r="2450" spans="24:81">
      <c r="X2450" s="44"/>
      <c r="Y2450" s="44"/>
      <c r="Z2450" s="44"/>
      <c r="AA2450" s="44"/>
      <c r="CC2450" s="400"/>
    </row>
    <row r="2451" spans="24:81">
      <c r="X2451" s="44"/>
      <c r="Y2451" s="44"/>
      <c r="Z2451" s="44"/>
      <c r="AA2451" s="44"/>
      <c r="CC2451" s="400"/>
    </row>
    <row r="2452" spans="24:81">
      <c r="X2452" s="44"/>
      <c r="Y2452" s="44"/>
      <c r="Z2452" s="44"/>
      <c r="AA2452" s="44"/>
      <c r="CC2452" s="400"/>
    </row>
    <row r="2453" spans="24:81">
      <c r="X2453" s="44"/>
      <c r="Y2453" s="44"/>
      <c r="Z2453" s="44"/>
      <c r="AA2453" s="44"/>
      <c r="CC2453" s="400"/>
    </row>
    <row r="2454" spans="24:81">
      <c r="X2454" s="44"/>
      <c r="Y2454" s="44"/>
      <c r="Z2454" s="44"/>
      <c r="AA2454" s="44"/>
      <c r="CC2454" s="400"/>
    </row>
    <row r="2455" spans="24:81">
      <c r="X2455" s="44"/>
      <c r="Y2455" s="44"/>
      <c r="Z2455" s="44"/>
      <c r="AA2455" s="44"/>
      <c r="CC2455" s="400"/>
    </row>
    <row r="2456" spans="24:81">
      <c r="X2456" s="44"/>
      <c r="Y2456" s="44"/>
      <c r="Z2456" s="44"/>
      <c r="AA2456" s="44"/>
      <c r="CC2456" s="400"/>
    </row>
    <row r="2457" spans="24:81">
      <c r="X2457" s="44"/>
      <c r="Y2457" s="44"/>
      <c r="Z2457" s="44"/>
      <c r="AA2457" s="44"/>
      <c r="CC2457" s="400"/>
    </row>
    <row r="2458" spans="24:81">
      <c r="X2458" s="44"/>
      <c r="Y2458" s="44"/>
      <c r="Z2458" s="44"/>
      <c r="AA2458" s="44"/>
      <c r="CC2458" s="400"/>
    </row>
    <row r="2459" spans="24:81">
      <c r="X2459" s="44"/>
      <c r="Y2459" s="44"/>
      <c r="Z2459" s="44"/>
      <c r="AA2459" s="44"/>
      <c r="CC2459" s="400"/>
    </row>
    <row r="2460" spans="24:81">
      <c r="X2460" s="44"/>
      <c r="Y2460" s="44"/>
      <c r="Z2460" s="44"/>
      <c r="AA2460" s="44"/>
      <c r="CC2460" s="400"/>
    </row>
    <row r="2461" spans="24:81">
      <c r="X2461" s="44"/>
      <c r="Y2461" s="44"/>
      <c r="Z2461" s="44"/>
      <c r="AA2461" s="44"/>
      <c r="CC2461" s="400"/>
    </row>
    <row r="2462" spans="24:81">
      <c r="X2462" s="44"/>
      <c r="Y2462" s="44"/>
      <c r="Z2462" s="44"/>
      <c r="AA2462" s="44"/>
      <c r="CC2462" s="400"/>
    </row>
    <row r="2463" spans="24:81">
      <c r="X2463" s="44"/>
      <c r="Y2463" s="44"/>
      <c r="Z2463" s="44"/>
      <c r="AA2463" s="44"/>
      <c r="CC2463" s="400"/>
    </row>
    <row r="2464" spans="24:81">
      <c r="X2464" s="44"/>
      <c r="Y2464" s="44"/>
      <c r="Z2464" s="44"/>
      <c r="AA2464" s="44"/>
      <c r="CC2464" s="400"/>
    </row>
    <row r="2465" spans="24:81">
      <c r="X2465" s="44"/>
      <c r="Y2465" s="44"/>
      <c r="Z2465" s="44"/>
      <c r="AA2465" s="44"/>
      <c r="CC2465" s="400"/>
    </row>
    <row r="2466" spans="24:81">
      <c r="X2466" s="44"/>
      <c r="Y2466" s="44"/>
      <c r="Z2466" s="44"/>
      <c r="AA2466" s="44"/>
      <c r="CC2466" s="400"/>
    </row>
    <row r="2467" spans="24:81">
      <c r="X2467" s="44"/>
      <c r="Y2467" s="44"/>
      <c r="Z2467" s="44"/>
      <c r="AA2467" s="44"/>
      <c r="CC2467" s="400"/>
    </row>
    <row r="2468" spans="24:81">
      <c r="X2468" s="44"/>
      <c r="Y2468" s="44"/>
      <c r="Z2468" s="44"/>
      <c r="AA2468" s="44"/>
      <c r="CC2468" s="400"/>
    </row>
    <row r="2469" spans="24:81">
      <c r="X2469" s="44"/>
      <c r="Y2469" s="44"/>
      <c r="Z2469" s="44"/>
      <c r="AA2469" s="44"/>
      <c r="CC2469" s="400"/>
    </row>
    <row r="2470" spans="24:81">
      <c r="X2470" s="44"/>
      <c r="Y2470" s="44"/>
      <c r="Z2470" s="44"/>
      <c r="AA2470" s="44"/>
      <c r="CC2470" s="400"/>
    </row>
    <row r="2471" spans="24:81">
      <c r="X2471" s="44"/>
      <c r="Y2471" s="44"/>
      <c r="Z2471" s="44"/>
      <c r="AA2471" s="44"/>
      <c r="CC2471" s="400"/>
    </row>
    <row r="2472" spans="24:81">
      <c r="X2472" s="44"/>
      <c r="Y2472" s="44"/>
      <c r="Z2472" s="44"/>
      <c r="AA2472" s="44"/>
      <c r="CC2472" s="400"/>
    </row>
    <row r="2473" spans="24:81">
      <c r="X2473" s="44"/>
      <c r="Y2473" s="44"/>
      <c r="Z2473" s="44"/>
      <c r="AA2473" s="44"/>
      <c r="CC2473" s="400"/>
    </row>
    <row r="2474" spans="24:81">
      <c r="X2474" s="44"/>
      <c r="Y2474" s="44"/>
      <c r="Z2474" s="44"/>
      <c r="AA2474" s="44"/>
      <c r="CC2474" s="400"/>
    </row>
    <row r="2475" spans="24:81">
      <c r="X2475" s="44"/>
      <c r="Y2475" s="44"/>
      <c r="Z2475" s="44"/>
      <c r="AA2475" s="44"/>
      <c r="CC2475" s="400"/>
    </row>
    <row r="2476" spans="24:81">
      <c r="X2476" s="44"/>
      <c r="Y2476" s="44"/>
      <c r="Z2476" s="44"/>
      <c r="AA2476" s="44"/>
      <c r="CC2476" s="400"/>
    </row>
    <row r="2477" spans="24:81">
      <c r="X2477" s="44"/>
      <c r="Y2477" s="44"/>
      <c r="Z2477" s="44"/>
      <c r="AA2477" s="44"/>
      <c r="CC2477" s="400"/>
    </row>
    <row r="2478" spans="24:81">
      <c r="X2478" s="44"/>
      <c r="Y2478" s="44"/>
      <c r="Z2478" s="44"/>
      <c r="AA2478" s="44"/>
      <c r="CC2478" s="400"/>
    </row>
    <row r="2479" spans="24:81">
      <c r="X2479" s="44"/>
      <c r="Y2479" s="44"/>
      <c r="Z2479" s="44"/>
      <c r="AA2479" s="44"/>
      <c r="CC2479" s="400"/>
    </row>
    <row r="2480" spans="24:81">
      <c r="X2480" s="44"/>
      <c r="Y2480" s="44"/>
      <c r="Z2480" s="44"/>
      <c r="AA2480" s="44"/>
      <c r="CC2480" s="400"/>
    </row>
    <row r="2481" spans="24:81">
      <c r="X2481" s="44"/>
      <c r="Y2481" s="44"/>
      <c r="Z2481" s="44"/>
      <c r="AA2481" s="44"/>
      <c r="CC2481" s="400"/>
    </row>
    <row r="2482" spans="24:81">
      <c r="X2482" s="44"/>
      <c r="Y2482" s="44"/>
      <c r="Z2482" s="44"/>
      <c r="AA2482" s="44"/>
      <c r="CC2482" s="400"/>
    </row>
    <row r="2483" spans="24:81">
      <c r="X2483" s="44"/>
      <c r="Y2483" s="44"/>
      <c r="Z2483" s="44"/>
      <c r="AA2483" s="44"/>
      <c r="CC2483" s="400"/>
    </row>
    <row r="2484" spans="24:81">
      <c r="X2484" s="44"/>
      <c r="Y2484" s="44"/>
      <c r="Z2484" s="44"/>
      <c r="AA2484" s="44"/>
      <c r="CC2484" s="400"/>
    </row>
    <row r="2485" spans="24:81">
      <c r="X2485" s="44"/>
      <c r="Y2485" s="44"/>
      <c r="Z2485" s="44"/>
      <c r="AA2485" s="44"/>
      <c r="CC2485" s="400"/>
    </row>
    <row r="2486" spans="24:81">
      <c r="X2486" s="44"/>
      <c r="Y2486" s="44"/>
      <c r="Z2486" s="44"/>
      <c r="AA2486" s="44"/>
      <c r="CC2486" s="400"/>
    </row>
    <row r="2487" spans="24:81">
      <c r="X2487" s="44"/>
      <c r="Y2487" s="44"/>
      <c r="Z2487" s="44"/>
      <c r="AA2487" s="44"/>
      <c r="CC2487" s="400"/>
    </row>
    <row r="2488" spans="24:81">
      <c r="X2488" s="44"/>
      <c r="Y2488" s="44"/>
      <c r="Z2488" s="44"/>
      <c r="AA2488" s="44"/>
      <c r="CC2488" s="400"/>
    </row>
    <row r="2489" spans="24:81">
      <c r="X2489" s="44"/>
      <c r="Y2489" s="44"/>
      <c r="Z2489" s="44"/>
      <c r="AA2489" s="44"/>
      <c r="CC2489" s="400"/>
    </row>
    <row r="2490" spans="24:81">
      <c r="X2490" s="44"/>
      <c r="Y2490" s="44"/>
      <c r="Z2490" s="44"/>
      <c r="AA2490" s="44"/>
      <c r="CC2490" s="400"/>
    </row>
    <row r="2491" spans="24:81">
      <c r="X2491" s="44"/>
      <c r="Y2491" s="44"/>
      <c r="Z2491" s="44"/>
      <c r="AA2491" s="44"/>
      <c r="CC2491" s="400"/>
    </row>
    <row r="2492" spans="24:81">
      <c r="X2492" s="44"/>
      <c r="Y2492" s="44"/>
      <c r="Z2492" s="44"/>
      <c r="AA2492" s="44"/>
      <c r="CC2492" s="400"/>
    </row>
    <row r="2493" spans="24:81">
      <c r="X2493" s="44"/>
      <c r="Y2493" s="44"/>
      <c r="Z2493" s="44"/>
      <c r="AA2493" s="44"/>
      <c r="CC2493" s="400"/>
    </row>
    <row r="2494" spans="24:81">
      <c r="X2494" s="44"/>
      <c r="Y2494" s="44"/>
      <c r="Z2494" s="44"/>
      <c r="AA2494" s="44"/>
      <c r="CC2494" s="400"/>
    </row>
    <row r="2495" spans="24:81">
      <c r="X2495" s="44"/>
      <c r="Y2495" s="44"/>
      <c r="Z2495" s="44"/>
      <c r="AA2495" s="44"/>
      <c r="CC2495" s="400"/>
    </row>
    <row r="2496" spans="24:81">
      <c r="X2496" s="44"/>
      <c r="Y2496" s="44"/>
      <c r="Z2496" s="44"/>
      <c r="AA2496" s="44"/>
      <c r="CC2496" s="400"/>
    </row>
    <row r="2497" spans="24:81">
      <c r="X2497" s="44"/>
      <c r="Y2497" s="44"/>
      <c r="Z2497" s="44"/>
      <c r="AA2497" s="44"/>
      <c r="CC2497" s="400"/>
    </row>
    <row r="2498" spans="24:81">
      <c r="X2498" s="44"/>
      <c r="Y2498" s="44"/>
      <c r="Z2498" s="44"/>
      <c r="AA2498" s="44"/>
      <c r="CC2498" s="400"/>
    </row>
    <row r="2499" spans="24:81">
      <c r="X2499" s="44"/>
      <c r="Y2499" s="44"/>
      <c r="Z2499" s="44"/>
      <c r="AA2499" s="44"/>
      <c r="CC2499" s="400"/>
    </row>
    <row r="2500" spans="24:81">
      <c r="X2500" s="44"/>
      <c r="Y2500" s="44"/>
      <c r="Z2500" s="44"/>
      <c r="AA2500" s="44"/>
      <c r="CC2500" s="400"/>
    </row>
    <row r="2501" spans="24:81">
      <c r="X2501" s="44"/>
      <c r="Y2501" s="44"/>
      <c r="Z2501" s="44"/>
      <c r="AA2501" s="44"/>
      <c r="CC2501" s="400"/>
    </row>
    <row r="2502" spans="24:81">
      <c r="X2502" s="44"/>
      <c r="Y2502" s="44"/>
      <c r="Z2502" s="44"/>
      <c r="AA2502" s="44"/>
      <c r="CC2502" s="400"/>
    </row>
    <row r="2503" spans="24:81">
      <c r="X2503" s="44"/>
      <c r="Y2503" s="44"/>
      <c r="Z2503" s="44"/>
      <c r="AA2503" s="44"/>
      <c r="CC2503" s="400"/>
    </row>
    <row r="2504" spans="24:81">
      <c r="X2504" s="44"/>
      <c r="Y2504" s="44"/>
      <c r="Z2504" s="44"/>
      <c r="AA2504" s="44"/>
      <c r="CC2504" s="400"/>
    </row>
    <row r="2505" spans="24:81">
      <c r="X2505" s="44"/>
      <c r="Y2505" s="44"/>
      <c r="Z2505" s="44"/>
      <c r="AA2505" s="44"/>
      <c r="CC2505" s="400"/>
    </row>
    <row r="2506" spans="24:81">
      <c r="X2506" s="44"/>
      <c r="Y2506" s="44"/>
      <c r="Z2506" s="44"/>
      <c r="AA2506" s="44"/>
      <c r="CC2506" s="400"/>
    </row>
    <row r="2507" spans="24:81">
      <c r="X2507" s="44"/>
      <c r="Y2507" s="44"/>
      <c r="Z2507" s="44"/>
      <c r="AA2507" s="44"/>
      <c r="CC2507" s="400"/>
    </row>
    <row r="2508" spans="24:81">
      <c r="X2508" s="44"/>
      <c r="Y2508" s="44"/>
      <c r="Z2508" s="44"/>
      <c r="AA2508" s="44"/>
      <c r="CC2508" s="400"/>
    </row>
    <row r="2509" spans="24:81">
      <c r="X2509" s="44"/>
      <c r="Y2509" s="44"/>
      <c r="Z2509" s="44"/>
      <c r="AA2509" s="44"/>
      <c r="CC2509" s="400"/>
    </row>
    <row r="2510" spans="24:81">
      <c r="X2510" s="44"/>
      <c r="Y2510" s="44"/>
      <c r="Z2510" s="44"/>
      <c r="AA2510" s="44"/>
      <c r="CC2510" s="400"/>
    </row>
    <row r="2511" spans="24:81">
      <c r="X2511" s="44"/>
      <c r="Y2511" s="44"/>
      <c r="Z2511" s="44"/>
      <c r="AA2511" s="44"/>
      <c r="CC2511" s="400"/>
    </row>
    <row r="2512" spans="24:81">
      <c r="X2512" s="44"/>
      <c r="Y2512" s="44"/>
      <c r="Z2512" s="44"/>
      <c r="AA2512" s="44"/>
      <c r="CC2512" s="400"/>
    </row>
    <row r="2513" spans="24:81">
      <c r="X2513" s="44"/>
      <c r="Y2513" s="44"/>
      <c r="Z2513" s="44"/>
      <c r="AA2513" s="44"/>
      <c r="CC2513" s="400"/>
    </row>
    <row r="2514" spans="24:81">
      <c r="X2514" s="44"/>
      <c r="Y2514" s="44"/>
      <c r="Z2514" s="44"/>
      <c r="AA2514" s="44"/>
      <c r="CC2514" s="400"/>
    </row>
    <row r="2515" spans="24:81">
      <c r="X2515" s="44"/>
      <c r="Y2515" s="44"/>
      <c r="Z2515" s="44"/>
      <c r="AA2515" s="44"/>
      <c r="CC2515" s="400"/>
    </row>
    <row r="2516" spans="24:81">
      <c r="X2516" s="44"/>
      <c r="Y2516" s="44"/>
      <c r="Z2516" s="44"/>
      <c r="AA2516" s="44"/>
      <c r="CC2516" s="400"/>
    </row>
    <row r="2517" spans="24:81">
      <c r="X2517" s="44"/>
      <c r="Y2517" s="44"/>
      <c r="Z2517" s="44"/>
      <c r="AA2517" s="44"/>
      <c r="CC2517" s="400"/>
    </row>
    <row r="2518" spans="24:81">
      <c r="X2518" s="44"/>
      <c r="Y2518" s="44"/>
      <c r="Z2518" s="44"/>
      <c r="AA2518" s="44"/>
      <c r="CC2518" s="400"/>
    </row>
    <row r="2519" spans="24:81">
      <c r="X2519" s="44"/>
      <c r="Y2519" s="44"/>
      <c r="Z2519" s="44"/>
      <c r="AA2519" s="44"/>
      <c r="CC2519" s="400"/>
    </row>
    <row r="2520" spans="24:81">
      <c r="X2520" s="44"/>
      <c r="Y2520" s="44"/>
      <c r="Z2520" s="44"/>
      <c r="AA2520" s="44"/>
      <c r="CC2520" s="400"/>
    </row>
    <row r="2521" spans="24:81">
      <c r="X2521" s="44"/>
      <c r="Y2521" s="44"/>
      <c r="Z2521" s="44"/>
      <c r="AA2521" s="44"/>
      <c r="CC2521" s="400"/>
    </row>
    <row r="2522" spans="24:81">
      <c r="X2522" s="44"/>
      <c r="Y2522" s="44"/>
      <c r="Z2522" s="44"/>
      <c r="AA2522" s="44"/>
      <c r="CC2522" s="400"/>
    </row>
    <row r="2523" spans="24:81">
      <c r="X2523" s="44"/>
      <c r="Y2523" s="44"/>
      <c r="Z2523" s="44"/>
      <c r="AA2523" s="44"/>
      <c r="CC2523" s="400"/>
    </row>
    <row r="2524" spans="24:81">
      <c r="X2524" s="44"/>
      <c r="Y2524" s="44"/>
      <c r="Z2524" s="44"/>
      <c r="AA2524" s="44"/>
      <c r="CC2524" s="400"/>
    </row>
    <row r="2525" spans="24:81">
      <c r="X2525" s="44"/>
      <c r="Y2525" s="44"/>
      <c r="Z2525" s="44"/>
      <c r="AA2525" s="44"/>
      <c r="CC2525" s="400"/>
    </row>
    <row r="2526" spans="24:81">
      <c r="X2526" s="44"/>
      <c r="Y2526" s="44"/>
      <c r="Z2526" s="44"/>
      <c r="AA2526" s="44"/>
      <c r="CC2526" s="400"/>
    </row>
    <row r="2527" spans="24:81">
      <c r="X2527" s="44"/>
      <c r="Y2527" s="44"/>
      <c r="Z2527" s="44"/>
      <c r="AA2527" s="44"/>
      <c r="CC2527" s="400"/>
    </row>
    <row r="2528" spans="24:81">
      <c r="X2528" s="44"/>
      <c r="Y2528" s="44"/>
      <c r="Z2528" s="44"/>
      <c r="AA2528" s="44"/>
      <c r="CC2528" s="400"/>
    </row>
    <row r="2529" spans="24:81">
      <c r="X2529" s="44"/>
      <c r="Y2529" s="44"/>
      <c r="Z2529" s="44"/>
      <c r="AA2529" s="44"/>
      <c r="CC2529" s="400"/>
    </row>
    <row r="2530" spans="24:81">
      <c r="X2530" s="44"/>
      <c r="Y2530" s="44"/>
      <c r="Z2530" s="44"/>
      <c r="AA2530" s="44"/>
      <c r="CC2530" s="400"/>
    </row>
    <row r="2531" spans="24:81">
      <c r="X2531" s="44"/>
      <c r="Y2531" s="44"/>
      <c r="Z2531" s="44"/>
      <c r="AA2531" s="44"/>
      <c r="CC2531" s="400"/>
    </row>
    <row r="2532" spans="24:81">
      <c r="X2532" s="44"/>
      <c r="Y2532" s="44"/>
      <c r="Z2532" s="44"/>
      <c r="AA2532" s="44"/>
      <c r="CC2532" s="400"/>
    </row>
    <row r="2533" spans="24:81">
      <c r="X2533" s="44"/>
      <c r="Y2533" s="44"/>
      <c r="Z2533" s="44"/>
      <c r="AA2533" s="44"/>
      <c r="CC2533" s="400"/>
    </row>
    <row r="2534" spans="24:81">
      <c r="X2534" s="44"/>
      <c r="Y2534" s="44"/>
      <c r="Z2534" s="44"/>
      <c r="AA2534" s="44"/>
      <c r="CC2534" s="400"/>
    </row>
    <row r="2535" spans="24:81">
      <c r="X2535" s="44"/>
      <c r="Y2535" s="44"/>
      <c r="Z2535" s="44"/>
      <c r="AA2535" s="44"/>
      <c r="CC2535" s="400"/>
    </row>
    <row r="2536" spans="24:81">
      <c r="X2536" s="44"/>
      <c r="Y2536" s="44"/>
      <c r="Z2536" s="44"/>
      <c r="AA2536" s="44"/>
      <c r="CC2536" s="400"/>
    </row>
    <row r="2537" spans="24:81">
      <c r="X2537" s="44"/>
      <c r="Y2537" s="44"/>
      <c r="Z2537" s="44"/>
      <c r="AA2537" s="44"/>
      <c r="CC2537" s="400"/>
    </row>
    <row r="2538" spans="24:81">
      <c r="X2538" s="44"/>
      <c r="Y2538" s="44"/>
      <c r="Z2538" s="44"/>
      <c r="AA2538" s="44"/>
      <c r="CC2538" s="400"/>
    </row>
    <row r="2539" spans="24:81">
      <c r="X2539" s="44"/>
      <c r="Y2539" s="44"/>
      <c r="Z2539" s="44"/>
      <c r="AA2539" s="44"/>
      <c r="CC2539" s="400"/>
    </row>
    <row r="2540" spans="24:81">
      <c r="X2540" s="44"/>
      <c r="Y2540" s="44"/>
      <c r="Z2540" s="44"/>
      <c r="AA2540" s="44"/>
      <c r="CC2540" s="400"/>
    </row>
    <row r="2541" spans="24:81">
      <c r="X2541" s="44"/>
      <c r="Y2541" s="44"/>
      <c r="Z2541" s="44"/>
      <c r="AA2541" s="44"/>
      <c r="CC2541" s="400"/>
    </row>
    <row r="2542" spans="24:81">
      <c r="X2542" s="44"/>
      <c r="Y2542" s="44"/>
      <c r="Z2542" s="44"/>
      <c r="AA2542" s="44"/>
      <c r="CC2542" s="400"/>
    </row>
    <row r="2543" spans="24:81">
      <c r="X2543" s="44"/>
      <c r="Y2543" s="44"/>
      <c r="Z2543" s="44"/>
      <c r="AA2543" s="44"/>
      <c r="CC2543" s="400"/>
    </row>
    <row r="2544" spans="24:81">
      <c r="X2544" s="44"/>
      <c r="Y2544" s="44"/>
      <c r="Z2544" s="44"/>
      <c r="AA2544" s="44"/>
      <c r="CC2544" s="400"/>
    </row>
    <row r="2545" spans="24:81">
      <c r="X2545" s="44"/>
      <c r="Y2545" s="44"/>
      <c r="Z2545" s="44"/>
      <c r="AA2545" s="44"/>
      <c r="CC2545" s="400"/>
    </row>
    <row r="2546" spans="24:81">
      <c r="X2546" s="44"/>
      <c r="Y2546" s="44"/>
      <c r="Z2546" s="44"/>
      <c r="AA2546" s="44"/>
      <c r="CC2546" s="400"/>
    </row>
    <row r="2547" spans="24:81">
      <c r="X2547" s="44"/>
      <c r="Y2547" s="44"/>
      <c r="Z2547" s="44"/>
      <c r="AA2547" s="44"/>
      <c r="CC2547" s="400"/>
    </row>
    <row r="2548" spans="24:81">
      <c r="X2548" s="44"/>
      <c r="Y2548" s="44"/>
      <c r="Z2548" s="44"/>
      <c r="AA2548" s="44"/>
      <c r="CC2548" s="400"/>
    </row>
    <row r="2549" spans="24:81">
      <c r="X2549" s="44"/>
      <c r="Y2549" s="44"/>
      <c r="Z2549" s="44"/>
      <c r="AA2549" s="44"/>
      <c r="CC2549" s="400"/>
    </row>
    <row r="2550" spans="24:81">
      <c r="X2550" s="44"/>
      <c r="Y2550" s="44"/>
      <c r="Z2550" s="44"/>
      <c r="AA2550" s="44"/>
      <c r="CC2550" s="400"/>
    </row>
    <row r="2551" spans="24:81">
      <c r="X2551" s="44"/>
      <c r="Y2551" s="44"/>
      <c r="Z2551" s="44"/>
      <c r="AA2551" s="44"/>
      <c r="CC2551" s="400"/>
    </row>
    <row r="2552" spans="24:81">
      <c r="X2552" s="44"/>
      <c r="Y2552" s="44"/>
      <c r="Z2552" s="44"/>
      <c r="AA2552" s="44"/>
      <c r="CC2552" s="400"/>
    </row>
    <row r="2553" spans="24:81">
      <c r="X2553" s="44"/>
      <c r="Y2553" s="44"/>
      <c r="Z2553" s="44"/>
      <c r="AA2553" s="44"/>
      <c r="CC2553" s="400"/>
    </row>
    <row r="2554" spans="24:81">
      <c r="X2554" s="44"/>
      <c r="Y2554" s="44"/>
      <c r="Z2554" s="44"/>
      <c r="AA2554" s="44"/>
      <c r="CC2554" s="400"/>
    </row>
    <row r="2555" spans="24:81">
      <c r="X2555" s="44"/>
      <c r="Y2555" s="44"/>
      <c r="Z2555" s="44"/>
      <c r="AA2555" s="44"/>
      <c r="CC2555" s="400"/>
    </row>
    <row r="2556" spans="24:81">
      <c r="X2556" s="44"/>
      <c r="Y2556" s="44"/>
      <c r="Z2556" s="44"/>
      <c r="AA2556" s="44"/>
      <c r="CC2556" s="400"/>
    </row>
    <row r="2557" spans="24:81">
      <c r="X2557" s="44"/>
      <c r="Y2557" s="44"/>
      <c r="Z2557" s="44"/>
      <c r="AA2557" s="44"/>
      <c r="CC2557" s="400"/>
    </row>
    <row r="2558" spans="24:81">
      <c r="X2558" s="44"/>
      <c r="Y2558" s="44"/>
      <c r="Z2558" s="44"/>
      <c r="AA2558" s="44"/>
      <c r="CC2558" s="400"/>
    </row>
    <row r="2559" spans="24:81">
      <c r="X2559" s="44"/>
      <c r="Y2559" s="44"/>
      <c r="Z2559" s="44"/>
      <c r="AA2559" s="44"/>
      <c r="CC2559" s="400"/>
    </row>
    <row r="2560" spans="24:81">
      <c r="X2560" s="44"/>
      <c r="Y2560" s="44"/>
      <c r="Z2560" s="44"/>
      <c r="AA2560" s="44"/>
      <c r="CC2560" s="400"/>
    </row>
    <row r="2561" spans="24:81">
      <c r="X2561" s="44"/>
      <c r="Y2561" s="44"/>
      <c r="Z2561" s="44"/>
      <c r="AA2561" s="44"/>
      <c r="CC2561" s="400"/>
    </row>
    <row r="2562" spans="24:81">
      <c r="X2562" s="44"/>
      <c r="Y2562" s="44"/>
      <c r="Z2562" s="44"/>
      <c r="AA2562" s="44"/>
      <c r="CC2562" s="400"/>
    </row>
    <row r="2563" spans="24:81">
      <c r="X2563" s="44"/>
      <c r="Y2563" s="44"/>
      <c r="Z2563" s="44"/>
      <c r="AA2563" s="44"/>
      <c r="CC2563" s="400"/>
    </row>
    <row r="2564" spans="24:81">
      <c r="X2564" s="44"/>
      <c r="Y2564" s="44"/>
      <c r="Z2564" s="44"/>
      <c r="AA2564" s="44"/>
      <c r="CC2564" s="400"/>
    </row>
    <row r="2565" spans="24:81">
      <c r="X2565" s="44"/>
      <c r="Y2565" s="44"/>
      <c r="Z2565" s="44"/>
      <c r="AA2565" s="44"/>
      <c r="CC2565" s="400"/>
    </row>
    <row r="2566" spans="24:81">
      <c r="X2566" s="44"/>
      <c r="Y2566" s="44"/>
      <c r="Z2566" s="44"/>
      <c r="AA2566" s="44"/>
      <c r="CC2566" s="400"/>
    </row>
    <row r="2567" spans="24:81">
      <c r="X2567" s="44"/>
      <c r="Y2567" s="44"/>
      <c r="Z2567" s="44"/>
      <c r="AA2567" s="44"/>
      <c r="CC2567" s="400"/>
    </row>
    <row r="2568" spans="24:81">
      <c r="X2568" s="44"/>
      <c r="Y2568" s="44"/>
      <c r="Z2568" s="44"/>
      <c r="AA2568" s="44"/>
      <c r="CC2568" s="400"/>
    </row>
    <row r="2569" spans="24:81">
      <c r="X2569" s="44"/>
      <c r="Y2569" s="44"/>
      <c r="Z2569" s="44"/>
      <c r="AA2569" s="44"/>
      <c r="CC2569" s="400"/>
    </row>
    <row r="2570" spans="24:81">
      <c r="X2570" s="44"/>
      <c r="Y2570" s="44"/>
      <c r="Z2570" s="44"/>
      <c r="AA2570" s="44"/>
      <c r="CC2570" s="400"/>
    </row>
    <row r="2571" spans="24:81">
      <c r="X2571" s="44"/>
      <c r="Y2571" s="44"/>
      <c r="Z2571" s="44"/>
      <c r="AA2571" s="44"/>
      <c r="CC2571" s="400"/>
    </row>
    <row r="2572" spans="24:81">
      <c r="X2572" s="44"/>
      <c r="Y2572" s="44"/>
      <c r="Z2572" s="44"/>
      <c r="AA2572" s="44"/>
      <c r="CC2572" s="400"/>
    </row>
    <row r="2573" spans="24:81">
      <c r="X2573" s="44"/>
      <c r="Y2573" s="44"/>
      <c r="Z2573" s="44"/>
      <c r="AA2573" s="44"/>
      <c r="CC2573" s="400"/>
    </row>
    <row r="2574" spans="24:81">
      <c r="X2574" s="44"/>
      <c r="Y2574" s="44"/>
      <c r="Z2574" s="44"/>
      <c r="AA2574" s="44"/>
      <c r="CC2574" s="400"/>
    </row>
    <row r="2575" spans="24:81">
      <c r="X2575" s="44"/>
      <c r="Y2575" s="44"/>
      <c r="Z2575" s="44"/>
      <c r="AA2575" s="44"/>
      <c r="CC2575" s="400"/>
    </row>
    <row r="2576" spans="24:81">
      <c r="X2576" s="44"/>
      <c r="Y2576" s="44"/>
      <c r="Z2576" s="44"/>
      <c r="AA2576" s="44"/>
      <c r="CC2576" s="400"/>
    </row>
    <row r="2577" spans="24:81">
      <c r="X2577" s="44"/>
      <c r="Y2577" s="44"/>
      <c r="Z2577" s="44"/>
      <c r="AA2577" s="44"/>
      <c r="CC2577" s="400"/>
    </row>
    <row r="2578" spans="24:81">
      <c r="X2578" s="44"/>
      <c r="Y2578" s="44"/>
      <c r="Z2578" s="44"/>
      <c r="AA2578" s="44"/>
      <c r="CC2578" s="400"/>
    </row>
    <row r="2579" spans="24:81">
      <c r="X2579" s="44"/>
      <c r="Y2579" s="44"/>
      <c r="Z2579" s="44"/>
      <c r="AA2579" s="44"/>
      <c r="CC2579" s="400"/>
    </row>
    <row r="2580" spans="24:81">
      <c r="X2580" s="44"/>
      <c r="Y2580" s="44"/>
      <c r="Z2580" s="44"/>
      <c r="AA2580" s="44"/>
      <c r="CC2580" s="400"/>
    </row>
    <row r="2581" spans="24:81">
      <c r="X2581" s="44"/>
      <c r="Y2581" s="44"/>
      <c r="Z2581" s="44"/>
      <c r="AA2581" s="44"/>
      <c r="CC2581" s="400"/>
    </row>
    <row r="2582" spans="24:81">
      <c r="X2582" s="44"/>
      <c r="Y2582" s="44"/>
      <c r="Z2582" s="44"/>
      <c r="AA2582" s="44"/>
      <c r="CC2582" s="400"/>
    </row>
    <row r="2583" spans="24:81">
      <c r="X2583" s="44"/>
      <c r="Y2583" s="44"/>
      <c r="Z2583" s="44"/>
      <c r="AA2583" s="44"/>
      <c r="CC2583" s="400"/>
    </row>
    <row r="2584" spans="24:81">
      <c r="X2584" s="44"/>
      <c r="Y2584" s="44"/>
      <c r="Z2584" s="44"/>
      <c r="AA2584" s="44"/>
      <c r="CC2584" s="400"/>
    </row>
    <row r="2585" spans="24:81">
      <c r="X2585" s="44"/>
      <c r="Y2585" s="44"/>
      <c r="Z2585" s="44"/>
      <c r="AA2585" s="44"/>
      <c r="CC2585" s="400"/>
    </row>
    <row r="2586" spans="24:81">
      <c r="X2586" s="44"/>
      <c r="Y2586" s="44"/>
      <c r="Z2586" s="44"/>
      <c r="AA2586" s="44"/>
      <c r="CC2586" s="400"/>
    </row>
    <row r="2587" spans="24:81">
      <c r="X2587" s="44"/>
      <c r="Y2587" s="44"/>
      <c r="Z2587" s="44"/>
      <c r="AA2587" s="44"/>
      <c r="CC2587" s="400"/>
    </row>
    <row r="2588" spans="24:81">
      <c r="X2588" s="44"/>
      <c r="Y2588" s="44"/>
      <c r="Z2588" s="44"/>
      <c r="AA2588" s="44"/>
      <c r="CC2588" s="400"/>
    </row>
    <row r="2589" spans="24:81">
      <c r="X2589" s="44"/>
      <c r="Y2589" s="44"/>
      <c r="Z2589" s="44"/>
      <c r="AA2589" s="44"/>
      <c r="CC2589" s="400"/>
    </row>
    <row r="2590" spans="24:81">
      <c r="X2590" s="44"/>
      <c r="Y2590" s="44"/>
      <c r="Z2590" s="44"/>
      <c r="AA2590" s="44"/>
      <c r="CC2590" s="400"/>
    </row>
    <row r="2591" spans="24:81">
      <c r="X2591" s="44"/>
      <c r="Y2591" s="44"/>
      <c r="Z2591" s="44"/>
      <c r="AA2591" s="44"/>
      <c r="CC2591" s="400"/>
    </row>
    <row r="2592" spans="24:81">
      <c r="X2592" s="44"/>
      <c r="Y2592" s="44"/>
      <c r="Z2592" s="44"/>
      <c r="AA2592" s="44"/>
      <c r="CC2592" s="400"/>
    </row>
    <row r="2593" spans="24:81">
      <c r="X2593" s="44"/>
      <c r="Y2593" s="44"/>
      <c r="Z2593" s="44"/>
      <c r="AA2593" s="44"/>
      <c r="CC2593" s="400"/>
    </row>
    <row r="2594" spans="24:81">
      <c r="X2594" s="44"/>
      <c r="Y2594" s="44"/>
      <c r="Z2594" s="44"/>
      <c r="AA2594" s="44"/>
      <c r="CC2594" s="400"/>
    </row>
    <row r="2595" spans="24:81">
      <c r="X2595" s="44"/>
      <c r="Y2595" s="44"/>
      <c r="Z2595" s="44"/>
      <c r="AA2595" s="44"/>
      <c r="CC2595" s="400"/>
    </row>
    <row r="2596" spans="24:81">
      <c r="X2596" s="44"/>
      <c r="Y2596" s="44"/>
      <c r="Z2596" s="44"/>
      <c r="AA2596" s="44"/>
      <c r="CC2596" s="400"/>
    </row>
    <row r="2597" spans="24:81">
      <c r="X2597" s="44"/>
      <c r="Y2597" s="44"/>
      <c r="Z2597" s="44"/>
      <c r="AA2597" s="44"/>
      <c r="CC2597" s="400"/>
    </row>
    <row r="2598" spans="24:81">
      <c r="X2598" s="44"/>
      <c r="Y2598" s="44"/>
      <c r="Z2598" s="44"/>
      <c r="AA2598" s="44"/>
      <c r="CC2598" s="400"/>
    </row>
    <row r="2599" spans="24:81">
      <c r="X2599" s="44"/>
      <c r="Y2599" s="44"/>
      <c r="Z2599" s="44"/>
      <c r="AA2599" s="44"/>
      <c r="CC2599" s="400"/>
    </row>
    <row r="2600" spans="24:81">
      <c r="X2600" s="44"/>
      <c r="Y2600" s="44"/>
      <c r="Z2600" s="44"/>
      <c r="AA2600" s="44"/>
      <c r="CC2600" s="400"/>
    </row>
    <row r="2601" spans="24:81">
      <c r="X2601" s="44"/>
      <c r="Y2601" s="44"/>
      <c r="Z2601" s="44"/>
      <c r="AA2601" s="44"/>
      <c r="CC2601" s="400"/>
    </row>
    <row r="2602" spans="24:81">
      <c r="X2602" s="44"/>
      <c r="Y2602" s="44"/>
      <c r="Z2602" s="44"/>
      <c r="AA2602" s="44"/>
      <c r="CC2602" s="400"/>
    </row>
    <row r="2603" spans="24:81">
      <c r="X2603" s="44"/>
      <c r="Y2603" s="44"/>
      <c r="Z2603" s="44"/>
      <c r="AA2603" s="44"/>
      <c r="CC2603" s="400"/>
    </row>
    <row r="2604" spans="24:81">
      <c r="X2604" s="44"/>
      <c r="Y2604" s="44"/>
      <c r="Z2604" s="44"/>
      <c r="AA2604" s="44"/>
      <c r="CC2604" s="400"/>
    </row>
    <row r="2605" spans="24:81">
      <c r="X2605" s="44"/>
      <c r="Y2605" s="44"/>
      <c r="Z2605" s="44"/>
      <c r="AA2605" s="44"/>
      <c r="CC2605" s="400"/>
    </row>
    <row r="2606" spans="24:81">
      <c r="X2606" s="44"/>
      <c r="Y2606" s="44"/>
      <c r="Z2606" s="44"/>
      <c r="AA2606" s="44"/>
      <c r="CC2606" s="400"/>
    </row>
    <row r="2607" spans="24:81">
      <c r="X2607" s="44"/>
      <c r="Y2607" s="44"/>
      <c r="Z2607" s="44"/>
      <c r="AA2607" s="44"/>
      <c r="CC2607" s="400"/>
    </row>
    <row r="2608" spans="24:81">
      <c r="X2608" s="44"/>
      <c r="Y2608" s="44"/>
      <c r="Z2608" s="44"/>
      <c r="AA2608" s="44"/>
      <c r="CC2608" s="400"/>
    </row>
    <row r="2609" spans="24:81">
      <c r="X2609" s="44"/>
      <c r="Y2609" s="44"/>
      <c r="Z2609" s="44"/>
      <c r="AA2609" s="44"/>
      <c r="CC2609" s="400"/>
    </row>
    <row r="2610" spans="24:81">
      <c r="X2610" s="44"/>
      <c r="Y2610" s="44"/>
      <c r="Z2610" s="44"/>
      <c r="AA2610" s="44"/>
      <c r="CC2610" s="400"/>
    </row>
    <row r="2611" spans="24:81">
      <c r="X2611" s="44"/>
      <c r="Y2611" s="44"/>
      <c r="Z2611" s="44"/>
      <c r="AA2611" s="44"/>
      <c r="CC2611" s="400"/>
    </row>
    <row r="2612" spans="24:81">
      <c r="X2612" s="44"/>
      <c r="Y2612" s="44"/>
      <c r="Z2612" s="44"/>
      <c r="AA2612" s="44"/>
      <c r="CC2612" s="400"/>
    </row>
    <row r="2613" spans="24:81">
      <c r="X2613" s="44"/>
      <c r="Y2613" s="44"/>
      <c r="Z2613" s="44"/>
      <c r="AA2613" s="44"/>
      <c r="CC2613" s="400"/>
    </row>
    <row r="2614" spans="24:81">
      <c r="X2614" s="44"/>
      <c r="Y2614" s="44"/>
      <c r="Z2614" s="44"/>
      <c r="AA2614" s="44"/>
      <c r="CC2614" s="400"/>
    </row>
    <row r="2615" spans="24:81">
      <c r="X2615" s="44"/>
      <c r="Y2615" s="44"/>
      <c r="Z2615" s="44"/>
      <c r="AA2615" s="44"/>
      <c r="CC2615" s="400"/>
    </row>
    <row r="2616" spans="24:81">
      <c r="X2616" s="44"/>
      <c r="Y2616" s="44"/>
      <c r="Z2616" s="44"/>
      <c r="AA2616" s="44"/>
      <c r="CC2616" s="400"/>
    </row>
    <row r="2617" spans="24:81">
      <c r="X2617" s="44"/>
      <c r="Y2617" s="44"/>
      <c r="Z2617" s="44"/>
      <c r="AA2617" s="44"/>
      <c r="CC2617" s="400"/>
    </row>
    <row r="2618" spans="24:81">
      <c r="X2618" s="44"/>
      <c r="Y2618" s="44"/>
      <c r="Z2618" s="44"/>
      <c r="AA2618" s="44"/>
      <c r="CC2618" s="400"/>
    </row>
    <row r="2619" spans="24:81">
      <c r="X2619" s="44"/>
      <c r="Y2619" s="44"/>
      <c r="Z2619" s="44"/>
      <c r="AA2619" s="44"/>
      <c r="CC2619" s="400"/>
    </row>
    <row r="2620" spans="24:81">
      <c r="X2620" s="44"/>
      <c r="Y2620" s="44"/>
      <c r="Z2620" s="44"/>
      <c r="AA2620" s="44"/>
      <c r="CC2620" s="400"/>
    </row>
    <row r="2621" spans="24:81">
      <c r="X2621" s="44"/>
      <c r="Y2621" s="44"/>
      <c r="Z2621" s="44"/>
      <c r="AA2621" s="44"/>
      <c r="CC2621" s="400"/>
    </row>
    <row r="2622" spans="24:81">
      <c r="X2622" s="44"/>
      <c r="Y2622" s="44"/>
      <c r="Z2622" s="44"/>
      <c r="AA2622" s="44"/>
      <c r="CC2622" s="400"/>
    </row>
    <row r="2623" spans="24:81">
      <c r="X2623" s="44"/>
      <c r="Y2623" s="44"/>
      <c r="Z2623" s="44"/>
      <c r="AA2623" s="44"/>
      <c r="CC2623" s="400"/>
    </row>
    <row r="2624" spans="24:81">
      <c r="X2624" s="44"/>
      <c r="Y2624" s="44"/>
      <c r="Z2624" s="44"/>
      <c r="AA2624" s="44"/>
      <c r="CC2624" s="400"/>
    </row>
    <row r="2625" spans="24:81">
      <c r="X2625" s="44"/>
      <c r="Y2625" s="44"/>
      <c r="Z2625" s="44"/>
      <c r="AA2625" s="44"/>
      <c r="CC2625" s="400"/>
    </row>
    <row r="2626" spans="24:81">
      <c r="X2626" s="44"/>
      <c r="Y2626" s="44"/>
      <c r="Z2626" s="44"/>
      <c r="AA2626" s="44"/>
      <c r="CC2626" s="400"/>
    </row>
    <row r="2627" spans="24:81">
      <c r="X2627" s="44"/>
      <c r="Y2627" s="44"/>
      <c r="Z2627" s="44"/>
      <c r="AA2627" s="44"/>
      <c r="CC2627" s="400"/>
    </row>
    <row r="2628" spans="24:81">
      <c r="X2628" s="44"/>
      <c r="Y2628" s="44"/>
      <c r="Z2628" s="44"/>
      <c r="AA2628" s="44"/>
      <c r="CC2628" s="400"/>
    </row>
    <row r="2629" spans="24:81">
      <c r="X2629" s="44"/>
      <c r="Y2629" s="44"/>
      <c r="Z2629" s="44"/>
      <c r="AA2629" s="44"/>
      <c r="CC2629" s="400"/>
    </row>
    <row r="2630" spans="24:81">
      <c r="X2630" s="44"/>
      <c r="Y2630" s="44"/>
      <c r="Z2630" s="44"/>
      <c r="AA2630" s="44"/>
      <c r="CC2630" s="400"/>
    </row>
    <row r="2631" spans="24:81">
      <c r="X2631" s="44"/>
      <c r="Y2631" s="44"/>
      <c r="Z2631" s="44"/>
      <c r="AA2631" s="44"/>
      <c r="CC2631" s="400"/>
    </row>
    <row r="2632" spans="24:81">
      <c r="X2632" s="44"/>
      <c r="Y2632" s="44"/>
      <c r="Z2632" s="44"/>
      <c r="AA2632" s="44"/>
      <c r="CC2632" s="400"/>
    </row>
    <row r="2633" spans="24:81">
      <c r="X2633" s="44"/>
      <c r="Y2633" s="44"/>
      <c r="Z2633" s="44"/>
      <c r="AA2633" s="44"/>
      <c r="CC2633" s="400"/>
    </row>
    <row r="2634" spans="24:81">
      <c r="X2634" s="44"/>
      <c r="Y2634" s="44"/>
      <c r="Z2634" s="44"/>
      <c r="AA2634" s="44"/>
      <c r="CC2634" s="400"/>
    </row>
    <row r="2635" spans="24:81">
      <c r="X2635" s="44"/>
      <c r="Y2635" s="44"/>
      <c r="Z2635" s="44"/>
      <c r="AA2635" s="44"/>
      <c r="CC2635" s="400"/>
    </row>
    <row r="2636" spans="24:81">
      <c r="X2636" s="44"/>
      <c r="Y2636" s="44"/>
      <c r="Z2636" s="44"/>
      <c r="AA2636" s="44"/>
      <c r="CC2636" s="400"/>
    </row>
    <row r="2637" spans="24:81">
      <c r="X2637" s="44"/>
      <c r="Y2637" s="44"/>
      <c r="Z2637" s="44"/>
      <c r="AA2637" s="44"/>
      <c r="CC2637" s="400"/>
    </row>
    <row r="2638" spans="24:81">
      <c r="X2638" s="44"/>
      <c r="Y2638" s="44"/>
      <c r="Z2638" s="44"/>
      <c r="AA2638" s="44"/>
      <c r="CC2638" s="400"/>
    </row>
    <row r="2639" spans="24:81">
      <c r="X2639" s="44"/>
      <c r="Y2639" s="44"/>
      <c r="Z2639" s="44"/>
      <c r="AA2639" s="44"/>
      <c r="CC2639" s="400"/>
    </row>
    <row r="2640" spans="24:81">
      <c r="X2640" s="44"/>
      <c r="Y2640" s="44"/>
      <c r="Z2640" s="44"/>
      <c r="AA2640" s="44"/>
      <c r="CC2640" s="400"/>
    </row>
    <row r="2641" spans="24:81">
      <c r="X2641" s="44"/>
      <c r="Y2641" s="44"/>
      <c r="Z2641" s="44"/>
      <c r="AA2641" s="44"/>
      <c r="CC2641" s="400"/>
    </row>
    <row r="2642" spans="24:81">
      <c r="X2642" s="44"/>
      <c r="Y2642" s="44"/>
      <c r="Z2642" s="44"/>
      <c r="AA2642" s="44"/>
      <c r="CC2642" s="400"/>
    </row>
    <row r="2643" spans="24:81">
      <c r="X2643" s="44"/>
      <c r="Y2643" s="44"/>
      <c r="Z2643" s="44"/>
      <c r="AA2643" s="44"/>
      <c r="CC2643" s="400"/>
    </row>
    <row r="2644" spans="24:81">
      <c r="X2644" s="44"/>
      <c r="Y2644" s="44"/>
      <c r="Z2644" s="44"/>
      <c r="AA2644" s="44"/>
      <c r="CC2644" s="400"/>
    </row>
    <row r="2645" spans="24:81">
      <c r="X2645" s="44"/>
      <c r="Y2645" s="44"/>
      <c r="Z2645" s="44"/>
      <c r="AA2645" s="44"/>
      <c r="CC2645" s="400"/>
    </row>
    <row r="2646" spans="24:81">
      <c r="X2646" s="44"/>
      <c r="Y2646" s="44"/>
      <c r="Z2646" s="44"/>
      <c r="AA2646" s="44"/>
      <c r="CC2646" s="400"/>
    </row>
    <row r="2647" spans="24:81">
      <c r="X2647" s="44"/>
      <c r="Y2647" s="44"/>
      <c r="Z2647" s="44"/>
      <c r="AA2647" s="44"/>
      <c r="CC2647" s="400"/>
    </row>
    <row r="2648" spans="24:81">
      <c r="X2648" s="44"/>
      <c r="Y2648" s="44"/>
      <c r="Z2648" s="44"/>
      <c r="AA2648" s="44"/>
      <c r="CC2648" s="400"/>
    </row>
    <row r="2649" spans="24:81">
      <c r="X2649" s="44"/>
      <c r="Y2649" s="44"/>
      <c r="Z2649" s="44"/>
      <c r="AA2649" s="44"/>
      <c r="CC2649" s="400"/>
    </row>
    <row r="2650" spans="24:81">
      <c r="X2650" s="44"/>
      <c r="Y2650" s="44"/>
      <c r="Z2650" s="44"/>
      <c r="AA2650" s="44"/>
      <c r="CC2650" s="400"/>
    </row>
    <row r="2651" spans="24:81">
      <c r="X2651" s="44"/>
      <c r="Y2651" s="44"/>
      <c r="Z2651" s="44"/>
      <c r="AA2651" s="44"/>
      <c r="CC2651" s="400"/>
    </row>
    <row r="2652" spans="24:81">
      <c r="X2652" s="44"/>
      <c r="Y2652" s="44"/>
      <c r="Z2652" s="44"/>
      <c r="AA2652" s="44"/>
      <c r="CC2652" s="400"/>
    </row>
    <row r="2653" spans="24:81">
      <c r="X2653" s="44"/>
      <c r="Y2653" s="44"/>
      <c r="Z2653" s="44"/>
      <c r="AA2653" s="44"/>
      <c r="CC2653" s="400"/>
    </row>
    <row r="2654" spans="24:81">
      <c r="X2654" s="44"/>
      <c r="Y2654" s="44"/>
      <c r="Z2654" s="44"/>
      <c r="AA2654" s="44"/>
      <c r="CC2654" s="400"/>
    </row>
    <row r="2655" spans="24:81">
      <c r="X2655" s="44"/>
      <c r="Y2655" s="44"/>
      <c r="Z2655" s="44"/>
      <c r="AA2655" s="44"/>
      <c r="CC2655" s="400"/>
    </row>
    <row r="2656" spans="24:81">
      <c r="X2656" s="44"/>
      <c r="Y2656" s="44"/>
      <c r="Z2656" s="44"/>
      <c r="AA2656" s="44"/>
      <c r="CC2656" s="400"/>
    </row>
    <row r="2657" spans="24:81">
      <c r="X2657" s="44"/>
      <c r="Y2657" s="44"/>
      <c r="Z2657" s="44"/>
      <c r="AA2657" s="44"/>
      <c r="CC2657" s="400"/>
    </row>
    <row r="2658" spans="24:81">
      <c r="X2658" s="44"/>
      <c r="Y2658" s="44"/>
      <c r="Z2658" s="44"/>
      <c r="AA2658" s="44"/>
      <c r="CC2658" s="400"/>
    </row>
    <row r="2659" spans="24:81">
      <c r="X2659" s="44"/>
      <c r="Y2659" s="44"/>
      <c r="Z2659" s="44"/>
      <c r="AA2659" s="44"/>
      <c r="CC2659" s="400"/>
    </row>
    <row r="2660" spans="24:81">
      <c r="X2660" s="44"/>
      <c r="Y2660" s="44"/>
      <c r="Z2660" s="44"/>
      <c r="AA2660" s="44"/>
      <c r="CC2660" s="400"/>
    </row>
    <row r="2661" spans="24:81">
      <c r="X2661" s="44"/>
      <c r="Y2661" s="44"/>
      <c r="Z2661" s="44"/>
      <c r="AA2661" s="44"/>
      <c r="CC2661" s="400"/>
    </row>
    <row r="2662" spans="24:81">
      <c r="X2662" s="44"/>
      <c r="Y2662" s="44"/>
      <c r="Z2662" s="44"/>
      <c r="AA2662" s="44"/>
      <c r="CC2662" s="400"/>
    </row>
    <row r="2663" spans="24:81">
      <c r="X2663" s="44"/>
      <c r="Y2663" s="44"/>
      <c r="Z2663" s="44"/>
      <c r="AA2663" s="44"/>
      <c r="CC2663" s="400"/>
    </row>
    <row r="2664" spans="24:81">
      <c r="X2664" s="44"/>
      <c r="Y2664" s="44"/>
      <c r="Z2664" s="44"/>
      <c r="AA2664" s="44"/>
      <c r="CC2664" s="400"/>
    </row>
    <row r="2665" spans="24:81">
      <c r="X2665" s="44"/>
      <c r="Y2665" s="44"/>
      <c r="Z2665" s="44"/>
      <c r="AA2665" s="44"/>
      <c r="CC2665" s="400"/>
    </row>
    <row r="2666" spans="24:81">
      <c r="X2666" s="44"/>
      <c r="Y2666" s="44"/>
      <c r="Z2666" s="44"/>
      <c r="AA2666" s="44"/>
      <c r="CC2666" s="400"/>
    </row>
    <row r="2667" spans="24:81">
      <c r="X2667" s="44"/>
      <c r="Y2667" s="44"/>
      <c r="Z2667" s="44"/>
      <c r="AA2667" s="44"/>
      <c r="CC2667" s="400"/>
    </row>
    <row r="2668" spans="24:81">
      <c r="X2668" s="44"/>
      <c r="Y2668" s="44"/>
      <c r="Z2668" s="44"/>
      <c r="AA2668" s="44"/>
      <c r="CC2668" s="400"/>
    </row>
    <row r="2669" spans="24:81">
      <c r="X2669" s="44"/>
      <c r="Y2669" s="44"/>
      <c r="Z2669" s="44"/>
      <c r="AA2669" s="44"/>
      <c r="CC2669" s="400"/>
    </row>
    <row r="2670" spans="24:81">
      <c r="X2670" s="44"/>
      <c r="Y2670" s="44"/>
      <c r="Z2670" s="44"/>
      <c r="AA2670" s="44"/>
      <c r="CC2670" s="400"/>
    </row>
    <row r="2671" spans="24:81">
      <c r="X2671" s="44"/>
      <c r="Y2671" s="44"/>
      <c r="Z2671" s="44"/>
      <c r="AA2671" s="44"/>
      <c r="CC2671" s="400"/>
    </row>
    <row r="2672" spans="24:81">
      <c r="X2672" s="44"/>
      <c r="Y2672" s="44"/>
      <c r="Z2672" s="44"/>
      <c r="AA2672" s="44"/>
      <c r="CC2672" s="400"/>
    </row>
    <row r="2673" spans="24:81">
      <c r="X2673" s="44"/>
      <c r="Y2673" s="44"/>
      <c r="Z2673" s="44"/>
      <c r="AA2673" s="44"/>
      <c r="CC2673" s="400"/>
    </row>
    <row r="2674" spans="24:81">
      <c r="X2674" s="44"/>
      <c r="Y2674" s="44"/>
      <c r="Z2674" s="44"/>
      <c r="AA2674" s="44"/>
      <c r="CC2674" s="400"/>
    </row>
    <row r="2675" spans="24:81">
      <c r="X2675" s="44"/>
      <c r="Y2675" s="44"/>
      <c r="Z2675" s="44"/>
      <c r="AA2675" s="44"/>
      <c r="CC2675" s="400"/>
    </row>
    <row r="2676" spans="24:81">
      <c r="X2676" s="44"/>
      <c r="Y2676" s="44"/>
      <c r="Z2676" s="44"/>
      <c r="AA2676" s="44"/>
      <c r="CC2676" s="400"/>
    </row>
    <row r="2677" spans="24:81">
      <c r="X2677" s="44"/>
      <c r="Y2677" s="44"/>
      <c r="Z2677" s="44"/>
      <c r="AA2677" s="44"/>
      <c r="CC2677" s="400"/>
    </row>
    <row r="2678" spans="24:81">
      <c r="X2678" s="44"/>
      <c r="Y2678" s="44"/>
      <c r="Z2678" s="44"/>
      <c r="AA2678" s="44"/>
      <c r="CC2678" s="400"/>
    </row>
    <row r="2679" spans="24:81">
      <c r="X2679" s="44"/>
      <c r="Y2679" s="44"/>
      <c r="Z2679" s="44"/>
      <c r="AA2679" s="44"/>
      <c r="CC2679" s="400"/>
    </row>
    <row r="2680" spans="24:81">
      <c r="X2680" s="44"/>
      <c r="Y2680" s="44"/>
      <c r="Z2680" s="44"/>
      <c r="AA2680" s="44"/>
      <c r="CC2680" s="400"/>
    </row>
    <row r="2681" spans="24:81">
      <c r="X2681" s="44"/>
      <c r="Y2681" s="44"/>
      <c r="Z2681" s="44"/>
      <c r="AA2681" s="44"/>
      <c r="CC2681" s="400"/>
    </row>
    <row r="2682" spans="24:81">
      <c r="X2682" s="44"/>
      <c r="Y2682" s="44"/>
      <c r="Z2682" s="44"/>
      <c r="AA2682" s="44"/>
      <c r="CC2682" s="400"/>
    </row>
    <row r="2683" spans="24:81">
      <c r="X2683" s="44"/>
      <c r="Y2683" s="44"/>
      <c r="Z2683" s="44"/>
      <c r="AA2683" s="44"/>
      <c r="CC2683" s="400"/>
    </row>
    <row r="2684" spans="24:81">
      <c r="X2684" s="44"/>
      <c r="Y2684" s="44"/>
      <c r="Z2684" s="44"/>
      <c r="AA2684" s="44"/>
      <c r="CC2684" s="400"/>
    </row>
    <row r="2685" spans="24:81">
      <c r="X2685" s="44"/>
      <c r="Y2685" s="44"/>
      <c r="Z2685" s="44"/>
      <c r="AA2685" s="44"/>
      <c r="CC2685" s="400"/>
    </row>
    <row r="2686" spans="24:81">
      <c r="X2686" s="44"/>
      <c r="Y2686" s="44"/>
      <c r="Z2686" s="44"/>
      <c r="AA2686" s="44"/>
      <c r="CC2686" s="400"/>
    </row>
    <row r="2687" spans="24:81">
      <c r="X2687" s="44"/>
      <c r="Y2687" s="44"/>
      <c r="Z2687" s="44"/>
      <c r="AA2687" s="44"/>
      <c r="CC2687" s="400"/>
    </row>
    <row r="2688" spans="24:81">
      <c r="X2688" s="44"/>
      <c r="Y2688" s="44"/>
      <c r="Z2688" s="44"/>
      <c r="AA2688" s="44"/>
      <c r="CC2688" s="400"/>
    </row>
    <row r="2689" spans="24:81">
      <c r="X2689" s="44"/>
      <c r="Y2689" s="44"/>
      <c r="Z2689" s="44"/>
      <c r="AA2689" s="44"/>
      <c r="CC2689" s="400"/>
    </row>
    <row r="2690" spans="24:81">
      <c r="X2690" s="44"/>
      <c r="Y2690" s="44"/>
      <c r="Z2690" s="44"/>
      <c r="AA2690" s="44"/>
      <c r="CC2690" s="400"/>
    </row>
    <row r="2691" spans="24:81">
      <c r="X2691" s="44"/>
      <c r="Y2691" s="44"/>
      <c r="Z2691" s="44"/>
      <c r="AA2691" s="44"/>
      <c r="CC2691" s="400"/>
    </row>
    <row r="2692" spans="24:81">
      <c r="X2692" s="44"/>
      <c r="Y2692" s="44"/>
      <c r="Z2692" s="44"/>
      <c r="AA2692" s="44"/>
      <c r="CC2692" s="400"/>
    </row>
    <row r="2693" spans="24:81">
      <c r="X2693" s="44"/>
      <c r="Y2693" s="44"/>
      <c r="Z2693" s="44"/>
      <c r="AA2693" s="44"/>
      <c r="CC2693" s="400"/>
    </row>
    <row r="2694" spans="24:81">
      <c r="X2694" s="44"/>
      <c r="Y2694" s="44"/>
      <c r="Z2694" s="44"/>
      <c r="AA2694" s="44"/>
      <c r="CC2694" s="400"/>
    </row>
    <row r="2695" spans="24:81">
      <c r="X2695" s="44"/>
      <c r="Y2695" s="44"/>
      <c r="Z2695" s="44"/>
      <c r="AA2695" s="44"/>
      <c r="CC2695" s="400"/>
    </row>
    <row r="2696" spans="24:81">
      <c r="X2696" s="44"/>
      <c r="Y2696" s="44"/>
      <c r="Z2696" s="44"/>
      <c r="AA2696" s="44"/>
      <c r="CC2696" s="400"/>
    </row>
    <row r="2697" spans="24:81">
      <c r="X2697" s="44"/>
      <c r="Y2697" s="44"/>
      <c r="Z2697" s="44"/>
      <c r="AA2697" s="44"/>
      <c r="CC2697" s="400"/>
    </row>
    <row r="2698" spans="24:81">
      <c r="X2698" s="44"/>
      <c r="Y2698" s="44"/>
      <c r="Z2698" s="44"/>
      <c r="AA2698" s="44"/>
      <c r="CC2698" s="400"/>
    </row>
    <row r="2699" spans="24:81">
      <c r="X2699" s="44"/>
      <c r="Y2699" s="44"/>
      <c r="Z2699" s="44"/>
      <c r="AA2699" s="44"/>
      <c r="CC2699" s="400"/>
    </row>
    <row r="2700" spans="24:81">
      <c r="X2700" s="44"/>
      <c r="Y2700" s="44"/>
      <c r="Z2700" s="44"/>
      <c r="AA2700" s="44"/>
      <c r="CC2700" s="400"/>
    </row>
    <row r="2701" spans="24:81">
      <c r="X2701" s="44"/>
      <c r="Y2701" s="44"/>
      <c r="Z2701" s="44"/>
      <c r="AA2701" s="44"/>
      <c r="CC2701" s="400"/>
    </row>
    <row r="2702" spans="24:81">
      <c r="X2702" s="44"/>
      <c r="Y2702" s="44"/>
      <c r="Z2702" s="44"/>
      <c r="AA2702" s="44"/>
      <c r="CC2702" s="400"/>
    </row>
    <row r="2703" spans="24:81">
      <c r="X2703" s="44"/>
      <c r="Y2703" s="44"/>
      <c r="Z2703" s="44"/>
      <c r="AA2703" s="44"/>
      <c r="CC2703" s="400"/>
    </row>
    <row r="2704" spans="24:81">
      <c r="X2704" s="44"/>
      <c r="Y2704" s="44"/>
      <c r="Z2704" s="44"/>
      <c r="AA2704" s="44"/>
      <c r="CC2704" s="400"/>
    </row>
    <row r="2705" spans="24:81">
      <c r="X2705" s="44"/>
      <c r="Y2705" s="44"/>
      <c r="Z2705" s="44"/>
      <c r="AA2705" s="44"/>
      <c r="CC2705" s="400"/>
    </row>
    <row r="2706" spans="24:81">
      <c r="X2706" s="44"/>
      <c r="Y2706" s="44"/>
      <c r="Z2706" s="44"/>
      <c r="AA2706" s="44"/>
      <c r="CC2706" s="400"/>
    </row>
    <row r="2707" spans="24:81">
      <c r="X2707" s="44"/>
      <c r="Y2707" s="44"/>
      <c r="Z2707" s="44"/>
      <c r="AA2707" s="44"/>
      <c r="CC2707" s="400"/>
    </row>
    <row r="2708" spans="24:81">
      <c r="X2708" s="44"/>
      <c r="Y2708" s="44"/>
      <c r="Z2708" s="44"/>
      <c r="AA2708" s="44"/>
      <c r="CC2708" s="400"/>
    </row>
    <row r="2709" spans="24:81">
      <c r="X2709" s="44"/>
      <c r="Y2709" s="44"/>
      <c r="Z2709" s="44"/>
      <c r="AA2709" s="44"/>
      <c r="CC2709" s="400"/>
    </row>
    <row r="2710" spans="24:81">
      <c r="X2710" s="44"/>
      <c r="Y2710" s="44"/>
      <c r="Z2710" s="44"/>
      <c r="AA2710" s="44"/>
      <c r="CC2710" s="400"/>
    </row>
    <row r="2711" spans="24:81">
      <c r="X2711" s="44"/>
      <c r="Y2711" s="44"/>
      <c r="Z2711" s="44"/>
      <c r="AA2711" s="44"/>
      <c r="CC2711" s="400"/>
    </row>
    <row r="2712" spans="24:81">
      <c r="X2712" s="44"/>
      <c r="Y2712" s="44"/>
      <c r="Z2712" s="44"/>
      <c r="AA2712" s="44"/>
      <c r="CC2712" s="400"/>
    </row>
    <row r="2713" spans="24:81">
      <c r="X2713" s="44"/>
      <c r="Y2713" s="44"/>
      <c r="Z2713" s="44"/>
      <c r="AA2713" s="44"/>
      <c r="CC2713" s="400"/>
    </row>
    <row r="2714" spans="24:81">
      <c r="X2714" s="44"/>
      <c r="Y2714" s="44"/>
      <c r="Z2714" s="44"/>
      <c r="AA2714" s="44"/>
      <c r="CC2714" s="400"/>
    </row>
    <row r="2715" spans="24:81">
      <c r="X2715" s="44"/>
      <c r="Y2715" s="44"/>
      <c r="Z2715" s="44"/>
      <c r="AA2715" s="44"/>
      <c r="CC2715" s="400"/>
    </row>
    <row r="2716" spans="24:81">
      <c r="X2716" s="44"/>
      <c r="Y2716" s="44"/>
      <c r="Z2716" s="44"/>
      <c r="AA2716" s="44"/>
      <c r="CC2716" s="400"/>
    </row>
    <row r="2717" spans="24:81">
      <c r="X2717" s="44"/>
      <c r="Y2717" s="44"/>
      <c r="Z2717" s="44"/>
      <c r="AA2717" s="44"/>
      <c r="CC2717" s="400"/>
    </row>
    <row r="2718" spans="24:81">
      <c r="X2718" s="44"/>
      <c r="Y2718" s="44"/>
      <c r="Z2718" s="44"/>
      <c r="AA2718" s="44"/>
      <c r="CC2718" s="400"/>
    </row>
    <row r="2719" spans="24:81">
      <c r="X2719" s="44"/>
      <c r="Y2719" s="44"/>
      <c r="Z2719" s="44"/>
      <c r="AA2719" s="44"/>
      <c r="CC2719" s="400"/>
    </row>
    <row r="2720" spans="24:81">
      <c r="X2720" s="44"/>
      <c r="Y2720" s="44"/>
      <c r="Z2720" s="44"/>
      <c r="AA2720" s="44"/>
      <c r="CC2720" s="400"/>
    </row>
    <row r="2721" spans="24:81">
      <c r="X2721" s="44"/>
      <c r="Y2721" s="44"/>
      <c r="Z2721" s="44"/>
      <c r="AA2721" s="44"/>
      <c r="CC2721" s="400"/>
    </row>
    <row r="2722" spans="24:81">
      <c r="X2722" s="44"/>
      <c r="Y2722" s="44"/>
      <c r="Z2722" s="44"/>
      <c r="AA2722" s="44"/>
      <c r="CC2722" s="400"/>
    </row>
    <row r="2723" spans="24:81">
      <c r="X2723" s="44"/>
      <c r="Y2723" s="44"/>
      <c r="Z2723" s="44"/>
      <c r="AA2723" s="44"/>
      <c r="CC2723" s="400"/>
    </row>
    <row r="2724" spans="24:81">
      <c r="X2724" s="44"/>
      <c r="Y2724" s="44"/>
      <c r="Z2724" s="44"/>
      <c r="AA2724" s="44"/>
      <c r="CC2724" s="400"/>
    </row>
    <row r="2725" spans="24:81">
      <c r="X2725" s="44"/>
      <c r="Y2725" s="44"/>
      <c r="Z2725" s="44"/>
      <c r="AA2725" s="44"/>
      <c r="CC2725" s="400"/>
    </row>
    <row r="2726" spans="24:81">
      <c r="X2726" s="44"/>
      <c r="Y2726" s="44"/>
      <c r="Z2726" s="44"/>
      <c r="AA2726" s="44"/>
      <c r="CC2726" s="400"/>
    </row>
    <row r="2727" spans="24:81">
      <c r="X2727" s="44"/>
      <c r="Y2727" s="44"/>
      <c r="Z2727" s="44"/>
      <c r="AA2727" s="44"/>
      <c r="CC2727" s="400"/>
    </row>
    <row r="2728" spans="24:81">
      <c r="X2728" s="44"/>
      <c r="Y2728" s="44"/>
      <c r="Z2728" s="44"/>
      <c r="AA2728" s="44"/>
      <c r="CC2728" s="400"/>
    </row>
    <row r="2729" spans="24:81">
      <c r="X2729" s="44"/>
      <c r="Y2729" s="44"/>
      <c r="Z2729" s="44"/>
      <c r="AA2729" s="44"/>
      <c r="CC2729" s="400"/>
    </row>
    <row r="2730" spans="24:81">
      <c r="X2730" s="44"/>
      <c r="Y2730" s="44"/>
      <c r="Z2730" s="44"/>
      <c r="AA2730" s="44"/>
      <c r="CC2730" s="400"/>
    </row>
    <row r="2731" spans="24:81">
      <c r="X2731" s="44"/>
      <c r="Y2731" s="44"/>
      <c r="Z2731" s="44"/>
      <c r="AA2731" s="44"/>
      <c r="CC2731" s="400"/>
    </row>
    <row r="2732" spans="24:81">
      <c r="X2732" s="44"/>
      <c r="Y2732" s="44"/>
      <c r="Z2732" s="44"/>
      <c r="AA2732" s="44"/>
      <c r="CC2732" s="400"/>
    </row>
    <row r="2733" spans="24:81">
      <c r="X2733" s="44"/>
      <c r="Y2733" s="44"/>
      <c r="Z2733" s="44"/>
      <c r="AA2733" s="44"/>
      <c r="CC2733" s="400"/>
    </row>
    <row r="2734" spans="24:81">
      <c r="X2734" s="44"/>
      <c r="Y2734" s="44"/>
      <c r="Z2734" s="44"/>
      <c r="AA2734" s="44"/>
      <c r="CC2734" s="400"/>
    </row>
    <row r="2735" spans="24:81">
      <c r="X2735" s="44"/>
      <c r="Y2735" s="44"/>
      <c r="Z2735" s="44"/>
      <c r="AA2735" s="44"/>
      <c r="CC2735" s="400"/>
    </row>
    <row r="2736" spans="24:81">
      <c r="X2736" s="44"/>
      <c r="Y2736" s="44"/>
      <c r="Z2736" s="44"/>
      <c r="AA2736" s="44"/>
      <c r="CC2736" s="400"/>
    </row>
    <row r="2737" spans="24:81">
      <c r="X2737" s="44"/>
      <c r="Y2737" s="44"/>
      <c r="Z2737" s="44"/>
      <c r="AA2737" s="44"/>
      <c r="CC2737" s="400"/>
    </row>
    <row r="2738" spans="24:81">
      <c r="X2738" s="44"/>
      <c r="Y2738" s="44"/>
      <c r="Z2738" s="44"/>
      <c r="AA2738" s="44"/>
      <c r="CC2738" s="400"/>
    </row>
    <row r="2739" spans="24:81">
      <c r="X2739" s="44"/>
      <c r="Y2739" s="44"/>
      <c r="Z2739" s="44"/>
      <c r="AA2739" s="44"/>
      <c r="CC2739" s="400"/>
    </row>
    <row r="2740" spans="24:81">
      <c r="X2740" s="44"/>
      <c r="Y2740" s="44"/>
      <c r="Z2740" s="44"/>
      <c r="AA2740" s="44"/>
      <c r="CC2740" s="400"/>
    </row>
    <row r="2741" spans="24:81">
      <c r="X2741" s="44"/>
      <c r="Y2741" s="44"/>
      <c r="Z2741" s="44"/>
      <c r="AA2741" s="44"/>
      <c r="CC2741" s="400"/>
    </row>
    <row r="2742" spans="24:81">
      <c r="X2742" s="44"/>
      <c r="Y2742" s="44"/>
      <c r="Z2742" s="44"/>
      <c r="AA2742" s="44"/>
      <c r="CC2742" s="400"/>
    </row>
    <row r="2743" spans="24:81">
      <c r="X2743" s="44"/>
      <c r="Y2743" s="44"/>
      <c r="Z2743" s="44"/>
      <c r="AA2743" s="44"/>
      <c r="CC2743" s="400"/>
    </row>
    <row r="2744" spans="24:81">
      <c r="X2744" s="44"/>
      <c r="Y2744" s="44"/>
      <c r="Z2744" s="44"/>
      <c r="AA2744" s="44"/>
      <c r="CC2744" s="400"/>
    </row>
    <row r="2745" spans="24:81">
      <c r="X2745" s="44"/>
      <c r="Y2745" s="44"/>
      <c r="Z2745" s="44"/>
      <c r="AA2745" s="44"/>
      <c r="CC2745" s="400"/>
    </row>
    <row r="2746" spans="24:81">
      <c r="X2746" s="44"/>
      <c r="Y2746" s="44"/>
      <c r="Z2746" s="44"/>
      <c r="AA2746" s="44"/>
      <c r="CC2746" s="400"/>
    </row>
    <row r="2747" spans="24:81">
      <c r="X2747" s="44"/>
      <c r="Y2747" s="44"/>
      <c r="Z2747" s="44"/>
      <c r="AA2747" s="44"/>
      <c r="CC2747" s="400"/>
    </row>
    <row r="2748" spans="24:81">
      <c r="X2748" s="44"/>
      <c r="Y2748" s="44"/>
      <c r="Z2748" s="44"/>
      <c r="AA2748" s="44"/>
      <c r="CC2748" s="400"/>
    </row>
    <row r="2749" spans="24:81">
      <c r="X2749" s="44"/>
      <c r="Y2749" s="44"/>
      <c r="Z2749" s="44"/>
      <c r="AA2749" s="44"/>
      <c r="CC2749" s="400"/>
    </row>
    <row r="2750" spans="24:81">
      <c r="X2750" s="44"/>
      <c r="Y2750" s="44"/>
      <c r="Z2750" s="44"/>
      <c r="AA2750" s="44"/>
      <c r="CC2750" s="400"/>
    </row>
    <row r="2751" spans="24:81">
      <c r="X2751" s="44"/>
      <c r="Y2751" s="44"/>
      <c r="Z2751" s="44"/>
      <c r="AA2751" s="44"/>
      <c r="CC2751" s="400"/>
    </row>
    <row r="2752" spans="24:81">
      <c r="X2752" s="44"/>
      <c r="Y2752" s="44"/>
      <c r="Z2752" s="44"/>
      <c r="AA2752" s="44"/>
      <c r="CC2752" s="400"/>
    </row>
    <row r="2753" spans="24:81">
      <c r="X2753" s="44"/>
      <c r="Y2753" s="44"/>
      <c r="Z2753" s="44"/>
      <c r="AA2753" s="44"/>
      <c r="CC2753" s="400"/>
    </row>
    <row r="2754" spans="24:81">
      <c r="X2754" s="44"/>
      <c r="Y2754" s="44"/>
      <c r="Z2754" s="44"/>
      <c r="AA2754" s="44"/>
      <c r="CC2754" s="400"/>
    </row>
    <row r="2755" spans="24:81">
      <c r="X2755" s="44"/>
      <c r="Y2755" s="44"/>
      <c r="Z2755" s="44"/>
      <c r="AA2755" s="44"/>
      <c r="CC2755" s="400"/>
    </row>
    <row r="2756" spans="24:81">
      <c r="X2756" s="44"/>
      <c r="Y2756" s="44"/>
      <c r="Z2756" s="44"/>
      <c r="AA2756" s="44"/>
      <c r="CC2756" s="400"/>
    </row>
    <row r="2757" spans="24:81">
      <c r="X2757" s="44"/>
      <c r="Y2757" s="44"/>
      <c r="Z2757" s="44"/>
      <c r="AA2757" s="44"/>
      <c r="CC2757" s="400"/>
    </row>
    <row r="2758" spans="24:81">
      <c r="X2758" s="44"/>
      <c r="Y2758" s="44"/>
      <c r="Z2758" s="44"/>
      <c r="AA2758" s="44"/>
      <c r="CC2758" s="400"/>
    </row>
    <row r="2759" spans="24:81">
      <c r="X2759" s="44"/>
      <c r="Y2759" s="44"/>
      <c r="Z2759" s="44"/>
      <c r="AA2759" s="44"/>
      <c r="CC2759" s="400"/>
    </row>
    <row r="2760" spans="24:81">
      <c r="X2760" s="44"/>
      <c r="Y2760" s="44"/>
      <c r="Z2760" s="44"/>
      <c r="AA2760" s="44"/>
      <c r="CC2760" s="400"/>
    </row>
    <row r="2761" spans="24:81">
      <c r="X2761" s="44"/>
      <c r="Y2761" s="44"/>
      <c r="Z2761" s="44"/>
      <c r="AA2761" s="44"/>
      <c r="CC2761" s="400"/>
    </row>
    <row r="2762" spans="24:81">
      <c r="X2762" s="44"/>
      <c r="Y2762" s="44"/>
      <c r="Z2762" s="44"/>
      <c r="AA2762" s="44"/>
      <c r="CC2762" s="400"/>
    </row>
    <row r="2763" spans="24:81">
      <c r="X2763" s="44"/>
      <c r="Y2763" s="44"/>
      <c r="Z2763" s="44"/>
      <c r="AA2763" s="44"/>
      <c r="CC2763" s="400"/>
    </row>
    <row r="2764" spans="24:81">
      <c r="X2764" s="44"/>
      <c r="Y2764" s="44"/>
      <c r="Z2764" s="44"/>
      <c r="AA2764" s="44"/>
      <c r="CC2764" s="400"/>
    </row>
    <row r="2765" spans="24:81">
      <c r="X2765" s="44"/>
      <c r="Y2765" s="44"/>
      <c r="Z2765" s="44"/>
      <c r="AA2765" s="44"/>
      <c r="CC2765" s="400"/>
    </row>
    <row r="2766" spans="24:81">
      <c r="X2766" s="44"/>
      <c r="Y2766" s="44"/>
      <c r="Z2766" s="44"/>
      <c r="AA2766" s="44"/>
      <c r="CC2766" s="400"/>
    </row>
    <row r="2767" spans="24:81">
      <c r="X2767" s="44"/>
      <c r="Y2767" s="44"/>
      <c r="Z2767" s="44"/>
      <c r="AA2767" s="44"/>
      <c r="CC2767" s="400"/>
    </row>
    <row r="2768" spans="24:81">
      <c r="X2768" s="44"/>
      <c r="Y2768" s="44"/>
      <c r="Z2768" s="44"/>
      <c r="AA2768" s="44"/>
      <c r="CC2768" s="400"/>
    </row>
    <row r="2769" spans="24:81">
      <c r="X2769" s="44"/>
      <c r="Y2769" s="44"/>
      <c r="Z2769" s="44"/>
      <c r="AA2769" s="44"/>
      <c r="CC2769" s="400"/>
    </row>
    <row r="2770" spans="24:81">
      <c r="X2770" s="44"/>
      <c r="Y2770" s="44"/>
      <c r="Z2770" s="44"/>
      <c r="AA2770" s="44"/>
      <c r="CC2770" s="400"/>
    </row>
    <row r="2771" spans="24:81">
      <c r="X2771" s="44"/>
      <c r="Y2771" s="44"/>
      <c r="Z2771" s="44"/>
      <c r="AA2771" s="44"/>
      <c r="CC2771" s="400"/>
    </row>
    <row r="2772" spans="24:81">
      <c r="X2772" s="44"/>
      <c r="Y2772" s="44"/>
      <c r="Z2772" s="44"/>
      <c r="AA2772" s="44"/>
      <c r="CC2772" s="400"/>
    </row>
    <row r="2773" spans="24:81">
      <c r="X2773" s="44"/>
      <c r="Y2773" s="44"/>
      <c r="Z2773" s="44"/>
      <c r="AA2773" s="44"/>
      <c r="CC2773" s="400"/>
    </row>
    <row r="2774" spans="24:81">
      <c r="X2774" s="44"/>
      <c r="Y2774" s="44"/>
      <c r="Z2774" s="44"/>
      <c r="AA2774" s="44"/>
      <c r="CC2774" s="400"/>
    </row>
    <row r="2775" spans="24:81">
      <c r="X2775" s="44"/>
      <c r="Y2775" s="44"/>
      <c r="Z2775" s="44"/>
      <c r="AA2775" s="44"/>
      <c r="CC2775" s="400"/>
    </row>
    <row r="2776" spans="24:81">
      <c r="X2776" s="44"/>
      <c r="Y2776" s="44"/>
      <c r="Z2776" s="44"/>
      <c r="AA2776" s="44"/>
      <c r="CC2776" s="400"/>
    </row>
    <row r="2777" spans="24:81">
      <c r="X2777" s="44"/>
      <c r="Y2777" s="44"/>
      <c r="Z2777" s="44"/>
      <c r="AA2777" s="44"/>
      <c r="CC2777" s="400"/>
    </row>
    <row r="2778" spans="24:81">
      <c r="X2778" s="44"/>
      <c r="Y2778" s="44"/>
      <c r="Z2778" s="44"/>
      <c r="AA2778" s="44"/>
      <c r="CC2778" s="400"/>
    </row>
    <row r="2779" spans="24:81">
      <c r="X2779" s="44"/>
      <c r="Y2779" s="44"/>
      <c r="Z2779" s="44"/>
      <c r="AA2779" s="44"/>
      <c r="CC2779" s="400"/>
    </row>
    <row r="2780" spans="24:81">
      <c r="X2780" s="44"/>
      <c r="Y2780" s="44"/>
      <c r="Z2780" s="44"/>
      <c r="AA2780" s="44"/>
      <c r="CC2780" s="400"/>
    </row>
    <row r="2781" spans="24:81">
      <c r="X2781" s="44"/>
      <c r="Y2781" s="44"/>
      <c r="Z2781" s="44"/>
      <c r="AA2781" s="44"/>
      <c r="CC2781" s="400"/>
    </row>
    <row r="2782" spans="24:81">
      <c r="X2782" s="44"/>
      <c r="Y2782" s="44"/>
      <c r="Z2782" s="44"/>
      <c r="AA2782" s="44"/>
      <c r="CC2782" s="400"/>
    </row>
    <row r="2783" spans="24:81">
      <c r="X2783" s="44"/>
      <c r="Y2783" s="44"/>
      <c r="Z2783" s="44"/>
      <c r="AA2783" s="44"/>
      <c r="CC2783" s="400"/>
    </row>
    <row r="2784" spans="24:81">
      <c r="X2784" s="44"/>
      <c r="Y2784" s="44"/>
      <c r="Z2784" s="44"/>
      <c r="AA2784" s="44"/>
      <c r="CC2784" s="400"/>
    </row>
    <row r="2785" spans="24:81">
      <c r="X2785" s="44"/>
      <c r="Y2785" s="44"/>
      <c r="Z2785" s="44"/>
      <c r="AA2785" s="44"/>
      <c r="CC2785" s="400"/>
    </row>
    <row r="2786" spans="24:81">
      <c r="X2786" s="44"/>
      <c r="Y2786" s="44"/>
      <c r="Z2786" s="44"/>
      <c r="AA2786" s="44"/>
      <c r="CC2786" s="400"/>
    </row>
    <row r="2787" spans="24:81">
      <c r="X2787" s="44"/>
      <c r="Y2787" s="44"/>
      <c r="Z2787" s="44"/>
      <c r="AA2787" s="44"/>
      <c r="CC2787" s="400"/>
    </row>
    <row r="2788" spans="24:81">
      <c r="X2788" s="44"/>
      <c r="Y2788" s="44"/>
      <c r="Z2788" s="44"/>
      <c r="AA2788" s="44"/>
      <c r="CC2788" s="400"/>
    </row>
    <row r="2789" spans="24:81">
      <c r="X2789" s="44"/>
      <c r="Y2789" s="44"/>
      <c r="Z2789" s="44"/>
      <c r="AA2789" s="44"/>
      <c r="CC2789" s="400"/>
    </row>
    <row r="2790" spans="24:81">
      <c r="X2790" s="44"/>
      <c r="Y2790" s="44"/>
      <c r="Z2790" s="44"/>
      <c r="AA2790" s="44"/>
      <c r="CC2790" s="400"/>
    </row>
    <row r="2791" spans="24:81">
      <c r="X2791" s="44"/>
      <c r="Y2791" s="44"/>
      <c r="Z2791" s="44"/>
      <c r="AA2791" s="44"/>
      <c r="CC2791" s="400"/>
    </row>
    <row r="2792" spans="24:81">
      <c r="X2792" s="44"/>
      <c r="Y2792" s="44"/>
      <c r="Z2792" s="44"/>
      <c r="AA2792" s="44"/>
      <c r="CC2792" s="400"/>
    </row>
    <row r="2793" spans="24:81">
      <c r="X2793" s="44"/>
      <c r="Y2793" s="44"/>
      <c r="Z2793" s="44"/>
      <c r="AA2793" s="44"/>
      <c r="CC2793" s="400"/>
    </row>
    <row r="2794" spans="24:81">
      <c r="X2794" s="44"/>
      <c r="Y2794" s="44"/>
      <c r="Z2794" s="44"/>
      <c r="AA2794" s="44"/>
      <c r="CC2794" s="400"/>
    </row>
    <row r="2795" spans="24:81">
      <c r="X2795" s="44"/>
      <c r="Y2795" s="44"/>
      <c r="Z2795" s="44"/>
      <c r="AA2795" s="44"/>
      <c r="CC2795" s="400"/>
    </row>
    <row r="2796" spans="24:81">
      <c r="X2796" s="44"/>
      <c r="Y2796" s="44"/>
      <c r="Z2796" s="44"/>
      <c r="AA2796" s="44"/>
      <c r="CC2796" s="400"/>
    </row>
    <row r="2797" spans="24:81">
      <c r="X2797" s="44"/>
      <c r="Y2797" s="44"/>
      <c r="Z2797" s="44"/>
      <c r="AA2797" s="44"/>
      <c r="CC2797" s="400"/>
    </row>
    <row r="2798" spans="24:81">
      <c r="X2798" s="44"/>
      <c r="Y2798" s="44"/>
      <c r="Z2798" s="44"/>
      <c r="AA2798" s="44"/>
      <c r="CC2798" s="400"/>
    </row>
    <row r="2799" spans="24:81">
      <c r="X2799" s="44"/>
      <c r="Y2799" s="44"/>
      <c r="Z2799" s="44"/>
      <c r="AA2799" s="44"/>
      <c r="CC2799" s="400"/>
    </row>
    <row r="2800" spans="24:81">
      <c r="X2800" s="44"/>
      <c r="Y2800" s="44"/>
      <c r="Z2800" s="44"/>
      <c r="AA2800" s="44"/>
      <c r="CC2800" s="400"/>
    </row>
    <row r="2801" spans="24:81">
      <c r="X2801" s="44"/>
      <c r="Y2801" s="44"/>
      <c r="Z2801" s="44"/>
      <c r="AA2801" s="44"/>
      <c r="CC2801" s="400"/>
    </row>
    <row r="2802" spans="24:81">
      <c r="X2802" s="44"/>
      <c r="Y2802" s="44"/>
      <c r="Z2802" s="44"/>
      <c r="AA2802" s="44"/>
      <c r="CC2802" s="400"/>
    </row>
    <row r="2803" spans="24:81">
      <c r="X2803" s="44"/>
      <c r="Y2803" s="44"/>
      <c r="Z2803" s="44"/>
      <c r="AA2803" s="44"/>
      <c r="CC2803" s="400"/>
    </row>
    <row r="2804" spans="24:81">
      <c r="X2804" s="44"/>
      <c r="Y2804" s="44"/>
      <c r="Z2804" s="44"/>
      <c r="AA2804" s="44"/>
      <c r="CC2804" s="400"/>
    </row>
    <row r="2805" spans="24:81">
      <c r="X2805" s="44"/>
      <c r="Y2805" s="44"/>
      <c r="Z2805" s="44"/>
      <c r="AA2805" s="44"/>
      <c r="CC2805" s="400"/>
    </row>
    <row r="2806" spans="24:81">
      <c r="X2806" s="44"/>
      <c r="Y2806" s="44"/>
      <c r="Z2806" s="44"/>
      <c r="AA2806" s="44"/>
      <c r="CC2806" s="400"/>
    </row>
    <row r="2807" spans="24:81">
      <c r="X2807" s="44"/>
      <c r="Y2807" s="44"/>
      <c r="Z2807" s="44"/>
      <c r="AA2807" s="44"/>
      <c r="CC2807" s="400"/>
    </row>
    <row r="2808" spans="24:81">
      <c r="X2808" s="44"/>
      <c r="Y2808" s="44"/>
      <c r="Z2808" s="44"/>
      <c r="AA2808" s="44"/>
      <c r="CC2808" s="400"/>
    </row>
    <row r="2809" spans="24:81">
      <c r="X2809" s="44"/>
      <c r="Y2809" s="44"/>
      <c r="Z2809" s="44"/>
      <c r="AA2809" s="44"/>
      <c r="CC2809" s="400"/>
    </row>
    <row r="2810" spans="24:81">
      <c r="X2810" s="44"/>
      <c r="Y2810" s="44"/>
      <c r="Z2810" s="44"/>
      <c r="AA2810" s="44"/>
      <c r="CC2810" s="400"/>
    </row>
    <row r="2811" spans="24:81">
      <c r="X2811" s="44"/>
      <c r="Y2811" s="44"/>
      <c r="Z2811" s="44"/>
      <c r="AA2811" s="44"/>
      <c r="CC2811" s="400"/>
    </row>
    <row r="2812" spans="24:81">
      <c r="X2812" s="44"/>
      <c r="Y2812" s="44"/>
      <c r="Z2812" s="44"/>
      <c r="AA2812" s="44"/>
      <c r="CC2812" s="400"/>
    </row>
    <row r="2813" spans="24:81">
      <c r="X2813" s="44"/>
      <c r="Y2813" s="44"/>
      <c r="Z2813" s="44"/>
      <c r="AA2813" s="44"/>
      <c r="CC2813" s="400"/>
    </row>
    <row r="2814" spans="24:81">
      <c r="X2814" s="44"/>
      <c r="Y2814" s="44"/>
      <c r="Z2814" s="44"/>
      <c r="AA2814" s="44"/>
      <c r="CC2814" s="400"/>
    </row>
    <row r="2815" spans="24:81">
      <c r="X2815" s="44"/>
      <c r="Y2815" s="44"/>
      <c r="Z2815" s="44"/>
      <c r="AA2815" s="44"/>
      <c r="CC2815" s="400"/>
    </row>
    <row r="2816" spans="24:81">
      <c r="X2816" s="44"/>
      <c r="Y2816" s="44"/>
      <c r="Z2816" s="44"/>
      <c r="AA2816" s="44"/>
      <c r="CC2816" s="400"/>
    </row>
    <row r="2817" spans="24:81">
      <c r="X2817" s="44"/>
      <c r="Y2817" s="44"/>
      <c r="Z2817" s="44"/>
      <c r="AA2817" s="44"/>
      <c r="CC2817" s="400"/>
    </row>
    <row r="2818" spans="24:81">
      <c r="X2818" s="44"/>
      <c r="Y2818" s="44"/>
      <c r="Z2818" s="44"/>
      <c r="AA2818" s="44"/>
      <c r="CC2818" s="400"/>
    </row>
    <row r="2819" spans="24:81">
      <c r="X2819" s="44"/>
      <c r="Y2819" s="44"/>
      <c r="Z2819" s="44"/>
      <c r="AA2819" s="44"/>
      <c r="CC2819" s="400"/>
    </row>
    <row r="2820" spans="24:81">
      <c r="X2820" s="44"/>
      <c r="Y2820" s="44"/>
      <c r="Z2820" s="44"/>
      <c r="AA2820" s="44"/>
      <c r="CC2820" s="400"/>
    </row>
    <row r="2821" spans="24:81">
      <c r="X2821" s="44"/>
      <c r="Y2821" s="44"/>
      <c r="Z2821" s="44"/>
      <c r="AA2821" s="44"/>
      <c r="CC2821" s="400"/>
    </row>
    <row r="2822" spans="24:81">
      <c r="X2822" s="44"/>
      <c r="Y2822" s="44"/>
      <c r="Z2822" s="44"/>
      <c r="AA2822" s="44"/>
      <c r="CC2822" s="400"/>
    </row>
    <row r="2823" spans="24:81">
      <c r="X2823" s="44"/>
      <c r="Y2823" s="44"/>
      <c r="Z2823" s="44"/>
      <c r="AA2823" s="44"/>
      <c r="CC2823" s="400"/>
    </row>
    <row r="2824" spans="24:81">
      <c r="X2824" s="44"/>
      <c r="Y2824" s="44"/>
      <c r="Z2824" s="44"/>
      <c r="AA2824" s="44"/>
      <c r="CC2824" s="400"/>
    </row>
    <row r="2825" spans="24:81">
      <c r="X2825" s="44"/>
      <c r="Y2825" s="44"/>
      <c r="Z2825" s="44"/>
      <c r="AA2825" s="44"/>
      <c r="CC2825" s="400"/>
    </row>
    <row r="2826" spans="24:81">
      <c r="X2826" s="44"/>
      <c r="Y2826" s="44"/>
      <c r="Z2826" s="44"/>
      <c r="AA2826" s="44"/>
      <c r="CC2826" s="400"/>
    </row>
    <row r="2827" spans="24:81">
      <c r="X2827" s="44"/>
      <c r="Y2827" s="44"/>
      <c r="Z2827" s="44"/>
      <c r="AA2827" s="44"/>
      <c r="CC2827" s="400"/>
    </row>
    <row r="2828" spans="24:81">
      <c r="X2828" s="44"/>
      <c r="Y2828" s="44"/>
      <c r="Z2828" s="44"/>
      <c r="AA2828" s="44"/>
      <c r="CC2828" s="400"/>
    </row>
    <row r="2829" spans="24:81">
      <c r="X2829" s="44"/>
      <c r="Y2829" s="44"/>
      <c r="Z2829" s="44"/>
      <c r="AA2829" s="44"/>
      <c r="CC2829" s="400"/>
    </row>
    <row r="2830" spans="24:81">
      <c r="X2830" s="44"/>
      <c r="Y2830" s="44"/>
      <c r="Z2830" s="44"/>
      <c r="AA2830" s="44"/>
      <c r="CC2830" s="400"/>
    </row>
    <row r="2831" spans="24:81">
      <c r="X2831" s="44"/>
      <c r="Y2831" s="44"/>
      <c r="Z2831" s="44"/>
      <c r="AA2831" s="44"/>
      <c r="CC2831" s="400"/>
    </row>
    <row r="2832" spans="24:81">
      <c r="X2832" s="44"/>
      <c r="Y2832" s="44"/>
      <c r="Z2832" s="44"/>
      <c r="AA2832" s="44"/>
      <c r="CC2832" s="400"/>
    </row>
    <row r="2833" spans="24:81">
      <c r="X2833" s="44"/>
      <c r="Y2833" s="44"/>
      <c r="Z2833" s="44"/>
      <c r="AA2833" s="44"/>
      <c r="CC2833" s="400"/>
    </row>
    <row r="2834" spans="24:81">
      <c r="X2834" s="44"/>
      <c r="Y2834" s="44"/>
      <c r="Z2834" s="44"/>
      <c r="AA2834" s="44"/>
      <c r="CC2834" s="400"/>
    </row>
    <row r="2835" spans="24:81">
      <c r="X2835" s="44"/>
      <c r="Y2835" s="44"/>
      <c r="Z2835" s="44"/>
      <c r="AA2835" s="44"/>
      <c r="CC2835" s="400"/>
    </row>
    <row r="2836" spans="24:81">
      <c r="X2836" s="44"/>
      <c r="Y2836" s="44"/>
      <c r="Z2836" s="44"/>
      <c r="AA2836" s="44"/>
      <c r="CC2836" s="400"/>
    </row>
    <row r="2837" spans="24:81">
      <c r="X2837" s="44"/>
      <c r="Y2837" s="44"/>
      <c r="Z2837" s="44"/>
      <c r="AA2837" s="44"/>
      <c r="CC2837" s="400"/>
    </row>
    <row r="2838" spans="24:81">
      <c r="X2838" s="44"/>
      <c r="Y2838" s="44"/>
      <c r="Z2838" s="44"/>
      <c r="AA2838" s="44"/>
      <c r="CC2838" s="400"/>
    </row>
    <row r="2839" spans="24:81">
      <c r="X2839" s="44"/>
      <c r="Y2839" s="44"/>
      <c r="Z2839" s="44"/>
      <c r="AA2839" s="44"/>
      <c r="CC2839" s="400"/>
    </row>
    <row r="2840" spans="24:81">
      <c r="X2840" s="44"/>
      <c r="Y2840" s="44"/>
      <c r="Z2840" s="44"/>
      <c r="AA2840" s="44"/>
      <c r="CC2840" s="400"/>
    </row>
    <row r="2841" spans="24:81">
      <c r="X2841" s="44"/>
      <c r="Y2841" s="44"/>
      <c r="Z2841" s="44"/>
      <c r="AA2841" s="44"/>
      <c r="CC2841" s="400"/>
    </row>
    <row r="2842" spans="24:81">
      <c r="X2842" s="44"/>
      <c r="Y2842" s="44"/>
      <c r="Z2842" s="44"/>
      <c r="AA2842" s="44"/>
      <c r="CC2842" s="400"/>
    </row>
    <row r="2843" spans="24:81">
      <c r="X2843" s="44"/>
      <c r="Y2843" s="44"/>
      <c r="Z2843" s="44"/>
      <c r="AA2843" s="44"/>
      <c r="CC2843" s="400"/>
    </row>
    <row r="2844" spans="24:81">
      <c r="X2844" s="44"/>
      <c r="Y2844" s="44"/>
      <c r="Z2844" s="44"/>
      <c r="AA2844" s="44"/>
      <c r="CC2844" s="400"/>
    </row>
    <row r="2845" spans="24:81">
      <c r="X2845" s="44"/>
      <c r="Y2845" s="44"/>
      <c r="Z2845" s="44"/>
      <c r="AA2845" s="44"/>
      <c r="CC2845" s="400"/>
    </row>
    <row r="2846" spans="24:81">
      <c r="X2846" s="44"/>
      <c r="Y2846" s="44"/>
      <c r="Z2846" s="44"/>
      <c r="AA2846" s="44"/>
      <c r="CC2846" s="400"/>
    </row>
    <row r="2847" spans="24:81">
      <c r="X2847" s="44"/>
      <c r="Y2847" s="44"/>
      <c r="Z2847" s="44"/>
      <c r="AA2847" s="44"/>
      <c r="CC2847" s="400"/>
    </row>
    <row r="2848" spans="24:81">
      <c r="X2848" s="44"/>
      <c r="Y2848" s="44"/>
      <c r="Z2848" s="44"/>
      <c r="AA2848" s="44"/>
      <c r="CC2848" s="400"/>
    </row>
    <row r="2849" spans="11:81">
      <c r="X2849" s="44"/>
      <c r="Y2849" s="44"/>
      <c r="Z2849" s="44"/>
      <c r="AA2849" s="44"/>
      <c r="CC2849" s="400"/>
    </row>
    <row r="2850" spans="11:81">
      <c r="X2850" s="44"/>
      <c r="Y2850" s="44"/>
      <c r="Z2850" s="44"/>
      <c r="AA2850" s="44"/>
      <c r="CC2850" s="400"/>
    </row>
    <row r="2851" spans="11:81">
      <c r="X2851" s="44"/>
      <c r="Y2851" s="44"/>
      <c r="Z2851" s="44"/>
      <c r="AA2851" s="44"/>
      <c r="CC2851" s="400"/>
    </row>
    <row r="2852" spans="11:81">
      <c r="X2852" s="44"/>
      <c r="Y2852" s="44"/>
      <c r="Z2852" s="44"/>
      <c r="AA2852" s="44"/>
      <c r="CC2852" s="400"/>
    </row>
    <row r="2853" spans="11:81">
      <c r="X2853" s="44"/>
      <c r="Y2853" s="44"/>
      <c r="Z2853" s="44"/>
      <c r="AA2853" s="44"/>
      <c r="CC2853" s="400"/>
    </row>
    <row r="2854" spans="11:81">
      <c r="X2854" s="44"/>
      <c r="Y2854" s="44"/>
      <c r="Z2854" s="44"/>
      <c r="AA2854" s="44"/>
      <c r="CC2854" s="400"/>
    </row>
    <row r="2855" spans="11:81">
      <c r="X2855" s="44"/>
      <c r="Y2855" s="44"/>
      <c r="Z2855" s="44"/>
      <c r="AA2855" s="44"/>
      <c r="CC2855" s="400"/>
    </row>
    <row r="2856" spans="11:81">
      <c r="X2856" s="44"/>
      <c r="Y2856" s="44"/>
      <c r="Z2856" s="44"/>
      <c r="AA2856" s="44"/>
      <c r="CC2856" s="400"/>
    </row>
    <row r="2857" spans="11:81">
      <c r="X2857" s="44"/>
      <c r="Y2857" s="44"/>
      <c r="Z2857" s="44"/>
      <c r="AA2857" s="44"/>
      <c r="CC2857" s="400"/>
    </row>
    <row r="2858" spans="11:81">
      <c r="X2858" s="44"/>
      <c r="Y2858" s="44"/>
      <c r="Z2858" s="44"/>
      <c r="AA2858" s="44"/>
      <c r="CC2858" s="400"/>
    </row>
    <row r="2859" spans="11:81">
      <c r="X2859" s="44"/>
      <c r="Y2859" s="44"/>
      <c r="Z2859" s="44"/>
      <c r="AA2859" s="44"/>
      <c r="CC2859" s="400"/>
    </row>
    <row r="2860" spans="11:81">
      <c r="K2860" s="44">
        <f t="shared" ref="K2860:Y2860" si="137">SUM(K6:K2859)</f>
        <v>1138.9492673843943</v>
      </c>
      <c r="L2860" s="44">
        <f t="shared" si="137"/>
        <v>1502.4098785809629</v>
      </c>
      <c r="M2860" s="44">
        <f t="shared" si="137"/>
        <v>1530.4708891220098</v>
      </c>
      <c r="N2860" s="44">
        <f t="shared" si="137"/>
        <v>1577.6817122834232</v>
      </c>
      <c r="O2860" s="44">
        <f t="shared" si="137"/>
        <v>1471.5674475978396</v>
      </c>
      <c r="P2860" s="44">
        <f t="shared" si="137"/>
        <v>1294.3261274200136</v>
      </c>
      <c r="Q2860" s="44">
        <f t="shared" si="137"/>
        <v>1516.4120119425745</v>
      </c>
      <c r="R2860" s="44">
        <f t="shared" si="137"/>
        <v>1562.0265769901848</v>
      </c>
      <c r="S2860" s="44">
        <f t="shared" si="137"/>
        <v>1399.9973304138637</v>
      </c>
      <c r="T2860" s="44">
        <f t="shared" si="137"/>
        <v>1330.1592925759621</v>
      </c>
      <c r="U2860" s="44">
        <f t="shared" si="137"/>
        <v>1210.0275426719745</v>
      </c>
      <c r="V2860" s="44">
        <f t="shared" si="137"/>
        <v>1709.1194384800619</v>
      </c>
      <c r="W2860" s="44">
        <f t="shared" si="137"/>
        <v>1632.9854285673032</v>
      </c>
      <c r="X2860" s="45">
        <f t="shared" si="137"/>
        <v>5.0652753414037894</v>
      </c>
      <c r="Y2860" s="45">
        <f t="shared" si="137"/>
        <v>9.7232457087965329</v>
      </c>
      <c r="CC2860" s="400"/>
    </row>
    <row r="2861" spans="11:81">
      <c r="CC2861" s="400"/>
    </row>
    <row r="2862" spans="11:81">
      <c r="K2862" s="44">
        <f t="shared" ref="K2862:Y2862" si="138">+COUNT(K6:K2859)</f>
        <v>374</v>
      </c>
      <c r="L2862" s="44">
        <f t="shared" si="138"/>
        <v>378</v>
      </c>
      <c r="M2862" s="44">
        <f t="shared" si="138"/>
        <v>413</v>
      </c>
      <c r="N2862" s="44">
        <f t="shared" si="138"/>
        <v>417</v>
      </c>
      <c r="O2862" s="44">
        <f t="shared" si="138"/>
        <v>385</v>
      </c>
      <c r="P2862" s="44">
        <f t="shared" si="138"/>
        <v>380</v>
      </c>
      <c r="Q2862" s="44">
        <f t="shared" si="138"/>
        <v>398</v>
      </c>
      <c r="R2862" s="44">
        <f t="shared" si="138"/>
        <v>387</v>
      </c>
      <c r="S2862" s="44">
        <f t="shared" si="138"/>
        <v>414</v>
      </c>
      <c r="T2862" s="44">
        <f t="shared" si="138"/>
        <v>414</v>
      </c>
      <c r="U2862" s="44">
        <f t="shared" si="138"/>
        <v>356</v>
      </c>
      <c r="V2862" s="44">
        <f t="shared" si="138"/>
        <v>411</v>
      </c>
      <c r="W2862" s="44">
        <f t="shared" si="138"/>
        <v>421</v>
      </c>
      <c r="X2862" s="45">
        <f t="shared" si="138"/>
        <v>3</v>
      </c>
      <c r="Y2862" s="45">
        <f t="shared" si="138"/>
        <v>4</v>
      </c>
      <c r="CC2862" s="400"/>
    </row>
    <row r="2863" spans="11:81">
      <c r="K2863" s="400">
        <f t="shared" ref="K2863:Y2863" si="139">+K2860/K2862</f>
        <v>3.0453188967497171</v>
      </c>
      <c r="L2863" s="400">
        <f t="shared" si="139"/>
        <v>3.9746293084152455</v>
      </c>
      <c r="M2863" s="400">
        <f t="shared" si="139"/>
        <v>3.7057406516271425</v>
      </c>
      <c r="N2863" s="400">
        <f t="shared" si="139"/>
        <v>3.7834093819746357</v>
      </c>
      <c r="O2863" s="400">
        <f t="shared" si="139"/>
        <v>3.8222531106437394</v>
      </c>
      <c r="P2863" s="400">
        <f t="shared" si="139"/>
        <v>3.4061213879474042</v>
      </c>
      <c r="Q2863" s="400">
        <f t="shared" si="139"/>
        <v>3.8100804320165187</v>
      </c>
      <c r="R2863" s="400">
        <f t="shared" si="139"/>
        <v>4.0362443849875573</v>
      </c>
      <c r="S2863" s="400">
        <f t="shared" si="139"/>
        <v>3.381636063801603</v>
      </c>
      <c r="T2863" s="400">
        <f t="shared" si="139"/>
        <v>3.2129451511496669</v>
      </c>
      <c r="U2863" s="400">
        <f t="shared" si="139"/>
        <v>3.3989537715504903</v>
      </c>
      <c r="V2863" s="400">
        <f t="shared" si="139"/>
        <v>4.1584414561558685</v>
      </c>
      <c r="W2863" s="400">
        <f t="shared" si="139"/>
        <v>3.8788252460030956</v>
      </c>
      <c r="X2863" s="121">
        <f t="shared" si="139"/>
        <v>1.6884251138012631</v>
      </c>
      <c r="Y2863" s="121">
        <f t="shared" si="139"/>
        <v>2.4308114271991332</v>
      </c>
      <c r="Z2863" s="121"/>
      <c r="AA2863" s="121"/>
      <c r="CC2863" s="400"/>
    </row>
    <row r="2864" spans="11:81">
      <c r="CC2864" s="400"/>
    </row>
    <row r="2865" spans="8:81">
      <c r="CC2865" s="400"/>
    </row>
    <row r="2866" spans="8:81">
      <c r="CC2866" s="400"/>
    </row>
    <row r="2867" spans="8:81">
      <c r="CC2867" s="400"/>
    </row>
    <row r="2868" spans="8:81">
      <c r="CC2868" s="400"/>
    </row>
    <row r="2869" spans="8:81">
      <c r="CC2869" s="400"/>
    </row>
    <row r="2870" spans="8:81">
      <c r="CC2870" s="400"/>
    </row>
    <row r="2871" spans="8:81">
      <c r="CC2871" s="400"/>
    </row>
    <row r="2872" spans="8:81">
      <c r="CC2872" s="400"/>
    </row>
    <row r="2873" spans="8:81">
      <c r="CC2873" s="400"/>
    </row>
    <row r="2874" spans="8:81">
      <c r="CC2874" s="400"/>
    </row>
    <row r="2875" spans="8:81">
      <c r="CC2875" s="400"/>
    </row>
    <row r="2876" spans="8:81">
      <c r="CC2876" s="400"/>
    </row>
    <row r="2877" spans="8:81">
      <c r="CC2877" s="400"/>
    </row>
    <row r="2878" spans="8:81">
      <c r="CC2878" s="400"/>
    </row>
    <row r="2879" spans="8:81">
      <c r="H2879" s="128"/>
      <c r="I2879" s="128"/>
      <c r="K2879" s="401"/>
      <c r="L2879" s="401"/>
      <c r="M2879" s="401"/>
      <c r="N2879" s="401"/>
      <c r="O2879" s="401"/>
      <c r="P2879" s="401"/>
      <c r="Q2879" s="401"/>
      <c r="R2879" s="401"/>
      <c r="S2879" s="401"/>
      <c r="T2879" s="401"/>
      <c r="U2879" s="401"/>
      <c r="V2879" s="401"/>
      <c r="W2879" s="401"/>
      <c r="X2879" s="124"/>
      <c r="Y2879" s="124"/>
      <c r="Z2879" s="124"/>
      <c r="AA2879" s="124"/>
      <c r="CC2879" s="400"/>
    </row>
    <row r="2880" spans="8:81">
      <c r="CC2880" s="400"/>
    </row>
    <row r="2881" spans="81:81">
      <c r="CC2881" s="400"/>
    </row>
    <row r="2882" spans="81:81">
      <c r="CC2882" s="400"/>
    </row>
    <row r="2883" spans="81:81">
      <c r="CC2883" s="400"/>
    </row>
    <row r="2884" spans="81:81">
      <c r="CC2884" s="400"/>
    </row>
    <row r="2885" spans="81:81">
      <c r="CC2885" s="400"/>
    </row>
    <row r="2886" spans="81:81">
      <c r="CC2886" s="400"/>
    </row>
    <row r="2887" spans="81:81">
      <c r="CC2887" s="400"/>
    </row>
    <row r="2888" spans="81:81">
      <c r="CC2888" s="400"/>
    </row>
    <row r="2889" spans="81:81">
      <c r="CC2889" s="400"/>
    </row>
    <row r="2890" spans="81:81">
      <c r="CC2890" s="400"/>
    </row>
    <row r="2891" spans="81:81">
      <c r="CC2891" s="400"/>
    </row>
    <row r="2892" spans="81:81">
      <c r="CC2892" s="400"/>
    </row>
    <row r="2893" spans="81:81">
      <c r="CC2893" s="400"/>
    </row>
    <row r="2894" spans="81:81">
      <c r="CC2894" s="400"/>
    </row>
    <row r="2895" spans="81:81">
      <c r="CC2895" s="400"/>
    </row>
    <row r="2896" spans="81:81">
      <c r="CC2896" s="400"/>
    </row>
    <row r="2897" spans="81:81">
      <c r="CC2897" s="400"/>
    </row>
    <row r="2898" spans="81:81">
      <c r="CC2898" s="400"/>
    </row>
    <row r="2899" spans="81:81">
      <c r="CC2899" s="400"/>
    </row>
    <row r="2900" spans="81:81">
      <c r="CC2900" s="400"/>
    </row>
    <row r="2901" spans="81:81">
      <c r="CC2901" s="400"/>
    </row>
    <row r="2902" spans="81:81">
      <c r="CC2902" s="400"/>
    </row>
    <row r="2903" spans="81:81">
      <c r="CC2903" s="400"/>
    </row>
    <row r="2904" spans="81:81">
      <c r="CC2904" s="400"/>
    </row>
    <row r="2905" spans="81:81">
      <c r="CC2905" s="400"/>
    </row>
    <row r="2906" spans="81:81">
      <c r="CC2906" s="400"/>
    </row>
    <row r="2907" spans="81:81">
      <c r="CC2907" s="400"/>
    </row>
    <row r="2908" spans="81:81">
      <c r="CC2908" s="400"/>
    </row>
    <row r="2909" spans="81:81">
      <c r="CC2909" s="400"/>
    </row>
    <row r="2910" spans="81:81">
      <c r="CC2910" s="400"/>
    </row>
    <row r="2911" spans="81:81">
      <c r="CC2911" s="400"/>
    </row>
    <row r="2912" spans="81:81">
      <c r="CC2912" s="400"/>
    </row>
    <row r="2913" spans="81:81">
      <c r="CC2913" s="400"/>
    </row>
    <row r="2914" spans="81:81">
      <c r="CC2914" s="400"/>
    </row>
    <row r="2915" spans="81:81">
      <c r="CC2915" s="400"/>
    </row>
    <row r="2916" spans="81:81">
      <c r="CC2916" s="400"/>
    </row>
    <row r="2917" spans="81:81">
      <c r="CC2917" s="400"/>
    </row>
    <row r="2918" spans="81:81">
      <c r="CC2918" s="400"/>
    </row>
    <row r="2919" spans="81:81">
      <c r="CC2919" s="400"/>
    </row>
    <row r="2920" spans="81:81">
      <c r="CC2920" s="400"/>
    </row>
    <row r="2921" spans="81:81">
      <c r="CC2921" s="400"/>
    </row>
    <row r="2922" spans="81:81">
      <c r="CC2922" s="400"/>
    </row>
    <row r="2923" spans="81:81">
      <c r="CC2923" s="400"/>
    </row>
    <row r="2924" spans="81:81">
      <c r="CC2924" s="400"/>
    </row>
    <row r="2925" spans="81:81">
      <c r="CC2925" s="400"/>
    </row>
    <row r="2926" spans="81:81">
      <c r="CC2926" s="400"/>
    </row>
    <row r="2927" spans="81:81">
      <c r="CC2927" s="400"/>
    </row>
    <row r="2928" spans="81:81">
      <c r="CC2928" s="400"/>
    </row>
    <row r="2929" spans="81:81">
      <c r="CC2929" s="400"/>
    </row>
    <row r="2930" spans="81:81">
      <c r="CC2930" s="400"/>
    </row>
    <row r="2931" spans="81:81">
      <c r="CC2931" s="400"/>
    </row>
    <row r="2932" spans="81:81">
      <c r="CC2932" s="400"/>
    </row>
    <row r="2933" spans="81:81">
      <c r="CC2933" s="400"/>
    </row>
    <row r="2934" spans="81:81">
      <c r="CC2934" s="400"/>
    </row>
    <row r="2935" spans="81:81">
      <c r="CC2935" s="400"/>
    </row>
    <row r="2936" spans="81:81">
      <c r="CC2936" s="400"/>
    </row>
    <row r="2937" spans="81:81">
      <c r="CC2937" s="400"/>
    </row>
    <row r="2938" spans="81:81">
      <c r="CC2938" s="400"/>
    </row>
    <row r="2939" spans="81:81">
      <c r="CC2939" s="400"/>
    </row>
    <row r="2940" spans="81:81">
      <c r="CC2940" s="400"/>
    </row>
    <row r="2941" spans="81:81">
      <c r="CC2941" s="400"/>
    </row>
    <row r="2942" spans="81:81">
      <c r="CC2942" s="400"/>
    </row>
    <row r="2943" spans="81:81">
      <c r="CC2943" s="400"/>
    </row>
    <row r="2944" spans="81:81">
      <c r="CC2944" s="400"/>
    </row>
    <row r="2945" spans="81:81">
      <c r="CC2945" s="400"/>
    </row>
    <row r="2946" spans="81:81">
      <c r="CC2946" s="400"/>
    </row>
    <row r="2947" spans="81:81">
      <c r="CC2947" s="400"/>
    </row>
    <row r="2948" spans="81:81">
      <c r="CC2948" s="400"/>
    </row>
    <row r="2949" spans="81:81">
      <c r="CC2949" s="400"/>
    </row>
    <row r="2950" spans="81:81">
      <c r="CC2950" s="400"/>
    </row>
    <row r="2951" spans="81:81">
      <c r="CC2951" s="400"/>
    </row>
    <row r="2952" spans="81:81">
      <c r="CC2952" s="400"/>
    </row>
    <row r="2953" spans="81:81">
      <c r="CC2953" s="400"/>
    </row>
    <row r="2954" spans="81:81">
      <c r="CC2954" s="400"/>
    </row>
    <row r="2955" spans="81:81">
      <c r="CC2955" s="400"/>
    </row>
    <row r="2956" spans="81:81">
      <c r="CC2956" s="400"/>
    </row>
    <row r="2957" spans="81:81">
      <c r="CC2957" s="400"/>
    </row>
    <row r="2958" spans="81:81">
      <c r="CC2958" s="400"/>
    </row>
    <row r="2959" spans="81:81">
      <c r="CC2959" s="400"/>
    </row>
    <row r="2960" spans="81:81">
      <c r="CC2960" s="400"/>
    </row>
    <row r="2961" spans="81:81">
      <c r="CC2961" s="400"/>
    </row>
    <row r="2962" spans="81:81">
      <c r="CC2962" s="400"/>
    </row>
    <row r="2963" spans="81:81">
      <c r="CC2963" s="400"/>
    </row>
    <row r="2964" spans="81:81">
      <c r="CC2964" s="400"/>
    </row>
    <row r="2965" spans="81:81">
      <c r="CC2965" s="400"/>
    </row>
    <row r="2966" spans="81:81">
      <c r="CC2966" s="400"/>
    </row>
    <row r="2967" spans="81:81">
      <c r="CC2967" s="400"/>
    </row>
    <row r="2968" spans="81:81">
      <c r="CC2968" s="400"/>
    </row>
    <row r="2969" spans="81:81">
      <c r="CC2969" s="400"/>
    </row>
    <row r="2970" spans="81:81">
      <c r="CC2970" s="400"/>
    </row>
    <row r="2971" spans="81:81">
      <c r="CC2971" s="400"/>
    </row>
    <row r="2972" spans="81:81">
      <c r="CC2972" s="400"/>
    </row>
    <row r="2973" spans="81:81">
      <c r="CC2973" s="400"/>
    </row>
    <row r="2974" spans="81:81">
      <c r="CC2974" s="400"/>
    </row>
    <row r="2975" spans="81:81">
      <c r="CC2975" s="400"/>
    </row>
    <row r="2976" spans="81:81">
      <c r="CC2976" s="400"/>
    </row>
    <row r="2977" spans="81:81">
      <c r="CC2977" s="400"/>
    </row>
    <row r="2978" spans="81:81">
      <c r="CC2978" s="400"/>
    </row>
    <row r="2979" spans="81:81">
      <c r="CC2979" s="400"/>
    </row>
    <row r="2980" spans="81:81">
      <c r="CC2980" s="400"/>
    </row>
    <row r="2981" spans="81:81">
      <c r="CC2981" s="400"/>
    </row>
    <row r="2982" spans="81:81">
      <c r="CC2982" s="400"/>
    </row>
    <row r="2983" spans="81:81">
      <c r="CC2983" s="400"/>
    </row>
    <row r="2984" spans="81:81">
      <c r="CC2984" s="400"/>
    </row>
    <row r="2985" spans="81:81">
      <c r="CC2985" s="400"/>
    </row>
    <row r="2986" spans="81:81">
      <c r="CC2986" s="400"/>
    </row>
    <row r="2987" spans="81:81">
      <c r="CC2987" s="400"/>
    </row>
    <row r="2988" spans="81:81">
      <c r="CC2988" s="400"/>
    </row>
    <row r="2989" spans="81:81">
      <c r="CC2989" s="400"/>
    </row>
    <row r="2990" spans="81:81">
      <c r="CC2990" s="400"/>
    </row>
    <row r="2991" spans="81:81">
      <c r="CC2991" s="400"/>
    </row>
    <row r="2992" spans="81:81">
      <c r="CC2992" s="400"/>
    </row>
    <row r="2993" spans="81:81">
      <c r="CC2993" s="400"/>
    </row>
    <row r="2994" spans="81:81">
      <c r="CC2994" s="400"/>
    </row>
    <row r="2995" spans="81:81">
      <c r="CC2995" s="400"/>
    </row>
    <row r="2996" spans="81:81">
      <c r="CC2996" s="400"/>
    </row>
    <row r="2997" spans="81:81">
      <c r="CC2997" s="400"/>
    </row>
    <row r="2998" spans="81:81">
      <c r="CC2998" s="400"/>
    </row>
    <row r="2999" spans="81:81">
      <c r="CC2999" s="400"/>
    </row>
    <row r="3000" spans="81:81">
      <c r="CC3000" s="400"/>
    </row>
    <row r="3001" spans="81:81">
      <c r="CC3001" s="400"/>
    </row>
    <row r="3002" spans="81:81">
      <c r="CC3002" s="400"/>
    </row>
    <row r="3003" spans="81:81">
      <c r="CC3003" s="400"/>
    </row>
    <row r="3004" spans="81:81">
      <c r="CC3004" s="400"/>
    </row>
    <row r="3005" spans="81:81">
      <c r="CC3005" s="400"/>
    </row>
    <row r="3006" spans="81:81">
      <c r="CC3006" s="400"/>
    </row>
    <row r="3007" spans="81:81">
      <c r="CC3007" s="400"/>
    </row>
    <row r="3008" spans="81:81">
      <c r="CC3008" s="400"/>
    </row>
    <row r="3009" spans="81:81">
      <c r="CC3009" s="400"/>
    </row>
    <row r="3010" spans="81:81">
      <c r="CC3010" s="400"/>
    </row>
    <row r="3011" spans="81:81">
      <c r="CC3011" s="400"/>
    </row>
    <row r="3012" spans="81:81">
      <c r="CC3012" s="400"/>
    </row>
    <row r="3013" spans="81:81">
      <c r="CC3013" s="400"/>
    </row>
    <row r="3014" spans="81:81">
      <c r="CC3014" s="400"/>
    </row>
    <row r="3015" spans="81:81">
      <c r="CC3015" s="400"/>
    </row>
    <row r="3016" spans="81:81">
      <c r="CC3016" s="400"/>
    </row>
    <row r="3017" spans="81:81">
      <c r="CC3017" s="400"/>
    </row>
    <row r="3018" spans="81:81">
      <c r="CC3018" s="400"/>
    </row>
    <row r="3019" spans="81:81">
      <c r="CC3019" s="400"/>
    </row>
    <row r="3020" spans="81:81">
      <c r="CC3020" s="400"/>
    </row>
    <row r="3021" spans="81:81">
      <c r="CC3021" s="400"/>
    </row>
    <row r="3022" spans="81:81">
      <c r="CC3022" s="400"/>
    </row>
    <row r="3023" spans="81:81">
      <c r="CC3023" s="400"/>
    </row>
    <row r="3024" spans="81:81">
      <c r="CC3024" s="400"/>
    </row>
    <row r="3025" spans="81:81">
      <c r="CC3025" s="400"/>
    </row>
    <row r="3026" spans="81:81">
      <c r="CC3026" s="400"/>
    </row>
    <row r="3027" spans="81:81">
      <c r="CC3027" s="400"/>
    </row>
    <row r="3028" spans="81:81">
      <c r="CC3028" s="400"/>
    </row>
    <row r="3029" spans="81:81">
      <c r="CC3029" s="400"/>
    </row>
    <row r="3030" spans="81:81">
      <c r="CC3030" s="400"/>
    </row>
    <row r="3031" spans="81:81">
      <c r="CC3031" s="400"/>
    </row>
    <row r="3032" spans="81:81">
      <c r="CC3032" s="400"/>
    </row>
    <row r="3033" spans="81:81">
      <c r="CC3033" s="400"/>
    </row>
    <row r="3034" spans="81:81">
      <c r="CC3034" s="400"/>
    </row>
    <row r="3035" spans="81:81">
      <c r="CC3035" s="400"/>
    </row>
    <row r="3036" spans="81:81">
      <c r="CC3036" s="400"/>
    </row>
    <row r="3037" spans="81:81">
      <c r="CC3037" s="400"/>
    </row>
    <row r="3038" spans="81:81">
      <c r="CC3038" s="400"/>
    </row>
    <row r="3039" spans="81:81">
      <c r="CC3039" s="400"/>
    </row>
    <row r="3040" spans="81:81">
      <c r="CC3040" s="400"/>
    </row>
    <row r="3041" spans="81:81">
      <c r="CC3041" s="400"/>
    </row>
    <row r="3042" spans="81:81">
      <c r="CC3042" s="400"/>
    </row>
    <row r="3043" spans="81:81">
      <c r="CC3043" s="400"/>
    </row>
    <row r="3044" spans="81:81">
      <c r="CC3044" s="400"/>
    </row>
    <row r="3045" spans="81:81">
      <c r="CC3045" s="400"/>
    </row>
    <row r="3046" spans="81:81">
      <c r="CC3046" s="400"/>
    </row>
    <row r="3047" spans="81:81">
      <c r="CC3047" s="400"/>
    </row>
    <row r="3048" spans="81:81">
      <c r="CC3048" s="400"/>
    </row>
    <row r="3049" spans="81:81">
      <c r="CC3049" s="400"/>
    </row>
    <row r="3050" spans="81:81">
      <c r="CC3050" s="400"/>
    </row>
    <row r="3051" spans="81:81">
      <c r="CC3051" s="400"/>
    </row>
    <row r="3052" spans="81:81">
      <c r="CC3052" s="400"/>
    </row>
    <row r="3053" spans="81:81">
      <c r="CC3053" s="400"/>
    </row>
    <row r="3054" spans="81:81">
      <c r="CC3054" s="400"/>
    </row>
    <row r="3055" spans="81:81">
      <c r="CC3055" s="400"/>
    </row>
    <row r="3056" spans="81:81">
      <c r="CC3056" s="400"/>
    </row>
    <row r="3057" spans="81:81">
      <c r="CC3057" s="400"/>
    </row>
    <row r="3058" spans="81:81">
      <c r="CC3058" s="400"/>
    </row>
    <row r="3059" spans="81:81">
      <c r="CC3059" s="400"/>
    </row>
    <row r="3060" spans="81:81">
      <c r="CC3060" s="400"/>
    </row>
    <row r="3061" spans="81:81">
      <c r="CC3061" s="400"/>
    </row>
    <row r="3062" spans="81:81">
      <c r="CC3062" s="400"/>
    </row>
    <row r="3063" spans="81:81">
      <c r="CC3063" s="400"/>
    </row>
    <row r="3064" spans="81:81">
      <c r="CC3064" s="400"/>
    </row>
    <row r="3065" spans="81:81">
      <c r="CC3065" s="400"/>
    </row>
    <row r="3066" spans="81:81">
      <c r="CC3066" s="400"/>
    </row>
    <row r="3067" spans="81:81">
      <c r="CC3067" s="400"/>
    </row>
    <row r="3068" spans="81:81">
      <c r="CC3068" s="400"/>
    </row>
    <row r="3069" spans="81:81">
      <c r="CC3069" s="400"/>
    </row>
    <row r="3070" spans="81:81">
      <c r="CC3070" s="400"/>
    </row>
    <row r="3071" spans="81:81">
      <c r="CC3071" s="400"/>
    </row>
    <row r="3072" spans="81:81">
      <c r="CC3072" s="400"/>
    </row>
    <row r="3073" spans="81:81">
      <c r="CC3073" s="400"/>
    </row>
    <row r="3074" spans="81:81">
      <c r="CC3074" s="400"/>
    </row>
    <row r="3075" spans="81:81">
      <c r="CC3075" s="400"/>
    </row>
    <row r="3076" spans="81:81">
      <c r="CC3076" s="400"/>
    </row>
    <row r="3077" spans="81:81">
      <c r="CC3077" s="400"/>
    </row>
    <row r="3078" spans="81:81">
      <c r="CC3078" s="400"/>
    </row>
    <row r="3079" spans="81:81">
      <c r="CC3079" s="400"/>
    </row>
    <row r="3080" spans="81:81">
      <c r="CC3080" s="400"/>
    </row>
    <row r="3081" spans="81:81">
      <c r="CC3081" s="400"/>
    </row>
    <row r="3082" spans="81:81">
      <c r="CC3082" s="400"/>
    </row>
    <row r="3083" spans="81:81">
      <c r="CC3083" s="400"/>
    </row>
    <row r="3084" spans="81:81">
      <c r="CC3084" s="400"/>
    </row>
    <row r="3085" spans="81:81">
      <c r="CC3085" s="400"/>
    </row>
    <row r="3086" spans="81:81">
      <c r="CC3086" s="400"/>
    </row>
    <row r="3087" spans="81:81">
      <c r="CC3087" s="400"/>
    </row>
    <row r="3088" spans="81:81">
      <c r="CC3088" s="400"/>
    </row>
    <row r="3089" spans="81:81">
      <c r="CC3089" s="400"/>
    </row>
    <row r="3090" spans="81:81">
      <c r="CC3090" s="400"/>
    </row>
    <row r="3091" spans="81:81">
      <c r="CC3091" s="400"/>
    </row>
    <row r="3092" spans="81:81">
      <c r="CC3092" s="400"/>
    </row>
    <row r="3093" spans="81:81">
      <c r="CC3093" s="400"/>
    </row>
    <row r="3094" spans="81:81">
      <c r="CC3094" s="400"/>
    </row>
    <row r="3095" spans="81:81">
      <c r="CC3095" s="400"/>
    </row>
    <row r="3096" spans="81:81">
      <c r="CC3096" s="400"/>
    </row>
    <row r="3097" spans="81:81">
      <c r="CC3097" s="400"/>
    </row>
    <row r="3098" spans="81:81">
      <c r="CC3098" s="400"/>
    </row>
    <row r="3099" spans="81:81">
      <c r="CC3099" s="400"/>
    </row>
    <row r="3100" spans="81:81">
      <c r="CC3100" s="400"/>
    </row>
    <row r="3101" spans="81:81">
      <c r="CC3101" s="400"/>
    </row>
    <row r="3102" spans="81:81">
      <c r="CC3102" s="400"/>
    </row>
    <row r="3103" spans="81:81">
      <c r="CC3103" s="400"/>
    </row>
    <row r="3104" spans="81:81">
      <c r="CC3104" s="400"/>
    </row>
    <row r="3105" spans="81:81">
      <c r="CC3105" s="400"/>
    </row>
    <row r="3106" spans="81:81">
      <c r="CC3106" s="400"/>
    </row>
    <row r="3107" spans="81:81">
      <c r="CC3107" s="400"/>
    </row>
    <row r="3108" spans="81:81">
      <c r="CC3108" s="400"/>
    </row>
    <row r="3109" spans="81:81">
      <c r="CC3109" s="400"/>
    </row>
    <row r="3110" spans="81:81">
      <c r="CC3110" s="400"/>
    </row>
    <row r="3111" spans="81:81">
      <c r="CC3111" s="400"/>
    </row>
    <row r="3112" spans="81:81">
      <c r="CC3112" s="400"/>
    </row>
    <row r="3113" spans="81:81">
      <c r="CC3113" s="400"/>
    </row>
    <row r="3114" spans="81:81">
      <c r="CC3114" s="400"/>
    </row>
    <row r="3115" spans="81:81">
      <c r="CC3115" s="400"/>
    </row>
    <row r="3116" spans="81:81">
      <c r="CC3116" s="400"/>
    </row>
    <row r="3117" spans="81:81">
      <c r="CC3117" s="400"/>
    </row>
    <row r="3118" spans="81:81">
      <c r="CC3118" s="400"/>
    </row>
    <row r="3119" spans="81:81">
      <c r="CC3119" s="400"/>
    </row>
    <row r="3120" spans="81:81">
      <c r="CC3120" s="400"/>
    </row>
    <row r="3121" spans="81:81">
      <c r="CC3121" s="400"/>
    </row>
    <row r="3122" spans="81:81">
      <c r="CC3122" s="400"/>
    </row>
    <row r="3123" spans="81:81">
      <c r="CC3123" s="400"/>
    </row>
    <row r="3124" spans="81:81">
      <c r="CC3124" s="400"/>
    </row>
    <row r="3125" spans="81:81">
      <c r="CC3125" s="400"/>
    </row>
    <row r="3126" spans="81:81">
      <c r="CC3126" s="400"/>
    </row>
    <row r="3127" spans="81:81">
      <c r="CC3127" s="400"/>
    </row>
    <row r="3128" spans="81:81">
      <c r="CC3128" s="400"/>
    </row>
    <row r="3129" spans="81:81">
      <c r="CC3129" s="400"/>
    </row>
    <row r="3130" spans="81:81">
      <c r="CC3130" s="400"/>
    </row>
    <row r="3131" spans="81:81">
      <c r="CC3131" s="400"/>
    </row>
    <row r="3132" spans="81:81">
      <c r="CC3132" s="400"/>
    </row>
    <row r="3133" spans="81:81">
      <c r="CC3133" s="400"/>
    </row>
    <row r="3134" spans="81:81">
      <c r="CC3134" s="400"/>
    </row>
    <row r="3135" spans="81:81">
      <c r="CC3135" s="400"/>
    </row>
    <row r="3136" spans="81:81">
      <c r="CC3136" s="400"/>
    </row>
    <row r="3137" spans="81:81">
      <c r="CC3137" s="400"/>
    </row>
    <row r="3138" spans="81:81">
      <c r="CC3138" s="400"/>
    </row>
    <row r="3139" spans="81:81">
      <c r="CC3139" s="400"/>
    </row>
    <row r="3140" spans="81:81">
      <c r="CC3140" s="400"/>
    </row>
    <row r="3141" spans="81:81">
      <c r="CC3141" s="400"/>
    </row>
    <row r="3142" spans="81:81">
      <c r="CC3142" s="400"/>
    </row>
    <row r="3143" spans="81:81">
      <c r="CC3143" s="400"/>
    </row>
    <row r="3144" spans="81:81">
      <c r="CC3144" s="400"/>
    </row>
    <row r="3145" spans="81:81">
      <c r="CC3145" s="400"/>
    </row>
    <row r="3146" spans="81:81">
      <c r="CC3146" s="400"/>
    </row>
    <row r="3147" spans="81:81">
      <c r="CC3147" s="400"/>
    </row>
    <row r="3148" spans="81:81">
      <c r="CC3148" s="400"/>
    </row>
    <row r="3149" spans="81:81">
      <c r="CC3149" s="400"/>
    </row>
    <row r="3150" spans="81:81">
      <c r="CC3150" s="400"/>
    </row>
    <row r="3151" spans="81:81">
      <c r="CC3151" s="400"/>
    </row>
    <row r="3152" spans="81:81">
      <c r="CC3152" s="400"/>
    </row>
    <row r="3153" spans="81:81">
      <c r="CC3153" s="400"/>
    </row>
    <row r="3154" spans="81:81">
      <c r="CC3154" s="400"/>
    </row>
    <row r="3155" spans="81:81">
      <c r="CC3155" s="400"/>
    </row>
    <row r="3156" spans="81:81">
      <c r="CC3156" s="400"/>
    </row>
    <row r="3157" spans="81:81">
      <c r="CC3157" s="400"/>
    </row>
    <row r="3158" spans="81:81">
      <c r="CC3158" s="400"/>
    </row>
    <row r="3159" spans="81:81">
      <c r="CC3159" s="400"/>
    </row>
    <row r="3160" spans="81:81">
      <c r="CC3160" s="400"/>
    </row>
    <row r="3161" spans="81:81">
      <c r="CC3161" s="400"/>
    </row>
    <row r="3162" spans="81:81">
      <c r="CC3162" s="400"/>
    </row>
    <row r="3163" spans="81:81">
      <c r="CC3163" s="400"/>
    </row>
    <row r="3164" spans="81:81">
      <c r="CC3164" s="400"/>
    </row>
    <row r="3165" spans="81:81">
      <c r="CC3165" s="400"/>
    </row>
    <row r="3166" spans="81:81">
      <c r="CC3166" s="400"/>
    </row>
    <row r="3167" spans="81:81">
      <c r="CC3167" s="400"/>
    </row>
    <row r="3168" spans="81:81">
      <c r="CC3168" s="400"/>
    </row>
    <row r="3169" spans="81:81">
      <c r="CC3169" s="400"/>
    </row>
    <row r="3170" spans="81:81">
      <c r="CC3170" s="400"/>
    </row>
    <row r="3171" spans="81:81">
      <c r="CC3171" s="400"/>
    </row>
    <row r="3172" spans="81:81">
      <c r="CC3172" s="400"/>
    </row>
    <row r="3173" spans="81:81">
      <c r="CC3173" s="400"/>
    </row>
    <row r="3174" spans="81:81">
      <c r="CC3174" s="400"/>
    </row>
    <row r="3175" spans="81:81">
      <c r="CC3175" s="400"/>
    </row>
    <row r="3176" spans="81:81">
      <c r="CC3176" s="400"/>
    </row>
    <row r="3177" spans="81:81">
      <c r="CC3177" s="400"/>
    </row>
    <row r="3178" spans="81:81">
      <c r="CC3178" s="400"/>
    </row>
    <row r="3179" spans="81:81">
      <c r="CC3179" s="400"/>
    </row>
    <row r="3180" spans="81:81">
      <c r="CC3180" s="400"/>
    </row>
    <row r="3181" spans="81:81">
      <c r="CC3181" s="400"/>
    </row>
    <row r="3182" spans="81:81">
      <c r="CC3182" s="400"/>
    </row>
    <row r="3183" spans="81:81">
      <c r="CC3183" s="400"/>
    </row>
    <row r="3184" spans="81:81">
      <c r="CC3184" s="400"/>
    </row>
    <row r="3185" spans="81:81">
      <c r="CC3185" s="400"/>
    </row>
    <row r="3186" spans="81:81">
      <c r="CC3186" s="400"/>
    </row>
    <row r="3187" spans="81:81">
      <c r="CC3187" s="400"/>
    </row>
    <row r="3188" spans="81:81">
      <c r="CC3188" s="400"/>
    </row>
    <row r="3189" spans="81:81">
      <c r="CC3189" s="400"/>
    </row>
    <row r="3190" spans="81:81">
      <c r="CC3190" s="400"/>
    </row>
    <row r="3191" spans="81:81">
      <c r="CC3191" s="400"/>
    </row>
    <row r="3192" spans="81:81">
      <c r="CC3192" s="400"/>
    </row>
    <row r="3193" spans="81:81">
      <c r="CC3193" s="400"/>
    </row>
    <row r="3194" spans="81:81">
      <c r="CC3194" s="400"/>
    </row>
    <row r="3195" spans="81:81">
      <c r="CC3195" s="400"/>
    </row>
    <row r="3196" spans="81:81">
      <c r="CC3196" s="400"/>
    </row>
    <row r="3197" spans="81:81">
      <c r="CC3197" s="400"/>
    </row>
    <row r="3198" spans="81:81">
      <c r="CC3198" s="400"/>
    </row>
    <row r="3199" spans="81:81">
      <c r="CC3199" s="400"/>
    </row>
    <row r="3200" spans="81:81">
      <c r="CC3200" s="400"/>
    </row>
    <row r="3201" spans="81:81">
      <c r="CC3201" s="400"/>
    </row>
    <row r="3202" spans="81:81">
      <c r="CC3202" s="400"/>
    </row>
    <row r="3203" spans="81:81">
      <c r="CC3203" s="400"/>
    </row>
    <row r="3204" spans="81:81">
      <c r="CC3204" s="400"/>
    </row>
    <row r="3205" spans="81:81">
      <c r="CC3205" s="400"/>
    </row>
    <row r="3206" spans="81:81">
      <c r="CC3206" s="400"/>
    </row>
    <row r="3207" spans="81:81">
      <c r="CC3207" s="400"/>
    </row>
    <row r="3208" spans="81:81">
      <c r="CC3208" s="400"/>
    </row>
    <row r="3209" spans="81:81">
      <c r="CC3209" s="400"/>
    </row>
    <row r="3210" spans="81:81">
      <c r="CC3210" s="400"/>
    </row>
    <row r="3211" spans="81:81">
      <c r="CC3211" s="400"/>
    </row>
    <row r="3212" spans="81:81">
      <c r="CC3212" s="400"/>
    </row>
    <row r="3213" spans="81:81">
      <c r="CC3213" s="400"/>
    </row>
    <row r="3214" spans="81:81">
      <c r="CC3214" s="400"/>
    </row>
    <row r="3215" spans="81:81">
      <c r="CC3215" s="400"/>
    </row>
    <row r="3216" spans="81:81">
      <c r="CC3216" s="400"/>
    </row>
    <row r="3217" spans="81:81">
      <c r="CC3217" s="400"/>
    </row>
    <row r="3218" spans="81:81">
      <c r="CC3218" s="400"/>
    </row>
    <row r="3219" spans="81:81">
      <c r="CC3219" s="400"/>
    </row>
    <row r="3220" spans="81:81">
      <c r="CC3220" s="400"/>
    </row>
    <row r="3221" spans="81:81">
      <c r="CC3221" s="400"/>
    </row>
    <row r="3222" spans="81:81">
      <c r="CC3222" s="400"/>
    </row>
    <row r="3223" spans="81:81">
      <c r="CC3223" s="400"/>
    </row>
    <row r="3224" spans="81:81">
      <c r="CC3224" s="400"/>
    </row>
    <row r="3225" spans="81:81">
      <c r="CC3225" s="400"/>
    </row>
    <row r="3226" spans="81:81">
      <c r="CC3226" s="400"/>
    </row>
    <row r="3227" spans="81:81">
      <c r="CC3227" s="400"/>
    </row>
    <row r="3228" spans="81:81">
      <c r="CC3228" s="400"/>
    </row>
    <row r="3229" spans="81:81">
      <c r="CC3229" s="400"/>
    </row>
    <row r="3230" spans="81:81">
      <c r="CC3230" s="400"/>
    </row>
    <row r="3231" spans="81:81">
      <c r="CC3231" s="400"/>
    </row>
    <row r="3232" spans="81:81">
      <c r="CC3232" s="400"/>
    </row>
    <row r="3233" spans="81:81">
      <c r="CC3233" s="400"/>
    </row>
    <row r="3234" spans="81:81">
      <c r="CC3234" s="400"/>
    </row>
    <row r="3235" spans="81:81">
      <c r="CC3235" s="400"/>
    </row>
    <row r="3236" spans="81:81">
      <c r="CC3236" s="400"/>
    </row>
    <row r="3237" spans="81:81">
      <c r="CC3237" s="400"/>
    </row>
    <row r="3238" spans="81:81">
      <c r="CC3238" s="400"/>
    </row>
    <row r="3239" spans="81:81">
      <c r="CC3239" s="400"/>
    </row>
    <row r="3240" spans="81:81">
      <c r="CC3240" s="400"/>
    </row>
    <row r="3241" spans="81:81">
      <c r="CC3241" s="400"/>
    </row>
    <row r="3242" spans="81:81">
      <c r="CC3242" s="400"/>
    </row>
    <row r="3243" spans="81:81">
      <c r="CC3243" s="400"/>
    </row>
    <row r="3244" spans="81:81">
      <c r="CC3244" s="400"/>
    </row>
    <row r="3245" spans="81:81">
      <c r="CC3245" s="400"/>
    </row>
    <row r="3246" spans="81:81">
      <c r="CC3246" s="400"/>
    </row>
    <row r="3247" spans="81:81">
      <c r="CC3247" s="400"/>
    </row>
    <row r="3248" spans="81:81">
      <c r="CC3248" s="400"/>
    </row>
    <row r="3249" spans="81:81">
      <c r="CC3249" s="400"/>
    </row>
    <row r="3250" spans="81:81">
      <c r="CC3250" s="400"/>
    </row>
    <row r="3251" spans="81:81">
      <c r="CC3251" s="400"/>
    </row>
    <row r="3252" spans="81:81">
      <c r="CC3252" s="400"/>
    </row>
    <row r="3253" spans="81:81">
      <c r="CC3253" s="400"/>
    </row>
    <row r="3254" spans="81:81">
      <c r="CC3254" s="400"/>
    </row>
    <row r="3255" spans="81:81">
      <c r="CC3255" s="400"/>
    </row>
    <row r="3256" spans="81:81">
      <c r="CC3256" s="400"/>
    </row>
    <row r="3257" spans="81:81">
      <c r="CC3257" s="400"/>
    </row>
    <row r="3258" spans="81:81">
      <c r="CC3258" s="400"/>
    </row>
    <row r="3259" spans="81:81">
      <c r="CC3259" s="400"/>
    </row>
    <row r="3260" spans="81:81">
      <c r="CC3260" s="400"/>
    </row>
    <row r="3261" spans="81:81">
      <c r="CC3261" s="400"/>
    </row>
    <row r="3262" spans="81:81">
      <c r="CC3262" s="400"/>
    </row>
    <row r="3263" spans="81:81">
      <c r="CC3263" s="400"/>
    </row>
    <row r="3264" spans="81:81">
      <c r="CC3264" s="400"/>
    </row>
    <row r="3265" spans="81:81">
      <c r="CC3265" s="400"/>
    </row>
    <row r="3266" spans="81:81">
      <c r="CC3266" s="400"/>
    </row>
    <row r="3267" spans="81:81">
      <c r="CC3267" s="400"/>
    </row>
    <row r="3268" spans="81:81">
      <c r="CC3268" s="400"/>
    </row>
    <row r="3269" spans="81:81">
      <c r="CC3269" s="400"/>
    </row>
    <row r="3270" spans="81:81">
      <c r="CC3270" s="400"/>
    </row>
    <row r="3271" spans="81:81">
      <c r="CC3271" s="400"/>
    </row>
    <row r="3272" spans="81:81">
      <c r="CC3272" s="400"/>
    </row>
    <row r="3273" spans="81:81">
      <c r="CC3273" s="400"/>
    </row>
    <row r="3274" spans="81:81">
      <c r="CC3274" s="400"/>
    </row>
    <row r="3275" spans="81:81">
      <c r="CC3275" s="400"/>
    </row>
    <row r="3276" spans="81:81">
      <c r="CC3276" s="400"/>
    </row>
    <row r="3277" spans="81:81">
      <c r="CC3277" s="400"/>
    </row>
    <row r="3278" spans="81:81">
      <c r="CC3278" s="400"/>
    </row>
    <row r="3279" spans="81:81">
      <c r="CC3279" s="400"/>
    </row>
    <row r="3280" spans="81:81">
      <c r="CC3280" s="400"/>
    </row>
    <row r="3281" spans="81:81">
      <c r="CC3281" s="400"/>
    </row>
    <row r="3282" spans="81:81">
      <c r="CC3282" s="400"/>
    </row>
    <row r="3283" spans="81:81">
      <c r="CC3283" s="400"/>
    </row>
    <row r="3284" spans="81:81">
      <c r="CC3284" s="400"/>
    </row>
    <row r="3285" spans="81:81">
      <c r="CC3285" s="400"/>
    </row>
    <row r="3286" spans="81:81">
      <c r="CC3286" s="400"/>
    </row>
    <row r="3287" spans="81:81">
      <c r="CC3287" s="400"/>
    </row>
    <row r="3288" spans="81:81">
      <c r="CC3288" s="400"/>
    </row>
    <row r="3289" spans="81:81">
      <c r="CC3289" s="400"/>
    </row>
    <row r="3290" spans="81:81">
      <c r="CC3290" s="400"/>
    </row>
    <row r="3291" spans="81:81">
      <c r="CC3291" s="400"/>
    </row>
    <row r="3292" spans="81:81">
      <c r="CC3292" s="400"/>
    </row>
    <row r="3293" spans="81:81">
      <c r="CC3293" s="400"/>
    </row>
    <row r="3294" spans="81:81">
      <c r="CC3294" s="400"/>
    </row>
    <row r="3295" spans="81:81">
      <c r="CC3295" s="400"/>
    </row>
    <row r="3296" spans="81:81">
      <c r="CC3296" s="400"/>
    </row>
    <row r="3297" spans="81:81">
      <c r="CC3297" s="400"/>
    </row>
    <row r="3298" spans="81:81">
      <c r="CC3298" s="400"/>
    </row>
    <row r="3299" spans="81:81">
      <c r="CC3299" s="400"/>
    </row>
    <row r="3300" spans="81:81">
      <c r="CC3300" s="400"/>
    </row>
    <row r="3301" spans="81:81">
      <c r="CC3301" s="400"/>
    </row>
    <row r="3302" spans="81:81">
      <c r="CC3302" s="400"/>
    </row>
    <row r="3303" spans="81:81">
      <c r="CC3303" s="400"/>
    </row>
    <row r="3304" spans="81:81">
      <c r="CC3304" s="400"/>
    </row>
    <row r="3305" spans="81:81">
      <c r="CC3305" s="400"/>
    </row>
    <row r="3306" spans="81:81">
      <c r="CC3306" s="400"/>
    </row>
    <row r="3307" spans="81:81">
      <c r="CC3307" s="400"/>
    </row>
    <row r="3308" spans="81:81">
      <c r="CC3308" s="400"/>
    </row>
    <row r="3309" spans="81:81">
      <c r="CC3309" s="400"/>
    </row>
    <row r="3310" spans="81:81">
      <c r="CC3310" s="400"/>
    </row>
    <row r="3311" spans="81:81">
      <c r="CC3311" s="400"/>
    </row>
    <row r="3312" spans="81:81">
      <c r="CC3312" s="400"/>
    </row>
    <row r="3313" spans="81:81">
      <c r="CC3313" s="400"/>
    </row>
    <row r="3314" spans="81:81">
      <c r="CC3314" s="400"/>
    </row>
    <row r="3315" spans="81:81">
      <c r="CC3315" s="400"/>
    </row>
    <row r="3316" spans="81:81">
      <c r="CC3316" s="400"/>
    </row>
    <row r="3317" spans="81:81">
      <c r="CC3317" s="400"/>
    </row>
    <row r="3318" spans="81:81">
      <c r="CC3318" s="400"/>
    </row>
    <row r="3319" spans="81:81">
      <c r="CC3319" s="400"/>
    </row>
    <row r="3320" spans="81:81">
      <c r="CC3320" s="400"/>
    </row>
    <row r="3321" spans="81:81">
      <c r="CC3321" s="400"/>
    </row>
    <row r="3322" spans="81:81">
      <c r="CC3322" s="400"/>
    </row>
    <row r="3323" spans="81:81">
      <c r="CC3323" s="400"/>
    </row>
    <row r="3324" spans="81:81">
      <c r="CC3324" s="400"/>
    </row>
    <row r="3325" spans="81:81">
      <c r="CC3325" s="400"/>
    </row>
    <row r="3326" spans="81:81">
      <c r="CC3326" s="400"/>
    </row>
    <row r="3327" spans="81:81">
      <c r="CC3327" s="400"/>
    </row>
    <row r="3328" spans="81:81">
      <c r="CC3328" s="400"/>
    </row>
    <row r="3329" spans="81:81">
      <c r="CC3329" s="400"/>
    </row>
    <row r="3330" spans="81:81">
      <c r="CC3330" s="400"/>
    </row>
    <row r="3331" spans="81:81">
      <c r="CC3331" s="400"/>
    </row>
    <row r="3332" spans="81:81">
      <c r="CC3332" s="400"/>
    </row>
    <row r="3333" spans="81:81">
      <c r="CC3333" s="400"/>
    </row>
    <row r="3334" spans="81:81">
      <c r="CC3334" s="400"/>
    </row>
    <row r="3335" spans="81:81">
      <c r="CC3335" s="400"/>
    </row>
    <row r="3336" spans="81:81">
      <c r="CC3336" s="400"/>
    </row>
    <row r="3337" spans="81:81">
      <c r="CC3337" s="400"/>
    </row>
    <row r="3338" spans="81:81">
      <c r="CC3338" s="400"/>
    </row>
    <row r="3339" spans="81:81">
      <c r="CC3339" s="400"/>
    </row>
    <row r="3340" spans="81:81">
      <c r="CC3340" s="400"/>
    </row>
    <row r="3341" spans="81:81">
      <c r="CC3341" s="400"/>
    </row>
    <row r="3342" spans="81:81">
      <c r="CC3342" s="400"/>
    </row>
    <row r="3343" spans="81:81">
      <c r="CC3343" s="400"/>
    </row>
    <row r="3344" spans="81:81">
      <c r="CC3344" s="400"/>
    </row>
    <row r="3345" spans="81:81">
      <c r="CC3345" s="400"/>
    </row>
    <row r="3346" spans="81:81">
      <c r="CC3346" s="400"/>
    </row>
    <row r="3347" spans="81:81">
      <c r="CC3347" s="400"/>
    </row>
    <row r="3348" spans="81:81">
      <c r="CC3348" s="400"/>
    </row>
    <row r="3349" spans="81:81">
      <c r="CC3349" s="400"/>
    </row>
    <row r="3350" spans="81:81">
      <c r="CC3350" s="400"/>
    </row>
    <row r="3351" spans="81:81">
      <c r="CC3351" s="400"/>
    </row>
    <row r="3352" spans="81:81">
      <c r="CC3352" s="400"/>
    </row>
    <row r="3353" spans="81:81">
      <c r="CC3353" s="400"/>
    </row>
    <row r="3354" spans="81:81">
      <c r="CC3354" s="400"/>
    </row>
    <row r="3355" spans="81:81">
      <c r="CC3355" s="400"/>
    </row>
    <row r="3356" spans="81:81">
      <c r="CC3356" s="400"/>
    </row>
    <row r="3357" spans="81:81">
      <c r="CC3357" s="400"/>
    </row>
    <row r="3358" spans="81:81">
      <c r="CC3358" s="400"/>
    </row>
    <row r="3359" spans="81:81">
      <c r="CC3359" s="400"/>
    </row>
    <row r="3360" spans="81:81">
      <c r="CC3360" s="400"/>
    </row>
    <row r="3361" spans="81:81">
      <c r="CC3361" s="400"/>
    </row>
    <row r="3362" spans="81:81">
      <c r="CC3362" s="400"/>
    </row>
    <row r="3363" spans="81:81">
      <c r="CC3363" s="400"/>
    </row>
    <row r="3364" spans="81:81">
      <c r="CC3364" s="400"/>
    </row>
    <row r="3365" spans="81:81">
      <c r="CC3365" s="400"/>
    </row>
    <row r="3366" spans="81:81">
      <c r="CC3366" s="400"/>
    </row>
    <row r="3367" spans="81:81">
      <c r="CC3367" s="400"/>
    </row>
    <row r="3368" spans="81:81">
      <c r="CC3368" s="400"/>
    </row>
    <row r="3369" spans="81:81">
      <c r="CC3369" s="400"/>
    </row>
    <row r="3370" spans="81:81">
      <c r="CC3370" s="400"/>
    </row>
    <row r="3371" spans="81:81">
      <c r="CC3371" s="400"/>
    </row>
    <row r="3372" spans="81:81">
      <c r="CC3372" s="400"/>
    </row>
    <row r="3373" spans="81:81">
      <c r="CC3373" s="400"/>
    </row>
    <row r="3374" spans="81:81">
      <c r="CC3374" s="400"/>
    </row>
    <row r="3375" spans="81:81">
      <c r="CC3375" s="400"/>
    </row>
    <row r="3376" spans="81:81">
      <c r="CC3376" s="400"/>
    </row>
    <row r="3377" spans="81:81">
      <c r="CC3377" s="400"/>
    </row>
    <row r="3378" spans="81:81">
      <c r="CC3378" s="400"/>
    </row>
    <row r="3379" spans="81:81">
      <c r="CC3379" s="400"/>
    </row>
    <row r="3380" spans="81:81">
      <c r="CC3380" s="400"/>
    </row>
    <row r="3381" spans="81:81">
      <c r="CC3381" s="400"/>
    </row>
    <row r="3382" spans="81:81">
      <c r="CC3382" s="400"/>
    </row>
    <row r="3383" spans="81:81">
      <c r="CC3383" s="400"/>
    </row>
    <row r="3384" spans="81:81">
      <c r="CC3384" s="400"/>
    </row>
    <row r="3385" spans="81:81">
      <c r="CC3385" s="400"/>
    </row>
    <row r="3386" spans="81:81">
      <c r="CC3386" s="400"/>
    </row>
    <row r="3387" spans="81:81">
      <c r="CC3387" s="400"/>
    </row>
    <row r="3388" spans="81:81">
      <c r="CC3388" s="400"/>
    </row>
    <row r="3389" spans="81:81">
      <c r="CC3389" s="400"/>
    </row>
    <row r="3390" spans="81:81">
      <c r="CC3390" s="400"/>
    </row>
    <row r="3391" spans="81:81">
      <c r="CC3391" s="400"/>
    </row>
    <row r="3392" spans="81:81">
      <c r="CC3392" s="400"/>
    </row>
    <row r="3393" spans="81:81">
      <c r="CC3393" s="400"/>
    </row>
    <row r="3394" spans="81:81">
      <c r="CC3394" s="400"/>
    </row>
    <row r="3395" spans="81:81">
      <c r="CC3395" s="400"/>
    </row>
    <row r="3396" spans="81:81">
      <c r="CC3396" s="400"/>
    </row>
    <row r="3397" spans="81:81">
      <c r="CC3397" s="400"/>
    </row>
    <row r="3398" spans="81:81">
      <c r="CC3398" s="400"/>
    </row>
    <row r="3399" spans="81:81">
      <c r="CC3399" s="400"/>
    </row>
    <row r="3400" spans="81:81">
      <c r="CC3400" s="400"/>
    </row>
    <row r="3401" spans="81:81">
      <c r="CC3401" s="400"/>
    </row>
    <row r="3402" spans="81:81">
      <c r="CC3402" s="400"/>
    </row>
    <row r="3403" spans="81:81">
      <c r="CC3403" s="400"/>
    </row>
    <row r="3404" spans="81:81">
      <c r="CC3404" s="400"/>
    </row>
    <row r="3405" spans="81:81">
      <c r="CC3405" s="400"/>
    </row>
    <row r="3406" spans="81:81">
      <c r="CC3406" s="400"/>
    </row>
    <row r="3407" spans="81:81">
      <c r="CC3407" s="400"/>
    </row>
    <row r="3408" spans="81:81">
      <c r="CC3408" s="400"/>
    </row>
    <row r="3409" spans="81:81">
      <c r="CC3409" s="400"/>
    </row>
    <row r="3410" spans="81:81">
      <c r="CC3410" s="400"/>
    </row>
    <row r="3411" spans="81:81">
      <c r="CC3411" s="400"/>
    </row>
    <row r="3412" spans="81:81">
      <c r="CC3412" s="400"/>
    </row>
    <row r="3413" spans="81:81">
      <c r="CC3413" s="400"/>
    </row>
    <row r="3414" spans="81:81">
      <c r="CC3414" s="400"/>
    </row>
    <row r="3415" spans="81:81">
      <c r="CC3415" s="400"/>
    </row>
    <row r="3416" spans="81:81">
      <c r="CC3416" s="400"/>
    </row>
    <row r="3417" spans="81:81">
      <c r="CC3417" s="400"/>
    </row>
    <row r="3418" spans="81:81">
      <c r="CC3418" s="400"/>
    </row>
    <row r="3419" spans="81:81">
      <c r="CC3419" s="400"/>
    </row>
    <row r="3420" spans="81:81">
      <c r="CC3420" s="400"/>
    </row>
    <row r="3421" spans="81:81">
      <c r="CC3421" s="400"/>
    </row>
    <row r="3422" spans="81:81">
      <c r="CC3422" s="400"/>
    </row>
    <row r="3423" spans="81:81">
      <c r="CC3423" s="400"/>
    </row>
    <row r="3424" spans="81:81">
      <c r="CC3424" s="400"/>
    </row>
    <row r="3425" spans="81:81">
      <c r="CC3425" s="400"/>
    </row>
    <row r="3426" spans="81:81">
      <c r="CC3426" s="400"/>
    </row>
    <row r="3427" spans="81:81">
      <c r="CC3427" s="400"/>
    </row>
    <row r="3428" spans="81:81">
      <c r="CC3428" s="400"/>
    </row>
    <row r="3429" spans="81:81">
      <c r="CC3429" s="400"/>
    </row>
    <row r="3430" spans="81:81">
      <c r="CC3430" s="400"/>
    </row>
    <row r="3431" spans="81:81">
      <c r="CC3431" s="400"/>
    </row>
    <row r="3432" spans="81:81">
      <c r="CC3432" s="400"/>
    </row>
    <row r="3433" spans="81:81">
      <c r="CC3433" s="400"/>
    </row>
    <row r="3434" spans="81:81">
      <c r="CC3434" s="400"/>
    </row>
    <row r="3435" spans="81:81">
      <c r="CC3435" s="400"/>
    </row>
    <row r="3436" spans="81:81">
      <c r="CC3436" s="400"/>
    </row>
    <row r="3437" spans="81:81">
      <c r="CC3437" s="400"/>
    </row>
    <row r="3438" spans="81:81">
      <c r="CC3438" s="400"/>
    </row>
    <row r="3439" spans="81:81">
      <c r="CC3439" s="400"/>
    </row>
    <row r="3440" spans="81:81">
      <c r="CC3440" s="400"/>
    </row>
    <row r="3441" spans="81:81">
      <c r="CC3441" s="400"/>
    </row>
    <row r="3442" spans="81:81">
      <c r="CC3442" s="400"/>
    </row>
    <row r="3443" spans="81:81">
      <c r="CC3443" s="400"/>
    </row>
    <row r="3444" spans="81:81">
      <c r="CC3444" s="400"/>
    </row>
    <row r="3445" spans="81:81">
      <c r="CC3445" s="400"/>
    </row>
    <row r="3446" spans="81:81">
      <c r="CC3446" s="400"/>
    </row>
    <row r="3447" spans="81:81">
      <c r="CC3447" s="400"/>
    </row>
    <row r="3448" spans="81:81">
      <c r="CC3448" s="400"/>
    </row>
    <row r="3449" spans="81:81">
      <c r="CC3449" s="400"/>
    </row>
    <row r="3450" spans="81:81">
      <c r="CC3450" s="400"/>
    </row>
    <row r="3451" spans="81:81">
      <c r="CC3451" s="400"/>
    </row>
    <row r="3452" spans="81:81">
      <c r="CC3452" s="400"/>
    </row>
    <row r="3453" spans="81:81">
      <c r="CC3453" s="400"/>
    </row>
    <row r="3454" spans="81:81">
      <c r="CC3454" s="400"/>
    </row>
    <row r="3455" spans="81:81">
      <c r="CC3455" s="400"/>
    </row>
    <row r="3456" spans="81:81">
      <c r="CC3456" s="400"/>
    </row>
    <row r="3457" spans="81:81">
      <c r="CC3457" s="400"/>
    </row>
    <row r="3458" spans="81:81">
      <c r="CC3458" s="400"/>
    </row>
    <row r="3459" spans="81:81">
      <c r="CC3459" s="400"/>
    </row>
    <row r="3460" spans="81:81">
      <c r="CC3460" s="400"/>
    </row>
    <row r="3461" spans="81:81">
      <c r="CC3461" s="400"/>
    </row>
    <row r="3462" spans="81:81">
      <c r="CC3462" s="400"/>
    </row>
    <row r="3463" spans="81:81">
      <c r="CC3463" s="400"/>
    </row>
    <row r="3464" spans="81:81">
      <c r="CC3464" s="400"/>
    </row>
    <row r="3465" spans="81:81">
      <c r="CC3465" s="400"/>
    </row>
    <row r="3466" spans="81:81">
      <c r="CC3466" s="400"/>
    </row>
    <row r="3467" spans="81:81">
      <c r="CC3467" s="400"/>
    </row>
    <row r="3468" spans="81:81">
      <c r="CC3468" s="400"/>
    </row>
    <row r="3469" spans="81:81">
      <c r="CC3469" s="400"/>
    </row>
    <row r="3470" spans="81:81">
      <c r="CC3470" s="400"/>
    </row>
    <row r="3471" spans="81:81">
      <c r="CC3471" s="400"/>
    </row>
    <row r="3472" spans="81:81">
      <c r="CC3472" s="400"/>
    </row>
    <row r="3473" spans="81:81">
      <c r="CC3473" s="400"/>
    </row>
    <row r="3474" spans="81:81">
      <c r="CC3474" s="400"/>
    </row>
    <row r="3475" spans="81:81">
      <c r="CC3475" s="400"/>
    </row>
    <row r="3476" spans="81:81">
      <c r="CC3476" s="400"/>
    </row>
    <row r="3477" spans="81:81">
      <c r="CC3477" s="400"/>
    </row>
    <row r="3478" spans="81:81">
      <c r="CC3478" s="400"/>
    </row>
    <row r="3479" spans="81:81">
      <c r="CC3479" s="400"/>
    </row>
    <row r="3480" spans="81:81">
      <c r="CC3480" s="400"/>
    </row>
    <row r="3481" spans="81:81">
      <c r="CC3481" s="400"/>
    </row>
    <row r="3482" spans="81:81">
      <c r="CC3482" s="400"/>
    </row>
    <row r="3483" spans="81:81">
      <c r="CC3483" s="400"/>
    </row>
    <row r="3484" spans="81:81">
      <c r="CC3484" s="400"/>
    </row>
    <row r="3485" spans="81:81">
      <c r="CC3485" s="400"/>
    </row>
    <row r="3486" spans="81:81">
      <c r="CC3486" s="400"/>
    </row>
    <row r="3487" spans="81:81">
      <c r="CC3487" s="400"/>
    </row>
    <row r="3488" spans="81:81">
      <c r="CC3488" s="400"/>
    </row>
    <row r="3489" spans="81:81">
      <c r="CC3489" s="400"/>
    </row>
    <row r="3490" spans="81:81">
      <c r="CC3490" s="400"/>
    </row>
    <row r="3491" spans="81:81">
      <c r="CC3491" s="400"/>
    </row>
    <row r="3492" spans="81:81">
      <c r="CC3492" s="400"/>
    </row>
    <row r="3493" spans="81:81">
      <c r="CC3493" s="400"/>
    </row>
    <row r="3494" spans="81:81">
      <c r="CC3494" s="400"/>
    </row>
    <row r="3495" spans="81:81">
      <c r="CC3495" s="400"/>
    </row>
    <row r="3496" spans="81:81">
      <c r="CC3496" s="400"/>
    </row>
    <row r="3497" spans="81:81">
      <c r="CC3497" s="400"/>
    </row>
    <row r="3498" spans="81:81">
      <c r="CC3498" s="400"/>
    </row>
    <row r="3499" spans="81:81">
      <c r="CC3499" s="400"/>
    </row>
    <row r="3500" spans="81:81">
      <c r="CC3500" s="400"/>
    </row>
    <row r="3501" spans="81:81">
      <c r="CC3501" s="400"/>
    </row>
    <row r="3502" spans="81:81">
      <c r="CC3502" s="400"/>
    </row>
    <row r="3503" spans="81:81">
      <c r="CC3503" s="400"/>
    </row>
    <row r="3504" spans="81:81">
      <c r="CC3504" s="400"/>
    </row>
    <row r="3505" spans="81:81">
      <c r="CC3505" s="400"/>
    </row>
    <row r="3506" spans="81:81">
      <c r="CC3506" s="400"/>
    </row>
    <row r="3507" spans="81:81">
      <c r="CC3507" s="400"/>
    </row>
    <row r="3508" spans="81:81">
      <c r="CC3508" s="400"/>
    </row>
    <row r="3509" spans="81:81">
      <c r="CC3509" s="400"/>
    </row>
    <row r="3510" spans="81:81">
      <c r="CC3510" s="400"/>
    </row>
    <row r="3511" spans="81:81">
      <c r="CC3511" s="400"/>
    </row>
    <row r="3512" spans="81:81">
      <c r="CC3512" s="400"/>
    </row>
    <row r="3513" spans="81:81">
      <c r="CC3513" s="400"/>
    </row>
    <row r="3514" spans="81:81">
      <c r="CC3514" s="400"/>
    </row>
    <row r="3515" spans="81:81">
      <c r="CC3515" s="400"/>
    </row>
    <row r="3516" spans="81:81">
      <c r="CC3516" s="400"/>
    </row>
    <row r="3517" spans="81:81">
      <c r="CC3517" s="400"/>
    </row>
    <row r="3518" spans="81:81">
      <c r="CC3518" s="400"/>
    </row>
    <row r="3519" spans="81:81">
      <c r="CC3519" s="400"/>
    </row>
    <row r="3520" spans="81:81">
      <c r="CC3520" s="400"/>
    </row>
    <row r="3521" spans="81:81">
      <c r="CC3521" s="400"/>
    </row>
    <row r="3522" spans="81:81">
      <c r="CC3522" s="400"/>
    </row>
    <row r="3523" spans="81:81">
      <c r="CC3523" s="400"/>
    </row>
    <row r="3524" spans="81:81">
      <c r="CC3524" s="400"/>
    </row>
    <row r="3525" spans="81:81">
      <c r="CC3525" s="400"/>
    </row>
    <row r="3526" spans="81:81">
      <c r="CC3526" s="400"/>
    </row>
    <row r="3527" spans="81:81">
      <c r="CC3527" s="400"/>
    </row>
    <row r="3528" spans="81:81">
      <c r="CC3528" s="400"/>
    </row>
    <row r="3529" spans="81:81">
      <c r="CC3529" s="400"/>
    </row>
    <row r="3530" spans="81:81">
      <c r="CC3530" s="400"/>
    </row>
    <row r="3531" spans="81:81">
      <c r="CC3531" s="400"/>
    </row>
    <row r="3532" spans="81:81">
      <c r="CC3532" s="400"/>
    </row>
    <row r="3533" spans="81:81">
      <c r="CC3533" s="400"/>
    </row>
    <row r="3534" spans="81:81">
      <c r="CC3534" s="400"/>
    </row>
    <row r="3535" spans="81:81">
      <c r="CC3535" s="400"/>
    </row>
    <row r="3536" spans="81:81">
      <c r="CC3536" s="400"/>
    </row>
    <row r="3537" spans="81:81">
      <c r="CC3537" s="400"/>
    </row>
    <row r="3538" spans="81:81">
      <c r="CC3538" s="400"/>
    </row>
    <row r="3539" spans="81:81">
      <c r="CC3539" s="400"/>
    </row>
    <row r="3540" spans="81:81">
      <c r="CC3540" s="400"/>
    </row>
    <row r="3541" spans="81:81">
      <c r="CC3541" s="400"/>
    </row>
    <row r="3542" spans="81:81">
      <c r="CC3542" s="400"/>
    </row>
    <row r="3543" spans="81:81">
      <c r="CC3543" s="400"/>
    </row>
    <row r="3544" spans="81:81">
      <c r="CC3544" s="400"/>
    </row>
    <row r="3545" spans="81:81">
      <c r="CC3545" s="400"/>
    </row>
    <row r="3546" spans="81:81">
      <c r="CC3546" s="400"/>
    </row>
    <row r="3547" spans="81:81">
      <c r="CC3547" s="400"/>
    </row>
    <row r="3548" spans="81:81">
      <c r="CC3548" s="400"/>
    </row>
    <row r="3549" spans="81:81">
      <c r="CC3549" s="400"/>
    </row>
    <row r="3550" spans="81:81">
      <c r="CC3550" s="400"/>
    </row>
    <row r="3551" spans="81:81">
      <c r="CC3551" s="400"/>
    </row>
    <row r="3552" spans="81:81">
      <c r="CC3552" s="400"/>
    </row>
    <row r="3553" spans="81:81">
      <c r="CC3553" s="400"/>
    </row>
    <row r="3554" spans="81:81">
      <c r="CC3554" s="400"/>
    </row>
    <row r="3555" spans="81:81">
      <c r="CC3555" s="400"/>
    </row>
    <row r="3556" spans="81:81">
      <c r="CC3556" s="400"/>
    </row>
    <row r="3557" spans="81:81">
      <c r="CC3557" s="400"/>
    </row>
    <row r="3558" spans="81:81">
      <c r="CC3558" s="400"/>
    </row>
    <row r="3559" spans="81:81">
      <c r="CC3559" s="400"/>
    </row>
    <row r="3560" spans="81:81">
      <c r="CC3560" s="400"/>
    </row>
    <row r="3561" spans="81:81">
      <c r="CC3561" s="400"/>
    </row>
    <row r="3562" spans="81:81">
      <c r="CC3562" s="400"/>
    </row>
    <row r="3563" spans="81:81">
      <c r="CC3563" s="400"/>
    </row>
    <row r="3564" spans="81:81">
      <c r="CC3564" s="400"/>
    </row>
    <row r="3565" spans="81:81">
      <c r="CC3565" s="400"/>
    </row>
    <row r="3566" spans="81:81">
      <c r="CC3566" s="400"/>
    </row>
    <row r="3567" spans="81:81">
      <c r="CC3567" s="400"/>
    </row>
    <row r="3568" spans="81:81">
      <c r="CC3568" s="400"/>
    </row>
    <row r="3569" spans="81:81">
      <c r="CC3569" s="400"/>
    </row>
    <row r="3570" spans="81:81">
      <c r="CC3570" s="400"/>
    </row>
    <row r="3571" spans="81:81">
      <c r="CC3571" s="400"/>
    </row>
    <row r="3572" spans="81:81">
      <c r="CC3572" s="400"/>
    </row>
    <row r="3573" spans="81:81">
      <c r="CC3573" s="400"/>
    </row>
    <row r="3574" spans="81:81">
      <c r="CC3574" s="400"/>
    </row>
    <row r="3575" spans="81:81">
      <c r="CC3575" s="400"/>
    </row>
    <row r="3576" spans="81:81">
      <c r="CC3576" s="400"/>
    </row>
    <row r="3577" spans="81:81">
      <c r="CC3577" s="400"/>
    </row>
    <row r="3578" spans="81:81">
      <c r="CC3578" s="400"/>
    </row>
    <row r="3579" spans="81:81">
      <c r="CC3579" s="400"/>
    </row>
    <row r="3580" spans="81:81">
      <c r="CC3580" s="400"/>
    </row>
    <row r="3581" spans="81:81">
      <c r="CC3581" s="400"/>
    </row>
    <row r="3582" spans="81:81">
      <c r="CC3582" s="400"/>
    </row>
    <row r="3583" spans="81:81">
      <c r="CC3583" s="400"/>
    </row>
    <row r="3584" spans="81:81">
      <c r="CC3584" s="400"/>
    </row>
    <row r="3585" spans="81:81">
      <c r="CC3585" s="400"/>
    </row>
    <row r="3586" spans="81:81">
      <c r="CC3586" s="400"/>
    </row>
    <row r="3587" spans="81:81">
      <c r="CC3587" s="400"/>
    </row>
    <row r="3588" spans="81:81">
      <c r="CC3588" s="400"/>
    </row>
    <row r="3589" spans="81:81">
      <c r="CC3589" s="400"/>
    </row>
    <row r="3590" spans="81:81">
      <c r="CC3590" s="400"/>
    </row>
    <row r="3591" spans="81:81">
      <c r="CC3591" s="400"/>
    </row>
    <row r="3592" spans="81:81">
      <c r="CC3592" s="400"/>
    </row>
    <row r="3593" spans="81:81">
      <c r="CC3593" s="400"/>
    </row>
    <row r="3594" spans="81:81">
      <c r="CC3594" s="400"/>
    </row>
    <row r="3595" spans="81:81">
      <c r="CC3595" s="400"/>
    </row>
    <row r="3596" spans="81:81">
      <c r="CC3596" s="400"/>
    </row>
    <row r="3597" spans="81:81">
      <c r="CC3597" s="400"/>
    </row>
    <row r="3598" spans="81:81">
      <c r="CC3598" s="400"/>
    </row>
    <row r="3599" spans="81:81">
      <c r="CC3599" s="400"/>
    </row>
    <row r="3600" spans="81:81">
      <c r="CC3600" s="400"/>
    </row>
    <row r="3601" spans="81:81">
      <c r="CC3601" s="400"/>
    </row>
    <row r="3602" spans="81:81">
      <c r="CC3602" s="400"/>
    </row>
    <row r="3603" spans="81:81">
      <c r="CC3603" s="400"/>
    </row>
    <row r="3604" spans="81:81">
      <c r="CC3604" s="400"/>
    </row>
    <row r="3605" spans="81:81">
      <c r="CC3605" s="400"/>
    </row>
    <row r="3606" spans="81:81">
      <c r="CC3606" s="400"/>
    </row>
    <row r="3607" spans="81:81">
      <c r="CC3607" s="400"/>
    </row>
    <row r="3608" spans="81:81">
      <c r="CC3608" s="400"/>
    </row>
    <row r="3609" spans="81:81">
      <c r="CC3609" s="400"/>
    </row>
    <row r="3610" spans="81:81">
      <c r="CC3610" s="400"/>
    </row>
    <row r="3611" spans="81:81">
      <c r="CC3611" s="400"/>
    </row>
    <row r="3612" spans="81:81">
      <c r="CC3612" s="400"/>
    </row>
    <row r="3613" spans="81:81">
      <c r="CC3613" s="400"/>
    </row>
    <row r="3614" spans="81:81">
      <c r="CC3614" s="400"/>
    </row>
    <row r="3615" spans="81:81">
      <c r="CC3615" s="400"/>
    </row>
    <row r="3616" spans="81:81">
      <c r="CC3616" s="400"/>
    </row>
    <row r="3617" spans="81:81">
      <c r="CC3617" s="400"/>
    </row>
    <row r="3618" spans="81:81">
      <c r="CC3618" s="400"/>
    </row>
    <row r="3619" spans="81:81">
      <c r="CC3619" s="400"/>
    </row>
    <row r="3620" spans="81:81">
      <c r="CC3620" s="400"/>
    </row>
    <row r="3621" spans="81:81">
      <c r="CC3621" s="400"/>
    </row>
    <row r="3622" spans="81:81">
      <c r="CC3622" s="400"/>
    </row>
    <row r="3623" spans="81:81">
      <c r="CC3623" s="400"/>
    </row>
    <row r="3624" spans="81:81">
      <c r="CC3624" s="400"/>
    </row>
    <row r="3625" spans="81:81">
      <c r="CC3625" s="400"/>
    </row>
    <row r="3626" spans="81:81">
      <c r="CC3626" s="400"/>
    </row>
    <row r="3627" spans="81:81">
      <c r="CC3627" s="400"/>
    </row>
    <row r="3628" spans="81:81">
      <c r="CC3628" s="400"/>
    </row>
    <row r="3629" spans="81:81">
      <c r="CC3629" s="400"/>
    </row>
    <row r="3630" spans="81:81">
      <c r="CC3630" s="400"/>
    </row>
    <row r="3631" spans="81:81">
      <c r="CC3631" s="400"/>
    </row>
    <row r="3632" spans="81:81">
      <c r="CC3632" s="400"/>
    </row>
    <row r="3633" spans="81:81">
      <c r="CC3633" s="400"/>
    </row>
    <row r="3634" spans="81:81">
      <c r="CC3634" s="400"/>
    </row>
    <row r="3635" spans="81:81">
      <c r="CC3635" s="400"/>
    </row>
    <row r="3636" spans="81:81">
      <c r="CC3636" s="400"/>
    </row>
    <row r="3637" spans="81:81">
      <c r="CC3637" s="400"/>
    </row>
    <row r="3638" spans="81:81">
      <c r="CC3638" s="400"/>
    </row>
    <row r="3639" spans="81:81">
      <c r="CC3639" s="400"/>
    </row>
    <row r="3640" spans="81:81">
      <c r="CC3640" s="400"/>
    </row>
    <row r="3641" spans="81:81">
      <c r="CC3641" s="400"/>
    </row>
    <row r="3642" spans="81:81">
      <c r="CC3642" s="400"/>
    </row>
    <row r="3643" spans="81:81">
      <c r="CC3643" s="400"/>
    </row>
    <row r="3644" spans="81:81">
      <c r="CC3644" s="400"/>
    </row>
    <row r="3645" spans="81:81">
      <c r="CC3645" s="400"/>
    </row>
    <row r="3646" spans="81:81">
      <c r="CC3646" s="400"/>
    </row>
    <row r="3647" spans="81:81">
      <c r="CC3647" s="400"/>
    </row>
    <row r="3648" spans="81:81">
      <c r="CC3648" s="400"/>
    </row>
    <row r="3649" spans="81:81">
      <c r="CC3649" s="400"/>
    </row>
    <row r="3650" spans="81:81">
      <c r="CC3650" s="400"/>
    </row>
    <row r="3651" spans="81:81">
      <c r="CC3651" s="400"/>
    </row>
    <row r="3652" spans="81:81">
      <c r="CC3652" s="400"/>
    </row>
    <row r="3653" spans="81:81">
      <c r="CC3653" s="400"/>
    </row>
    <row r="3654" spans="81:81">
      <c r="CC3654" s="400"/>
    </row>
    <row r="3655" spans="81:81">
      <c r="CC3655" s="400"/>
    </row>
    <row r="3656" spans="81:81">
      <c r="CC3656" s="400"/>
    </row>
    <row r="3657" spans="81:81">
      <c r="CC3657" s="400"/>
    </row>
    <row r="3658" spans="81:81">
      <c r="CC3658" s="400"/>
    </row>
    <row r="3659" spans="81:81">
      <c r="CC3659" s="400"/>
    </row>
    <row r="3660" spans="81:81">
      <c r="CC3660" s="400"/>
    </row>
    <row r="3661" spans="81:81">
      <c r="CC3661" s="400"/>
    </row>
    <row r="3662" spans="81:81">
      <c r="CC3662" s="400"/>
    </row>
    <row r="3663" spans="81:81">
      <c r="CC3663" s="400"/>
    </row>
    <row r="3664" spans="81:81">
      <c r="CC3664" s="400"/>
    </row>
    <row r="3665" spans="81:81">
      <c r="CC3665" s="400"/>
    </row>
    <row r="3666" spans="81:81">
      <c r="CC3666" s="400"/>
    </row>
    <row r="3667" spans="81:81">
      <c r="CC3667" s="400"/>
    </row>
    <row r="3668" spans="81:81">
      <c r="CC3668" s="400"/>
    </row>
    <row r="3669" spans="81:81">
      <c r="CC3669" s="400"/>
    </row>
    <row r="3670" spans="81:81">
      <c r="CC3670" s="400"/>
    </row>
    <row r="3671" spans="81:81">
      <c r="CC3671" s="400"/>
    </row>
    <row r="3672" spans="81:81">
      <c r="CC3672" s="400"/>
    </row>
    <row r="3673" spans="81:81">
      <c r="CC3673" s="400"/>
    </row>
    <row r="3674" spans="81:81">
      <c r="CC3674" s="400"/>
    </row>
    <row r="3675" spans="81:81">
      <c r="CC3675" s="400"/>
    </row>
    <row r="3676" spans="81:81">
      <c r="CC3676" s="400"/>
    </row>
    <row r="3677" spans="81:81">
      <c r="CC3677" s="400"/>
    </row>
    <row r="3678" spans="81:81">
      <c r="CC3678" s="400"/>
    </row>
    <row r="3679" spans="81:81">
      <c r="CC3679" s="400"/>
    </row>
    <row r="3680" spans="81:81">
      <c r="CC3680" s="400"/>
    </row>
    <row r="3681" spans="81:81">
      <c r="CC3681" s="400"/>
    </row>
    <row r="3682" spans="81:81">
      <c r="CC3682" s="400"/>
    </row>
    <row r="3683" spans="81:81">
      <c r="CC3683" s="400"/>
    </row>
    <row r="3684" spans="81:81">
      <c r="CC3684" s="400"/>
    </row>
    <row r="3685" spans="81:81">
      <c r="CC3685" s="400"/>
    </row>
    <row r="3686" spans="81:81">
      <c r="CC3686" s="400"/>
    </row>
    <row r="3687" spans="81:81">
      <c r="CC3687" s="400"/>
    </row>
    <row r="3688" spans="81:81">
      <c r="CC3688" s="400"/>
    </row>
    <row r="3689" spans="81:81">
      <c r="CC3689" s="400"/>
    </row>
    <row r="3690" spans="81:81">
      <c r="CC3690" s="400"/>
    </row>
    <row r="3691" spans="81:81">
      <c r="CC3691" s="400"/>
    </row>
    <row r="3692" spans="81:81">
      <c r="CC3692" s="400"/>
    </row>
    <row r="3693" spans="81:81">
      <c r="CC3693" s="400"/>
    </row>
    <row r="3694" spans="81:81">
      <c r="CC3694" s="400"/>
    </row>
    <row r="3695" spans="81:81">
      <c r="CC3695" s="400"/>
    </row>
    <row r="3696" spans="81:81">
      <c r="CC3696" s="400"/>
    </row>
    <row r="3697" spans="81:81">
      <c r="CC3697" s="400"/>
    </row>
    <row r="3698" spans="81:81">
      <c r="CC3698" s="400"/>
    </row>
    <row r="3699" spans="81:81">
      <c r="CC3699" s="400"/>
    </row>
    <row r="3700" spans="81:81">
      <c r="CC3700" s="400"/>
    </row>
    <row r="3701" spans="81:81">
      <c r="CC3701" s="400"/>
    </row>
    <row r="3702" spans="81:81">
      <c r="CC3702" s="400"/>
    </row>
    <row r="3703" spans="81:81">
      <c r="CC3703" s="400"/>
    </row>
    <row r="3704" spans="81:81">
      <c r="CC3704" s="400"/>
    </row>
    <row r="3705" spans="81:81">
      <c r="CC3705" s="400"/>
    </row>
    <row r="3706" spans="81:81">
      <c r="CC3706" s="400"/>
    </row>
    <row r="3707" spans="81:81">
      <c r="CC3707" s="400"/>
    </row>
    <row r="3708" spans="81:81">
      <c r="CC3708" s="400"/>
    </row>
    <row r="3709" spans="81:81">
      <c r="CC3709" s="400"/>
    </row>
    <row r="3710" spans="81:81">
      <c r="CC3710" s="400"/>
    </row>
    <row r="3711" spans="81:81">
      <c r="CC3711" s="400"/>
    </row>
    <row r="3712" spans="81:81">
      <c r="CC3712" s="400"/>
    </row>
    <row r="3713" spans="81:81">
      <c r="CC3713" s="400"/>
    </row>
    <row r="3714" spans="81:81">
      <c r="CC3714" s="400"/>
    </row>
    <row r="3715" spans="81:81">
      <c r="CC3715" s="400"/>
    </row>
    <row r="3716" spans="81:81">
      <c r="CC3716" s="400"/>
    </row>
    <row r="3717" spans="81:81">
      <c r="CC3717" s="400"/>
    </row>
    <row r="3718" spans="81:81">
      <c r="CC3718" s="400"/>
    </row>
    <row r="3719" spans="81:81">
      <c r="CC3719" s="400"/>
    </row>
    <row r="3720" spans="81:81">
      <c r="CC3720" s="400"/>
    </row>
    <row r="3721" spans="81:81">
      <c r="CC3721" s="400"/>
    </row>
    <row r="3722" spans="81:81">
      <c r="CC3722" s="400"/>
    </row>
    <row r="3723" spans="81:81">
      <c r="CC3723" s="400"/>
    </row>
    <row r="3724" spans="81:81">
      <c r="CC3724" s="400"/>
    </row>
    <row r="3725" spans="81:81">
      <c r="CC3725" s="400"/>
    </row>
    <row r="3726" spans="81:81">
      <c r="CC3726" s="400"/>
    </row>
    <row r="3727" spans="81:81">
      <c r="CC3727" s="400"/>
    </row>
    <row r="3728" spans="81:81">
      <c r="CC3728" s="400"/>
    </row>
    <row r="3729" spans="81:81">
      <c r="CC3729" s="400"/>
    </row>
    <row r="3730" spans="81:81">
      <c r="CC3730" s="400"/>
    </row>
    <row r="3731" spans="81:81">
      <c r="CC3731" s="400"/>
    </row>
    <row r="3732" spans="81:81">
      <c r="CC3732" s="400"/>
    </row>
    <row r="3733" spans="81:81">
      <c r="CC3733" s="400"/>
    </row>
    <row r="3734" spans="81:81">
      <c r="CC3734" s="400"/>
    </row>
    <row r="3735" spans="81:81">
      <c r="CC3735" s="400"/>
    </row>
    <row r="3736" spans="81:81">
      <c r="CC3736" s="400"/>
    </row>
    <row r="3737" spans="81:81">
      <c r="CC3737" s="400"/>
    </row>
    <row r="3738" spans="81:81">
      <c r="CC3738" s="400"/>
    </row>
    <row r="3739" spans="81:81">
      <c r="CC3739" s="400"/>
    </row>
    <row r="3740" spans="81:81">
      <c r="CC3740" s="400"/>
    </row>
    <row r="3741" spans="81:81">
      <c r="CC3741" s="400"/>
    </row>
    <row r="3742" spans="81:81">
      <c r="CC3742" s="400"/>
    </row>
    <row r="3743" spans="81:81">
      <c r="CC3743" s="400"/>
    </row>
    <row r="3744" spans="81:81">
      <c r="CC3744" s="400"/>
    </row>
    <row r="3745" spans="81:81">
      <c r="CC3745" s="400"/>
    </row>
    <row r="3746" spans="81:81">
      <c r="CC3746" s="400"/>
    </row>
    <row r="3747" spans="81:81">
      <c r="CC3747" s="400"/>
    </row>
    <row r="3748" spans="81:81">
      <c r="CC3748" s="400"/>
    </row>
    <row r="3749" spans="81:81">
      <c r="CC3749" s="400"/>
    </row>
    <row r="3750" spans="81:81">
      <c r="CC3750" s="400"/>
    </row>
    <row r="3751" spans="81:81">
      <c r="CC3751" s="400"/>
    </row>
    <row r="3752" spans="81:81">
      <c r="CC3752" s="400"/>
    </row>
    <row r="3753" spans="81:81">
      <c r="CC3753" s="400"/>
    </row>
    <row r="3754" spans="81:81">
      <c r="CC3754" s="400"/>
    </row>
    <row r="3755" spans="81:81">
      <c r="CC3755" s="400"/>
    </row>
    <row r="3756" spans="81:81">
      <c r="CC3756" s="400"/>
    </row>
    <row r="3757" spans="81:81">
      <c r="CC3757" s="400"/>
    </row>
    <row r="3758" spans="81:81">
      <c r="CC3758" s="400"/>
    </row>
    <row r="3759" spans="81:81">
      <c r="CC3759" s="400"/>
    </row>
    <row r="3760" spans="81:81">
      <c r="CC3760" s="400"/>
    </row>
    <row r="3761" spans="81:81">
      <c r="CC3761" s="400"/>
    </row>
    <row r="3762" spans="81:81">
      <c r="CC3762" s="400"/>
    </row>
    <row r="3763" spans="81:81">
      <c r="CC3763" s="400"/>
    </row>
    <row r="3764" spans="81:81">
      <c r="CC3764" s="400"/>
    </row>
    <row r="3765" spans="81:81">
      <c r="CC3765" s="400"/>
    </row>
    <row r="3766" spans="81:81">
      <c r="CC3766" s="400"/>
    </row>
    <row r="3767" spans="81:81">
      <c r="CC3767" s="400"/>
    </row>
    <row r="3768" spans="81:81">
      <c r="CC3768" s="400"/>
    </row>
    <row r="3769" spans="81:81">
      <c r="CC3769" s="400"/>
    </row>
    <row r="3770" spans="81:81">
      <c r="CC3770" s="400"/>
    </row>
    <row r="3771" spans="81:81">
      <c r="CC3771" s="400"/>
    </row>
    <row r="3772" spans="81:81">
      <c r="CC3772" s="400"/>
    </row>
    <row r="3773" spans="81:81">
      <c r="CC3773" s="400"/>
    </row>
    <row r="3774" spans="81:81">
      <c r="CC3774" s="400"/>
    </row>
    <row r="3775" spans="81:81">
      <c r="CC3775" s="400"/>
    </row>
    <row r="3776" spans="81:81">
      <c r="CC3776" s="400"/>
    </row>
    <row r="3777" spans="81:81">
      <c r="CC3777" s="400"/>
    </row>
    <row r="3778" spans="81:81">
      <c r="CC3778" s="400"/>
    </row>
    <row r="3779" spans="81:81">
      <c r="CC3779" s="400"/>
    </row>
    <row r="3780" spans="81:81">
      <c r="CC3780" s="400"/>
    </row>
    <row r="3781" spans="81:81">
      <c r="CC3781" s="400"/>
    </row>
    <row r="3782" spans="81:81">
      <c r="CC3782" s="400"/>
    </row>
    <row r="3783" spans="81:81">
      <c r="CC3783" s="400"/>
    </row>
    <row r="3784" spans="81:81">
      <c r="CC3784" s="400"/>
    </row>
    <row r="3785" spans="81:81">
      <c r="CC3785" s="400"/>
    </row>
    <row r="3786" spans="81:81">
      <c r="CC3786" s="400"/>
    </row>
    <row r="3787" spans="81:81">
      <c r="CC3787" s="400"/>
    </row>
    <row r="3788" spans="81:81">
      <c r="CC3788" s="400"/>
    </row>
    <row r="3789" spans="81:81">
      <c r="CC3789" s="400"/>
    </row>
    <row r="3790" spans="81:81">
      <c r="CC3790" s="400"/>
    </row>
    <row r="3791" spans="81:81">
      <c r="CC3791" s="400"/>
    </row>
    <row r="3792" spans="81:81">
      <c r="CC3792" s="400"/>
    </row>
    <row r="3793" spans="81:81">
      <c r="CC3793" s="400"/>
    </row>
    <row r="3794" spans="81:81">
      <c r="CC3794" s="400"/>
    </row>
    <row r="3795" spans="81:81">
      <c r="CC3795" s="400"/>
    </row>
    <row r="3796" spans="81:81">
      <c r="CC3796" s="400"/>
    </row>
    <row r="3797" spans="81:81">
      <c r="CC3797" s="400"/>
    </row>
    <row r="3798" spans="81:81">
      <c r="CC3798" s="400"/>
    </row>
    <row r="3799" spans="81:81">
      <c r="CC3799" s="400"/>
    </row>
    <row r="3800" spans="81:81">
      <c r="CC3800" s="400"/>
    </row>
    <row r="3801" spans="81:81">
      <c r="CC3801" s="400"/>
    </row>
    <row r="3802" spans="81:81">
      <c r="CC3802" s="400"/>
    </row>
    <row r="3803" spans="81:81">
      <c r="CC3803" s="400"/>
    </row>
    <row r="3804" spans="81:81">
      <c r="CC3804" s="400"/>
    </row>
    <row r="3805" spans="81:81">
      <c r="CC3805" s="400"/>
    </row>
    <row r="3806" spans="81:81">
      <c r="CC3806" s="400"/>
    </row>
    <row r="3807" spans="81:81">
      <c r="CC3807" s="400"/>
    </row>
    <row r="3808" spans="81:81">
      <c r="CC3808" s="400"/>
    </row>
    <row r="3809" spans="81:81">
      <c r="CC3809" s="400"/>
    </row>
    <row r="3810" spans="81:81">
      <c r="CC3810" s="400"/>
    </row>
    <row r="3811" spans="81:81">
      <c r="CC3811" s="400"/>
    </row>
    <row r="3812" spans="81:81">
      <c r="CC3812" s="400"/>
    </row>
    <row r="3813" spans="81:81">
      <c r="CC3813" s="400"/>
    </row>
    <row r="3814" spans="81:81">
      <c r="CC3814" s="400"/>
    </row>
    <row r="3815" spans="81:81">
      <c r="CC3815" s="400"/>
    </row>
    <row r="3816" spans="81:81">
      <c r="CC3816" s="400"/>
    </row>
    <row r="3817" spans="81:81">
      <c r="CC3817" s="400"/>
    </row>
    <row r="3818" spans="81:81">
      <c r="CC3818" s="400"/>
    </row>
    <row r="3819" spans="81:81">
      <c r="CC3819" s="400"/>
    </row>
    <row r="3820" spans="81:81">
      <c r="CC3820" s="400"/>
    </row>
    <row r="3821" spans="81:81">
      <c r="CC3821" s="400"/>
    </row>
    <row r="3822" spans="81:81">
      <c r="CC3822" s="400"/>
    </row>
    <row r="3823" spans="81:81">
      <c r="CC3823" s="400"/>
    </row>
    <row r="3824" spans="81:81">
      <c r="CC3824" s="400"/>
    </row>
    <row r="3825" spans="81:81">
      <c r="CC3825" s="400"/>
    </row>
    <row r="3826" spans="81:81">
      <c r="CC3826" s="400"/>
    </row>
    <row r="3827" spans="81:81">
      <c r="CC3827" s="400"/>
    </row>
    <row r="3828" spans="81:81">
      <c r="CC3828" s="400"/>
    </row>
    <row r="3829" spans="81:81">
      <c r="CC3829" s="400"/>
    </row>
    <row r="3830" spans="81:81">
      <c r="CC3830" s="400"/>
    </row>
    <row r="3831" spans="81:81">
      <c r="CC3831" s="400"/>
    </row>
    <row r="3832" spans="81:81">
      <c r="CC3832" s="400"/>
    </row>
    <row r="3833" spans="81:81">
      <c r="CC3833" s="400"/>
    </row>
    <row r="3834" spans="81:81">
      <c r="CC3834" s="400"/>
    </row>
    <row r="3835" spans="81:81">
      <c r="CC3835" s="400"/>
    </row>
    <row r="3836" spans="81:81">
      <c r="CC3836" s="400"/>
    </row>
    <row r="3837" spans="81:81">
      <c r="CC3837" s="400"/>
    </row>
    <row r="3838" spans="81:81">
      <c r="CC3838" s="400"/>
    </row>
    <row r="3839" spans="81:81">
      <c r="CC3839" s="400"/>
    </row>
    <row r="3840" spans="81:81">
      <c r="CC3840" s="400"/>
    </row>
    <row r="3841" spans="81:81">
      <c r="CC3841" s="400"/>
    </row>
    <row r="3842" spans="81:81">
      <c r="CC3842" s="400"/>
    </row>
    <row r="3843" spans="81:81">
      <c r="CC3843" s="400"/>
    </row>
    <row r="3844" spans="81:81">
      <c r="CC3844" s="400"/>
    </row>
    <row r="3845" spans="81:81">
      <c r="CC3845" s="400"/>
    </row>
    <row r="3846" spans="81:81">
      <c r="CC3846" s="400"/>
    </row>
    <row r="3847" spans="81:81">
      <c r="CC3847" s="400"/>
    </row>
    <row r="3848" spans="81:81">
      <c r="CC3848" s="400"/>
    </row>
    <row r="3849" spans="81:81">
      <c r="CC3849" s="400"/>
    </row>
    <row r="3850" spans="81:81">
      <c r="CC3850" s="400"/>
    </row>
    <row r="3851" spans="81:81">
      <c r="CC3851" s="400"/>
    </row>
    <row r="3852" spans="81:81">
      <c r="CC3852" s="400"/>
    </row>
    <row r="3853" spans="81:81">
      <c r="CC3853" s="400"/>
    </row>
    <row r="3854" spans="81:81">
      <c r="CC3854" s="400"/>
    </row>
    <row r="3855" spans="81:81">
      <c r="CC3855" s="400"/>
    </row>
    <row r="3856" spans="81:81">
      <c r="CC3856" s="400"/>
    </row>
    <row r="3857" spans="81:81">
      <c r="CC3857" s="400"/>
    </row>
    <row r="3858" spans="81:81">
      <c r="CC3858" s="400"/>
    </row>
    <row r="3859" spans="81:81">
      <c r="CC3859" s="400"/>
    </row>
    <row r="3860" spans="81:81">
      <c r="CC3860" s="400"/>
    </row>
    <row r="3861" spans="81:81">
      <c r="CC3861" s="400"/>
    </row>
    <row r="3862" spans="81:81">
      <c r="CC3862" s="400"/>
    </row>
    <row r="3863" spans="81:81">
      <c r="CC3863" s="400"/>
    </row>
    <row r="3864" spans="81:81">
      <c r="CC3864" s="400"/>
    </row>
    <row r="3865" spans="81:81">
      <c r="CC3865" s="400"/>
    </row>
    <row r="3866" spans="81:81">
      <c r="CC3866" s="400"/>
    </row>
    <row r="3867" spans="81:81">
      <c r="CC3867" s="400"/>
    </row>
    <row r="3868" spans="81:81">
      <c r="CC3868" s="400"/>
    </row>
    <row r="3869" spans="81:81">
      <c r="CC3869" s="400"/>
    </row>
    <row r="3870" spans="81:81">
      <c r="CC3870" s="400"/>
    </row>
    <row r="3871" spans="81:81">
      <c r="CC3871" s="400"/>
    </row>
    <row r="3872" spans="81:81">
      <c r="CC3872" s="400"/>
    </row>
    <row r="3873" spans="81:81">
      <c r="CC3873" s="400"/>
    </row>
    <row r="3874" spans="81:81">
      <c r="CC3874" s="400"/>
    </row>
    <row r="3875" spans="81:81">
      <c r="CC3875" s="400"/>
    </row>
    <row r="3876" spans="81:81">
      <c r="CC3876" s="400"/>
    </row>
    <row r="3877" spans="81:81">
      <c r="CC3877" s="400"/>
    </row>
    <row r="3878" spans="81:81">
      <c r="CC3878" s="400"/>
    </row>
    <row r="3879" spans="81:81">
      <c r="CC3879" s="400"/>
    </row>
    <row r="3880" spans="81:81">
      <c r="CC3880" s="400"/>
    </row>
    <row r="3881" spans="81:81">
      <c r="CC3881" s="400"/>
    </row>
    <row r="3882" spans="81:81">
      <c r="CC3882" s="400"/>
    </row>
    <row r="3883" spans="81:81">
      <c r="CC3883" s="400"/>
    </row>
    <row r="3884" spans="81:81">
      <c r="CC3884" s="400"/>
    </row>
    <row r="3885" spans="81:81">
      <c r="CC3885" s="400"/>
    </row>
    <row r="3886" spans="81:81">
      <c r="CC3886" s="400"/>
    </row>
    <row r="3887" spans="81:81">
      <c r="CC3887" s="400"/>
    </row>
    <row r="3888" spans="81:81">
      <c r="CC3888" s="400"/>
    </row>
    <row r="3889" spans="81:81">
      <c r="CC3889" s="400"/>
    </row>
    <row r="3890" spans="81:81">
      <c r="CC3890" s="400"/>
    </row>
    <row r="3891" spans="81:81">
      <c r="CC3891" s="400"/>
    </row>
    <row r="3892" spans="81:81">
      <c r="CC3892" s="400"/>
    </row>
    <row r="3893" spans="81:81">
      <c r="CC3893" s="400"/>
    </row>
    <row r="3894" spans="81:81">
      <c r="CC3894" s="400"/>
    </row>
    <row r="3895" spans="81:81">
      <c r="CC3895" s="400"/>
    </row>
    <row r="3896" spans="81:81">
      <c r="CC3896" s="400"/>
    </row>
    <row r="3897" spans="81:81">
      <c r="CC3897" s="400"/>
    </row>
    <row r="3898" spans="81:81">
      <c r="CC3898" s="400"/>
    </row>
    <row r="3899" spans="81:81">
      <c r="CC3899" s="400"/>
    </row>
    <row r="3900" spans="81:81">
      <c r="CC3900" s="400"/>
    </row>
    <row r="3901" spans="81:81">
      <c r="CC3901" s="400"/>
    </row>
    <row r="3902" spans="81:81">
      <c r="CC3902" s="400"/>
    </row>
    <row r="3903" spans="81:81">
      <c r="CC3903" s="400"/>
    </row>
    <row r="3904" spans="81:81">
      <c r="CC3904" s="400"/>
    </row>
    <row r="3905" spans="81:81">
      <c r="CC3905" s="400"/>
    </row>
    <row r="3906" spans="81:81">
      <c r="CC3906" s="400"/>
    </row>
    <row r="3907" spans="81:81">
      <c r="CC3907" s="400"/>
    </row>
    <row r="3908" spans="81:81">
      <c r="CC3908" s="400"/>
    </row>
    <row r="3909" spans="81:81">
      <c r="CC3909" s="400"/>
    </row>
    <row r="3910" spans="81:81">
      <c r="CC3910" s="400"/>
    </row>
    <row r="3911" spans="81:81">
      <c r="CC3911" s="400"/>
    </row>
    <row r="3912" spans="81:81">
      <c r="CC3912" s="400"/>
    </row>
    <row r="3913" spans="81:81">
      <c r="CC3913" s="400"/>
    </row>
    <row r="3914" spans="81:81">
      <c r="CC3914" s="400"/>
    </row>
    <row r="3915" spans="81:81">
      <c r="CC3915" s="400"/>
    </row>
    <row r="3916" spans="81:81">
      <c r="CC3916" s="400"/>
    </row>
    <row r="3917" spans="81:81">
      <c r="CC3917" s="400"/>
    </row>
    <row r="3918" spans="81:81">
      <c r="CC3918" s="400"/>
    </row>
    <row r="3919" spans="81:81">
      <c r="CC3919" s="400"/>
    </row>
    <row r="3920" spans="81:81">
      <c r="CC3920" s="400"/>
    </row>
    <row r="3921" spans="81:81">
      <c r="CC3921" s="400"/>
    </row>
    <row r="3922" spans="81:81">
      <c r="CC3922" s="400"/>
    </row>
    <row r="3923" spans="81:81">
      <c r="CC3923" s="400"/>
    </row>
    <row r="3924" spans="81:81">
      <c r="CC3924" s="400"/>
    </row>
    <row r="3925" spans="81:81">
      <c r="CC3925" s="400"/>
    </row>
    <row r="3926" spans="81:81">
      <c r="CC3926" s="400"/>
    </row>
    <row r="3927" spans="81:81">
      <c r="CC3927" s="400"/>
    </row>
    <row r="3928" spans="81:81">
      <c r="CC3928" s="400"/>
    </row>
    <row r="3929" spans="81:81">
      <c r="CC3929" s="400"/>
    </row>
    <row r="3930" spans="81:81">
      <c r="CC3930" s="400"/>
    </row>
    <row r="3931" spans="81:81">
      <c r="CC3931" s="400"/>
    </row>
    <row r="3932" spans="81:81">
      <c r="CC3932" s="400"/>
    </row>
    <row r="3933" spans="81:81">
      <c r="CC3933" s="400"/>
    </row>
    <row r="3934" spans="81:81">
      <c r="CC3934" s="400"/>
    </row>
    <row r="3935" spans="81:81">
      <c r="CC3935" s="400"/>
    </row>
    <row r="3936" spans="81:81">
      <c r="CC3936" s="400"/>
    </row>
    <row r="3937" spans="81:81">
      <c r="CC3937" s="400"/>
    </row>
    <row r="3938" spans="81:81">
      <c r="CC3938" s="400"/>
    </row>
    <row r="3939" spans="81:81">
      <c r="CC3939" s="400"/>
    </row>
    <row r="3940" spans="81:81">
      <c r="CC3940" s="400"/>
    </row>
    <row r="3941" spans="81:81">
      <c r="CC3941" s="400"/>
    </row>
    <row r="3942" spans="81:81">
      <c r="CC3942" s="400"/>
    </row>
    <row r="3943" spans="81:81">
      <c r="CC3943" s="400"/>
    </row>
    <row r="3944" spans="81:81">
      <c r="CC3944" s="400"/>
    </row>
    <row r="3945" spans="81:81">
      <c r="CC3945" s="400"/>
    </row>
    <row r="3946" spans="81:81">
      <c r="CC3946" s="400"/>
    </row>
    <row r="3947" spans="81:81">
      <c r="CC3947" s="400"/>
    </row>
    <row r="3948" spans="81:81">
      <c r="CC3948" s="400"/>
    </row>
    <row r="3949" spans="81:81">
      <c r="CC3949" s="400"/>
    </row>
    <row r="3950" spans="81:81">
      <c r="CC3950" s="400"/>
    </row>
    <row r="3951" spans="81:81">
      <c r="CC3951" s="400"/>
    </row>
    <row r="3952" spans="81:81">
      <c r="CC3952" s="400"/>
    </row>
    <row r="3953" spans="81:81">
      <c r="CC3953" s="400"/>
    </row>
    <row r="3954" spans="81:81">
      <c r="CC3954" s="400"/>
    </row>
    <row r="3955" spans="81:81">
      <c r="CC3955" s="400"/>
    </row>
    <row r="3956" spans="81:81">
      <c r="CC3956" s="400"/>
    </row>
    <row r="3957" spans="81:81">
      <c r="CC3957" s="400"/>
    </row>
    <row r="3958" spans="81:81">
      <c r="CC3958" s="400"/>
    </row>
    <row r="3959" spans="81:81">
      <c r="CC3959" s="400"/>
    </row>
    <row r="3960" spans="81:81">
      <c r="CC3960" s="400"/>
    </row>
    <row r="3961" spans="81:81">
      <c r="CC3961" s="400"/>
    </row>
    <row r="3962" spans="81:81">
      <c r="CC3962" s="400"/>
    </row>
    <row r="3963" spans="81:81">
      <c r="CC3963" s="400"/>
    </row>
    <row r="3964" spans="81:81">
      <c r="CC3964" s="400"/>
    </row>
    <row r="3965" spans="81:81">
      <c r="CC3965" s="400"/>
    </row>
    <row r="3966" spans="81:81">
      <c r="CC3966" s="400"/>
    </row>
    <row r="3967" spans="81:81">
      <c r="CC3967" s="400"/>
    </row>
    <row r="3968" spans="81:81">
      <c r="CC3968" s="400"/>
    </row>
    <row r="3969" spans="81:81">
      <c r="CC3969" s="400"/>
    </row>
    <row r="3970" spans="81:81">
      <c r="CC3970" s="400"/>
    </row>
    <row r="3971" spans="81:81">
      <c r="CC3971" s="400"/>
    </row>
    <row r="3972" spans="81:81">
      <c r="CC3972" s="400"/>
    </row>
    <row r="3973" spans="81:81">
      <c r="CC3973" s="400"/>
    </row>
    <row r="3974" spans="81:81">
      <c r="CC3974" s="400"/>
    </row>
    <row r="3975" spans="81:81">
      <c r="CC3975" s="400"/>
    </row>
    <row r="3976" spans="81:81">
      <c r="CC3976" s="400"/>
    </row>
    <row r="3977" spans="81:81">
      <c r="CC3977" s="400"/>
    </row>
    <row r="3978" spans="81:81">
      <c r="CC3978" s="400"/>
    </row>
    <row r="3979" spans="81:81">
      <c r="CC3979" s="400"/>
    </row>
    <row r="3980" spans="81:81">
      <c r="CC3980" s="400"/>
    </row>
    <row r="3981" spans="81:81">
      <c r="CC3981" s="400"/>
    </row>
    <row r="3982" spans="81:81">
      <c r="CC3982" s="400"/>
    </row>
    <row r="3983" spans="81:81">
      <c r="CC3983" s="400"/>
    </row>
    <row r="3984" spans="81:81">
      <c r="CC3984" s="400"/>
    </row>
    <row r="3985" spans="81:81">
      <c r="CC3985" s="400"/>
    </row>
    <row r="3986" spans="81:81">
      <c r="CC3986" s="400"/>
    </row>
    <row r="3987" spans="81:81">
      <c r="CC3987" s="400"/>
    </row>
    <row r="3988" spans="81:81">
      <c r="CC3988" s="400"/>
    </row>
    <row r="3989" spans="81:81">
      <c r="CC3989" s="400"/>
    </row>
    <row r="3990" spans="81:81">
      <c r="CC3990" s="400"/>
    </row>
    <row r="3991" spans="81:81">
      <c r="CC3991" s="400"/>
    </row>
    <row r="3992" spans="81:81">
      <c r="CC3992" s="400"/>
    </row>
    <row r="3993" spans="81:81">
      <c r="CC3993" s="400"/>
    </row>
    <row r="3994" spans="81:81">
      <c r="CC3994" s="400"/>
    </row>
    <row r="3995" spans="81:81">
      <c r="CC3995" s="400"/>
    </row>
    <row r="3996" spans="81:81">
      <c r="CC3996" s="400"/>
    </row>
    <row r="3997" spans="81:81">
      <c r="CC3997" s="400"/>
    </row>
    <row r="3998" spans="81:81">
      <c r="CC3998" s="400"/>
    </row>
    <row r="3999" spans="81:81">
      <c r="CC3999" s="400"/>
    </row>
    <row r="4000" spans="81:81">
      <c r="CC4000" s="400"/>
    </row>
    <row r="4001" spans="81:81">
      <c r="CC4001" s="400"/>
    </row>
    <row r="4002" spans="81:81">
      <c r="CC4002" s="400"/>
    </row>
    <row r="4003" spans="81:81">
      <c r="CC4003" s="400"/>
    </row>
    <row r="4004" spans="81:81">
      <c r="CC4004" s="400"/>
    </row>
    <row r="4005" spans="81:81">
      <c r="CC4005" s="400"/>
    </row>
    <row r="4006" spans="81:81">
      <c r="CC4006" s="400"/>
    </row>
    <row r="4007" spans="81:81">
      <c r="CC4007" s="400"/>
    </row>
    <row r="4008" spans="81:81">
      <c r="CC4008" s="400"/>
    </row>
    <row r="4009" spans="81:81">
      <c r="CC4009" s="400"/>
    </row>
    <row r="4010" spans="81:81">
      <c r="CC4010" s="400"/>
    </row>
    <row r="4011" spans="81:81">
      <c r="CC4011" s="400"/>
    </row>
    <row r="4012" spans="81:81">
      <c r="CC4012" s="400"/>
    </row>
    <row r="4013" spans="81:81">
      <c r="CC4013" s="400"/>
    </row>
    <row r="4014" spans="81:81">
      <c r="CC4014" s="400"/>
    </row>
    <row r="4015" spans="81:81">
      <c r="CC4015" s="400"/>
    </row>
    <row r="4016" spans="81:81">
      <c r="CC4016" s="400"/>
    </row>
    <row r="4017" spans="81:81">
      <c r="CC4017" s="400"/>
    </row>
    <row r="4018" spans="81:81">
      <c r="CC4018" s="400"/>
    </row>
    <row r="4019" spans="81:81">
      <c r="CC4019" s="400"/>
    </row>
    <row r="4020" spans="81:81">
      <c r="CC4020" s="400"/>
    </row>
    <row r="4021" spans="81:81">
      <c r="CC4021" s="400"/>
    </row>
    <row r="4022" spans="81:81">
      <c r="CC4022" s="400"/>
    </row>
    <row r="4023" spans="81:81">
      <c r="CC4023" s="400"/>
    </row>
    <row r="4024" spans="81:81">
      <c r="CC4024" s="400"/>
    </row>
    <row r="4025" spans="81:81">
      <c r="CC4025" s="400"/>
    </row>
    <row r="4026" spans="81:81">
      <c r="CC4026" s="400"/>
    </row>
    <row r="4027" spans="81:81">
      <c r="CC4027" s="400"/>
    </row>
    <row r="4028" spans="81:81">
      <c r="CC4028" s="400"/>
    </row>
    <row r="4029" spans="81:81">
      <c r="CC4029" s="400"/>
    </row>
    <row r="4030" spans="81:81">
      <c r="CC4030" s="400"/>
    </row>
    <row r="4031" spans="81:81">
      <c r="CC4031" s="400"/>
    </row>
    <row r="4032" spans="81:81">
      <c r="CC4032" s="400"/>
    </row>
    <row r="4033" spans="81:81">
      <c r="CC4033" s="400"/>
    </row>
    <row r="4034" spans="81:81">
      <c r="CC4034" s="400"/>
    </row>
    <row r="4035" spans="81:81">
      <c r="CC4035" s="400"/>
    </row>
    <row r="4036" spans="81:81">
      <c r="CC4036" s="400"/>
    </row>
    <row r="4037" spans="81:81">
      <c r="CC4037" s="400"/>
    </row>
    <row r="4038" spans="81:81">
      <c r="CC4038" s="400"/>
    </row>
    <row r="4039" spans="81:81">
      <c r="CC4039" s="400"/>
    </row>
    <row r="4040" spans="81:81">
      <c r="CC4040" s="400"/>
    </row>
    <row r="4041" spans="81:81">
      <c r="CC4041" s="400"/>
    </row>
    <row r="4042" spans="81:81">
      <c r="CC4042" s="400"/>
    </row>
    <row r="4043" spans="81:81">
      <c r="CC4043" s="400"/>
    </row>
    <row r="4044" spans="81:81">
      <c r="CC4044" s="400"/>
    </row>
    <row r="4045" spans="81:81">
      <c r="CC4045" s="400"/>
    </row>
    <row r="4046" spans="81:81">
      <c r="CC4046" s="400"/>
    </row>
    <row r="4047" spans="81:81">
      <c r="CC4047" s="400"/>
    </row>
    <row r="4048" spans="81:81">
      <c r="CC4048" s="400"/>
    </row>
    <row r="4049" spans="81:81">
      <c r="CC4049" s="400"/>
    </row>
    <row r="4050" spans="81:81">
      <c r="CC4050" s="400"/>
    </row>
    <row r="4051" spans="81:81">
      <c r="CC4051" s="400"/>
    </row>
    <row r="4052" spans="81:81">
      <c r="CC4052" s="400"/>
    </row>
    <row r="4053" spans="81:81">
      <c r="CC4053" s="400"/>
    </row>
    <row r="4054" spans="81:81">
      <c r="CC4054" s="400"/>
    </row>
    <row r="4055" spans="81:81">
      <c r="CC4055" s="400"/>
    </row>
    <row r="4056" spans="81:81">
      <c r="CC4056" s="400"/>
    </row>
    <row r="4057" spans="81:81">
      <c r="CC4057" s="400"/>
    </row>
    <row r="4058" spans="81:81">
      <c r="CC4058" s="400"/>
    </row>
    <row r="4059" spans="81:81">
      <c r="CC4059" s="400"/>
    </row>
    <row r="4060" spans="81:81">
      <c r="CC4060" s="400"/>
    </row>
    <row r="4061" spans="81:81">
      <c r="CC4061" s="400"/>
    </row>
    <row r="4062" spans="81:81">
      <c r="CC4062" s="400"/>
    </row>
    <row r="4063" spans="81:81">
      <c r="CC4063" s="400"/>
    </row>
    <row r="4064" spans="81:81">
      <c r="CC4064" s="400"/>
    </row>
    <row r="4065" spans="81:81">
      <c r="CC4065" s="400"/>
    </row>
    <row r="4066" spans="81:81">
      <c r="CC4066" s="400"/>
    </row>
    <row r="4067" spans="81:81">
      <c r="CC4067" s="400"/>
    </row>
    <row r="4068" spans="81:81">
      <c r="CC4068" s="400"/>
    </row>
    <row r="4069" spans="81:81">
      <c r="CC4069" s="400"/>
    </row>
    <row r="4070" spans="81:81">
      <c r="CC4070" s="400"/>
    </row>
    <row r="4071" spans="81:81">
      <c r="CC4071" s="400"/>
    </row>
    <row r="4072" spans="81:81">
      <c r="CC4072" s="400"/>
    </row>
    <row r="4073" spans="81:81">
      <c r="CC4073" s="400"/>
    </row>
    <row r="4074" spans="81:81">
      <c r="CC4074" s="400"/>
    </row>
    <row r="4075" spans="81:81">
      <c r="CC4075" s="400"/>
    </row>
    <row r="4076" spans="81:81">
      <c r="CC4076" s="400"/>
    </row>
    <row r="4077" spans="81:81">
      <c r="CC4077" s="400"/>
    </row>
    <row r="4078" spans="81:81">
      <c r="CC4078" s="400"/>
    </row>
    <row r="4079" spans="81:81">
      <c r="CC4079" s="400"/>
    </row>
    <row r="4080" spans="81:81">
      <c r="CC4080" s="400"/>
    </row>
    <row r="4081" spans="81:81">
      <c r="CC4081" s="400"/>
    </row>
    <row r="4082" spans="81:81">
      <c r="CC4082" s="400"/>
    </row>
    <row r="4083" spans="81:81">
      <c r="CC4083" s="400"/>
    </row>
    <row r="4084" spans="81:81">
      <c r="CC4084" s="400"/>
    </row>
    <row r="4085" spans="81:81">
      <c r="CC4085" s="400"/>
    </row>
    <row r="4086" spans="81:81">
      <c r="CC4086" s="400"/>
    </row>
    <row r="4087" spans="81:81">
      <c r="CC4087" s="400"/>
    </row>
    <row r="4088" spans="81:81">
      <c r="CC4088" s="400"/>
    </row>
    <row r="4089" spans="81:81">
      <c r="CC4089" s="400"/>
    </row>
    <row r="4090" spans="81:81">
      <c r="CC4090" s="400"/>
    </row>
    <row r="4091" spans="81:81">
      <c r="CC4091" s="400"/>
    </row>
    <row r="4092" spans="81:81">
      <c r="CC4092" s="400"/>
    </row>
    <row r="4093" spans="81:81">
      <c r="CC4093" s="400"/>
    </row>
    <row r="4094" spans="81:81">
      <c r="CC4094" s="400"/>
    </row>
    <row r="4095" spans="81:81">
      <c r="CC4095" s="400"/>
    </row>
    <row r="4096" spans="81:81">
      <c r="CC4096" s="400"/>
    </row>
    <row r="4097" spans="81:81">
      <c r="CC4097" s="400"/>
    </row>
    <row r="4098" spans="81:81">
      <c r="CC4098" s="400"/>
    </row>
    <row r="4099" spans="81:81">
      <c r="CC4099" s="400"/>
    </row>
    <row r="4100" spans="81:81">
      <c r="CC4100" s="400"/>
    </row>
    <row r="4101" spans="81:81">
      <c r="CC4101" s="400"/>
    </row>
    <row r="4102" spans="81:81">
      <c r="CC4102" s="400"/>
    </row>
    <row r="4103" spans="81:81">
      <c r="CC4103" s="400"/>
    </row>
    <row r="4104" spans="81:81">
      <c r="CC4104" s="400"/>
    </row>
    <row r="4105" spans="81:81">
      <c r="CC4105" s="400"/>
    </row>
    <row r="4106" spans="81:81">
      <c r="CC4106" s="400"/>
    </row>
    <row r="4107" spans="81:81">
      <c r="CC4107" s="400"/>
    </row>
    <row r="4108" spans="81:81">
      <c r="CC4108" s="400"/>
    </row>
    <row r="4109" spans="81:81">
      <c r="CC4109" s="400"/>
    </row>
    <row r="4110" spans="81:81">
      <c r="CC4110" s="400"/>
    </row>
    <row r="4111" spans="81:81">
      <c r="CC4111" s="400"/>
    </row>
    <row r="4112" spans="81:81">
      <c r="CC4112" s="400"/>
    </row>
    <row r="4113" spans="81:81">
      <c r="CC4113" s="400"/>
    </row>
    <row r="4114" spans="81:81">
      <c r="CC4114" s="400"/>
    </row>
    <row r="4115" spans="81:81">
      <c r="CC4115" s="400"/>
    </row>
    <row r="4116" spans="81:81">
      <c r="CC4116" s="400"/>
    </row>
    <row r="4117" spans="81:81">
      <c r="CC4117" s="400"/>
    </row>
    <row r="4118" spans="81:81">
      <c r="CC4118" s="400"/>
    </row>
    <row r="4119" spans="81:81">
      <c r="CC4119" s="400"/>
    </row>
    <row r="4120" spans="81:81">
      <c r="CC4120" s="400"/>
    </row>
    <row r="4121" spans="81:81">
      <c r="CC4121" s="400"/>
    </row>
    <row r="4122" spans="81:81">
      <c r="CC4122" s="400"/>
    </row>
    <row r="4123" spans="81:81">
      <c r="CC4123" s="400"/>
    </row>
    <row r="4124" spans="81:81">
      <c r="CC4124" s="400"/>
    </row>
    <row r="4125" spans="81:81">
      <c r="CC4125" s="400"/>
    </row>
    <row r="4126" spans="81:81">
      <c r="CC4126" s="400"/>
    </row>
    <row r="4127" spans="81:81">
      <c r="CC4127" s="400"/>
    </row>
    <row r="4128" spans="81:81">
      <c r="CC4128" s="400"/>
    </row>
    <row r="4129" spans="81:81">
      <c r="CC4129" s="400"/>
    </row>
    <row r="4130" spans="81:81">
      <c r="CC4130" s="400"/>
    </row>
    <row r="4131" spans="81:81">
      <c r="CC4131" s="400"/>
    </row>
    <row r="4132" spans="81:81">
      <c r="CC4132" s="400"/>
    </row>
    <row r="4133" spans="81:81">
      <c r="CC4133" s="400"/>
    </row>
    <row r="4134" spans="81:81">
      <c r="CC4134" s="400"/>
    </row>
    <row r="4135" spans="81:81">
      <c r="CC4135" s="400"/>
    </row>
    <row r="4136" spans="81:81">
      <c r="CC4136" s="400"/>
    </row>
    <row r="4137" spans="81:81">
      <c r="CC4137" s="400"/>
    </row>
    <row r="4138" spans="81:81">
      <c r="CC4138" s="400"/>
    </row>
    <row r="4139" spans="81:81">
      <c r="CC4139" s="400"/>
    </row>
    <row r="4140" spans="81:81">
      <c r="CC4140" s="400"/>
    </row>
    <row r="4141" spans="81:81">
      <c r="CC4141" s="400"/>
    </row>
    <row r="4142" spans="81:81">
      <c r="CC4142" s="400"/>
    </row>
    <row r="4143" spans="81:81">
      <c r="CC4143" s="400"/>
    </row>
    <row r="4144" spans="81:81">
      <c r="CC4144" s="400"/>
    </row>
    <row r="4145" spans="81:81">
      <c r="CC4145" s="400"/>
    </row>
    <row r="4146" spans="81:81">
      <c r="CC4146" s="400"/>
    </row>
    <row r="4147" spans="81:81">
      <c r="CC4147" s="400"/>
    </row>
    <row r="4148" spans="81:81">
      <c r="CC4148" s="400"/>
    </row>
    <row r="4149" spans="81:81">
      <c r="CC4149" s="400"/>
    </row>
    <row r="4150" spans="81:81">
      <c r="CC4150" s="400"/>
    </row>
    <row r="4151" spans="81:81">
      <c r="CC4151" s="400"/>
    </row>
    <row r="4152" spans="81:81">
      <c r="CC4152" s="400"/>
    </row>
    <row r="4153" spans="81:81">
      <c r="CC4153" s="400"/>
    </row>
    <row r="4154" spans="81:81">
      <c r="CC4154" s="400"/>
    </row>
    <row r="4155" spans="81:81">
      <c r="CC4155" s="400"/>
    </row>
    <row r="4156" spans="81:81">
      <c r="CC4156" s="400"/>
    </row>
    <row r="4157" spans="81:81">
      <c r="CC4157" s="400"/>
    </row>
    <row r="4158" spans="81:81">
      <c r="CC4158" s="400"/>
    </row>
    <row r="4159" spans="81:81">
      <c r="CC4159" s="400"/>
    </row>
    <row r="4160" spans="81:81">
      <c r="CC4160" s="400"/>
    </row>
    <row r="4161" spans="81:81">
      <c r="CC4161" s="400"/>
    </row>
    <row r="4162" spans="81:81">
      <c r="CC4162" s="400"/>
    </row>
    <row r="4163" spans="81:81">
      <c r="CC4163" s="400"/>
    </row>
    <row r="4164" spans="81:81">
      <c r="CC4164" s="400"/>
    </row>
    <row r="4165" spans="81:81">
      <c r="CC4165" s="400"/>
    </row>
    <row r="4166" spans="81:81">
      <c r="CC4166" s="400"/>
    </row>
    <row r="4167" spans="81:81">
      <c r="CC4167" s="400"/>
    </row>
    <row r="4168" spans="81:81">
      <c r="CC4168" s="400"/>
    </row>
    <row r="4169" spans="81:81">
      <c r="CC4169" s="400"/>
    </row>
    <row r="4170" spans="81:81">
      <c r="CC4170" s="400"/>
    </row>
    <row r="4171" spans="81:81">
      <c r="CC4171" s="400"/>
    </row>
    <row r="4172" spans="81:81">
      <c r="CC4172" s="400"/>
    </row>
    <row r="4173" spans="81:81">
      <c r="CC4173" s="400"/>
    </row>
    <row r="4174" spans="81:81">
      <c r="CC4174" s="400"/>
    </row>
    <row r="4175" spans="81:81">
      <c r="CC4175" s="400"/>
    </row>
    <row r="4176" spans="81:81">
      <c r="CC4176" s="400"/>
    </row>
    <row r="4177" spans="81:81">
      <c r="CC4177" s="400"/>
    </row>
    <row r="4178" spans="81:81">
      <c r="CC4178" s="400"/>
    </row>
    <row r="4179" spans="81:81">
      <c r="CC4179" s="400"/>
    </row>
    <row r="4180" spans="81:81">
      <c r="CC4180" s="400"/>
    </row>
    <row r="4181" spans="81:81">
      <c r="CC4181" s="400"/>
    </row>
    <row r="4182" spans="81:81">
      <c r="CC4182" s="400"/>
    </row>
    <row r="4183" spans="81:81">
      <c r="CC4183" s="400"/>
    </row>
    <row r="4184" spans="81:81">
      <c r="CC4184" s="400"/>
    </row>
    <row r="4185" spans="81:81">
      <c r="CC4185" s="400"/>
    </row>
    <row r="4186" spans="81:81">
      <c r="CC4186" s="400"/>
    </row>
    <row r="4187" spans="81:81">
      <c r="CC4187" s="400"/>
    </row>
    <row r="4188" spans="81:81">
      <c r="CC4188" s="400"/>
    </row>
    <row r="4189" spans="81:81">
      <c r="CC4189" s="400"/>
    </row>
    <row r="4190" spans="81:81">
      <c r="CC4190" s="400"/>
    </row>
    <row r="4191" spans="81:81">
      <c r="CC4191" s="400"/>
    </row>
    <row r="4192" spans="81:81">
      <c r="CC4192" s="400"/>
    </row>
    <row r="4193" spans="81:81">
      <c r="CC4193" s="400"/>
    </row>
    <row r="4194" spans="81:81">
      <c r="CC4194" s="400"/>
    </row>
    <row r="4195" spans="81:81">
      <c r="CC4195" s="400"/>
    </row>
    <row r="4196" spans="81:81">
      <c r="CC4196" s="400"/>
    </row>
    <row r="4197" spans="81:81">
      <c r="CC4197" s="400"/>
    </row>
    <row r="4198" spans="81:81">
      <c r="CC4198" s="400"/>
    </row>
    <row r="4199" spans="81:81">
      <c r="CC4199" s="400"/>
    </row>
    <row r="4200" spans="81:81">
      <c r="CC4200" s="400"/>
    </row>
    <row r="4201" spans="81:81">
      <c r="CC4201" s="400"/>
    </row>
    <row r="4202" spans="81:81">
      <c r="CC4202" s="400"/>
    </row>
    <row r="4203" spans="81:81">
      <c r="CC4203" s="400"/>
    </row>
    <row r="4204" spans="81:81">
      <c r="CC4204" s="400"/>
    </row>
    <row r="4205" spans="81:81">
      <c r="CC4205" s="400"/>
    </row>
    <row r="4206" spans="81:81">
      <c r="CC4206" s="400"/>
    </row>
    <row r="4207" spans="81:81">
      <c r="CC4207" s="400"/>
    </row>
    <row r="4208" spans="81:81">
      <c r="CC4208" s="400"/>
    </row>
    <row r="4209" spans="81:81">
      <c r="CC4209" s="400"/>
    </row>
    <row r="4210" spans="81:81">
      <c r="CC4210" s="400"/>
    </row>
    <row r="4211" spans="81:81">
      <c r="CC4211" s="400"/>
    </row>
    <row r="4212" spans="81:81">
      <c r="CC4212" s="400"/>
    </row>
    <row r="4213" spans="81:81">
      <c r="CC4213" s="400"/>
    </row>
    <row r="4214" spans="81:81">
      <c r="CC4214" s="400"/>
    </row>
    <row r="4215" spans="81:81">
      <c r="CC4215" s="400"/>
    </row>
    <row r="4216" spans="81:81">
      <c r="CC4216" s="400"/>
    </row>
    <row r="4217" spans="81:81">
      <c r="CC4217" s="400"/>
    </row>
    <row r="4218" spans="81:81">
      <c r="CC4218" s="400"/>
    </row>
    <row r="4219" spans="81:81">
      <c r="CC4219" s="400"/>
    </row>
    <row r="4220" spans="81:81">
      <c r="CC4220" s="400"/>
    </row>
    <row r="4221" spans="81:81">
      <c r="CC4221" s="400"/>
    </row>
    <row r="4222" spans="81:81">
      <c r="CC4222" s="400"/>
    </row>
    <row r="4223" spans="81:81">
      <c r="CC4223" s="400"/>
    </row>
    <row r="4224" spans="81:81">
      <c r="CC4224" s="400"/>
    </row>
    <row r="4225" spans="81:81">
      <c r="CC4225" s="400"/>
    </row>
    <row r="4226" spans="81:81">
      <c r="CC4226" s="400"/>
    </row>
    <row r="4227" spans="81:81">
      <c r="CC4227" s="400"/>
    </row>
    <row r="4228" spans="81:81">
      <c r="CC4228" s="400"/>
    </row>
    <row r="4229" spans="81:81">
      <c r="CC4229" s="400"/>
    </row>
    <row r="4230" spans="81:81">
      <c r="CC4230" s="400"/>
    </row>
    <row r="4231" spans="81:81">
      <c r="CC4231" s="400"/>
    </row>
    <row r="4232" spans="81:81">
      <c r="CC4232" s="400"/>
    </row>
    <row r="4233" spans="81:81">
      <c r="CC4233" s="400"/>
    </row>
    <row r="4234" spans="81:81">
      <c r="CC4234" s="400"/>
    </row>
    <row r="4235" spans="81:81">
      <c r="CC4235" s="400"/>
    </row>
    <row r="4236" spans="81:81">
      <c r="CC4236" s="400"/>
    </row>
    <row r="4237" spans="81:81">
      <c r="CC4237" s="400"/>
    </row>
    <row r="4238" spans="81:81">
      <c r="CC4238" s="400"/>
    </row>
    <row r="4239" spans="81:81">
      <c r="CC4239" s="400"/>
    </row>
    <row r="4240" spans="81:81">
      <c r="CC4240" s="400"/>
    </row>
    <row r="4241" spans="81:81">
      <c r="CC4241" s="400"/>
    </row>
    <row r="4242" spans="81:81">
      <c r="CC4242" s="400"/>
    </row>
    <row r="4243" spans="81:81">
      <c r="CC4243" s="400"/>
    </row>
    <row r="4244" spans="81:81">
      <c r="CC4244" s="400"/>
    </row>
    <row r="4245" spans="81:81">
      <c r="CC4245" s="400"/>
    </row>
    <row r="4246" spans="81:81">
      <c r="CC4246" s="400"/>
    </row>
    <row r="4247" spans="81:81">
      <c r="CC4247" s="400"/>
    </row>
    <row r="4248" spans="81:81">
      <c r="CC4248" s="400"/>
    </row>
    <row r="4249" spans="81:81">
      <c r="CC4249" s="400"/>
    </row>
    <row r="4250" spans="81:81">
      <c r="CC4250" s="400"/>
    </row>
    <row r="4251" spans="81:81">
      <c r="CC4251" s="400"/>
    </row>
    <row r="4252" spans="81:81">
      <c r="CC4252" s="400"/>
    </row>
    <row r="4253" spans="81:81">
      <c r="CC4253" s="400"/>
    </row>
    <row r="4254" spans="81:81">
      <c r="CC4254" s="400"/>
    </row>
    <row r="4255" spans="81:81">
      <c r="CC4255" s="400"/>
    </row>
    <row r="4256" spans="81:81">
      <c r="CC4256" s="400"/>
    </row>
    <row r="4257" spans="81:81">
      <c r="CC4257" s="400"/>
    </row>
    <row r="4258" spans="81:81">
      <c r="CC4258" s="400"/>
    </row>
    <row r="4259" spans="81:81">
      <c r="CC4259" s="400"/>
    </row>
    <row r="4260" spans="81:81">
      <c r="CC4260" s="400"/>
    </row>
    <row r="4261" spans="81:81">
      <c r="CC4261" s="400"/>
    </row>
    <row r="4262" spans="81:81">
      <c r="CC4262" s="400"/>
    </row>
    <row r="4263" spans="81:81">
      <c r="CC4263" s="400"/>
    </row>
    <row r="4264" spans="81:81">
      <c r="CC4264" s="400"/>
    </row>
    <row r="4265" spans="81:81">
      <c r="CC4265" s="400"/>
    </row>
    <row r="4266" spans="81:81">
      <c r="CC4266" s="400"/>
    </row>
    <row r="4267" spans="81:81">
      <c r="CC4267" s="400"/>
    </row>
    <row r="4268" spans="81:81">
      <c r="CC4268" s="400"/>
    </row>
    <row r="4269" spans="81:81">
      <c r="CC4269" s="400"/>
    </row>
    <row r="4270" spans="81:81">
      <c r="CC4270" s="400"/>
    </row>
    <row r="4271" spans="81:81">
      <c r="CC4271" s="400"/>
    </row>
    <row r="4272" spans="81:81">
      <c r="CC4272" s="400"/>
    </row>
    <row r="4273" spans="81:81">
      <c r="CC4273" s="400"/>
    </row>
    <row r="4274" spans="81:81">
      <c r="CC4274" s="400"/>
    </row>
    <row r="4275" spans="81:81">
      <c r="CC4275" s="400"/>
    </row>
    <row r="4276" spans="81:81">
      <c r="CC4276" s="400"/>
    </row>
    <row r="4277" spans="81:81">
      <c r="CC4277" s="400"/>
    </row>
    <row r="4278" spans="81:81">
      <c r="CC4278" s="400"/>
    </row>
    <row r="4279" spans="81:81">
      <c r="CC4279" s="400"/>
    </row>
    <row r="4280" spans="81:81">
      <c r="CC4280" s="400"/>
    </row>
    <row r="4281" spans="81:81">
      <c r="CC4281" s="400"/>
    </row>
    <row r="4282" spans="81:81">
      <c r="CC4282" s="400"/>
    </row>
    <row r="4283" spans="81:81">
      <c r="CC4283" s="400"/>
    </row>
    <row r="4284" spans="81:81">
      <c r="CC4284" s="400"/>
    </row>
    <row r="4285" spans="81:81">
      <c r="CC4285" s="400"/>
    </row>
    <row r="4286" spans="81:81">
      <c r="CC4286" s="400"/>
    </row>
    <row r="4287" spans="81:81">
      <c r="CC4287" s="400"/>
    </row>
    <row r="4288" spans="81:81">
      <c r="CC4288" s="400"/>
    </row>
    <row r="4289" spans="81:81">
      <c r="CC4289" s="400"/>
    </row>
    <row r="4290" spans="81:81">
      <c r="CC4290" s="400"/>
    </row>
    <row r="4291" spans="81:81">
      <c r="CC4291" s="400"/>
    </row>
    <row r="4292" spans="81:81">
      <c r="CC4292" s="400"/>
    </row>
    <row r="4293" spans="81:81">
      <c r="CC4293" s="400"/>
    </row>
    <row r="4294" spans="81:81">
      <c r="CC4294" s="400"/>
    </row>
    <row r="4295" spans="81:81">
      <c r="CC4295" s="400"/>
    </row>
    <row r="4296" spans="81:81">
      <c r="CC4296" s="400"/>
    </row>
    <row r="4297" spans="81:81">
      <c r="CC4297" s="400"/>
    </row>
    <row r="4298" spans="81:81">
      <c r="CC4298" s="400"/>
    </row>
    <row r="4299" spans="81:81">
      <c r="CC4299" s="400"/>
    </row>
    <row r="4300" spans="81:81">
      <c r="CC4300" s="400"/>
    </row>
    <row r="4301" spans="81:81">
      <c r="CC4301" s="400"/>
    </row>
    <row r="4302" spans="81:81">
      <c r="CC4302" s="400"/>
    </row>
    <row r="4303" spans="81:81">
      <c r="CC4303" s="400"/>
    </row>
    <row r="4304" spans="81:81">
      <c r="CC4304" s="400"/>
    </row>
    <row r="4305" spans="81:81">
      <c r="CC4305" s="400"/>
    </row>
    <row r="4306" spans="81:81">
      <c r="CC4306" s="400"/>
    </row>
    <row r="4307" spans="81:81">
      <c r="CC4307" s="400"/>
    </row>
    <row r="4308" spans="81:81">
      <c r="CC4308" s="400"/>
    </row>
    <row r="4309" spans="81:81">
      <c r="CC4309" s="400"/>
    </row>
    <row r="4310" spans="81:81">
      <c r="CC4310" s="400"/>
    </row>
    <row r="4311" spans="81:81">
      <c r="CC4311" s="400"/>
    </row>
    <row r="4312" spans="81:81">
      <c r="CC4312" s="400"/>
    </row>
    <row r="4313" spans="81:81">
      <c r="CC4313" s="400"/>
    </row>
    <row r="4314" spans="81:81">
      <c r="CC4314" s="400"/>
    </row>
    <row r="4315" spans="81:81">
      <c r="CC4315" s="400"/>
    </row>
    <row r="4316" spans="81:81">
      <c r="CC4316" s="400"/>
    </row>
    <row r="4317" spans="81:81">
      <c r="CC4317" s="400"/>
    </row>
    <row r="4318" spans="81:81">
      <c r="CC4318" s="400"/>
    </row>
    <row r="4319" spans="81:81">
      <c r="CC4319" s="400"/>
    </row>
    <row r="4320" spans="81:81">
      <c r="CC4320" s="400"/>
    </row>
    <row r="4321" spans="81:81">
      <c r="CC4321" s="400"/>
    </row>
    <row r="4322" spans="81:81">
      <c r="CC4322" s="400"/>
    </row>
    <row r="4323" spans="81:81">
      <c r="CC4323" s="400"/>
    </row>
    <row r="4324" spans="81:81">
      <c r="CC4324" s="400"/>
    </row>
    <row r="4325" spans="81:81">
      <c r="CC4325" s="400"/>
    </row>
    <row r="4326" spans="81:81">
      <c r="CC4326" s="400"/>
    </row>
    <row r="4327" spans="81:81">
      <c r="CC4327" s="400"/>
    </row>
    <row r="4328" spans="81:81">
      <c r="CC4328" s="400"/>
    </row>
    <row r="4329" spans="81:81">
      <c r="CC4329" s="400"/>
    </row>
    <row r="4330" spans="81:81">
      <c r="CC4330" s="400"/>
    </row>
    <row r="4331" spans="81:81">
      <c r="CC4331" s="400"/>
    </row>
    <row r="4332" spans="81:81">
      <c r="CC4332" s="400"/>
    </row>
    <row r="4333" spans="81:81">
      <c r="CC4333" s="400"/>
    </row>
    <row r="4334" spans="81:81">
      <c r="CC4334" s="400"/>
    </row>
    <row r="4335" spans="81:81">
      <c r="CC4335" s="400"/>
    </row>
    <row r="4336" spans="81:81">
      <c r="CC4336" s="400"/>
    </row>
    <row r="4337" spans="81:81">
      <c r="CC4337" s="400"/>
    </row>
    <row r="4338" spans="81:81">
      <c r="CC4338" s="400"/>
    </row>
    <row r="4339" spans="81:81">
      <c r="CC4339" s="400"/>
    </row>
    <row r="4340" spans="81:81">
      <c r="CC4340" s="400"/>
    </row>
    <row r="4341" spans="81:81">
      <c r="CC4341" s="400"/>
    </row>
    <row r="4342" spans="81:81">
      <c r="CC4342" s="400"/>
    </row>
    <row r="4343" spans="81:81">
      <c r="CC4343" s="400"/>
    </row>
    <row r="4344" spans="81:81">
      <c r="CC4344" s="400"/>
    </row>
    <row r="4345" spans="81:81">
      <c r="CC4345" s="400"/>
    </row>
    <row r="4346" spans="81:81">
      <c r="CC4346" s="400"/>
    </row>
    <row r="4347" spans="81:81">
      <c r="CC4347" s="400"/>
    </row>
    <row r="4348" spans="81:81">
      <c r="CC4348" s="400"/>
    </row>
    <row r="4349" spans="81:81">
      <c r="CC4349" s="400"/>
    </row>
    <row r="4350" spans="81:81">
      <c r="CC4350" s="400"/>
    </row>
    <row r="4351" spans="81:81">
      <c r="CC4351" s="400"/>
    </row>
    <row r="4352" spans="81:81">
      <c r="CC4352" s="400"/>
    </row>
    <row r="4353" spans="81:81">
      <c r="CC4353" s="400"/>
    </row>
    <row r="4354" spans="81:81">
      <c r="CC4354" s="400"/>
    </row>
    <row r="4355" spans="81:81">
      <c r="CC4355" s="400"/>
    </row>
    <row r="4356" spans="81:81">
      <c r="CC4356" s="400"/>
    </row>
    <row r="4357" spans="81:81">
      <c r="CC4357" s="400"/>
    </row>
    <row r="4358" spans="81:81">
      <c r="CC4358" s="400"/>
    </row>
    <row r="4359" spans="81:81">
      <c r="CC4359" s="400"/>
    </row>
    <row r="4360" spans="81:81">
      <c r="CC4360" s="400"/>
    </row>
    <row r="4361" spans="81:81">
      <c r="CC4361" s="400"/>
    </row>
    <row r="4362" spans="81:81">
      <c r="CC4362" s="400"/>
    </row>
    <row r="4363" spans="81:81">
      <c r="CC4363" s="400"/>
    </row>
    <row r="4364" spans="81:81">
      <c r="CC4364" s="400"/>
    </row>
    <row r="4365" spans="81:81">
      <c r="CC4365" s="400"/>
    </row>
    <row r="4366" spans="81:81">
      <c r="CC4366" s="400"/>
    </row>
    <row r="4367" spans="81:81">
      <c r="CC4367" s="400"/>
    </row>
    <row r="4368" spans="81:81">
      <c r="CC4368" s="400"/>
    </row>
    <row r="4369" spans="81:81">
      <c r="CC4369" s="400"/>
    </row>
    <row r="4370" spans="81:81">
      <c r="CC4370" s="400"/>
    </row>
    <row r="4371" spans="81:81">
      <c r="CC4371" s="400"/>
    </row>
    <row r="4372" spans="81:81">
      <c r="CC4372" s="400"/>
    </row>
    <row r="4373" spans="81:81">
      <c r="CC4373" s="400"/>
    </row>
    <row r="4374" spans="81:81">
      <c r="CC4374" s="400"/>
    </row>
    <row r="4375" spans="81:81">
      <c r="CC4375" s="400"/>
    </row>
    <row r="4376" spans="81:81">
      <c r="CC4376" s="400"/>
    </row>
    <row r="4377" spans="81:81">
      <c r="CC4377" s="400"/>
    </row>
    <row r="4378" spans="81:81">
      <c r="CC4378" s="400"/>
    </row>
    <row r="4379" spans="81:81">
      <c r="CC4379" s="400"/>
    </row>
    <row r="4380" spans="81:81">
      <c r="CC4380" s="400"/>
    </row>
    <row r="4381" spans="81:81">
      <c r="CC4381" s="400"/>
    </row>
    <row r="4382" spans="81:81">
      <c r="CC4382" s="400"/>
    </row>
    <row r="4383" spans="81:81">
      <c r="CC4383" s="400"/>
    </row>
    <row r="4384" spans="81:81">
      <c r="CC4384" s="400"/>
    </row>
    <row r="4385" spans="81:81">
      <c r="CC4385" s="400"/>
    </row>
    <row r="4386" spans="81:81">
      <c r="CC4386" s="400"/>
    </row>
    <row r="4387" spans="81:81">
      <c r="CC4387" s="400"/>
    </row>
    <row r="4388" spans="81:81">
      <c r="CC4388" s="400"/>
    </row>
    <row r="4389" spans="81:81">
      <c r="CC4389" s="400"/>
    </row>
    <row r="4390" spans="81:81">
      <c r="CC4390" s="400"/>
    </row>
    <row r="4391" spans="81:81">
      <c r="CC4391" s="400"/>
    </row>
    <row r="4392" spans="81:81">
      <c r="CC4392" s="400"/>
    </row>
    <row r="4393" spans="81:81">
      <c r="CC4393" s="400"/>
    </row>
    <row r="4394" spans="81:81">
      <c r="CC4394" s="400"/>
    </row>
    <row r="4395" spans="81:81">
      <c r="CC4395" s="400"/>
    </row>
    <row r="4396" spans="81:81">
      <c r="CC4396" s="400"/>
    </row>
    <row r="4397" spans="81:81">
      <c r="CC4397" s="400"/>
    </row>
    <row r="4398" spans="81:81">
      <c r="CC4398" s="400"/>
    </row>
    <row r="4399" spans="81:81">
      <c r="CC4399" s="400"/>
    </row>
    <row r="4400" spans="81:81">
      <c r="CC4400" s="400"/>
    </row>
    <row r="4401" spans="81:81">
      <c r="CC4401" s="400"/>
    </row>
    <row r="4402" spans="81:81">
      <c r="CC4402" s="400"/>
    </row>
    <row r="4403" spans="81:81">
      <c r="CC4403" s="400"/>
    </row>
    <row r="4404" spans="81:81">
      <c r="CC4404" s="400"/>
    </row>
    <row r="4405" spans="81:81">
      <c r="CC4405" s="400"/>
    </row>
    <row r="4406" spans="81:81">
      <c r="CC4406" s="400"/>
    </row>
    <row r="4407" spans="81:81">
      <c r="CC4407" s="400"/>
    </row>
    <row r="4408" spans="81:81">
      <c r="CC4408" s="400"/>
    </row>
    <row r="4409" spans="81:81">
      <c r="CC4409" s="400"/>
    </row>
    <row r="4410" spans="81:81">
      <c r="CC4410" s="400"/>
    </row>
    <row r="4411" spans="81:81">
      <c r="CC4411" s="400"/>
    </row>
    <row r="4412" spans="81:81">
      <c r="CC4412" s="400"/>
    </row>
    <row r="4413" spans="81:81">
      <c r="CC4413" s="400"/>
    </row>
    <row r="4414" spans="81:81">
      <c r="CC4414" s="400"/>
    </row>
    <row r="4415" spans="81:81">
      <c r="CC4415" s="400"/>
    </row>
    <row r="4416" spans="81:81">
      <c r="CC4416" s="400"/>
    </row>
    <row r="4417" spans="81:81">
      <c r="CC4417" s="400"/>
    </row>
    <row r="4418" spans="81:81">
      <c r="CC4418" s="400"/>
    </row>
    <row r="4419" spans="81:81">
      <c r="CC4419" s="400"/>
    </row>
    <row r="4420" spans="81:81">
      <c r="CC4420" s="400"/>
    </row>
    <row r="4421" spans="81:81">
      <c r="CC4421" s="400"/>
    </row>
    <row r="4422" spans="81:81">
      <c r="CC4422" s="400"/>
    </row>
    <row r="4423" spans="81:81">
      <c r="CC4423" s="400"/>
    </row>
    <row r="4424" spans="81:81">
      <c r="CC4424" s="400"/>
    </row>
    <row r="4425" spans="81:81">
      <c r="CC4425" s="400"/>
    </row>
    <row r="4426" spans="81:81">
      <c r="CC4426" s="400"/>
    </row>
    <row r="4427" spans="81:81">
      <c r="CC4427" s="400"/>
    </row>
    <row r="4428" spans="81:81">
      <c r="CC4428" s="400"/>
    </row>
    <row r="4429" spans="81:81">
      <c r="CC4429" s="400"/>
    </row>
    <row r="4430" spans="81:81">
      <c r="CC4430" s="400"/>
    </row>
    <row r="4431" spans="81:81">
      <c r="CC4431" s="400"/>
    </row>
    <row r="4432" spans="81:81">
      <c r="CC4432" s="400"/>
    </row>
    <row r="4433" spans="81:81">
      <c r="CC4433" s="400"/>
    </row>
    <row r="4434" spans="81:81">
      <c r="CC4434" s="400"/>
    </row>
    <row r="4435" spans="81:81">
      <c r="CC4435" s="400"/>
    </row>
    <row r="4436" spans="81:81">
      <c r="CC4436" s="400"/>
    </row>
    <row r="4437" spans="81:81">
      <c r="CC4437" s="400"/>
    </row>
    <row r="4438" spans="81:81">
      <c r="CC4438" s="400"/>
    </row>
    <row r="4439" spans="81:81">
      <c r="CC4439" s="400"/>
    </row>
    <row r="4440" spans="81:81">
      <c r="CC4440" s="400"/>
    </row>
    <row r="4441" spans="81:81">
      <c r="CC4441" s="400"/>
    </row>
    <row r="4442" spans="81:81">
      <c r="CC4442" s="400"/>
    </row>
    <row r="4443" spans="81:81">
      <c r="CC4443" s="400"/>
    </row>
    <row r="4444" spans="81:81">
      <c r="CC4444" s="400"/>
    </row>
    <row r="4445" spans="81:81">
      <c r="CC4445" s="400"/>
    </row>
    <row r="4446" spans="81:81">
      <c r="CC4446" s="400"/>
    </row>
    <row r="4447" spans="81:81">
      <c r="CC4447" s="400"/>
    </row>
    <row r="4448" spans="81:81">
      <c r="CC4448" s="400"/>
    </row>
    <row r="4449" spans="81:81">
      <c r="CC4449" s="400"/>
    </row>
    <row r="4450" spans="81:81">
      <c r="CC4450" s="400"/>
    </row>
    <row r="4451" spans="81:81">
      <c r="CC4451" s="400"/>
    </row>
    <row r="4452" spans="81:81">
      <c r="CC4452" s="400"/>
    </row>
    <row r="4453" spans="81:81">
      <c r="CC4453" s="400"/>
    </row>
    <row r="4454" spans="81:81">
      <c r="CC4454" s="400"/>
    </row>
    <row r="4455" spans="81:81">
      <c r="CC4455" s="400"/>
    </row>
    <row r="4456" spans="81:81">
      <c r="CC4456" s="400"/>
    </row>
    <row r="4457" spans="81:81">
      <c r="CC4457" s="400"/>
    </row>
    <row r="4458" spans="81:81">
      <c r="CC4458" s="400"/>
    </row>
    <row r="4459" spans="81:81">
      <c r="CC4459" s="400"/>
    </row>
    <row r="4460" spans="81:81">
      <c r="CC4460" s="400"/>
    </row>
    <row r="4461" spans="81:81">
      <c r="CC4461" s="400"/>
    </row>
    <row r="4462" spans="81:81">
      <c r="CC4462" s="400"/>
    </row>
    <row r="4463" spans="81:81">
      <c r="CC4463" s="400"/>
    </row>
    <row r="4464" spans="81:81">
      <c r="CC4464" s="400"/>
    </row>
    <row r="4465" spans="81:81">
      <c r="CC4465" s="400"/>
    </row>
    <row r="4466" spans="81:81">
      <c r="CC4466" s="400"/>
    </row>
    <row r="4467" spans="81:81">
      <c r="CC4467" s="400"/>
    </row>
    <row r="4468" spans="81:81">
      <c r="CC4468" s="400"/>
    </row>
    <row r="4469" spans="81:81">
      <c r="CC4469" s="400"/>
    </row>
    <row r="4470" spans="81:81">
      <c r="CC4470" s="400"/>
    </row>
    <row r="4471" spans="81:81">
      <c r="CC4471" s="400"/>
    </row>
    <row r="4472" spans="81:81">
      <c r="CC4472" s="400"/>
    </row>
    <row r="4473" spans="81:81">
      <c r="CC4473" s="400"/>
    </row>
    <row r="4474" spans="81:81">
      <c r="CC4474" s="400"/>
    </row>
    <row r="4475" spans="81:81">
      <c r="CC4475" s="400"/>
    </row>
    <row r="4476" spans="81:81">
      <c r="CC4476" s="400"/>
    </row>
    <row r="4477" spans="81:81">
      <c r="CC4477" s="400"/>
    </row>
    <row r="4478" spans="81:81">
      <c r="CC4478" s="400"/>
    </row>
    <row r="4479" spans="81:81">
      <c r="CC4479" s="400"/>
    </row>
    <row r="4480" spans="81:81">
      <c r="CC4480" s="400"/>
    </row>
    <row r="4481" spans="81:81">
      <c r="CC4481" s="400"/>
    </row>
    <row r="4482" spans="81:81">
      <c r="CC4482" s="400"/>
    </row>
    <row r="4483" spans="81:81">
      <c r="CC4483" s="400"/>
    </row>
    <row r="4484" spans="81:81">
      <c r="CC4484" s="400"/>
    </row>
    <row r="4485" spans="81:81">
      <c r="CC4485" s="400"/>
    </row>
    <row r="4486" spans="81:81">
      <c r="CC4486" s="400"/>
    </row>
    <row r="4487" spans="81:81">
      <c r="CC4487" s="400"/>
    </row>
    <row r="4488" spans="81:81">
      <c r="CC4488" s="400"/>
    </row>
    <row r="4489" spans="81:81">
      <c r="CC4489" s="400"/>
    </row>
    <row r="4490" spans="81:81">
      <c r="CC4490" s="400"/>
    </row>
    <row r="4491" spans="81:81">
      <c r="CC4491" s="400"/>
    </row>
    <row r="4492" spans="81:81">
      <c r="CC4492" s="400"/>
    </row>
    <row r="4493" spans="81:81">
      <c r="CC4493" s="400"/>
    </row>
    <row r="4494" spans="81:81">
      <c r="CC4494" s="400"/>
    </row>
    <row r="4495" spans="81:81">
      <c r="CC4495" s="400"/>
    </row>
    <row r="4496" spans="81:81">
      <c r="CC4496" s="400"/>
    </row>
    <row r="4497" spans="81:81">
      <c r="CC4497" s="400"/>
    </row>
    <row r="4498" spans="81:81">
      <c r="CC4498" s="400"/>
    </row>
    <row r="4499" spans="81:81">
      <c r="CC4499" s="400"/>
    </row>
    <row r="4500" spans="81:81">
      <c r="CC4500" s="400"/>
    </row>
    <row r="4501" spans="81:81">
      <c r="CC4501" s="400"/>
    </row>
    <row r="4502" spans="81:81">
      <c r="CC4502" s="400"/>
    </row>
    <row r="4503" spans="81:81">
      <c r="CC4503" s="400"/>
    </row>
    <row r="4504" spans="81:81">
      <c r="CC4504" s="400"/>
    </row>
    <row r="4505" spans="81:81">
      <c r="CC4505" s="400"/>
    </row>
    <row r="4506" spans="81:81">
      <c r="CC4506" s="400"/>
    </row>
    <row r="4507" spans="81:81">
      <c r="CC4507" s="400"/>
    </row>
    <row r="4508" spans="81:81">
      <c r="CC4508" s="400"/>
    </row>
    <row r="4509" spans="81:81">
      <c r="CC4509" s="400"/>
    </row>
    <row r="4510" spans="81:81">
      <c r="CC4510" s="400"/>
    </row>
    <row r="4511" spans="81:81">
      <c r="CC4511" s="400"/>
    </row>
    <row r="4512" spans="81:81">
      <c r="CC4512" s="400"/>
    </row>
    <row r="4513" spans="81:81">
      <c r="CC4513" s="400"/>
    </row>
    <row r="4514" spans="81:81">
      <c r="CC4514" s="400"/>
    </row>
    <row r="4515" spans="81:81">
      <c r="CC4515" s="400"/>
    </row>
    <row r="4516" spans="81:81">
      <c r="CC4516" s="400"/>
    </row>
    <row r="4517" spans="81:81">
      <c r="CC4517" s="400"/>
    </row>
    <row r="4518" spans="81:81">
      <c r="CC4518" s="400"/>
    </row>
    <row r="4519" spans="81:81">
      <c r="CC4519" s="400"/>
    </row>
    <row r="4520" spans="81:81">
      <c r="CC4520" s="400"/>
    </row>
    <row r="4521" spans="81:81">
      <c r="CC4521" s="400"/>
    </row>
    <row r="4522" spans="81:81">
      <c r="CC4522" s="400"/>
    </row>
    <row r="4523" spans="81:81">
      <c r="CC4523" s="400"/>
    </row>
    <row r="4524" spans="81:81">
      <c r="CC4524" s="400"/>
    </row>
    <row r="4525" spans="81:81">
      <c r="CC4525" s="400"/>
    </row>
    <row r="4526" spans="81:81">
      <c r="CC4526" s="400"/>
    </row>
    <row r="4527" spans="81:81">
      <c r="CC4527" s="400"/>
    </row>
    <row r="4528" spans="81:81">
      <c r="CC4528" s="400"/>
    </row>
    <row r="4529" spans="81:81">
      <c r="CC4529" s="400"/>
    </row>
    <row r="4530" spans="81:81">
      <c r="CC4530" s="400"/>
    </row>
    <row r="4531" spans="81:81">
      <c r="CC4531" s="400"/>
    </row>
    <row r="4532" spans="81:81">
      <c r="CC4532" s="400"/>
    </row>
    <row r="4533" spans="81:81">
      <c r="CC4533" s="400"/>
    </row>
    <row r="4534" spans="81:81">
      <c r="CC4534" s="400"/>
    </row>
    <row r="4535" spans="81:81">
      <c r="CC4535" s="400"/>
    </row>
    <row r="4536" spans="81:81">
      <c r="CC4536" s="400"/>
    </row>
    <row r="4537" spans="81:81">
      <c r="CC4537" s="400"/>
    </row>
    <row r="4538" spans="81:81">
      <c r="CC4538" s="400"/>
    </row>
    <row r="4539" spans="81:81">
      <c r="CC4539" s="400"/>
    </row>
    <row r="4540" spans="81:81">
      <c r="CC4540" s="400"/>
    </row>
    <row r="4541" spans="81:81">
      <c r="CC4541" s="400"/>
    </row>
    <row r="4542" spans="81:81">
      <c r="CC4542" s="400"/>
    </row>
    <row r="4543" spans="81:81">
      <c r="CC4543" s="400"/>
    </row>
    <row r="4544" spans="81:81">
      <c r="CC4544" s="400"/>
    </row>
    <row r="4545" spans="81:81">
      <c r="CC4545" s="400"/>
    </row>
    <row r="4546" spans="81:81">
      <c r="CC4546" s="400"/>
    </row>
    <row r="4547" spans="81:81">
      <c r="CC4547" s="400"/>
    </row>
    <row r="4548" spans="81:81">
      <c r="CC4548" s="400"/>
    </row>
    <row r="4549" spans="81:81">
      <c r="CC4549" s="400"/>
    </row>
    <row r="4550" spans="81:81">
      <c r="CC4550" s="400"/>
    </row>
    <row r="4551" spans="81:81">
      <c r="CC4551" s="400"/>
    </row>
    <row r="4552" spans="81:81">
      <c r="CC4552" s="400"/>
    </row>
    <row r="4553" spans="81:81">
      <c r="CC4553" s="400"/>
    </row>
    <row r="4554" spans="81:81">
      <c r="CC4554" s="400"/>
    </row>
    <row r="4555" spans="81:81">
      <c r="CC4555" s="400"/>
    </row>
    <row r="4556" spans="81:81">
      <c r="CC4556" s="400"/>
    </row>
    <row r="4557" spans="81:81">
      <c r="CC4557" s="400"/>
    </row>
    <row r="4558" spans="81:81">
      <c r="CC4558" s="400"/>
    </row>
    <row r="4559" spans="81:81">
      <c r="CC4559" s="400"/>
    </row>
    <row r="4560" spans="81:81">
      <c r="CC4560" s="400"/>
    </row>
    <row r="4561" spans="81:81">
      <c r="CC4561" s="400"/>
    </row>
    <row r="4562" spans="81:81">
      <c r="CC4562" s="400"/>
    </row>
    <row r="4563" spans="81:81">
      <c r="CC4563" s="400"/>
    </row>
    <row r="4564" spans="81:81">
      <c r="CC4564" s="400"/>
    </row>
    <row r="4565" spans="81:81">
      <c r="CC4565" s="400"/>
    </row>
    <row r="4566" spans="81:81">
      <c r="CC4566" s="400"/>
    </row>
    <row r="4567" spans="81:81">
      <c r="CC4567" s="400"/>
    </row>
    <row r="4568" spans="81:81">
      <c r="CC4568" s="400"/>
    </row>
    <row r="4569" spans="81:81">
      <c r="CC4569" s="400"/>
    </row>
    <row r="4570" spans="81:81">
      <c r="CC4570" s="400"/>
    </row>
    <row r="4571" spans="81:81">
      <c r="CC4571" s="400"/>
    </row>
    <row r="4572" spans="81:81">
      <c r="CC4572" s="400"/>
    </row>
    <row r="4573" spans="81:81">
      <c r="CC4573" s="400"/>
    </row>
    <row r="4574" spans="81:81">
      <c r="CC4574" s="400"/>
    </row>
    <row r="4575" spans="81:81">
      <c r="CC4575" s="400"/>
    </row>
    <row r="4576" spans="81:81">
      <c r="CC4576" s="400"/>
    </row>
    <row r="4577" spans="81:81">
      <c r="CC4577" s="400"/>
    </row>
    <row r="4578" spans="81:81">
      <c r="CC4578" s="400"/>
    </row>
    <row r="4579" spans="81:81">
      <c r="CC4579" s="400"/>
    </row>
    <row r="4580" spans="81:81">
      <c r="CC4580" s="400"/>
    </row>
    <row r="4581" spans="81:81">
      <c r="CC4581" s="400"/>
    </row>
    <row r="4582" spans="81:81">
      <c r="CC4582" s="400"/>
    </row>
    <row r="4583" spans="81:81">
      <c r="CC4583" s="400"/>
    </row>
    <row r="4584" spans="81:81">
      <c r="CC4584" s="400"/>
    </row>
    <row r="4585" spans="81:81">
      <c r="CC4585" s="400"/>
    </row>
    <row r="4586" spans="81:81">
      <c r="CC4586" s="400"/>
    </row>
    <row r="4587" spans="81:81">
      <c r="CC4587" s="400"/>
    </row>
    <row r="4588" spans="81:81">
      <c r="CC4588" s="400"/>
    </row>
    <row r="4589" spans="81:81">
      <c r="CC4589" s="400"/>
    </row>
    <row r="4590" spans="81:81">
      <c r="CC4590" s="400"/>
    </row>
    <row r="4591" spans="81:81">
      <c r="CC4591" s="400"/>
    </row>
    <row r="4592" spans="81:81">
      <c r="CC4592" s="400"/>
    </row>
    <row r="4593" spans="81:81">
      <c r="CC4593" s="400"/>
    </row>
    <row r="4594" spans="81:81">
      <c r="CC4594" s="400"/>
    </row>
    <row r="4595" spans="81:81">
      <c r="CC4595" s="400"/>
    </row>
    <row r="4596" spans="81:81">
      <c r="CC4596" s="400"/>
    </row>
    <row r="4597" spans="81:81">
      <c r="CC4597" s="400"/>
    </row>
    <row r="4598" spans="81:81">
      <c r="CC4598" s="400"/>
    </row>
    <row r="4599" spans="81:81">
      <c r="CC4599" s="400"/>
    </row>
    <row r="4600" spans="81:81">
      <c r="CC4600" s="400"/>
    </row>
    <row r="4601" spans="81:81">
      <c r="CC4601" s="400"/>
    </row>
    <row r="4602" spans="81:81">
      <c r="CC4602" s="400"/>
    </row>
    <row r="4603" spans="81:81">
      <c r="CC4603" s="400"/>
    </row>
    <row r="4604" spans="81:81">
      <c r="CC4604" s="400"/>
    </row>
    <row r="4605" spans="81:81">
      <c r="CC4605" s="400"/>
    </row>
    <row r="4606" spans="81:81">
      <c r="CC4606" s="400"/>
    </row>
    <row r="4607" spans="81:81">
      <c r="CC4607" s="400"/>
    </row>
    <row r="4608" spans="81:81">
      <c r="CC4608" s="400"/>
    </row>
    <row r="4609" spans="81:81">
      <c r="CC4609" s="400"/>
    </row>
    <row r="4610" spans="81:81">
      <c r="CC4610" s="400"/>
    </row>
    <row r="4611" spans="81:81">
      <c r="CC4611" s="400"/>
    </row>
    <row r="4612" spans="81:81">
      <c r="CC4612" s="400"/>
    </row>
    <row r="4613" spans="81:81">
      <c r="CC4613" s="400"/>
    </row>
    <row r="4614" spans="81:81">
      <c r="CC4614" s="400"/>
    </row>
    <row r="4615" spans="81:81">
      <c r="CC4615" s="400"/>
    </row>
    <row r="4616" spans="81:81">
      <c r="CC4616" s="400"/>
    </row>
    <row r="4617" spans="81:81">
      <c r="CC4617" s="400"/>
    </row>
    <row r="4618" spans="81:81">
      <c r="CC4618" s="400"/>
    </row>
    <row r="4619" spans="81:81">
      <c r="CC4619" s="400"/>
    </row>
    <row r="4620" spans="81:81">
      <c r="CC4620" s="400"/>
    </row>
    <row r="4621" spans="81:81">
      <c r="CC4621" s="400"/>
    </row>
    <row r="4622" spans="81:81">
      <c r="CC4622" s="400"/>
    </row>
    <row r="4623" spans="81:81">
      <c r="CC4623" s="400"/>
    </row>
    <row r="4624" spans="81:81">
      <c r="CC4624" s="400"/>
    </row>
    <row r="4625" spans="81:81">
      <c r="CC4625" s="400"/>
    </row>
    <row r="4626" spans="81:81">
      <c r="CC4626" s="400"/>
    </row>
    <row r="4627" spans="81:81">
      <c r="CC4627" s="400"/>
    </row>
    <row r="4628" spans="81:81">
      <c r="CC4628" s="400"/>
    </row>
    <row r="4629" spans="81:81">
      <c r="CC4629" s="400"/>
    </row>
    <row r="4630" spans="81:81">
      <c r="CC4630" s="400"/>
    </row>
    <row r="4631" spans="81:81">
      <c r="CC4631" s="400"/>
    </row>
    <row r="4632" spans="81:81">
      <c r="CC4632" s="400"/>
    </row>
    <row r="4633" spans="81:81">
      <c r="CC4633" s="400"/>
    </row>
    <row r="4634" spans="81:81">
      <c r="CC4634" s="400"/>
    </row>
    <row r="4635" spans="81:81">
      <c r="CC4635" s="400"/>
    </row>
    <row r="4636" spans="81:81">
      <c r="CC4636" s="400"/>
    </row>
    <row r="4637" spans="81:81">
      <c r="CC4637" s="400"/>
    </row>
    <row r="4638" spans="81:81">
      <c r="CC4638" s="400"/>
    </row>
    <row r="4639" spans="81:81">
      <c r="CC4639" s="400"/>
    </row>
    <row r="4640" spans="81:81">
      <c r="CC4640" s="400"/>
    </row>
    <row r="4641" spans="81:81">
      <c r="CC4641" s="400"/>
    </row>
    <row r="4642" spans="81:81">
      <c r="CC4642" s="400"/>
    </row>
    <row r="4643" spans="81:81">
      <c r="CC4643" s="400"/>
    </row>
    <row r="4644" spans="81:81">
      <c r="CC4644" s="400"/>
    </row>
    <row r="4645" spans="81:81">
      <c r="CC4645" s="400"/>
    </row>
    <row r="4646" spans="81:81">
      <c r="CC4646" s="400"/>
    </row>
    <row r="4647" spans="81:81">
      <c r="CC4647" s="400"/>
    </row>
    <row r="4648" spans="81:81">
      <c r="CC4648" s="400"/>
    </row>
    <row r="4649" spans="81:81">
      <c r="CC4649" s="400"/>
    </row>
    <row r="4650" spans="81:81">
      <c r="CC4650" s="400"/>
    </row>
    <row r="4651" spans="81:81">
      <c r="CC4651" s="400"/>
    </row>
    <row r="4652" spans="81:81">
      <c r="CC4652" s="400"/>
    </row>
    <row r="4653" spans="81:81">
      <c r="CC4653" s="400"/>
    </row>
    <row r="4654" spans="81:81">
      <c r="CC4654" s="400"/>
    </row>
    <row r="4655" spans="81:81">
      <c r="CC4655" s="400"/>
    </row>
    <row r="4656" spans="81:81">
      <c r="CC4656" s="400"/>
    </row>
    <row r="4657" spans="81:81">
      <c r="CC4657" s="400"/>
    </row>
    <row r="4658" spans="81:81">
      <c r="CC4658" s="400"/>
    </row>
    <row r="4659" spans="81:81">
      <c r="CC4659" s="400"/>
    </row>
    <row r="4660" spans="81:81">
      <c r="CC4660" s="400"/>
    </row>
    <row r="4661" spans="81:81">
      <c r="CC4661" s="400"/>
    </row>
    <row r="4662" spans="81:81">
      <c r="CC4662" s="400"/>
    </row>
    <row r="4663" spans="81:81">
      <c r="CC4663" s="400"/>
    </row>
    <row r="4664" spans="81:81">
      <c r="CC4664" s="400"/>
    </row>
    <row r="4665" spans="81:81">
      <c r="CC4665" s="400"/>
    </row>
    <row r="4666" spans="81:81">
      <c r="CC4666" s="400"/>
    </row>
    <row r="4667" spans="81:81">
      <c r="CC4667" s="400"/>
    </row>
    <row r="4668" spans="81:81">
      <c r="CC4668" s="400"/>
    </row>
    <row r="4669" spans="81:81">
      <c r="CC4669" s="400"/>
    </row>
    <row r="4670" spans="81:81">
      <c r="CC4670" s="400"/>
    </row>
    <row r="4671" spans="81:81">
      <c r="CC4671" s="400"/>
    </row>
    <row r="4672" spans="81:81">
      <c r="CC4672" s="400"/>
    </row>
    <row r="4673" spans="81:81">
      <c r="CC4673" s="400"/>
    </row>
    <row r="4674" spans="81:81">
      <c r="CC4674" s="400"/>
    </row>
    <row r="4675" spans="81:81">
      <c r="CC4675" s="400"/>
    </row>
    <row r="4676" spans="81:81">
      <c r="CC4676" s="400"/>
    </row>
    <row r="4677" spans="81:81">
      <c r="CC4677" s="400"/>
    </row>
    <row r="4678" spans="81:81">
      <c r="CC4678" s="400"/>
    </row>
    <row r="4679" spans="81:81">
      <c r="CC4679" s="400"/>
    </row>
    <row r="4680" spans="81:81">
      <c r="CC4680" s="400"/>
    </row>
    <row r="4681" spans="81:81">
      <c r="CC4681" s="400"/>
    </row>
    <row r="4682" spans="81:81">
      <c r="CC4682" s="400"/>
    </row>
    <row r="4683" spans="81:81">
      <c r="CC4683" s="400"/>
    </row>
    <row r="4684" spans="81:81">
      <c r="CC4684" s="400"/>
    </row>
    <row r="4685" spans="81:81">
      <c r="CC4685" s="400"/>
    </row>
    <row r="4686" spans="81:81">
      <c r="CC4686" s="400"/>
    </row>
    <row r="4687" spans="81:81">
      <c r="CC4687" s="400"/>
    </row>
    <row r="4688" spans="81:81">
      <c r="CC4688" s="400"/>
    </row>
    <row r="4689" spans="81:81">
      <c r="CC4689" s="400"/>
    </row>
    <row r="4690" spans="81:81">
      <c r="CC4690" s="400"/>
    </row>
    <row r="4691" spans="81:81">
      <c r="CC4691" s="400"/>
    </row>
    <row r="4692" spans="81:81">
      <c r="CC4692" s="400"/>
    </row>
    <row r="4693" spans="81:81">
      <c r="CC4693" s="400"/>
    </row>
    <row r="4694" spans="81:81">
      <c r="CC4694" s="400"/>
    </row>
    <row r="4695" spans="81:81">
      <c r="CC4695" s="400"/>
    </row>
    <row r="4696" spans="81:81">
      <c r="CC4696" s="400"/>
    </row>
    <row r="4697" spans="81:81">
      <c r="CC4697" s="400"/>
    </row>
    <row r="4698" spans="81:81">
      <c r="CC4698" s="400"/>
    </row>
    <row r="4699" spans="81:81">
      <c r="CC4699" s="400"/>
    </row>
    <row r="4700" spans="81:81">
      <c r="CC4700" s="400"/>
    </row>
    <row r="4701" spans="81:81">
      <c r="CC4701" s="400"/>
    </row>
    <row r="4702" spans="81:81">
      <c r="CC4702" s="400"/>
    </row>
    <row r="4703" spans="81:81">
      <c r="CC4703" s="400"/>
    </row>
    <row r="4704" spans="81:81">
      <c r="CC4704" s="400"/>
    </row>
    <row r="4705" spans="81:81">
      <c r="CC4705" s="400"/>
    </row>
    <row r="4706" spans="81:81">
      <c r="CC4706" s="400"/>
    </row>
    <row r="4707" spans="81:81">
      <c r="CC4707" s="400"/>
    </row>
    <row r="4708" spans="81:81">
      <c r="CC4708" s="400"/>
    </row>
    <row r="4709" spans="81:81">
      <c r="CC4709" s="400"/>
    </row>
    <row r="4710" spans="81:81">
      <c r="CC4710" s="400"/>
    </row>
    <row r="4711" spans="81:81">
      <c r="CC4711" s="400"/>
    </row>
    <row r="4712" spans="81:81">
      <c r="CC4712" s="400"/>
    </row>
    <row r="4713" spans="81:81">
      <c r="CC4713" s="400"/>
    </row>
    <row r="4714" spans="81:81">
      <c r="CC4714" s="400"/>
    </row>
    <row r="4715" spans="81:81">
      <c r="CC4715" s="400"/>
    </row>
    <row r="4716" spans="81:81">
      <c r="CC4716" s="400"/>
    </row>
    <row r="4717" spans="81:81">
      <c r="CC4717" s="400"/>
    </row>
    <row r="4718" spans="81:81">
      <c r="CC4718" s="400"/>
    </row>
    <row r="4719" spans="81:81">
      <c r="CC4719" s="400"/>
    </row>
    <row r="4720" spans="81:81">
      <c r="CC4720" s="400"/>
    </row>
    <row r="4721" spans="81:81">
      <c r="CC4721" s="400"/>
    </row>
    <row r="4722" spans="81:81">
      <c r="CC4722" s="400"/>
    </row>
    <row r="4723" spans="81:81">
      <c r="CC4723" s="400"/>
    </row>
    <row r="4724" spans="81:81">
      <c r="CC4724" s="400"/>
    </row>
    <row r="4725" spans="81:81">
      <c r="CC4725" s="400"/>
    </row>
    <row r="4726" spans="81:81">
      <c r="CC4726" s="400"/>
    </row>
    <row r="4727" spans="81:81">
      <c r="CC4727" s="400"/>
    </row>
    <row r="4728" spans="81:81">
      <c r="CC4728" s="400"/>
    </row>
    <row r="4729" spans="81:81">
      <c r="CC4729" s="400"/>
    </row>
    <row r="4730" spans="81:81">
      <c r="CC4730" s="400"/>
    </row>
    <row r="4731" spans="81:81">
      <c r="CC4731" s="400"/>
    </row>
    <row r="4732" spans="81:81">
      <c r="CC4732" s="400"/>
    </row>
    <row r="4733" spans="81:81">
      <c r="CC4733" s="400"/>
    </row>
    <row r="4734" spans="81:81">
      <c r="CC4734" s="400"/>
    </row>
    <row r="4735" spans="81:81">
      <c r="CC4735" s="400"/>
    </row>
    <row r="4736" spans="81:81">
      <c r="CC4736" s="400"/>
    </row>
    <row r="4737" spans="81:81">
      <c r="CC4737" s="400"/>
    </row>
    <row r="4738" spans="81:81">
      <c r="CC4738" s="400"/>
    </row>
    <row r="4739" spans="81:81">
      <c r="CC4739" s="400"/>
    </row>
    <row r="4740" spans="81:81">
      <c r="CC4740" s="400"/>
    </row>
    <row r="4741" spans="81:81">
      <c r="CC4741" s="400"/>
    </row>
    <row r="4742" spans="81:81">
      <c r="CC4742" s="400"/>
    </row>
    <row r="4743" spans="81:81">
      <c r="CC4743" s="400"/>
    </row>
    <row r="4744" spans="81:81">
      <c r="CC4744" s="400"/>
    </row>
    <row r="4745" spans="81:81">
      <c r="CC4745" s="400"/>
    </row>
    <row r="4746" spans="81:81">
      <c r="CC4746" s="400"/>
    </row>
    <row r="4747" spans="81:81">
      <c r="CC4747" s="400"/>
    </row>
    <row r="4748" spans="81:81">
      <c r="CC4748" s="400"/>
    </row>
    <row r="4749" spans="81:81">
      <c r="CC4749" s="400"/>
    </row>
    <row r="4750" spans="81:81">
      <c r="CC4750" s="400"/>
    </row>
    <row r="4751" spans="81:81">
      <c r="CC4751" s="400"/>
    </row>
    <row r="4752" spans="81:81">
      <c r="CC4752" s="400"/>
    </row>
    <row r="4753" spans="81:81">
      <c r="CC4753" s="400"/>
    </row>
    <row r="4754" spans="81:81">
      <c r="CC4754" s="400"/>
    </row>
    <row r="4755" spans="81:81">
      <c r="CC4755" s="400"/>
    </row>
    <row r="4756" spans="81:81">
      <c r="CC4756" s="400"/>
    </row>
    <row r="4757" spans="81:81">
      <c r="CC4757" s="400"/>
    </row>
    <row r="4758" spans="81:81">
      <c r="CC4758" s="400"/>
    </row>
    <row r="4759" spans="81:81">
      <c r="CC4759" s="400"/>
    </row>
    <row r="4760" spans="81:81">
      <c r="CC4760" s="400"/>
    </row>
    <row r="4761" spans="81:81">
      <c r="CC4761" s="400"/>
    </row>
    <row r="4762" spans="81:81">
      <c r="CC4762" s="400"/>
    </row>
    <row r="4763" spans="81:81">
      <c r="CC4763" s="400"/>
    </row>
    <row r="4764" spans="81:81">
      <c r="CC4764" s="400"/>
    </row>
    <row r="4765" spans="81:81">
      <c r="CC4765" s="400"/>
    </row>
    <row r="4766" spans="81:81">
      <c r="CC4766" s="400"/>
    </row>
    <row r="4767" spans="81:81">
      <c r="CC4767" s="400"/>
    </row>
    <row r="4768" spans="81:81">
      <c r="CC4768" s="400"/>
    </row>
    <row r="4769" spans="81:81">
      <c r="CC4769" s="400"/>
    </row>
    <row r="4770" spans="81:81">
      <c r="CC4770" s="400"/>
    </row>
    <row r="4771" spans="81:81">
      <c r="CC4771" s="400"/>
    </row>
    <row r="4772" spans="81:81">
      <c r="CC4772" s="400"/>
    </row>
    <row r="4773" spans="81:81">
      <c r="CC4773" s="400"/>
    </row>
    <row r="4774" spans="81:81">
      <c r="CC4774" s="400"/>
    </row>
    <row r="4775" spans="81:81">
      <c r="CC4775" s="400"/>
    </row>
    <row r="4776" spans="81:81">
      <c r="CC4776" s="400"/>
    </row>
    <row r="4777" spans="81:81">
      <c r="CC4777" s="400"/>
    </row>
    <row r="4778" spans="81:81">
      <c r="CC4778" s="400"/>
    </row>
    <row r="4779" spans="81:81">
      <c r="CC4779" s="400"/>
    </row>
    <row r="4780" spans="81:81">
      <c r="CC4780" s="400"/>
    </row>
    <row r="4781" spans="81:81">
      <c r="CC4781" s="400"/>
    </row>
    <row r="4782" spans="81:81">
      <c r="CC4782" s="400"/>
    </row>
    <row r="4783" spans="81:81">
      <c r="CC4783" s="400"/>
    </row>
    <row r="4784" spans="81:81">
      <c r="CC4784" s="400"/>
    </row>
    <row r="4785" spans="81:81">
      <c r="CC4785" s="400"/>
    </row>
    <row r="4786" spans="81:81">
      <c r="CC4786" s="400"/>
    </row>
    <row r="4787" spans="81:81">
      <c r="CC4787" s="400"/>
    </row>
    <row r="4788" spans="81:81">
      <c r="CC4788" s="400"/>
    </row>
    <row r="4789" spans="81:81">
      <c r="CC4789" s="400"/>
    </row>
    <row r="4790" spans="81:81">
      <c r="CC4790" s="400"/>
    </row>
    <row r="4791" spans="81:81">
      <c r="CC4791" s="400"/>
    </row>
    <row r="4792" spans="81:81">
      <c r="CC4792" s="400"/>
    </row>
    <row r="4793" spans="81:81">
      <c r="CC4793" s="400"/>
    </row>
    <row r="4794" spans="81:81">
      <c r="CC4794" s="400"/>
    </row>
    <row r="4795" spans="81:81">
      <c r="CC4795" s="400"/>
    </row>
    <row r="4796" spans="81:81">
      <c r="CC4796" s="400"/>
    </row>
    <row r="4797" spans="81:81">
      <c r="CC4797" s="400"/>
    </row>
    <row r="4798" spans="81:81">
      <c r="CC4798" s="400"/>
    </row>
    <row r="4799" spans="81:81">
      <c r="CC4799" s="400"/>
    </row>
    <row r="4800" spans="81:81">
      <c r="CC4800" s="400"/>
    </row>
    <row r="4801" spans="81:81">
      <c r="CC4801" s="400"/>
    </row>
    <row r="4802" spans="81:81">
      <c r="CC4802" s="400"/>
    </row>
    <row r="4803" spans="81:81">
      <c r="CC4803" s="400"/>
    </row>
    <row r="4804" spans="81:81">
      <c r="CC4804" s="400"/>
    </row>
    <row r="4805" spans="81:81">
      <c r="CC4805" s="400"/>
    </row>
    <row r="4806" spans="81:81">
      <c r="CC4806" s="400"/>
    </row>
    <row r="4807" spans="81:81">
      <c r="CC4807" s="400"/>
    </row>
    <row r="4808" spans="81:81">
      <c r="CC4808" s="400"/>
    </row>
    <row r="4809" spans="81:81">
      <c r="CC4809" s="400"/>
    </row>
    <row r="4810" spans="81:81">
      <c r="CC4810" s="400"/>
    </row>
    <row r="4811" spans="81:81">
      <c r="CC4811" s="400"/>
    </row>
    <row r="4812" spans="81:81">
      <c r="CC4812" s="400"/>
    </row>
    <row r="4813" spans="81:81">
      <c r="CC4813" s="400"/>
    </row>
    <row r="4814" spans="81:81">
      <c r="CC4814" s="400"/>
    </row>
    <row r="4815" spans="81:81">
      <c r="CC4815" s="400"/>
    </row>
    <row r="4816" spans="81:81">
      <c r="CC4816" s="400"/>
    </row>
    <row r="4817" spans="81:81">
      <c r="CC4817" s="400"/>
    </row>
    <row r="4818" spans="81:81">
      <c r="CC4818" s="400"/>
    </row>
    <row r="4819" spans="81:81">
      <c r="CC4819" s="400"/>
    </row>
    <row r="4820" spans="81:81">
      <c r="CC4820" s="400"/>
    </row>
    <row r="4821" spans="81:81">
      <c r="CC4821" s="400"/>
    </row>
    <row r="4822" spans="81:81">
      <c r="CC4822" s="400"/>
    </row>
    <row r="4823" spans="81:81">
      <c r="CC4823" s="400"/>
    </row>
    <row r="4824" spans="81:81">
      <c r="CC4824" s="400"/>
    </row>
    <row r="4825" spans="81:81">
      <c r="CC4825" s="400"/>
    </row>
    <row r="4826" spans="81:81">
      <c r="CC4826" s="400"/>
    </row>
    <row r="4827" spans="81:81">
      <c r="CC4827" s="400"/>
    </row>
    <row r="4828" spans="81:81">
      <c r="CC4828" s="400"/>
    </row>
    <row r="4829" spans="81:81">
      <c r="CC4829" s="400"/>
    </row>
    <row r="4830" spans="81:81">
      <c r="CC4830" s="400"/>
    </row>
    <row r="4831" spans="81:81">
      <c r="CC4831" s="400"/>
    </row>
    <row r="4832" spans="81:81">
      <c r="CC4832" s="400"/>
    </row>
    <row r="4833" spans="81:81">
      <c r="CC4833" s="400"/>
    </row>
    <row r="4834" spans="81:81">
      <c r="CC4834" s="400"/>
    </row>
    <row r="4835" spans="81:81">
      <c r="CC4835" s="400"/>
    </row>
    <row r="4836" spans="81:81">
      <c r="CC4836" s="400"/>
    </row>
    <row r="4837" spans="81:81">
      <c r="CC4837" s="400"/>
    </row>
    <row r="4838" spans="81:81">
      <c r="CC4838" s="400"/>
    </row>
    <row r="4839" spans="81:81">
      <c r="CC4839" s="400"/>
    </row>
    <row r="4840" spans="81:81">
      <c r="CC4840" s="400"/>
    </row>
    <row r="4841" spans="81:81">
      <c r="CC4841" s="400"/>
    </row>
    <row r="4842" spans="81:81">
      <c r="CC4842" s="400"/>
    </row>
    <row r="4843" spans="81:81">
      <c r="CC4843" s="400"/>
    </row>
    <row r="4844" spans="81:81">
      <c r="CC4844" s="400"/>
    </row>
    <row r="4845" spans="81:81">
      <c r="CC4845" s="400"/>
    </row>
    <row r="4846" spans="81:81">
      <c r="CC4846" s="400"/>
    </row>
    <row r="4847" spans="81:81">
      <c r="CC4847" s="400"/>
    </row>
    <row r="4848" spans="81:81">
      <c r="CC4848" s="400"/>
    </row>
    <row r="4849" spans="81:81">
      <c r="CC4849" s="400"/>
    </row>
    <row r="4850" spans="81:81">
      <c r="CC4850" s="400"/>
    </row>
    <row r="4851" spans="81:81">
      <c r="CC4851" s="400"/>
    </row>
    <row r="4852" spans="81:81">
      <c r="CC4852" s="400"/>
    </row>
    <row r="4853" spans="81:81">
      <c r="CC4853" s="400"/>
    </row>
    <row r="4854" spans="81:81">
      <c r="CC4854" s="400"/>
    </row>
    <row r="4855" spans="81:81">
      <c r="CC4855" s="400"/>
    </row>
    <row r="4856" spans="81:81">
      <c r="CC4856" s="400"/>
    </row>
    <row r="4857" spans="81:81">
      <c r="CC4857" s="400"/>
    </row>
    <row r="4858" spans="81:81">
      <c r="CC4858" s="400"/>
    </row>
    <row r="4859" spans="81:81">
      <c r="CC4859" s="400"/>
    </row>
    <row r="4860" spans="81:81">
      <c r="CC4860" s="400"/>
    </row>
    <row r="4861" spans="81:81">
      <c r="CC4861" s="400"/>
    </row>
    <row r="4862" spans="81:81">
      <c r="CC4862" s="400"/>
    </row>
    <row r="4863" spans="81:81">
      <c r="CC4863" s="400"/>
    </row>
    <row r="4864" spans="81:81">
      <c r="CC4864" s="400"/>
    </row>
    <row r="4865" spans="81:81">
      <c r="CC4865" s="400"/>
    </row>
    <row r="4866" spans="81:81">
      <c r="CC4866" s="400"/>
    </row>
    <row r="4867" spans="81:81">
      <c r="CC4867" s="400"/>
    </row>
    <row r="4868" spans="81:81">
      <c r="CC4868" s="400"/>
    </row>
    <row r="4869" spans="81:81">
      <c r="CC4869" s="400"/>
    </row>
    <row r="4870" spans="81:81">
      <c r="CC4870" s="400"/>
    </row>
    <row r="4871" spans="81:81">
      <c r="CC4871" s="400"/>
    </row>
    <row r="4872" spans="81:81">
      <c r="CC4872" s="400"/>
    </row>
    <row r="4873" spans="81:81">
      <c r="CC4873" s="400"/>
    </row>
    <row r="4874" spans="81:81">
      <c r="CC4874" s="400"/>
    </row>
    <row r="4875" spans="81:81">
      <c r="CC4875" s="400"/>
    </row>
    <row r="4876" spans="81:81">
      <c r="CC4876" s="400"/>
    </row>
    <row r="4877" spans="81:81">
      <c r="CC4877" s="400"/>
    </row>
    <row r="4878" spans="81:81">
      <c r="CC4878" s="400"/>
    </row>
    <row r="4879" spans="81:81">
      <c r="CC4879" s="400"/>
    </row>
    <row r="4880" spans="81:81">
      <c r="CC4880" s="400"/>
    </row>
    <row r="4881" spans="81:81">
      <c r="CC4881" s="400"/>
    </row>
    <row r="4882" spans="81:81">
      <c r="CC4882" s="400"/>
    </row>
    <row r="4883" spans="81:81">
      <c r="CC4883" s="400"/>
    </row>
    <row r="4884" spans="81:81">
      <c r="CC4884" s="400"/>
    </row>
    <row r="4885" spans="81:81">
      <c r="CC4885" s="400"/>
    </row>
    <row r="4886" spans="81:81">
      <c r="CC4886" s="400"/>
    </row>
    <row r="4887" spans="81:81">
      <c r="CC4887" s="400"/>
    </row>
    <row r="4888" spans="81:81">
      <c r="CC4888" s="400"/>
    </row>
    <row r="4889" spans="81:81">
      <c r="CC4889" s="400"/>
    </row>
    <row r="4890" spans="81:81">
      <c r="CC4890" s="400"/>
    </row>
    <row r="4891" spans="81:81">
      <c r="CC4891" s="400"/>
    </row>
    <row r="4892" spans="81:81">
      <c r="CC4892" s="400"/>
    </row>
    <row r="4893" spans="81:81">
      <c r="CC4893" s="400"/>
    </row>
    <row r="4894" spans="81:81">
      <c r="CC4894" s="400"/>
    </row>
    <row r="4895" spans="81:81">
      <c r="CC4895" s="400"/>
    </row>
    <row r="4896" spans="81:81">
      <c r="CC4896" s="400"/>
    </row>
    <row r="4897" spans="81:81">
      <c r="CC4897" s="400"/>
    </row>
    <row r="4898" spans="81:81">
      <c r="CC4898" s="400"/>
    </row>
    <row r="4899" spans="81:81">
      <c r="CC4899" s="400"/>
    </row>
    <row r="4900" spans="81:81">
      <c r="CC4900" s="400"/>
    </row>
    <row r="4901" spans="81:81">
      <c r="CC4901" s="400"/>
    </row>
    <row r="4902" spans="81:81">
      <c r="CC4902" s="400"/>
    </row>
    <row r="4903" spans="81:81">
      <c r="CC4903" s="400"/>
    </row>
    <row r="4904" spans="81:81">
      <c r="CC4904" s="400"/>
    </row>
    <row r="4905" spans="81:81">
      <c r="CC4905" s="400"/>
    </row>
    <row r="4906" spans="81:81">
      <c r="CC4906" s="400"/>
    </row>
    <row r="4907" spans="81:81">
      <c r="CC4907" s="400"/>
    </row>
    <row r="4908" spans="81:81">
      <c r="CC4908" s="400"/>
    </row>
    <row r="4909" spans="81:81">
      <c r="CC4909" s="400"/>
    </row>
    <row r="4910" spans="81:81">
      <c r="CC4910" s="400"/>
    </row>
    <row r="4911" spans="81:81">
      <c r="CC4911" s="400"/>
    </row>
    <row r="4912" spans="81:81">
      <c r="CC4912" s="400"/>
    </row>
    <row r="4913" spans="81:81">
      <c r="CC4913" s="400"/>
    </row>
    <row r="4914" spans="81:81">
      <c r="CC4914" s="400"/>
    </row>
    <row r="4915" spans="81:81">
      <c r="CC4915" s="400"/>
    </row>
    <row r="4916" spans="81:81">
      <c r="CC4916" s="400"/>
    </row>
    <row r="4917" spans="81:81">
      <c r="CC4917" s="400"/>
    </row>
    <row r="4918" spans="81:81">
      <c r="CC4918" s="400"/>
    </row>
    <row r="4919" spans="81:81">
      <c r="CC4919" s="400"/>
    </row>
    <row r="4920" spans="81:81">
      <c r="CC4920" s="400"/>
    </row>
    <row r="4921" spans="81:81">
      <c r="CC4921" s="400"/>
    </row>
    <row r="4922" spans="81:81">
      <c r="CC4922" s="400"/>
    </row>
    <row r="4923" spans="81:81">
      <c r="CC4923" s="400"/>
    </row>
    <row r="4924" spans="81:81">
      <c r="CC4924" s="400"/>
    </row>
    <row r="4925" spans="81:81">
      <c r="CC4925" s="400"/>
    </row>
    <row r="4926" spans="81:81">
      <c r="CC4926" s="400"/>
    </row>
    <row r="4927" spans="81:81">
      <c r="CC4927" s="400"/>
    </row>
    <row r="4928" spans="81:81">
      <c r="CC4928" s="400"/>
    </row>
    <row r="4929" spans="81:81">
      <c r="CC4929" s="400"/>
    </row>
    <row r="4930" spans="81:81">
      <c r="CC4930" s="400"/>
    </row>
    <row r="4931" spans="81:81">
      <c r="CC4931" s="400"/>
    </row>
    <row r="4932" spans="81:81">
      <c r="CC4932" s="400"/>
    </row>
    <row r="4933" spans="81:81">
      <c r="CC4933" s="400"/>
    </row>
    <row r="4934" spans="81:81">
      <c r="CC4934" s="400"/>
    </row>
    <row r="4935" spans="81:81">
      <c r="CC4935" s="400"/>
    </row>
    <row r="4936" spans="81:81">
      <c r="CC4936" s="400"/>
    </row>
    <row r="4937" spans="81:81">
      <c r="CC4937" s="400"/>
    </row>
    <row r="4938" spans="81:81">
      <c r="CC4938" s="400"/>
    </row>
    <row r="4939" spans="81:81">
      <c r="CC4939" s="400"/>
    </row>
    <row r="4940" spans="81:81">
      <c r="CC4940" s="400"/>
    </row>
    <row r="4941" spans="81:81">
      <c r="CC4941" s="400"/>
    </row>
    <row r="4942" spans="81:81">
      <c r="CC4942" s="400"/>
    </row>
    <row r="4943" spans="81:81">
      <c r="CC4943" s="400"/>
    </row>
    <row r="4944" spans="81:81">
      <c r="CC4944" s="400"/>
    </row>
    <row r="4945" spans="81:81">
      <c r="CC4945" s="400"/>
    </row>
    <row r="4946" spans="81:81">
      <c r="CC4946" s="400"/>
    </row>
    <row r="4947" spans="81:81">
      <c r="CC4947" s="400"/>
    </row>
    <row r="4948" spans="81:81">
      <c r="CC4948" s="400"/>
    </row>
    <row r="4949" spans="81:81">
      <c r="CC4949" s="400"/>
    </row>
    <row r="4950" spans="81:81">
      <c r="CC4950" s="400"/>
    </row>
    <row r="4951" spans="81:81">
      <c r="CC4951" s="400"/>
    </row>
    <row r="4952" spans="81:81">
      <c r="CC4952" s="400"/>
    </row>
    <row r="4953" spans="81:81">
      <c r="CC4953" s="400"/>
    </row>
    <row r="4954" spans="81:81">
      <c r="CC4954" s="400"/>
    </row>
    <row r="4955" spans="81:81">
      <c r="CC4955" s="400"/>
    </row>
    <row r="4956" spans="81:81">
      <c r="CC4956" s="400"/>
    </row>
    <row r="4957" spans="81:81">
      <c r="CC4957" s="400"/>
    </row>
    <row r="4958" spans="81:81">
      <c r="CC4958" s="400"/>
    </row>
    <row r="4959" spans="81:81">
      <c r="CC4959" s="400"/>
    </row>
    <row r="4960" spans="81:81">
      <c r="CC4960" s="400"/>
    </row>
    <row r="4961" spans="81:81">
      <c r="CC4961" s="400"/>
    </row>
    <row r="4962" spans="81:81">
      <c r="CC4962" s="400"/>
    </row>
    <row r="4963" spans="81:81">
      <c r="CC4963" s="400"/>
    </row>
    <row r="4964" spans="81:81">
      <c r="CC4964" s="400"/>
    </row>
    <row r="4965" spans="81:81">
      <c r="CC4965" s="400"/>
    </row>
    <row r="4966" spans="81:81">
      <c r="CC4966" s="400"/>
    </row>
    <row r="4967" spans="81:81">
      <c r="CC4967" s="400"/>
    </row>
    <row r="4968" spans="81:81">
      <c r="CC4968" s="400"/>
    </row>
    <row r="4969" spans="81:81">
      <c r="CC4969" s="400"/>
    </row>
    <row r="4970" spans="81:81">
      <c r="CC4970" s="400"/>
    </row>
    <row r="4971" spans="81:81">
      <c r="CC4971" s="400"/>
    </row>
    <row r="4972" spans="81:81">
      <c r="CC4972" s="400"/>
    </row>
    <row r="4973" spans="81:81">
      <c r="CC4973" s="400"/>
    </row>
    <row r="4974" spans="81:81">
      <c r="CC4974" s="400"/>
    </row>
    <row r="4975" spans="81:81">
      <c r="CC4975" s="400"/>
    </row>
    <row r="4976" spans="81:81">
      <c r="CC4976" s="400"/>
    </row>
    <row r="4977" spans="81:81">
      <c r="CC4977" s="400"/>
    </row>
    <row r="4978" spans="81:81">
      <c r="CC4978" s="400"/>
    </row>
    <row r="4979" spans="81:81">
      <c r="CC4979" s="400"/>
    </row>
    <row r="4980" spans="81:81">
      <c r="CC4980" s="400"/>
    </row>
    <row r="4981" spans="81:81">
      <c r="CC4981" s="400"/>
    </row>
    <row r="4982" spans="81:81">
      <c r="CC4982" s="400"/>
    </row>
    <row r="4983" spans="81:81">
      <c r="CC4983" s="400"/>
    </row>
    <row r="4984" spans="81:81">
      <c r="CC4984" s="400"/>
    </row>
    <row r="4985" spans="81:81">
      <c r="CC4985" s="400"/>
    </row>
    <row r="4986" spans="81:81">
      <c r="CC4986" s="400"/>
    </row>
    <row r="4987" spans="81:81">
      <c r="CC4987" s="400"/>
    </row>
    <row r="4988" spans="81:81">
      <c r="CC4988" s="400"/>
    </row>
    <row r="4989" spans="81:81">
      <c r="CC4989" s="400"/>
    </row>
    <row r="4990" spans="81:81">
      <c r="CC4990" s="400"/>
    </row>
    <row r="4991" spans="81:81">
      <c r="CC4991" s="400"/>
    </row>
    <row r="4992" spans="81:81">
      <c r="CC4992" s="400"/>
    </row>
    <row r="4993" spans="81:81">
      <c r="CC4993" s="400"/>
    </row>
    <row r="4994" spans="81:81">
      <c r="CC4994" s="400"/>
    </row>
    <row r="4995" spans="81:81">
      <c r="CC4995" s="400"/>
    </row>
    <row r="4996" spans="81:81">
      <c r="CC4996" s="400"/>
    </row>
    <row r="4997" spans="81:81">
      <c r="CC4997" s="400"/>
    </row>
    <row r="4998" spans="81:81">
      <c r="CC4998" s="400"/>
    </row>
    <row r="4999" spans="81:81">
      <c r="CC4999" s="400"/>
    </row>
    <row r="5000" spans="81:81">
      <c r="CC5000" s="400"/>
    </row>
    <row r="5001" spans="81:81">
      <c r="CC5001" s="400"/>
    </row>
    <row r="5002" spans="81:81">
      <c r="CC5002" s="400"/>
    </row>
    <row r="5003" spans="81:81">
      <c r="CC5003" s="400"/>
    </row>
    <row r="5004" spans="81:81">
      <c r="CC5004" s="400"/>
    </row>
    <row r="5005" spans="81:81">
      <c r="CC5005" s="400"/>
    </row>
    <row r="5006" spans="81:81">
      <c r="CC5006" s="400"/>
    </row>
    <row r="5007" spans="81:81">
      <c r="CC5007" s="400"/>
    </row>
    <row r="5008" spans="81:81">
      <c r="CC5008" s="400"/>
    </row>
    <row r="5009" spans="81:81">
      <c r="CC5009" s="400"/>
    </row>
    <row r="5010" spans="81:81">
      <c r="CC5010" s="400"/>
    </row>
    <row r="5011" spans="81:81">
      <c r="CC5011" s="400"/>
    </row>
    <row r="5012" spans="81:81">
      <c r="CC5012" s="400"/>
    </row>
    <row r="5013" spans="81:81">
      <c r="CC5013" s="400"/>
    </row>
    <row r="5014" spans="81:81">
      <c r="CC5014" s="400"/>
    </row>
    <row r="5015" spans="81:81">
      <c r="CC5015" s="400"/>
    </row>
    <row r="5016" spans="81:81">
      <c r="CC5016" s="400"/>
    </row>
    <row r="5017" spans="81:81">
      <c r="CC5017" s="400"/>
    </row>
    <row r="5018" spans="81:81">
      <c r="CC5018" s="400"/>
    </row>
    <row r="5019" spans="81:81">
      <c r="CC5019" s="400"/>
    </row>
    <row r="5020" spans="81:81">
      <c r="CC5020" s="400"/>
    </row>
    <row r="5021" spans="81:81">
      <c r="CC5021" s="400"/>
    </row>
    <row r="5022" spans="81:81">
      <c r="CC5022" s="400"/>
    </row>
    <row r="5023" spans="81:81">
      <c r="CC5023" s="400"/>
    </row>
    <row r="5024" spans="81:81">
      <c r="CC5024" s="400"/>
    </row>
    <row r="5025" spans="81:81">
      <c r="CC5025" s="400"/>
    </row>
    <row r="5026" spans="81:81">
      <c r="CC5026" s="400"/>
    </row>
    <row r="5027" spans="81:81">
      <c r="CC5027" s="400"/>
    </row>
    <row r="5028" spans="81:81">
      <c r="CC5028" s="400"/>
    </row>
    <row r="5029" spans="81:81">
      <c r="CC5029" s="400"/>
    </row>
    <row r="5030" spans="81:81">
      <c r="CC5030" s="400"/>
    </row>
    <row r="5031" spans="81:81">
      <c r="CC5031" s="400"/>
    </row>
    <row r="5032" spans="81:81">
      <c r="CC5032" s="400"/>
    </row>
    <row r="5033" spans="81:81">
      <c r="CC5033" s="400"/>
    </row>
    <row r="5034" spans="81:81">
      <c r="CC5034" s="400"/>
    </row>
    <row r="5035" spans="81:81">
      <c r="CC5035" s="400"/>
    </row>
    <row r="5036" spans="81:81">
      <c r="CC5036" s="400"/>
    </row>
    <row r="5037" spans="81:81">
      <c r="CC5037" s="400"/>
    </row>
    <row r="5038" spans="81:81">
      <c r="CC5038" s="400"/>
    </row>
    <row r="5039" spans="81:81">
      <c r="CC5039" s="400"/>
    </row>
    <row r="5040" spans="81:81">
      <c r="CC5040" s="400"/>
    </row>
    <row r="5041" spans="81:81">
      <c r="CC5041" s="400"/>
    </row>
    <row r="5042" spans="81:81">
      <c r="CC5042" s="400"/>
    </row>
    <row r="5043" spans="81:81">
      <c r="CC5043" s="400"/>
    </row>
    <row r="5044" spans="81:81">
      <c r="CC5044" s="400"/>
    </row>
    <row r="5045" spans="81:81">
      <c r="CC5045" s="400"/>
    </row>
    <row r="5046" spans="81:81">
      <c r="CC5046" s="400"/>
    </row>
    <row r="5047" spans="81:81">
      <c r="CC5047" s="400"/>
    </row>
    <row r="5048" spans="81:81">
      <c r="CC5048" s="400"/>
    </row>
    <row r="5049" spans="81:81">
      <c r="CC5049" s="400"/>
    </row>
    <row r="5050" spans="81:81">
      <c r="CC5050" s="400"/>
    </row>
    <row r="5051" spans="81:81">
      <c r="CC5051" s="400"/>
    </row>
    <row r="5052" spans="81:81">
      <c r="CC5052" s="400"/>
    </row>
    <row r="5053" spans="81:81">
      <c r="CC5053" s="400"/>
    </row>
    <row r="5054" spans="81:81">
      <c r="CC5054" s="400"/>
    </row>
    <row r="5055" spans="81:81">
      <c r="CC5055" s="400"/>
    </row>
    <row r="5056" spans="81:81">
      <c r="CC5056" s="400"/>
    </row>
    <row r="5057" spans="81:81">
      <c r="CC5057" s="400"/>
    </row>
    <row r="5058" spans="81:81">
      <c r="CC5058" s="400"/>
    </row>
    <row r="5059" spans="81:81">
      <c r="CC5059" s="400"/>
    </row>
    <row r="5060" spans="81:81">
      <c r="CC5060" s="400"/>
    </row>
    <row r="5061" spans="81:81">
      <c r="CC5061" s="400"/>
    </row>
    <row r="5062" spans="81:81">
      <c r="CC5062" s="400"/>
    </row>
    <row r="5063" spans="81:81">
      <c r="CC5063" s="400"/>
    </row>
    <row r="5064" spans="81:81">
      <c r="CC5064" s="400"/>
    </row>
    <row r="5065" spans="81:81">
      <c r="CC5065" s="400"/>
    </row>
    <row r="5066" spans="81:81">
      <c r="CC5066" s="400"/>
    </row>
    <row r="5067" spans="81:81">
      <c r="CC5067" s="400"/>
    </row>
    <row r="5068" spans="81:81">
      <c r="CC5068" s="400"/>
    </row>
    <row r="5069" spans="81:81">
      <c r="CC5069" s="400"/>
    </row>
    <row r="5070" spans="81:81">
      <c r="CC5070" s="400"/>
    </row>
    <row r="5071" spans="81:81">
      <c r="CC5071" s="400"/>
    </row>
    <row r="5072" spans="81:81">
      <c r="CC5072" s="400"/>
    </row>
    <row r="5073" spans="81:81">
      <c r="CC5073" s="400"/>
    </row>
    <row r="5074" spans="81:81">
      <c r="CC5074" s="400"/>
    </row>
    <row r="5075" spans="81:81">
      <c r="CC5075" s="400"/>
    </row>
    <row r="5076" spans="81:81">
      <c r="CC5076" s="400"/>
    </row>
    <row r="5077" spans="81:81">
      <c r="CC5077" s="400"/>
    </row>
    <row r="5078" spans="81:81">
      <c r="CC5078" s="400"/>
    </row>
    <row r="5079" spans="81:81">
      <c r="CC5079" s="400"/>
    </row>
    <row r="5080" spans="81:81">
      <c r="CC5080" s="400"/>
    </row>
    <row r="5081" spans="81:81">
      <c r="CC5081" s="400"/>
    </row>
    <row r="5082" spans="81:81">
      <c r="CC5082" s="400"/>
    </row>
    <row r="5083" spans="81:81">
      <c r="CC5083" s="400"/>
    </row>
    <row r="5084" spans="81:81">
      <c r="CC5084" s="400"/>
    </row>
    <row r="5085" spans="81:81">
      <c r="CC5085" s="400"/>
    </row>
    <row r="5086" spans="81:81">
      <c r="CC5086" s="400"/>
    </row>
    <row r="5087" spans="81:81">
      <c r="CC5087" s="400"/>
    </row>
    <row r="5088" spans="81:81">
      <c r="CC5088" s="400"/>
    </row>
    <row r="5089" spans="81:81">
      <c r="CC5089" s="400"/>
    </row>
    <row r="5090" spans="81:81">
      <c r="CC5090" s="400"/>
    </row>
    <row r="5091" spans="81:81">
      <c r="CC5091" s="400"/>
    </row>
    <row r="5092" spans="81:81">
      <c r="CC5092" s="400"/>
    </row>
    <row r="5093" spans="81:81">
      <c r="CC5093" s="400"/>
    </row>
    <row r="5094" spans="81:81">
      <c r="CC5094" s="400"/>
    </row>
    <row r="5095" spans="81:81">
      <c r="CC5095" s="400"/>
    </row>
    <row r="5096" spans="81:81">
      <c r="CC5096" s="400"/>
    </row>
    <row r="5097" spans="81:81">
      <c r="CC5097" s="400"/>
    </row>
    <row r="5098" spans="81:81">
      <c r="CC5098" s="400"/>
    </row>
    <row r="5099" spans="81:81">
      <c r="CC5099" s="400"/>
    </row>
    <row r="5100" spans="81:81">
      <c r="CC5100" s="400"/>
    </row>
    <row r="5101" spans="81:81">
      <c r="CC5101" s="400"/>
    </row>
    <row r="5102" spans="81:81">
      <c r="CC5102" s="400"/>
    </row>
    <row r="5103" spans="81:81">
      <c r="CC5103" s="400"/>
    </row>
    <row r="5104" spans="81:81">
      <c r="CC5104" s="400"/>
    </row>
    <row r="5105" spans="81:81">
      <c r="CC5105" s="400"/>
    </row>
    <row r="5106" spans="81:81">
      <c r="CC5106" s="400"/>
    </row>
    <row r="5107" spans="81:81">
      <c r="CC5107" s="400"/>
    </row>
    <row r="5108" spans="81:81">
      <c r="CC5108" s="400"/>
    </row>
    <row r="5109" spans="81:81">
      <c r="CC5109" s="400"/>
    </row>
    <row r="5110" spans="81:81">
      <c r="CC5110" s="400"/>
    </row>
    <row r="5111" spans="81:81">
      <c r="CC5111" s="400"/>
    </row>
    <row r="5112" spans="81:81">
      <c r="CC5112" s="400"/>
    </row>
    <row r="5113" spans="81:81">
      <c r="CC5113" s="400"/>
    </row>
    <row r="5114" spans="81:81">
      <c r="CC5114" s="400"/>
    </row>
    <row r="5115" spans="81:81">
      <c r="CC5115" s="400"/>
    </row>
    <row r="5116" spans="81:81">
      <c r="CC5116" s="400"/>
    </row>
    <row r="5117" spans="81:81">
      <c r="CC5117" s="400"/>
    </row>
    <row r="5118" spans="81:81">
      <c r="CC5118" s="400"/>
    </row>
    <row r="5119" spans="81:81">
      <c r="CC5119" s="400"/>
    </row>
    <row r="5120" spans="81:81">
      <c r="CC5120" s="400"/>
    </row>
    <row r="5121" spans="81:81">
      <c r="CC5121" s="400"/>
    </row>
    <row r="5122" spans="81:81">
      <c r="CC5122" s="400"/>
    </row>
    <row r="5123" spans="81:81">
      <c r="CC5123" s="400"/>
    </row>
    <row r="5124" spans="81:81">
      <c r="CC5124" s="400"/>
    </row>
    <row r="5125" spans="81:81">
      <c r="CC5125" s="400"/>
    </row>
    <row r="5126" spans="81:81">
      <c r="CC5126" s="400"/>
    </row>
    <row r="5127" spans="81:81">
      <c r="CC5127" s="400"/>
    </row>
    <row r="5128" spans="81:81">
      <c r="CC5128" s="400"/>
    </row>
    <row r="5129" spans="81:81">
      <c r="CC5129" s="400"/>
    </row>
    <row r="5130" spans="81:81">
      <c r="CC5130" s="400"/>
    </row>
    <row r="5131" spans="81:81">
      <c r="CC5131" s="400"/>
    </row>
    <row r="5132" spans="81:81">
      <c r="CC5132" s="400"/>
    </row>
    <row r="5133" spans="81:81">
      <c r="CC5133" s="400"/>
    </row>
    <row r="5134" spans="81:81">
      <c r="CC5134" s="400"/>
    </row>
    <row r="5135" spans="81:81">
      <c r="CC5135" s="400"/>
    </row>
    <row r="5136" spans="81:81">
      <c r="CC5136" s="400"/>
    </row>
    <row r="5137" spans="81:81">
      <c r="CC5137" s="400"/>
    </row>
    <row r="5138" spans="81:81">
      <c r="CC5138" s="400"/>
    </row>
    <row r="5139" spans="81:81">
      <c r="CC5139" s="400"/>
    </row>
    <row r="5140" spans="81:81">
      <c r="CC5140" s="400"/>
    </row>
    <row r="5141" spans="81:81">
      <c r="CC5141" s="400"/>
    </row>
    <row r="5142" spans="81:81">
      <c r="CC5142" s="400"/>
    </row>
    <row r="5143" spans="81:81">
      <c r="CC5143" s="400"/>
    </row>
    <row r="5144" spans="81:81">
      <c r="CC5144" s="400"/>
    </row>
    <row r="5145" spans="81:81">
      <c r="CC5145" s="400"/>
    </row>
    <row r="5146" spans="81:81">
      <c r="CC5146" s="400"/>
    </row>
    <row r="5147" spans="81:81">
      <c r="CC5147" s="400"/>
    </row>
    <row r="5148" spans="81:81">
      <c r="CC5148" s="400"/>
    </row>
    <row r="5149" spans="81:81">
      <c r="CC5149" s="400"/>
    </row>
    <row r="5150" spans="81:81">
      <c r="CC5150" s="400"/>
    </row>
    <row r="5151" spans="81:81">
      <c r="CC5151" s="400"/>
    </row>
    <row r="5152" spans="81:81">
      <c r="CC5152" s="400"/>
    </row>
    <row r="5153" spans="81:81">
      <c r="CC5153" s="400"/>
    </row>
    <row r="5154" spans="81:81">
      <c r="CC5154" s="400"/>
    </row>
    <row r="5155" spans="81:81">
      <c r="CC5155" s="400"/>
    </row>
    <row r="5156" spans="81:81">
      <c r="CC5156" s="400"/>
    </row>
    <row r="5157" spans="81:81">
      <c r="CC5157" s="400"/>
    </row>
    <row r="5158" spans="81:81">
      <c r="CC5158" s="400"/>
    </row>
    <row r="5159" spans="81:81">
      <c r="CC5159" s="400"/>
    </row>
    <row r="5160" spans="81:81">
      <c r="CC5160" s="400"/>
    </row>
    <row r="5161" spans="81:81">
      <c r="CC5161" s="400"/>
    </row>
    <row r="5162" spans="81:81">
      <c r="CC5162" s="400"/>
    </row>
    <row r="5163" spans="81:81">
      <c r="CC5163" s="400"/>
    </row>
    <row r="5164" spans="81:81">
      <c r="CC5164" s="400"/>
    </row>
    <row r="5165" spans="81:81">
      <c r="CC5165" s="400"/>
    </row>
    <row r="5166" spans="81:81">
      <c r="CC5166" s="400"/>
    </row>
    <row r="5167" spans="81:81">
      <c r="CC5167" s="400"/>
    </row>
    <row r="5168" spans="81:81">
      <c r="CC5168" s="400"/>
    </row>
    <row r="5169" spans="81:81">
      <c r="CC5169" s="400"/>
    </row>
    <row r="5170" spans="81:81">
      <c r="CC5170" s="400"/>
    </row>
    <row r="5171" spans="81:81">
      <c r="CC5171" s="400"/>
    </row>
    <row r="5172" spans="81:81">
      <c r="CC5172" s="400"/>
    </row>
    <row r="5173" spans="81:81">
      <c r="CC5173" s="400"/>
    </row>
    <row r="5174" spans="81:81">
      <c r="CC5174" s="400"/>
    </row>
    <row r="5175" spans="81:81">
      <c r="CC5175" s="400"/>
    </row>
    <row r="5176" spans="81:81">
      <c r="CC5176" s="400"/>
    </row>
    <row r="5177" spans="81:81">
      <c r="CC5177" s="400"/>
    </row>
    <row r="5178" spans="81:81">
      <c r="CC5178" s="400"/>
    </row>
    <row r="5179" spans="81:81">
      <c r="CC5179" s="400"/>
    </row>
    <row r="5180" spans="81:81">
      <c r="CC5180" s="400"/>
    </row>
    <row r="5181" spans="81:81">
      <c r="CC5181" s="400"/>
    </row>
    <row r="5182" spans="81:81">
      <c r="CC5182" s="400"/>
    </row>
    <row r="5183" spans="81:81">
      <c r="CC5183" s="400"/>
    </row>
    <row r="5184" spans="81:81">
      <c r="CC5184" s="400"/>
    </row>
    <row r="5185" spans="81:81">
      <c r="CC5185" s="400"/>
    </row>
    <row r="5186" spans="81:81">
      <c r="CC5186" s="400"/>
    </row>
    <row r="5187" spans="81:81">
      <c r="CC5187" s="400"/>
    </row>
    <row r="5188" spans="81:81">
      <c r="CC5188" s="400"/>
    </row>
    <row r="5189" spans="81:81">
      <c r="CC5189" s="400"/>
    </row>
    <row r="5190" spans="81:81">
      <c r="CC5190" s="400"/>
    </row>
    <row r="5191" spans="81:81">
      <c r="CC5191" s="400"/>
    </row>
    <row r="5192" spans="81:81">
      <c r="CC5192" s="400"/>
    </row>
    <row r="5193" spans="81:81">
      <c r="CC5193" s="400"/>
    </row>
    <row r="5194" spans="81:81">
      <c r="CC5194" s="400"/>
    </row>
    <row r="5195" spans="81:81">
      <c r="CC5195" s="400"/>
    </row>
    <row r="5196" spans="81:81">
      <c r="CC5196" s="400"/>
    </row>
    <row r="5197" spans="81:81">
      <c r="CC5197" s="400"/>
    </row>
    <row r="5198" spans="81:81">
      <c r="CC5198" s="400"/>
    </row>
    <row r="5199" spans="81:81">
      <c r="CC5199" s="400"/>
    </row>
    <row r="5200" spans="81:81">
      <c r="CC5200" s="400"/>
    </row>
    <row r="5201" spans="81:81">
      <c r="CC5201" s="400"/>
    </row>
    <row r="5202" spans="81:81">
      <c r="CC5202" s="400"/>
    </row>
    <row r="5203" spans="81:81">
      <c r="CC5203" s="400"/>
    </row>
    <row r="5204" spans="81:81">
      <c r="CC5204" s="400"/>
    </row>
    <row r="5205" spans="81:81">
      <c r="CC5205" s="400"/>
    </row>
    <row r="5206" spans="81:81">
      <c r="CC5206" s="400"/>
    </row>
    <row r="5207" spans="81:81">
      <c r="CC5207" s="400"/>
    </row>
    <row r="5208" spans="81:81">
      <c r="CC5208" s="400"/>
    </row>
    <row r="5209" spans="81:81">
      <c r="CC5209" s="400"/>
    </row>
    <row r="5210" spans="81:81">
      <c r="CC5210" s="400"/>
    </row>
    <row r="5211" spans="81:81">
      <c r="CC5211" s="400"/>
    </row>
    <row r="5212" spans="81:81">
      <c r="CC5212" s="400"/>
    </row>
    <row r="5213" spans="81:81">
      <c r="CC5213" s="400"/>
    </row>
    <row r="5214" spans="81:81">
      <c r="CC5214" s="400"/>
    </row>
    <row r="5215" spans="81:81">
      <c r="CC5215" s="400"/>
    </row>
    <row r="5216" spans="81:81">
      <c r="CC5216" s="400"/>
    </row>
    <row r="5217" spans="81:81">
      <c r="CC5217" s="400"/>
    </row>
    <row r="5218" spans="81:81">
      <c r="CC5218" s="400"/>
    </row>
    <row r="5219" spans="81:81">
      <c r="CC5219" s="400"/>
    </row>
    <row r="5220" spans="81:81">
      <c r="CC5220" s="400"/>
    </row>
    <row r="5221" spans="81:81">
      <c r="CC5221" s="400"/>
    </row>
    <row r="5222" spans="81:81">
      <c r="CC5222" s="400"/>
    </row>
    <row r="5223" spans="81:81">
      <c r="CC5223" s="400"/>
    </row>
    <row r="5224" spans="81:81">
      <c r="CC5224" s="400"/>
    </row>
    <row r="5225" spans="81:81">
      <c r="CC5225" s="400"/>
    </row>
    <row r="5226" spans="81:81">
      <c r="CC5226" s="400"/>
    </row>
    <row r="5227" spans="81:81">
      <c r="CC5227" s="400"/>
    </row>
    <row r="5228" spans="81:81">
      <c r="CC5228" s="400"/>
    </row>
    <row r="5229" spans="81:81">
      <c r="CC5229" s="400"/>
    </row>
    <row r="5230" spans="81:81">
      <c r="CC5230" s="400"/>
    </row>
    <row r="5231" spans="81:81">
      <c r="CC5231" s="400"/>
    </row>
    <row r="5232" spans="81:81">
      <c r="CC5232" s="400"/>
    </row>
    <row r="5233" spans="81:81">
      <c r="CC5233" s="400"/>
    </row>
    <row r="5234" spans="81:81">
      <c r="CC5234" s="400"/>
    </row>
    <row r="5235" spans="81:81">
      <c r="CC5235" s="400"/>
    </row>
    <row r="5236" spans="81:81">
      <c r="CC5236" s="400"/>
    </row>
    <row r="5237" spans="81:81">
      <c r="CC5237" s="400"/>
    </row>
    <row r="5238" spans="81:81">
      <c r="CC5238" s="400"/>
    </row>
    <row r="5239" spans="81:81">
      <c r="CC5239" s="400"/>
    </row>
    <row r="5240" spans="81:81">
      <c r="CC5240" s="400"/>
    </row>
    <row r="5241" spans="81:81">
      <c r="CC5241" s="400"/>
    </row>
    <row r="5242" spans="81:81">
      <c r="CC5242" s="400"/>
    </row>
    <row r="5243" spans="81:81">
      <c r="CC5243" s="400"/>
    </row>
    <row r="5244" spans="81:81">
      <c r="CC5244" s="400"/>
    </row>
    <row r="5245" spans="81:81">
      <c r="CC5245" s="400"/>
    </row>
    <row r="5246" spans="81:81">
      <c r="CC5246" s="400"/>
    </row>
    <row r="5247" spans="81:81">
      <c r="CC5247" s="400"/>
    </row>
    <row r="5248" spans="81:81">
      <c r="CC5248" s="400"/>
    </row>
    <row r="5249" spans="81:81">
      <c r="CC5249" s="400"/>
    </row>
    <row r="5250" spans="81:81">
      <c r="CC5250" s="400"/>
    </row>
    <row r="5251" spans="81:81">
      <c r="CC5251" s="400"/>
    </row>
    <row r="5252" spans="81:81">
      <c r="CC5252" s="400"/>
    </row>
    <row r="5253" spans="81:81">
      <c r="CC5253" s="400"/>
    </row>
    <row r="5254" spans="81:81">
      <c r="CC5254" s="400"/>
    </row>
    <row r="5255" spans="81:81">
      <c r="CC5255" s="400"/>
    </row>
    <row r="5256" spans="81:81">
      <c r="CC5256" s="400"/>
    </row>
    <row r="5257" spans="81:81">
      <c r="CC5257" s="400"/>
    </row>
    <row r="5258" spans="81:81">
      <c r="CC5258" s="400"/>
    </row>
    <row r="5259" spans="81:81">
      <c r="CC5259" s="400"/>
    </row>
    <row r="5260" spans="81:81">
      <c r="CC5260" s="400"/>
    </row>
    <row r="5261" spans="81:81">
      <c r="CC5261" s="400"/>
    </row>
    <row r="5262" spans="81:81">
      <c r="CC5262" s="400"/>
    </row>
    <row r="5263" spans="81:81">
      <c r="CC5263" s="400"/>
    </row>
    <row r="5264" spans="81:81">
      <c r="CC5264" s="400"/>
    </row>
    <row r="5265" spans="81:81">
      <c r="CC5265" s="400"/>
    </row>
    <row r="5266" spans="81:81">
      <c r="CC5266" s="400"/>
    </row>
    <row r="5267" spans="81:81">
      <c r="CC5267" s="400"/>
    </row>
    <row r="5268" spans="81:81">
      <c r="CC5268" s="400"/>
    </row>
    <row r="5269" spans="81:81">
      <c r="CC5269" s="400"/>
    </row>
    <row r="5270" spans="81:81">
      <c r="CC5270" s="400"/>
    </row>
    <row r="5271" spans="81:81">
      <c r="CC5271" s="400"/>
    </row>
    <row r="5272" spans="81:81">
      <c r="CC5272" s="400"/>
    </row>
    <row r="5273" spans="81:81">
      <c r="CC5273" s="400"/>
    </row>
    <row r="5274" spans="81:81">
      <c r="CC5274" s="400"/>
    </row>
    <row r="5275" spans="81:81">
      <c r="CC5275" s="400"/>
    </row>
    <row r="5276" spans="81:81">
      <c r="CC5276" s="400"/>
    </row>
    <row r="5277" spans="81:81">
      <c r="CC5277" s="400"/>
    </row>
    <row r="5278" spans="81:81">
      <c r="CC5278" s="400"/>
    </row>
    <row r="5279" spans="81:81">
      <c r="CC5279" s="400"/>
    </row>
    <row r="5280" spans="81:81">
      <c r="CC5280" s="400"/>
    </row>
    <row r="5281" spans="81:81">
      <c r="CC5281" s="400"/>
    </row>
    <row r="5282" spans="81:81">
      <c r="CC5282" s="400"/>
    </row>
    <row r="5283" spans="81:81">
      <c r="CC5283" s="400"/>
    </row>
    <row r="5284" spans="81:81">
      <c r="CC5284" s="400"/>
    </row>
    <row r="5285" spans="81:81">
      <c r="CC5285" s="400"/>
    </row>
    <row r="5286" spans="81:81">
      <c r="CC5286" s="400"/>
    </row>
    <row r="5287" spans="81:81">
      <c r="CC5287" s="400"/>
    </row>
    <row r="5288" spans="81:81">
      <c r="CC5288" s="400"/>
    </row>
    <row r="5289" spans="81:81">
      <c r="CC5289" s="400"/>
    </row>
    <row r="5290" spans="81:81">
      <c r="CC5290" s="400"/>
    </row>
    <row r="5291" spans="81:81">
      <c r="CC5291" s="400"/>
    </row>
    <row r="5292" spans="81:81">
      <c r="CC5292" s="400"/>
    </row>
    <row r="5293" spans="81:81">
      <c r="CC5293" s="400"/>
    </row>
    <row r="5294" spans="81:81">
      <c r="CC5294" s="400"/>
    </row>
    <row r="5295" spans="81:81">
      <c r="CC5295" s="400"/>
    </row>
    <row r="5296" spans="81:81">
      <c r="CC5296" s="400"/>
    </row>
    <row r="5297" spans="81:81">
      <c r="CC5297" s="400"/>
    </row>
    <row r="5298" spans="81:81">
      <c r="CC5298" s="400"/>
    </row>
    <row r="5299" spans="81:81">
      <c r="CC5299" s="400"/>
    </row>
    <row r="5300" spans="81:81">
      <c r="CC5300" s="400"/>
    </row>
    <row r="5301" spans="81:81">
      <c r="CC5301" s="400"/>
    </row>
    <row r="5302" spans="81:81">
      <c r="CC5302" s="400"/>
    </row>
    <row r="5303" spans="81:81">
      <c r="CC5303" s="400"/>
    </row>
    <row r="5304" spans="81:81">
      <c r="CC5304" s="400"/>
    </row>
    <row r="5305" spans="81:81">
      <c r="CC5305" s="400"/>
    </row>
    <row r="5306" spans="81:81">
      <c r="CC5306" s="400"/>
    </row>
    <row r="5307" spans="81:81">
      <c r="CC5307" s="400"/>
    </row>
    <row r="5308" spans="81:81">
      <c r="CC5308" s="400"/>
    </row>
    <row r="5309" spans="81:81">
      <c r="CC5309" s="400"/>
    </row>
    <row r="5310" spans="81:81">
      <c r="CC5310" s="400"/>
    </row>
    <row r="5311" spans="81:81">
      <c r="CC5311" s="400"/>
    </row>
    <row r="5312" spans="81:81">
      <c r="CC5312" s="400"/>
    </row>
    <row r="5313" spans="81:81">
      <c r="CC5313" s="400"/>
    </row>
    <row r="5314" spans="81:81">
      <c r="CC5314" s="400"/>
    </row>
    <row r="5315" spans="81:81">
      <c r="CC5315" s="400"/>
    </row>
    <row r="5316" spans="81:81">
      <c r="CC5316" s="400"/>
    </row>
    <row r="5317" spans="81:81">
      <c r="CC5317" s="400"/>
    </row>
    <row r="5318" spans="81:81">
      <c r="CC5318" s="400"/>
    </row>
    <row r="5319" spans="81:81">
      <c r="CC5319" s="400"/>
    </row>
    <row r="5320" spans="81:81">
      <c r="CC5320" s="400"/>
    </row>
    <row r="5321" spans="81:81">
      <c r="CC5321" s="400"/>
    </row>
    <row r="5322" spans="81:81">
      <c r="CC5322" s="400"/>
    </row>
    <row r="5323" spans="81:81">
      <c r="CC5323" s="400"/>
    </row>
    <row r="5324" spans="81:81">
      <c r="CC5324" s="400"/>
    </row>
    <row r="5325" spans="81:81">
      <c r="CC5325" s="400"/>
    </row>
    <row r="5326" spans="81:81">
      <c r="CC5326" s="400"/>
    </row>
    <row r="5327" spans="81:81">
      <c r="CC5327" s="400"/>
    </row>
    <row r="5328" spans="81:81">
      <c r="CC5328" s="400"/>
    </row>
    <row r="5329" spans="81:81">
      <c r="CC5329" s="400"/>
    </row>
    <row r="5330" spans="81:81">
      <c r="CC5330" s="400"/>
    </row>
    <row r="5331" spans="81:81">
      <c r="CC5331" s="400"/>
    </row>
    <row r="5332" spans="81:81">
      <c r="CC5332" s="400"/>
    </row>
    <row r="5333" spans="81:81">
      <c r="CC5333" s="400"/>
    </row>
    <row r="5334" spans="81:81">
      <c r="CC5334" s="400"/>
    </row>
    <row r="5335" spans="81:81">
      <c r="CC5335" s="400"/>
    </row>
    <row r="5336" spans="81:81">
      <c r="CC5336" s="400"/>
    </row>
    <row r="5337" spans="81:81">
      <c r="CC5337" s="400"/>
    </row>
    <row r="5338" spans="81:81">
      <c r="CC5338" s="400"/>
    </row>
    <row r="5339" spans="81:81">
      <c r="CC5339" s="400"/>
    </row>
    <row r="5340" spans="81:81">
      <c r="CC5340" s="400"/>
    </row>
    <row r="5341" spans="81:81">
      <c r="CC5341" s="400"/>
    </row>
    <row r="5342" spans="81:81">
      <c r="CC5342" s="400"/>
    </row>
    <row r="5343" spans="81:81">
      <c r="CC5343" s="400"/>
    </row>
    <row r="5344" spans="81:81">
      <c r="CC5344" s="400"/>
    </row>
    <row r="5345" spans="81:81">
      <c r="CC5345" s="400"/>
    </row>
    <row r="5346" spans="81:81">
      <c r="CC5346" s="400"/>
    </row>
    <row r="5347" spans="81:81">
      <c r="CC5347" s="400"/>
    </row>
    <row r="5348" spans="81:81">
      <c r="CC5348" s="400"/>
    </row>
    <row r="5349" spans="81:81">
      <c r="CC5349" s="400"/>
    </row>
    <row r="5350" spans="81:81">
      <c r="CC5350" s="400"/>
    </row>
    <row r="5351" spans="81:81">
      <c r="CC5351" s="400"/>
    </row>
    <row r="5352" spans="81:81">
      <c r="CC5352" s="400"/>
    </row>
    <row r="5353" spans="81:81">
      <c r="CC5353" s="400"/>
    </row>
    <row r="5354" spans="81:81">
      <c r="CC5354" s="400"/>
    </row>
    <row r="5355" spans="81:81">
      <c r="CC5355" s="400"/>
    </row>
    <row r="5356" spans="81:81">
      <c r="CC5356" s="400"/>
    </row>
    <row r="5357" spans="81:81">
      <c r="CC5357" s="400"/>
    </row>
    <row r="5358" spans="81:81">
      <c r="CC5358" s="400"/>
    </row>
    <row r="5359" spans="81:81">
      <c r="CC5359" s="400"/>
    </row>
    <row r="5360" spans="81:81">
      <c r="CC5360" s="400"/>
    </row>
    <row r="5361" spans="81:81">
      <c r="CC5361" s="400"/>
    </row>
    <row r="5362" spans="81:81">
      <c r="CC5362" s="400"/>
    </row>
    <row r="5363" spans="81:81">
      <c r="CC5363" s="400"/>
    </row>
    <row r="5364" spans="81:81">
      <c r="CC5364" s="400"/>
    </row>
    <row r="5365" spans="81:81">
      <c r="CC5365" s="400"/>
    </row>
    <row r="5366" spans="81:81">
      <c r="CC5366" s="400"/>
    </row>
    <row r="5367" spans="81:81">
      <c r="CC5367" s="400"/>
    </row>
    <row r="5368" spans="81:81">
      <c r="CC5368" s="400"/>
    </row>
    <row r="5369" spans="81:81">
      <c r="CC5369" s="400"/>
    </row>
    <row r="5370" spans="81:81">
      <c r="CC5370" s="400"/>
    </row>
    <row r="5371" spans="81:81">
      <c r="CC5371" s="400"/>
    </row>
    <row r="5372" spans="81:81">
      <c r="CC5372" s="400"/>
    </row>
    <row r="5373" spans="81:81">
      <c r="CC5373" s="400"/>
    </row>
    <row r="5374" spans="81:81">
      <c r="CC5374" s="400"/>
    </row>
    <row r="5375" spans="81:81">
      <c r="CC5375" s="400"/>
    </row>
    <row r="5376" spans="81:81">
      <c r="CC5376" s="400"/>
    </row>
    <row r="5377" spans="81:81">
      <c r="CC5377" s="400"/>
    </row>
    <row r="5378" spans="81:81">
      <c r="CC5378" s="400"/>
    </row>
    <row r="5379" spans="81:81">
      <c r="CC5379" s="400"/>
    </row>
    <row r="5380" spans="81:81">
      <c r="CC5380" s="400"/>
    </row>
    <row r="5381" spans="81:81">
      <c r="CC5381" s="400"/>
    </row>
    <row r="5382" spans="81:81">
      <c r="CC5382" s="400"/>
    </row>
    <row r="5383" spans="81:81">
      <c r="CC5383" s="400"/>
    </row>
    <row r="5384" spans="81:81">
      <c r="CC5384" s="400"/>
    </row>
    <row r="5385" spans="81:81">
      <c r="CC5385" s="400"/>
    </row>
    <row r="5386" spans="81:81">
      <c r="CC5386" s="400"/>
    </row>
    <row r="5387" spans="81:81">
      <c r="CC5387" s="400"/>
    </row>
    <row r="5388" spans="81:81">
      <c r="CC5388" s="400"/>
    </row>
    <row r="5389" spans="81:81">
      <c r="CC5389" s="400"/>
    </row>
    <row r="5390" spans="81:81">
      <c r="CC5390" s="400"/>
    </row>
    <row r="5391" spans="81:81">
      <c r="CC5391" s="400"/>
    </row>
    <row r="5392" spans="81:81">
      <c r="CC5392" s="400"/>
    </row>
    <row r="5393" spans="81:81">
      <c r="CC5393" s="400"/>
    </row>
    <row r="5394" spans="81:81">
      <c r="CC5394" s="400"/>
    </row>
    <row r="5395" spans="81:81">
      <c r="CC5395" s="400"/>
    </row>
    <row r="5396" spans="81:81">
      <c r="CC5396" s="400"/>
    </row>
    <row r="5397" spans="81:81">
      <c r="CC5397" s="400"/>
    </row>
    <row r="5398" spans="81:81">
      <c r="CC5398" s="400"/>
    </row>
    <row r="5399" spans="81:81">
      <c r="CC5399" s="400"/>
    </row>
    <row r="5400" spans="81:81">
      <c r="CC5400" s="400"/>
    </row>
    <row r="5401" spans="81:81">
      <c r="CC5401" s="400"/>
    </row>
    <row r="5402" spans="81:81">
      <c r="CC5402" s="400"/>
    </row>
    <row r="5403" spans="81:81">
      <c r="CC5403" s="400"/>
    </row>
    <row r="5404" spans="81:81">
      <c r="CC5404" s="400"/>
    </row>
    <row r="5405" spans="81:81">
      <c r="CC5405" s="400"/>
    </row>
    <row r="5406" spans="81:81">
      <c r="CC5406" s="400"/>
    </row>
    <row r="5407" spans="81:81">
      <c r="CC5407" s="400"/>
    </row>
    <row r="5408" spans="81:81">
      <c r="CC5408" s="400"/>
    </row>
    <row r="5409" spans="81:81">
      <c r="CC5409" s="400"/>
    </row>
    <row r="5410" spans="81:81">
      <c r="CC5410" s="400"/>
    </row>
    <row r="5411" spans="81:81">
      <c r="CC5411" s="400"/>
    </row>
    <row r="5412" spans="81:81">
      <c r="CC5412" s="400"/>
    </row>
    <row r="5413" spans="81:81">
      <c r="CC5413" s="400"/>
    </row>
    <row r="5414" spans="81:81">
      <c r="CC5414" s="400"/>
    </row>
    <row r="5415" spans="81:81">
      <c r="CC5415" s="400"/>
    </row>
    <row r="5416" spans="81:81">
      <c r="CC5416" s="400"/>
    </row>
    <row r="5417" spans="81:81">
      <c r="CC5417" s="400"/>
    </row>
    <row r="5418" spans="81:81">
      <c r="CC5418" s="400"/>
    </row>
    <row r="5419" spans="81:81">
      <c r="CC5419" s="400"/>
    </row>
    <row r="5420" spans="81:81">
      <c r="CC5420" s="400"/>
    </row>
    <row r="5421" spans="81:81">
      <c r="CC5421" s="400"/>
    </row>
    <row r="5422" spans="81:81">
      <c r="CC5422" s="400"/>
    </row>
    <row r="5423" spans="81:81">
      <c r="CC5423" s="400"/>
    </row>
    <row r="5424" spans="81:81">
      <c r="CC5424" s="400"/>
    </row>
    <row r="5425" spans="81:81">
      <c r="CC5425" s="400"/>
    </row>
    <row r="5426" spans="81:81">
      <c r="CC5426" s="400"/>
    </row>
    <row r="5427" spans="81:81">
      <c r="CC5427" s="400"/>
    </row>
    <row r="5428" spans="81:81">
      <c r="CC5428" s="400"/>
    </row>
    <row r="5429" spans="81:81">
      <c r="CC5429" s="400"/>
    </row>
    <row r="5430" spans="81:81">
      <c r="CC5430" s="400"/>
    </row>
    <row r="5431" spans="81:81">
      <c r="CC5431" s="400"/>
    </row>
    <row r="5432" spans="81:81">
      <c r="CC5432" s="400"/>
    </row>
    <row r="5433" spans="81:81">
      <c r="CC5433" s="400"/>
    </row>
    <row r="5434" spans="81:81">
      <c r="CC5434" s="400"/>
    </row>
    <row r="5435" spans="81:81">
      <c r="CC5435" s="400"/>
    </row>
    <row r="5436" spans="81:81">
      <c r="CC5436" s="400"/>
    </row>
    <row r="5437" spans="81:81">
      <c r="CC5437" s="400"/>
    </row>
    <row r="5438" spans="81:81">
      <c r="CC5438" s="400"/>
    </row>
    <row r="5439" spans="81:81">
      <c r="CC5439" s="400"/>
    </row>
    <row r="5440" spans="81:81">
      <c r="CC5440" s="400"/>
    </row>
    <row r="5441" spans="81:81">
      <c r="CC5441" s="400"/>
    </row>
    <row r="5442" spans="81:81">
      <c r="CC5442" s="400"/>
    </row>
    <row r="5443" spans="81:81">
      <c r="CC5443" s="400"/>
    </row>
    <row r="5444" spans="81:81">
      <c r="CC5444" s="400"/>
    </row>
    <row r="5445" spans="81:81">
      <c r="CC5445" s="400"/>
    </row>
    <row r="5446" spans="81:81">
      <c r="CC5446" s="400"/>
    </row>
    <row r="5447" spans="81:81">
      <c r="CC5447" s="400"/>
    </row>
    <row r="5448" spans="81:81">
      <c r="CC5448" s="400"/>
    </row>
    <row r="5449" spans="81:81">
      <c r="CC5449" s="400"/>
    </row>
    <row r="5450" spans="81:81">
      <c r="CC5450" s="400"/>
    </row>
    <row r="5451" spans="81:81">
      <c r="CC5451" s="400"/>
    </row>
    <row r="5452" spans="81:81">
      <c r="CC5452" s="400"/>
    </row>
    <row r="5453" spans="81:81">
      <c r="CC5453" s="400"/>
    </row>
    <row r="5454" spans="81:81">
      <c r="CC5454" s="400"/>
    </row>
    <row r="5455" spans="81:81">
      <c r="CC5455" s="400"/>
    </row>
    <row r="5456" spans="81:81">
      <c r="CC5456" s="400"/>
    </row>
    <row r="5457" spans="81:81">
      <c r="CC5457" s="400"/>
    </row>
    <row r="5458" spans="81:81">
      <c r="CC5458" s="400"/>
    </row>
    <row r="5459" spans="81:81">
      <c r="CC5459" s="400"/>
    </row>
    <row r="5460" spans="81:81">
      <c r="CC5460" s="400"/>
    </row>
    <row r="5461" spans="81:81">
      <c r="CC5461" s="400"/>
    </row>
    <row r="5462" spans="81:81">
      <c r="CC5462" s="400"/>
    </row>
    <row r="5463" spans="81:81">
      <c r="CC5463" s="400"/>
    </row>
    <row r="5464" spans="81:81">
      <c r="CC5464" s="400"/>
    </row>
    <row r="5465" spans="81:81">
      <c r="CC5465" s="400"/>
    </row>
    <row r="5466" spans="81:81">
      <c r="CC5466" s="400"/>
    </row>
    <row r="5467" spans="81:81">
      <c r="CC5467" s="400"/>
    </row>
    <row r="5468" spans="81:81">
      <c r="CC5468" s="400"/>
    </row>
    <row r="5469" spans="81:81">
      <c r="CC5469" s="400"/>
    </row>
    <row r="5470" spans="81:81">
      <c r="CC5470" s="400"/>
    </row>
    <row r="5471" spans="81:81">
      <c r="CC5471" s="400"/>
    </row>
    <row r="5472" spans="81:81">
      <c r="CC5472" s="400"/>
    </row>
    <row r="5473" spans="81:81">
      <c r="CC5473" s="400"/>
    </row>
    <row r="5474" spans="81:81">
      <c r="CC5474" s="400"/>
    </row>
    <row r="5475" spans="81:81">
      <c r="CC5475" s="400"/>
    </row>
    <row r="5476" spans="81:81">
      <c r="CC5476" s="400"/>
    </row>
    <row r="5477" spans="81:81">
      <c r="CC5477" s="400"/>
    </row>
    <row r="5478" spans="81:81">
      <c r="CC5478" s="400"/>
    </row>
    <row r="5479" spans="81:81">
      <c r="CC5479" s="400"/>
    </row>
    <row r="5480" spans="81:81">
      <c r="CC5480" s="400"/>
    </row>
    <row r="5481" spans="81:81">
      <c r="CC5481" s="400"/>
    </row>
    <row r="5482" spans="81:81">
      <c r="CC5482" s="400"/>
    </row>
    <row r="5483" spans="81:81">
      <c r="CC5483" s="400"/>
    </row>
    <row r="5484" spans="81:81">
      <c r="CC5484" s="400"/>
    </row>
    <row r="5485" spans="81:81">
      <c r="CC5485" s="400"/>
    </row>
    <row r="5486" spans="81:81">
      <c r="CC5486" s="400"/>
    </row>
    <row r="5487" spans="81:81">
      <c r="CC5487" s="400"/>
    </row>
    <row r="5488" spans="81:81">
      <c r="CC5488" s="400"/>
    </row>
    <row r="5489" spans="81:81">
      <c r="CC5489" s="400"/>
    </row>
    <row r="5490" spans="81:81">
      <c r="CC5490" s="400"/>
    </row>
    <row r="5491" spans="81:81">
      <c r="CC5491" s="400"/>
    </row>
    <row r="5492" spans="81:81">
      <c r="CC5492" s="400"/>
    </row>
    <row r="5493" spans="81:81">
      <c r="CC5493" s="400"/>
    </row>
    <row r="5494" spans="81:81">
      <c r="CC5494" s="400"/>
    </row>
    <row r="5495" spans="81:81">
      <c r="CC5495" s="400"/>
    </row>
    <row r="5496" spans="81:81">
      <c r="CC5496" s="400"/>
    </row>
    <row r="5497" spans="81:81">
      <c r="CC5497" s="400"/>
    </row>
    <row r="5498" spans="81:81">
      <c r="CC5498" s="400"/>
    </row>
    <row r="5499" spans="81:81">
      <c r="CC5499" s="400"/>
    </row>
    <row r="5500" spans="81:81">
      <c r="CC5500" s="400"/>
    </row>
    <row r="5501" spans="81:81">
      <c r="CC5501" s="400"/>
    </row>
    <row r="5502" spans="81:81">
      <c r="CC5502" s="400"/>
    </row>
    <row r="5503" spans="81:81">
      <c r="CC5503" s="400"/>
    </row>
    <row r="5504" spans="81:81">
      <c r="CC5504" s="400"/>
    </row>
    <row r="5505" spans="81:81">
      <c r="CC5505" s="400"/>
    </row>
    <row r="5506" spans="81:81">
      <c r="CC5506" s="400"/>
    </row>
    <row r="5507" spans="81:81">
      <c r="CC5507" s="400"/>
    </row>
    <row r="5508" spans="81:81">
      <c r="CC5508" s="400"/>
    </row>
    <row r="5509" spans="81:81">
      <c r="CC5509" s="400"/>
    </row>
    <row r="5510" spans="81:81">
      <c r="CC5510" s="400"/>
    </row>
    <row r="5511" spans="81:81">
      <c r="CC5511" s="400"/>
    </row>
    <row r="5512" spans="81:81">
      <c r="CC5512" s="400"/>
    </row>
    <row r="5513" spans="81:81">
      <c r="CC5513" s="400"/>
    </row>
    <row r="5514" spans="81:81">
      <c r="CC5514" s="400"/>
    </row>
    <row r="5515" spans="81:81">
      <c r="CC5515" s="400"/>
    </row>
    <row r="5516" spans="81:81">
      <c r="CC5516" s="400"/>
    </row>
    <row r="5517" spans="81:81">
      <c r="CC5517" s="400"/>
    </row>
    <row r="5518" spans="81:81">
      <c r="CC5518" s="400"/>
    </row>
    <row r="5519" spans="81:81">
      <c r="CC5519" s="400"/>
    </row>
    <row r="5520" spans="81:81">
      <c r="CC5520" s="400"/>
    </row>
    <row r="5521" spans="81:81">
      <c r="CC5521" s="400"/>
    </row>
    <row r="5522" spans="81:81">
      <c r="CC5522" s="400"/>
    </row>
    <row r="5523" spans="81:81">
      <c r="CC5523" s="400"/>
    </row>
    <row r="5524" spans="81:81">
      <c r="CC5524" s="400"/>
    </row>
    <row r="5525" spans="81:81">
      <c r="CC5525" s="400"/>
    </row>
    <row r="5526" spans="81:81">
      <c r="CC5526" s="400"/>
    </row>
    <row r="5527" spans="81:81">
      <c r="CC5527" s="400"/>
    </row>
    <row r="5528" spans="81:81">
      <c r="CC5528" s="400"/>
    </row>
    <row r="5529" spans="81:81">
      <c r="CC5529" s="400"/>
    </row>
    <row r="5530" spans="81:81">
      <c r="CC5530" s="400"/>
    </row>
    <row r="5531" spans="81:81">
      <c r="CC5531" s="400"/>
    </row>
    <row r="5532" spans="81:81">
      <c r="CC5532" s="400"/>
    </row>
    <row r="5533" spans="81:81">
      <c r="CC5533" s="400"/>
    </row>
    <row r="5534" spans="81:81">
      <c r="CC5534" s="400"/>
    </row>
    <row r="5535" spans="81:81">
      <c r="CC5535" s="400"/>
    </row>
    <row r="5536" spans="81:81">
      <c r="CC5536" s="400"/>
    </row>
    <row r="5537" spans="81:81">
      <c r="CC5537" s="400"/>
    </row>
    <row r="5538" spans="81:81">
      <c r="CC5538" s="400"/>
    </row>
    <row r="5539" spans="81:81">
      <c r="CC5539" s="400"/>
    </row>
    <row r="5540" spans="81:81">
      <c r="CC5540" s="400"/>
    </row>
    <row r="5541" spans="81:81">
      <c r="CC5541" s="400"/>
    </row>
    <row r="5542" spans="81:81">
      <c r="CC5542" s="400"/>
    </row>
    <row r="5543" spans="81:81">
      <c r="CC5543" s="400"/>
    </row>
    <row r="5544" spans="81:81">
      <c r="CC5544" s="400"/>
    </row>
    <row r="5545" spans="81:81">
      <c r="CC5545" s="400"/>
    </row>
    <row r="5546" spans="81:81">
      <c r="CC5546" s="400"/>
    </row>
    <row r="5547" spans="81:81">
      <c r="CC5547" s="400"/>
    </row>
    <row r="5548" spans="81:81">
      <c r="CC5548" s="400"/>
    </row>
    <row r="5549" spans="81:81">
      <c r="CC5549" s="400"/>
    </row>
    <row r="5550" spans="81:81">
      <c r="CC5550" s="400"/>
    </row>
    <row r="5551" spans="81:81">
      <c r="CC5551" s="400"/>
    </row>
    <row r="5552" spans="81:81">
      <c r="CC5552" s="400"/>
    </row>
    <row r="5553" spans="81:81">
      <c r="CC5553" s="400"/>
    </row>
    <row r="5554" spans="81:81">
      <c r="CC5554" s="400"/>
    </row>
    <row r="5555" spans="81:81">
      <c r="CC5555" s="400"/>
    </row>
    <row r="5556" spans="81:81">
      <c r="CC5556" s="400"/>
    </row>
    <row r="5557" spans="81:81">
      <c r="CC5557" s="400"/>
    </row>
    <row r="5558" spans="81:81">
      <c r="CC5558" s="400"/>
    </row>
    <row r="5559" spans="81:81">
      <c r="CC5559" s="400"/>
    </row>
    <row r="5560" spans="81:81">
      <c r="CC5560" s="400"/>
    </row>
    <row r="5561" spans="81:81">
      <c r="CC5561" s="400"/>
    </row>
    <row r="5562" spans="81:81">
      <c r="CC5562" s="400"/>
    </row>
    <row r="5563" spans="81:81">
      <c r="CC5563" s="400"/>
    </row>
    <row r="5564" spans="81:81">
      <c r="CC5564" s="400"/>
    </row>
    <row r="5565" spans="81:81">
      <c r="CC5565" s="400"/>
    </row>
    <row r="5566" spans="81:81">
      <c r="CC5566" s="400"/>
    </row>
    <row r="5567" spans="81:81">
      <c r="CC5567" s="400"/>
    </row>
    <row r="5568" spans="81:81">
      <c r="CC5568" s="400"/>
    </row>
    <row r="5569" spans="81:81">
      <c r="CC5569" s="400"/>
    </row>
    <row r="5570" spans="81:81">
      <c r="CC5570" s="400"/>
    </row>
    <row r="5571" spans="81:81">
      <c r="CC5571" s="400"/>
    </row>
    <row r="5572" spans="81:81">
      <c r="CC5572" s="400"/>
    </row>
    <row r="5573" spans="81:81">
      <c r="CC5573" s="400"/>
    </row>
    <row r="5574" spans="81:81">
      <c r="CC5574" s="400"/>
    </row>
    <row r="5575" spans="81:81">
      <c r="CC5575" s="400"/>
    </row>
    <row r="5576" spans="81:81">
      <c r="CC5576" s="400"/>
    </row>
    <row r="5577" spans="81:81">
      <c r="CC5577" s="400"/>
    </row>
    <row r="5578" spans="81:81">
      <c r="CC5578" s="400"/>
    </row>
    <row r="5579" spans="81:81">
      <c r="CC5579" s="400"/>
    </row>
    <row r="5580" spans="81:81">
      <c r="CC5580" s="400"/>
    </row>
    <row r="5581" spans="81:81">
      <c r="CC5581" s="400"/>
    </row>
    <row r="5582" spans="81:81">
      <c r="CC5582" s="400"/>
    </row>
    <row r="5583" spans="81:81">
      <c r="CC5583" s="400"/>
    </row>
    <row r="5584" spans="81:81">
      <c r="CC5584" s="400"/>
    </row>
    <row r="5585" spans="81:81">
      <c r="CC5585" s="400"/>
    </row>
    <row r="5586" spans="81:81">
      <c r="CC5586" s="400"/>
    </row>
    <row r="5587" spans="81:81">
      <c r="CC5587" s="400"/>
    </row>
    <row r="5588" spans="81:81">
      <c r="CC5588" s="400"/>
    </row>
    <row r="5589" spans="81:81">
      <c r="CC5589" s="400"/>
    </row>
    <row r="5590" spans="81:81">
      <c r="CC5590" s="400"/>
    </row>
    <row r="5591" spans="81:81">
      <c r="CC5591" s="400"/>
    </row>
    <row r="5592" spans="81:81">
      <c r="CC5592" s="400"/>
    </row>
    <row r="5593" spans="81:81">
      <c r="CC5593" s="400"/>
    </row>
    <row r="5594" spans="81:81">
      <c r="CC5594" s="400"/>
    </row>
    <row r="5595" spans="81:81">
      <c r="CC5595" s="400"/>
    </row>
    <row r="5596" spans="81:81">
      <c r="CC5596" s="400"/>
    </row>
    <row r="5597" spans="81:81">
      <c r="CC5597" s="400"/>
    </row>
    <row r="5598" spans="81:81">
      <c r="CC5598" s="400"/>
    </row>
    <row r="5599" spans="81:81">
      <c r="CC5599" s="400"/>
    </row>
    <row r="5600" spans="81:81">
      <c r="CC5600" s="400"/>
    </row>
    <row r="5601" spans="81:81">
      <c r="CC5601" s="400"/>
    </row>
    <row r="5602" spans="81:81">
      <c r="CC5602" s="400"/>
    </row>
    <row r="5603" spans="81:81">
      <c r="CC5603" s="400"/>
    </row>
    <row r="5604" spans="81:81">
      <c r="CC5604" s="400"/>
    </row>
    <row r="5605" spans="81:81">
      <c r="CC5605" s="400"/>
    </row>
    <row r="5606" spans="81:81">
      <c r="CC5606" s="400"/>
    </row>
    <row r="5607" spans="81:81">
      <c r="CC5607" s="400"/>
    </row>
    <row r="5608" spans="81:81">
      <c r="CC5608" s="400"/>
    </row>
    <row r="5609" spans="81:81">
      <c r="CC5609" s="400"/>
    </row>
    <row r="5610" spans="81:81">
      <c r="CC5610" s="400"/>
    </row>
    <row r="5611" spans="81:81">
      <c r="CC5611" s="400"/>
    </row>
    <row r="5612" spans="81:81">
      <c r="CC5612" s="400"/>
    </row>
    <row r="5613" spans="81:81">
      <c r="CC5613" s="400"/>
    </row>
    <row r="5614" spans="81:81">
      <c r="CC5614" s="400"/>
    </row>
    <row r="5615" spans="81:81">
      <c r="CC5615" s="400"/>
    </row>
    <row r="5616" spans="81:81">
      <c r="CC5616" s="400"/>
    </row>
    <row r="5617" spans="81:81">
      <c r="CC5617" s="400"/>
    </row>
    <row r="5618" spans="81:81">
      <c r="CC5618" s="400"/>
    </row>
    <row r="5619" spans="81:81">
      <c r="CC5619" s="400"/>
    </row>
    <row r="5620" spans="81:81">
      <c r="CC5620" s="400"/>
    </row>
    <row r="5621" spans="81:81">
      <c r="CC5621" s="400"/>
    </row>
    <row r="5622" spans="81:81">
      <c r="CC5622" s="400"/>
    </row>
    <row r="5623" spans="81:81">
      <c r="CC5623" s="400"/>
    </row>
    <row r="5624" spans="81:81">
      <c r="CC5624" s="400"/>
    </row>
    <row r="5625" spans="81:81">
      <c r="CC5625" s="400"/>
    </row>
    <row r="5626" spans="81:81">
      <c r="CC5626" s="400"/>
    </row>
    <row r="5627" spans="81:81">
      <c r="CC5627" s="400"/>
    </row>
    <row r="5628" spans="81:81">
      <c r="CC5628" s="400"/>
    </row>
    <row r="5629" spans="81:81">
      <c r="CC5629" s="400"/>
    </row>
    <row r="5630" spans="81:81">
      <c r="CC5630" s="400"/>
    </row>
    <row r="5631" spans="81:81">
      <c r="CC5631" s="400"/>
    </row>
    <row r="5632" spans="81:81">
      <c r="CC5632" s="400"/>
    </row>
    <row r="5633" spans="81:81">
      <c r="CC5633" s="400"/>
    </row>
    <row r="5634" spans="81:81">
      <c r="CC5634" s="400"/>
    </row>
    <row r="5635" spans="81:81">
      <c r="CC5635" s="400"/>
    </row>
    <row r="5636" spans="81:81">
      <c r="CC5636" s="400"/>
    </row>
    <row r="5637" spans="81:81">
      <c r="CC5637" s="400"/>
    </row>
    <row r="5638" spans="81:81">
      <c r="CC5638" s="400"/>
    </row>
    <row r="5639" spans="81:81">
      <c r="CC5639" s="400"/>
    </row>
    <row r="5640" spans="81:81">
      <c r="CC5640" s="400"/>
    </row>
    <row r="5641" spans="81:81">
      <c r="CC5641" s="400"/>
    </row>
    <row r="5642" spans="81:81">
      <c r="CC5642" s="400"/>
    </row>
    <row r="5643" spans="81:81">
      <c r="CC5643" s="400"/>
    </row>
    <row r="5644" spans="81:81">
      <c r="CC5644" s="400"/>
    </row>
    <row r="5645" spans="81:81">
      <c r="CC5645" s="400"/>
    </row>
    <row r="5646" spans="81:81">
      <c r="CC5646" s="400"/>
    </row>
    <row r="5647" spans="81:81">
      <c r="CC5647" s="400"/>
    </row>
    <row r="5648" spans="81:81">
      <c r="CC5648" s="400"/>
    </row>
    <row r="5649" spans="81:81">
      <c r="CC5649" s="400"/>
    </row>
    <row r="5650" spans="81:81">
      <c r="CC5650" s="400"/>
    </row>
    <row r="5651" spans="81:81">
      <c r="CC5651" s="400"/>
    </row>
    <row r="5652" spans="81:81">
      <c r="CC5652" s="400"/>
    </row>
    <row r="5653" spans="81:81">
      <c r="CC5653" s="400"/>
    </row>
    <row r="5654" spans="81:81">
      <c r="CC5654" s="400"/>
    </row>
    <row r="5655" spans="81:81">
      <c r="CC5655" s="400"/>
    </row>
    <row r="5656" spans="81:81">
      <c r="CC5656" s="400"/>
    </row>
    <row r="5657" spans="81:81">
      <c r="CC5657" s="400"/>
    </row>
    <row r="5658" spans="81:81">
      <c r="CC5658" s="400"/>
    </row>
    <row r="5659" spans="81:81">
      <c r="CC5659" s="400"/>
    </row>
    <row r="5660" spans="81:81">
      <c r="CC5660" s="400"/>
    </row>
    <row r="5661" spans="81:81">
      <c r="CC5661" s="400"/>
    </row>
    <row r="5662" spans="81:81">
      <c r="CC5662" s="400"/>
    </row>
    <row r="5663" spans="81:81">
      <c r="CC5663" s="400"/>
    </row>
    <row r="5664" spans="81:81">
      <c r="CC5664" s="400"/>
    </row>
    <row r="5665" spans="81:81">
      <c r="CC5665" s="400"/>
    </row>
    <row r="5666" spans="81:81">
      <c r="CC5666" s="400"/>
    </row>
    <row r="5667" spans="81:81">
      <c r="CC5667" s="400"/>
    </row>
    <row r="5668" spans="81:81">
      <c r="CC5668" s="400"/>
    </row>
    <row r="5669" spans="81:81">
      <c r="CC5669" s="400"/>
    </row>
    <row r="5670" spans="81:81">
      <c r="CC5670" s="400"/>
    </row>
    <row r="5671" spans="81:81">
      <c r="CC5671" s="400"/>
    </row>
    <row r="5672" spans="81:81">
      <c r="CC5672" s="400"/>
    </row>
    <row r="5673" spans="81:81">
      <c r="CC5673" s="400"/>
    </row>
    <row r="5674" spans="81:81">
      <c r="CC5674" s="400"/>
    </row>
    <row r="5675" spans="81:81">
      <c r="CC5675" s="400"/>
    </row>
    <row r="5676" spans="81:81">
      <c r="CC5676" s="400"/>
    </row>
    <row r="5677" spans="81:81">
      <c r="CC5677" s="400"/>
    </row>
    <row r="5678" spans="81:81">
      <c r="CC5678" s="400"/>
    </row>
    <row r="5679" spans="81:81">
      <c r="CC5679" s="400"/>
    </row>
    <row r="5680" spans="81:81">
      <c r="CC5680" s="400"/>
    </row>
    <row r="5681" spans="81:81">
      <c r="CC5681" s="400"/>
    </row>
    <row r="5682" spans="81:81">
      <c r="CC5682" s="400"/>
    </row>
    <row r="5683" spans="81:81">
      <c r="CC5683" s="400"/>
    </row>
    <row r="5684" spans="81:81">
      <c r="CC5684" s="400"/>
    </row>
    <row r="5685" spans="81:81">
      <c r="CC5685" s="400"/>
    </row>
    <row r="5686" spans="81:81">
      <c r="CC5686" s="400"/>
    </row>
    <row r="5687" spans="81:81">
      <c r="CC5687" s="400"/>
    </row>
    <row r="5688" spans="81:81">
      <c r="CC5688" s="400"/>
    </row>
    <row r="5689" spans="81:81">
      <c r="CC5689" s="400"/>
    </row>
    <row r="5690" spans="81:81">
      <c r="CC5690" s="400"/>
    </row>
    <row r="5691" spans="81:81">
      <c r="CC5691" s="400"/>
    </row>
    <row r="5692" spans="81:81">
      <c r="CC5692" s="400"/>
    </row>
    <row r="5693" spans="81:81">
      <c r="CC5693" s="400"/>
    </row>
    <row r="5694" spans="81:81">
      <c r="CC5694" s="400"/>
    </row>
    <row r="5695" spans="81:81">
      <c r="CC5695" s="400"/>
    </row>
    <row r="5696" spans="81:81">
      <c r="CC5696" s="400"/>
    </row>
    <row r="5697" spans="81:81">
      <c r="CC5697" s="400"/>
    </row>
    <row r="5698" spans="81:81">
      <c r="CC5698" s="400"/>
    </row>
    <row r="5699" spans="81:81">
      <c r="CC5699" s="400"/>
    </row>
    <row r="5700" spans="81:81">
      <c r="CC5700" s="400"/>
    </row>
    <row r="5701" spans="81:81">
      <c r="CC5701" s="400"/>
    </row>
    <row r="5702" spans="81:81">
      <c r="CC5702" s="400"/>
    </row>
    <row r="5703" spans="81:81">
      <c r="CC5703" s="400"/>
    </row>
    <row r="5704" spans="81:81">
      <c r="CC5704" s="400"/>
    </row>
    <row r="5705" spans="81:81">
      <c r="CC5705" s="400"/>
    </row>
    <row r="5706" spans="81:81">
      <c r="CC5706" s="400"/>
    </row>
    <row r="5707" spans="81:81">
      <c r="CC5707" s="400"/>
    </row>
    <row r="5708" spans="81:81">
      <c r="CC5708" s="400"/>
    </row>
    <row r="5709" spans="81:81">
      <c r="CC5709" s="400"/>
    </row>
    <row r="5710" spans="81:81">
      <c r="CC5710" s="400"/>
    </row>
    <row r="5711" spans="81:81">
      <c r="CC5711" s="400"/>
    </row>
    <row r="5712" spans="81:81">
      <c r="CC5712" s="400"/>
    </row>
    <row r="5713" spans="81:81">
      <c r="CC5713" s="400"/>
    </row>
    <row r="5714" spans="81:81">
      <c r="CC5714" s="400"/>
    </row>
    <row r="5715" spans="81:81">
      <c r="CC5715" s="400"/>
    </row>
    <row r="5716" spans="81:81">
      <c r="CC5716" s="400"/>
    </row>
    <row r="5717" spans="81:81">
      <c r="CC5717" s="400"/>
    </row>
    <row r="5718" spans="81:81">
      <c r="CC5718" s="400"/>
    </row>
    <row r="5719" spans="81:81">
      <c r="CC5719" s="400"/>
    </row>
    <row r="5720" spans="81:81">
      <c r="CC5720" s="400"/>
    </row>
    <row r="5721" spans="81:81">
      <c r="CC5721" s="400"/>
    </row>
    <row r="5722" spans="81:81">
      <c r="CC5722" s="400"/>
    </row>
    <row r="5723" spans="81:81">
      <c r="CC5723" s="400"/>
    </row>
    <row r="5724" spans="81:81">
      <c r="CC5724" s="400"/>
    </row>
    <row r="5725" spans="81:81">
      <c r="CC5725" s="400"/>
    </row>
    <row r="5726" spans="81:81">
      <c r="CC5726" s="400"/>
    </row>
    <row r="5727" spans="81:81">
      <c r="CC5727" s="400"/>
    </row>
    <row r="5728" spans="81:81">
      <c r="CC5728" s="400"/>
    </row>
    <row r="5729" spans="81:81">
      <c r="CC5729" s="400"/>
    </row>
    <row r="5730" spans="81:81">
      <c r="CC5730" s="400"/>
    </row>
    <row r="5731" spans="81:81">
      <c r="CC5731" s="400"/>
    </row>
    <row r="5732" spans="81:81">
      <c r="CC5732" s="400"/>
    </row>
    <row r="5733" spans="81:81">
      <c r="CC5733" s="400"/>
    </row>
    <row r="5734" spans="81:81">
      <c r="CC5734" s="400"/>
    </row>
    <row r="5735" spans="81:81">
      <c r="CC5735" s="400"/>
    </row>
    <row r="5736" spans="81:81">
      <c r="CC5736" s="400"/>
    </row>
    <row r="5737" spans="81:81">
      <c r="CC5737" s="400"/>
    </row>
    <row r="5738" spans="81:81">
      <c r="CC5738" s="400"/>
    </row>
    <row r="5739" spans="81:81">
      <c r="CC5739" s="400"/>
    </row>
    <row r="5740" spans="81:81">
      <c r="CC5740" s="400"/>
    </row>
    <row r="5741" spans="81:81">
      <c r="CC5741" s="400"/>
    </row>
    <row r="5742" spans="81:81">
      <c r="CC5742" s="400"/>
    </row>
    <row r="5743" spans="81:81">
      <c r="CC5743" s="400"/>
    </row>
    <row r="5744" spans="81:81">
      <c r="CC5744" s="400"/>
    </row>
    <row r="5745" spans="81:81">
      <c r="CC5745" s="400"/>
    </row>
    <row r="5746" spans="81:81">
      <c r="CC5746" s="400"/>
    </row>
    <row r="5747" spans="81:81">
      <c r="CC5747" s="400"/>
    </row>
    <row r="5748" spans="81:81">
      <c r="CC5748" s="400"/>
    </row>
    <row r="5749" spans="81:81">
      <c r="CC5749" s="400"/>
    </row>
    <row r="5750" spans="81:81">
      <c r="CC5750" s="400"/>
    </row>
    <row r="5751" spans="81:81">
      <c r="CC5751" s="400"/>
    </row>
    <row r="5752" spans="81:81">
      <c r="CC5752" s="400"/>
    </row>
    <row r="5753" spans="81:81">
      <c r="CC5753" s="400"/>
    </row>
    <row r="5754" spans="81:81">
      <c r="CC5754" s="400"/>
    </row>
    <row r="5755" spans="81:81">
      <c r="CC5755" s="400"/>
    </row>
    <row r="5756" spans="81:81">
      <c r="CC5756" s="400"/>
    </row>
    <row r="5757" spans="81:81">
      <c r="CC5757" s="400"/>
    </row>
    <row r="5758" spans="81:81">
      <c r="CC5758" s="400"/>
    </row>
    <row r="5759" spans="81:81">
      <c r="CC5759" s="400"/>
    </row>
    <row r="5760" spans="81:81">
      <c r="CC5760" s="400"/>
    </row>
    <row r="5761" spans="81:81">
      <c r="CC5761" s="400"/>
    </row>
    <row r="5762" spans="81:81">
      <c r="CC5762" s="400"/>
    </row>
    <row r="5763" spans="81:81">
      <c r="CC5763" s="400"/>
    </row>
    <row r="5764" spans="81:81">
      <c r="CC5764" s="400"/>
    </row>
    <row r="5765" spans="81:81">
      <c r="CC5765" s="400"/>
    </row>
    <row r="5766" spans="81:81">
      <c r="CC5766" s="400"/>
    </row>
    <row r="5767" spans="81:81">
      <c r="CC5767" s="400"/>
    </row>
    <row r="5768" spans="81:81">
      <c r="CC5768" s="400"/>
    </row>
    <row r="5769" spans="81:81">
      <c r="CC5769" s="400"/>
    </row>
    <row r="5770" spans="81:81">
      <c r="CC5770" s="400"/>
    </row>
    <row r="5771" spans="81:81">
      <c r="CC5771" s="400"/>
    </row>
    <row r="5772" spans="81:81">
      <c r="CC5772" s="400"/>
    </row>
    <row r="5773" spans="81:81">
      <c r="CC5773" s="400"/>
    </row>
    <row r="5774" spans="81:81">
      <c r="CC5774" s="400"/>
    </row>
    <row r="5775" spans="81:81">
      <c r="CC5775" s="400"/>
    </row>
    <row r="5776" spans="81:81">
      <c r="CC5776" s="400"/>
    </row>
    <row r="5777" spans="81:81">
      <c r="CC5777" s="400"/>
    </row>
    <row r="5778" spans="81:81">
      <c r="CC5778" s="400"/>
    </row>
    <row r="5779" spans="81:81">
      <c r="CC5779" s="400"/>
    </row>
    <row r="5780" spans="81:81">
      <c r="CC5780" s="400"/>
    </row>
    <row r="5781" spans="81:81">
      <c r="CC5781" s="400"/>
    </row>
    <row r="5782" spans="81:81">
      <c r="CC5782" s="400"/>
    </row>
    <row r="5783" spans="81:81">
      <c r="CC5783" s="400"/>
    </row>
    <row r="5784" spans="81:81">
      <c r="CC5784" s="400"/>
    </row>
    <row r="5785" spans="81:81">
      <c r="CC5785" s="400"/>
    </row>
    <row r="5786" spans="81:81">
      <c r="CC5786" s="400"/>
    </row>
    <row r="5787" spans="81:81">
      <c r="CC5787" s="400"/>
    </row>
    <row r="5788" spans="81:81">
      <c r="CC5788" s="400"/>
    </row>
    <row r="5789" spans="81:81">
      <c r="CC5789" s="400"/>
    </row>
    <row r="5790" spans="81:81">
      <c r="CC5790" s="400"/>
    </row>
    <row r="5791" spans="81:81">
      <c r="CC5791" s="400"/>
    </row>
    <row r="5792" spans="81:81">
      <c r="CC5792" s="400"/>
    </row>
    <row r="5793" spans="81:81">
      <c r="CC5793" s="400"/>
    </row>
    <row r="5794" spans="81:81">
      <c r="CC5794" s="400"/>
    </row>
    <row r="5795" spans="81:81">
      <c r="CC5795" s="400"/>
    </row>
    <row r="5796" spans="81:81">
      <c r="CC5796" s="400"/>
    </row>
    <row r="5797" spans="81:81">
      <c r="CC5797" s="400"/>
    </row>
    <row r="5798" spans="81:81">
      <c r="CC5798" s="400"/>
    </row>
    <row r="5799" spans="81:81">
      <c r="CC5799" s="400"/>
    </row>
    <row r="5800" spans="81:81">
      <c r="CC5800" s="400"/>
    </row>
    <row r="5801" spans="81:81">
      <c r="CC5801" s="400"/>
    </row>
    <row r="5802" spans="81:81">
      <c r="CC5802" s="400"/>
    </row>
    <row r="5803" spans="81:81">
      <c r="CC5803" s="400"/>
    </row>
    <row r="5804" spans="81:81">
      <c r="CC5804" s="400"/>
    </row>
    <row r="5805" spans="81:81">
      <c r="CC5805" s="400"/>
    </row>
    <row r="5806" spans="81:81">
      <c r="CC5806" s="400"/>
    </row>
    <row r="5807" spans="81:81">
      <c r="CC5807" s="400"/>
    </row>
    <row r="5808" spans="81:81">
      <c r="CC5808" s="400"/>
    </row>
    <row r="5809" spans="81:81">
      <c r="CC5809" s="400"/>
    </row>
    <row r="5810" spans="81:81">
      <c r="CC5810" s="400"/>
    </row>
    <row r="5811" spans="81:81">
      <c r="CC5811" s="400"/>
    </row>
    <row r="5812" spans="81:81">
      <c r="CC5812" s="400"/>
    </row>
    <row r="5813" spans="81:81">
      <c r="CC5813" s="400"/>
    </row>
    <row r="5814" spans="81:81">
      <c r="CC5814" s="400"/>
    </row>
    <row r="5815" spans="81:81">
      <c r="CC5815" s="400"/>
    </row>
    <row r="5816" spans="81:81">
      <c r="CC5816" s="400"/>
    </row>
    <row r="5817" spans="81:81">
      <c r="CC5817" s="400"/>
    </row>
    <row r="5818" spans="81:81">
      <c r="CC5818" s="400"/>
    </row>
    <row r="5819" spans="81:81">
      <c r="CC5819" s="400"/>
    </row>
    <row r="5820" spans="81:81">
      <c r="CC5820" s="400"/>
    </row>
    <row r="5821" spans="81:81">
      <c r="CC5821" s="400"/>
    </row>
    <row r="5822" spans="81:81">
      <c r="CC5822" s="400"/>
    </row>
    <row r="5823" spans="81:81">
      <c r="CC5823" s="400"/>
    </row>
    <row r="5824" spans="81:81">
      <c r="CC5824" s="400"/>
    </row>
    <row r="5825" spans="81:81">
      <c r="CC5825" s="400"/>
    </row>
    <row r="5826" spans="81:81">
      <c r="CC5826" s="400"/>
    </row>
    <row r="5827" spans="81:81">
      <c r="CC5827" s="400"/>
    </row>
    <row r="5828" spans="81:81">
      <c r="CC5828" s="400"/>
    </row>
    <row r="5829" spans="81:81">
      <c r="CC5829" s="400"/>
    </row>
    <row r="5830" spans="81:81">
      <c r="CC5830" s="400"/>
    </row>
    <row r="5831" spans="81:81">
      <c r="CC5831" s="400"/>
    </row>
    <row r="5832" spans="81:81">
      <c r="CC5832" s="400"/>
    </row>
    <row r="5833" spans="81:81">
      <c r="CC5833" s="400"/>
    </row>
    <row r="5834" spans="81:81">
      <c r="CC5834" s="400"/>
    </row>
    <row r="5835" spans="81:81">
      <c r="CC5835" s="400"/>
    </row>
    <row r="5836" spans="81:81">
      <c r="CC5836" s="400"/>
    </row>
    <row r="5837" spans="81:81">
      <c r="CC5837" s="400"/>
    </row>
    <row r="5838" spans="81:81">
      <c r="CC5838" s="400"/>
    </row>
    <row r="5839" spans="81:81">
      <c r="CC5839" s="400"/>
    </row>
    <row r="5840" spans="81:81">
      <c r="CC5840" s="400"/>
    </row>
    <row r="5841" spans="81:81">
      <c r="CC5841" s="400"/>
    </row>
    <row r="5842" spans="81:81">
      <c r="CC5842" s="400"/>
    </row>
    <row r="5843" spans="81:81">
      <c r="CC5843" s="400"/>
    </row>
    <row r="5844" spans="81:81">
      <c r="CC5844" s="400"/>
    </row>
    <row r="5845" spans="81:81">
      <c r="CC5845" s="400"/>
    </row>
    <row r="5846" spans="81:81">
      <c r="CC5846" s="400"/>
    </row>
    <row r="5847" spans="81:81">
      <c r="CC5847" s="400"/>
    </row>
    <row r="5848" spans="81:81">
      <c r="CC5848" s="400"/>
    </row>
    <row r="5849" spans="81:81">
      <c r="CC5849" s="400"/>
    </row>
    <row r="5850" spans="81:81">
      <c r="CC5850" s="400"/>
    </row>
    <row r="5851" spans="81:81">
      <c r="CC5851" s="400"/>
    </row>
    <row r="5852" spans="81:81">
      <c r="CC5852" s="400"/>
    </row>
    <row r="5853" spans="81:81">
      <c r="CC5853" s="400"/>
    </row>
    <row r="5854" spans="81:81">
      <c r="CC5854" s="400"/>
    </row>
    <row r="5855" spans="81:81">
      <c r="CC5855" s="400"/>
    </row>
    <row r="5856" spans="81:81">
      <c r="CC5856" s="400"/>
    </row>
    <row r="5857" spans="81:81">
      <c r="CC5857" s="400"/>
    </row>
    <row r="5858" spans="81:81">
      <c r="CC5858" s="400"/>
    </row>
    <row r="5859" spans="81:81">
      <c r="CC5859" s="400"/>
    </row>
    <row r="5860" spans="81:81">
      <c r="CC5860" s="400"/>
    </row>
    <row r="5861" spans="81:81">
      <c r="CC5861" s="400"/>
    </row>
    <row r="5862" spans="81:81">
      <c r="CC5862" s="400"/>
    </row>
    <row r="5863" spans="81:81">
      <c r="CC5863" s="400"/>
    </row>
    <row r="5864" spans="81:81">
      <c r="CC5864" s="400"/>
    </row>
    <row r="5865" spans="81:81">
      <c r="CC5865" s="400"/>
    </row>
    <row r="5866" spans="81:81">
      <c r="CC5866" s="400"/>
    </row>
    <row r="5867" spans="81:81">
      <c r="CC5867" s="400"/>
    </row>
    <row r="5868" spans="81:81">
      <c r="CC5868" s="400"/>
    </row>
    <row r="5869" spans="81:81">
      <c r="CC5869" s="400"/>
    </row>
    <row r="5870" spans="81:81">
      <c r="CC5870" s="400"/>
    </row>
    <row r="5871" spans="81:81">
      <c r="CC5871" s="400"/>
    </row>
    <row r="5872" spans="81:81">
      <c r="CC5872" s="400"/>
    </row>
    <row r="5873" spans="81:81">
      <c r="CC5873" s="400"/>
    </row>
    <row r="5874" spans="81:81">
      <c r="CC5874" s="400"/>
    </row>
    <row r="5875" spans="81:81">
      <c r="CC5875" s="400"/>
    </row>
    <row r="5876" spans="81:81">
      <c r="CC5876" s="400"/>
    </row>
    <row r="5877" spans="81:81">
      <c r="CC5877" s="400"/>
    </row>
    <row r="5878" spans="81:81">
      <c r="CC5878" s="400"/>
    </row>
    <row r="5879" spans="81:81">
      <c r="CC5879" s="400"/>
    </row>
    <row r="5880" spans="81:81">
      <c r="CC5880" s="400"/>
    </row>
    <row r="5881" spans="81:81">
      <c r="CC5881" s="400"/>
    </row>
    <row r="5882" spans="81:81">
      <c r="CC5882" s="400"/>
    </row>
    <row r="5883" spans="81:81">
      <c r="CC5883" s="400"/>
    </row>
    <row r="5884" spans="81:81">
      <c r="CC5884" s="400"/>
    </row>
    <row r="5885" spans="81:81">
      <c r="CC5885" s="400"/>
    </row>
    <row r="5886" spans="81:81">
      <c r="CC5886" s="400"/>
    </row>
    <row r="5887" spans="81:81">
      <c r="CC5887" s="400"/>
    </row>
    <row r="5888" spans="81:81">
      <c r="CC5888" s="400"/>
    </row>
    <row r="5889" spans="81:81">
      <c r="CC5889" s="400"/>
    </row>
    <row r="5890" spans="81:81">
      <c r="CC5890" s="400"/>
    </row>
    <row r="5891" spans="81:81">
      <c r="CC5891" s="400"/>
    </row>
    <row r="5892" spans="81:81">
      <c r="CC5892" s="400"/>
    </row>
    <row r="5893" spans="81:81">
      <c r="CC5893" s="400"/>
    </row>
    <row r="5894" spans="81:81">
      <c r="CC5894" s="400"/>
    </row>
    <row r="5895" spans="81:81">
      <c r="CC5895" s="400"/>
    </row>
    <row r="5896" spans="81:81">
      <c r="CC5896" s="400"/>
    </row>
    <row r="5897" spans="81:81">
      <c r="CC5897" s="400"/>
    </row>
    <row r="5898" spans="81:81">
      <c r="CC5898" s="400"/>
    </row>
    <row r="5899" spans="81:81">
      <c r="CC5899" s="400"/>
    </row>
    <row r="5900" spans="81:81">
      <c r="CC5900" s="400"/>
    </row>
    <row r="5901" spans="81:81">
      <c r="CC5901" s="400"/>
    </row>
    <row r="5902" spans="81:81">
      <c r="CC5902" s="400"/>
    </row>
    <row r="5903" spans="81:81">
      <c r="CC5903" s="400"/>
    </row>
    <row r="5904" spans="81:81">
      <c r="CC5904" s="400"/>
    </row>
    <row r="5905" spans="81:81">
      <c r="CC5905" s="400"/>
    </row>
    <row r="5906" spans="81:81">
      <c r="CC5906" s="400"/>
    </row>
    <row r="5907" spans="81:81">
      <c r="CC5907" s="400"/>
    </row>
    <row r="5908" spans="81:81">
      <c r="CC5908" s="400"/>
    </row>
    <row r="5909" spans="81:81">
      <c r="CC5909" s="400"/>
    </row>
    <row r="5910" spans="81:81">
      <c r="CC5910" s="400"/>
    </row>
    <row r="5911" spans="81:81">
      <c r="CC5911" s="400"/>
    </row>
    <row r="5912" spans="81:81">
      <c r="CC5912" s="400"/>
    </row>
    <row r="5913" spans="81:81">
      <c r="CC5913" s="400"/>
    </row>
    <row r="5914" spans="81:81">
      <c r="CC5914" s="400"/>
    </row>
    <row r="5915" spans="81:81">
      <c r="CC5915" s="400"/>
    </row>
    <row r="5916" spans="81:81">
      <c r="CC5916" s="400"/>
    </row>
    <row r="5917" spans="81:81">
      <c r="CC5917" s="400"/>
    </row>
    <row r="5918" spans="81:81">
      <c r="CC5918" s="400"/>
    </row>
    <row r="5919" spans="81:81">
      <c r="CC5919" s="400"/>
    </row>
    <row r="5920" spans="81:81">
      <c r="CC5920" s="400"/>
    </row>
    <row r="5921" spans="81:81">
      <c r="CC5921" s="400"/>
    </row>
    <row r="5922" spans="81:81">
      <c r="CC5922" s="400"/>
    </row>
    <row r="5923" spans="81:81">
      <c r="CC5923" s="400"/>
    </row>
    <row r="5924" spans="81:81">
      <c r="CC5924" s="400"/>
    </row>
    <row r="5925" spans="81:81">
      <c r="CC5925" s="400"/>
    </row>
    <row r="5926" spans="81:81">
      <c r="CC5926" s="400"/>
    </row>
    <row r="5927" spans="81:81">
      <c r="CC5927" s="400"/>
    </row>
    <row r="5928" spans="81:81">
      <c r="CC5928" s="400"/>
    </row>
    <row r="5929" spans="81:81">
      <c r="CC5929" s="400"/>
    </row>
    <row r="5930" spans="81:81">
      <c r="CC5930" s="400"/>
    </row>
    <row r="5931" spans="81:81">
      <c r="CC5931" s="400"/>
    </row>
    <row r="5932" spans="81:81">
      <c r="CC5932" s="400"/>
    </row>
    <row r="5933" spans="81:81">
      <c r="CC5933" s="400"/>
    </row>
    <row r="5934" spans="81:81">
      <c r="CC5934" s="400"/>
    </row>
    <row r="5935" spans="81:81">
      <c r="CC5935" s="400"/>
    </row>
    <row r="5936" spans="81:81">
      <c r="CC5936" s="400"/>
    </row>
    <row r="5937" spans="81:81">
      <c r="CC5937" s="400"/>
    </row>
    <row r="5938" spans="81:81">
      <c r="CC5938" s="400"/>
    </row>
    <row r="5939" spans="81:81">
      <c r="CC5939" s="400"/>
    </row>
    <row r="5940" spans="81:81">
      <c r="CC5940" s="400"/>
    </row>
    <row r="5941" spans="81:81">
      <c r="CC5941" s="400"/>
    </row>
    <row r="5942" spans="81:81">
      <c r="CC5942" s="400"/>
    </row>
    <row r="5943" spans="81:81">
      <c r="CC5943" s="400"/>
    </row>
    <row r="5944" spans="81:81">
      <c r="CC5944" s="400"/>
    </row>
    <row r="5945" spans="81:81">
      <c r="CC5945" s="400"/>
    </row>
    <row r="5946" spans="81:81">
      <c r="CC5946" s="400"/>
    </row>
    <row r="5947" spans="81:81">
      <c r="CC5947" s="400"/>
    </row>
    <row r="5948" spans="81:81">
      <c r="CC5948" s="400"/>
    </row>
    <row r="5949" spans="81:81">
      <c r="CC5949" s="400"/>
    </row>
    <row r="5950" spans="81:81">
      <c r="CC5950" s="400"/>
    </row>
    <row r="5951" spans="81:81">
      <c r="CC5951" s="400"/>
    </row>
    <row r="5952" spans="81:81">
      <c r="CC5952" s="400"/>
    </row>
    <row r="5953" spans="81:81">
      <c r="CC5953" s="400"/>
    </row>
    <row r="5954" spans="81:81">
      <c r="CC5954" s="400"/>
    </row>
    <row r="5955" spans="81:81">
      <c r="CC5955" s="400"/>
    </row>
    <row r="5956" spans="81:81">
      <c r="CC5956" s="400"/>
    </row>
    <row r="5957" spans="81:81">
      <c r="CC5957" s="400"/>
    </row>
    <row r="5958" spans="81:81">
      <c r="CC5958" s="400"/>
    </row>
    <row r="5959" spans="81:81">
      <c r="CC5959" s="400"/>
    </row>
    <row r="5960" spans="81:81">
      <c r="CC5960" s="400"/>
    </row>
    <row r="5961" spans="81:81">
      <c r="CC5961" s="400"/>
    </row>
    <row r="5962" spans="81:81">
      <c r="CC5962" s="400"/>
    </row>
    <row r="5963" spans="81:81">
      <c r="CC5963" s="400"/>
    </row>
    <row r="5964" spans="81:81">
      <c r="CC5964" s="400"/>
    </row>
    <row r="5965" spans="81:81">
      <c r="CC5965" s="400"/>
    </row>
    <row r="5966" spans="81:81">
      <c r="CC5966" s="400"/>
    </row>
    <row r="5967" spans="81:81">
      <c r="CC5967" s="400"/>
    </row>
    <row r="5968" spans="81:81">
      <c r="CC5968" s="400"/>
    </row>
    <row r="5969" spans="81:81">
      <c r="CC5969" s="400"/>
    </row>
    <row r="5970" spans="81:81">
      <c r="CC5970" s="400"/>
    </row>
    <row r="5971" spans="81:81">
      <c r="CC5971" s="400"/>
    </row>
    <row r="5972" spans="81:81">
      <c r="CC5972" s="400"/>
    </row>
    <row r="5973" spans="81:81">
      <c r="CC5973" s="400"/>
    </row>
    <row r="5974" spans="81:81">
      <c r="CC5974" s="400"/>
    </row>
    <row r="5975" spans="81:81">
      <c r="CC5975" s="400"/>
    </row>
    <row r="5976" spans="81:81">
      <c r="CC5976" s="400"/>
    </row>
    <row r="5977" spans="81:81">
      <c r="CC5977" s="400"/>
    </row>
    <row r="5978" spans="81:81">
      <c r="CC5978" s="400"/>
    </row>
    <row r="5979" spans="81:81">
      <c r="CC5979" s="400"/>
    </row>
    <row r="5980" spans="81:81">
      <c r="CC5980" s="400"/>
    </row>
    <row r="5981" spans="81:81">
      <c r="CC5981" s="400"/>
    </row>
    <row r="5982" spans="81:81">
      <c r="CC5982" s="400"/>
    </row>
    <row r="5983" spans="81:81">
      <c r="CC5983" s="400"/>
    </row>
    <row r="5984" spans="81:81">
      <c r="CC5984" s="400"/>
    </row>
    <row r="5985" spans="81:81">
      <c r="CC5985" s="400"/>
    </row>
    <row r="5986" spans="81:81">
      <c r="CC5986" s="400"/>
    </row>
    <row r="5987" spans="81:81">
      <c r="CC5987" s="400"/>
    </row>
    <row r="5988" spans="81:81">
      <c r="CC5988" s="400"/>
    </row>
    <row r="5989" spans="81:81">
      <c r="CC5989" s="400"/>
    </row>
    <row r="5990" spans="81:81">
      <c r="CC5990" s="400"/>
    </row>
    <row r="5991" spans="81:81">
      <c r="CC5991" s="400"/>
    </row>
    <row r="5992" spans="81:81">
      <c r="CC5992" s="400"/>
    </row>
    <row r="5993" spans="81:81">
      <c r="CC5993" s="400"/>
    </row>
    <row r="5994" spans="81:81">
      <c r="CC5994" s="400"/>
    </row>
    <row r="5995" spans="81:81">
      <c r="CC5995" s="400"/>
    </row>
    <row r="5996" spans="81:81">
      <c r="CC5996" s="400"/>
    </row>
    <row r="5997" spans="81:81">
      <c r="CC5997" s="400"/>
    </row>
    <row r="5998" spans="81:81">
      <c r="CC5998" s="400"/>
    </row>
    <row r="5999" spans="81:81">
      <c r="CC5999" s="400"/>
    </row>
    <row r="6000" spans="81:81">
      <c r="CC6000" s="400"/>
    </row>
    <row r="6001" spans="81:81">
      <c r="CC6001" s="400"/>
    </row>
    <row r="6002" spans="81:81">
      <c r="CC6002" s="400"/>
    </row>
    <row r="6003" spans="81:81">
      <c r="CC6003" s="400"/>
    </row>
    <row r="6004" spans="81:81">
      <c r="CC6004" s="400"/>
    </row>
    <row r="6005" spans="81:81">
      <c r="CC6005" s="400"/>
    </row>
    <row r="6006" spans="81:81">
      <c r="CC6006" s="400"/>
    </row>
    <row r="6007" spans="81:81">
      <c r="CC6007" s="400"/>
    </row>
    <row r="6008" spans="81:81">
      <c r="CC6008" s="400"/>
    </row>
    <row r="6009" spans="81:81">
      <c r="CC6009" s="400"/>
    </row>
    <row r="6010" spans="81:81">
      <c r="CC6010" s="400"/>
    </row>
    <row r="6011" spans="81:81">
      <c r="CC6011" s="400"/>
    </row>
    <row r="6012" spans="81:81">
      <c r="CC6012" s="400"/>
    </row>
    <row r="6013" spans="81:81">
      <c r="CC6013" s="400"/>
    </row>
    <row r="6014" spans="81:81">
      <c r="CC6014" s="400"/>
    </row>
    <row r="6015" spans="81:81">
      <c r="CC6015" s="400"/>
    </row>
    <row r="6016" spans="81:81">
      <c r="CC6016" s="400"/>
    </row>
    <row r="6017" spans="81:81">
      <c r="CC6017" s="400"/>
    </row>
    <row r="6018" spans="81:81">
      <c r="CC6018" s="400"/>
    </row>
    <row r="6019" spans="81:81">
      <c r="CC6019" s="400"/>
    </row>
    <row r="6020" spans="81:81">
      <c r="CC6020" s="400"/>
    </row>
    <row r="6021" spans="81:81">
      <c r="CC6021" s="400"/>
    </row>
    <row r="6022" spans="81:81">
      <c r="CC6022" s="400"/>
    </row>
    <row r="6023" spans="81:81">
      <c r="CC6023" s="400"/>
    </row>
    <row r="6024" spans="81:81">
      <c r="CC6024" s="400"/>
    </row>
    <row r="6025" spans="81:81">
      <c r="CC6025" s="400"/>
    </row>
    <row r="6026" spans="81:81">
      <c r="CC6026" s="400"/>
    </row>
    <row r="6027" spans="81:81">
      <c r="CC6027" s="400"/>
    </row>
    <row r="6028" spans="81:81">
      <c r="CC6028" s="400"/>
    </row>
    <row r="6029" spans="81:81">
      <c r="CC6029" s="400"/>
    </row>
    <row r="6030" spans="81:81">
      <c r="CC6030" s="400"/>
    </row>
    <row r="6031" spans="81:81">
      <c r="CC6031" s="400"/>
    </row>
    <row r="6032" spans="81:81">
      <c r="CC6032" s="400"/>
    </row>
    <row r="6033" spans="81:81">
      <c r="CC6033" s="400"/>
    </row>
    <row r="6034" spans="81:81">
      <c r="CC6034" s="400"/>
    </row>
    <row r="6035" spans="81:81">
      <c r="CC6035" s="400"/>
    </row>
    <row r="6036" spans="81:81">
      <c r="CC6036" s="400"/>
    </row>
    <row r="6037" spans="81:81">
      <c r="CC6037" s="400"/>
    </row>
    <row r="6038" spans="81:81">
      <c r="CC6038" s="400"/>
    </row>
    <row r="6039" spans="81:81">
      <c r="CC6039" s="400"/>
    </row>
    <row r="6040" spans="81:81">
      <c r="CC6040" s="400"/>
    </row>
    <row r="6041" spans="81:81">
      <c r="CC6041" s="400"/>
    </row>
    <row r="6042" spans="81:81">
      <c r="CC6042" s="400"/>
    </row>
    <row r="6043" spans="81:81">
      <c r="CC6043" s="400"/>
    </row>
    <row r="6044" spans="81:81">
      <c r="CC6044" s="400"/>
    </row>
    <row r="6045" spans="81:81">
      <c r="CC6045" s="400"/>
    </row>
    <row r="6046" spans="81:81">
      <c r="CC6046" s="400"/>
    </row>
    <row r="6047" spans="81:81">
      <c r="CC6047" s="400"/>
    </row>
    <row r="6048" spans="81:81">
      <c r="CC6048" s="400"/>
    </row>
    <row r="6049" spans="81:81">
      <c r="CC6049" s="400"/>
    </row>
    <row r="6050" spans="81:81">
      <c r="CC6050" s="400"/>
    </row>
    <row r="6051" spans="81:81">
      <c r="CC6051" s="400"/>
    </row>
    <row r="6052" spans="81:81">
      <c r="CC6052" s="400"/>
    </row>
    <row r="6053" spans="81:81">
      <c r="CC6053" s="400"/>
    </row>
    <row r="6054" spans="81:81">
      <c r="CC6054" s="400"/>
    </row>
    <row r="6055" spans="81:81">
      <c r="CC6055" s="400"/>
    </row>
    <row r="6056" spans="81:81">
      <c r="CC6056" s="400"/>
    </row>
    <row r="6057" spans="81:81">
      <c r="CC6057" s="400"/>
    </row>
    <row r="6058" spans="81:81">
      <c r="CC6058" s="400"/>
    </row>
    <row r="6059" spans="81:81">
      <c r="CC6059" s="400"/>
    </row>
    <row r="6060" spans="81:81">
      <c r="CC6060" s="400"/>
    </row>
    <row r="6061" spans="81:81">
      <c r="CC6061" s="400"/>
    </row>
    <row r="6062" spans="81:81">
      <c r="CC6062" s="400"/>
    </row>
    <row r="6063" spans="81:81">
      <c r="CC6063" s="400"/>
    </row>
    <row r="6064" spans="81:81">
      <c r="CC6064" s="400"/>
    </row>
    <row r="6065" spans="81:81">
      <c r="CC6065" s="400"/>
    </row>
    <row r="6066" spans="81:81">
      <c r="CC6066" s="400"/>
    </row>
    <row r="6067" spans="81:81">
      <c r="CC6067" s="400"/>
    </row>
    <row r="6068" spans="81:81">
      <c r="CC6068" s="400"/>
    </row>
    <row r="6069" spans="81:81">
      <c r="CC6069" s="400"/>
    </row>
    <row r="6070" spans="81:81">
      <c r="CC6070" s="400"/>
    </row>
    <row r="6071" spans="81:81">
      <c r="CC6071" s="400"/>
    </row>
    <row r="6072" spans="81:81">
      <c r="CC6072" s="400"/>
    </row>
    <row r="6073" spans="81:81">
      <c r="CC6073" s="400"/>
    </row>
    <row r="6074" spans="81:81">
      <c r="CC6074" s="400"/>
    </row>
    <row r="6075" spans="81:81">
      <c r="CC6075" s="400"/>
    </row>
    <row r="6076" spans="81:81">
      <c r="CC6076" s="400"/>
    </row>
    <row r="6077" spans="81:81">
      <c r="CC6077" s="400"/>
    </row>
    <row r="6078" spans="81:81">
      <c r="CC6078" s="400"/>
    </row>
    <row r="6079" spans="81:81">
      <c r="CC6079" s="400"/>
    </row>
    <row r="6080" spans="81:81">
      <c r="CC6080" s="400"/>
    </row>
    <row r="6081" spans="81:81">
      <c r="CC6081" s="400"/>
    </row>
    <row r="6082" spans="81:81">
      <c r="CC6082" s="400"/>
    </row>
    <row r="6083" spans="81:81">
      <c r="CC6083" s="400"/>
    </row>
    <row r="6084" spans="81:81">
      <c r="CC6084" s="400"/>
    </row>
    <row r="6085" spans="81:81">
      <c r="CC6085" s="400"/>
    </row>
    <row r="6086" spans="81:81">
      <c r="CC6086" s="400"/>
    </row>
    <row r="6087" spans="81:81">
      <c r="CC6087" s="400"/>
    </row>
    <row r="6088" spans="81:81">
      <c r="CC6088" s="400"/>
    </row>
    <row r="6089" spans="81:81">
      <c r="CC6089" s="400"/>
    </row>
    <row r="6090" spans="81:81">
      <c r="CC6090" s="400"/>
    </row>
    <row r="6091" spans="81:81">
      <c r="CC6091" s="400"/>
    </row>
    <row r="6092" spans="81:81">
      <c r="CC6092" s="400"/>
    </row>
    <row r="6093" spans="81:81">
      <c r="CC6093" s="400"/>
    </row>
    <row r="6094" spans="81:81">
      <c r="CC6094" s="400"/>
    </row>
    <row r="6095" spans="81:81">
      <c r="CC6095" s="400"/>
    </row>
    <row r="6096" spans="81:81">
      <c r="CC6096" s="400"/>
    </row>
    <row r="6097" spans="81:81">
      <c r="CC6097" s="400"/>
    </row>
    <row r="6098" spans="81:81">
      <c r="CC6098" s="400"/>
    </row>
    <row r="6099" spans="81:81">
      <c r="CC6099" s="400"/>
    </row>
    <row r="6100" spans="81:81">
      <c r="CC6100" s="400"/>
    </row>
    <row r="6101" spans="81:81">
      <c r="CC6101" s="400"/>
    </row>
    <row r="6102" spans="81:81">
      <c r="CC6102" s="400"/>
    </row>
    <row r="6103" spans="81:81">
      <c r="CC6103" s="400"/>
    </row>
    <row r="6104" spans="81:81">
      <c r="CC6104" s="400"/>
    </row>
    <row r="6105" spans="81:81">
      <c r="CC6105" s="400"/>
    </row>
    <row r="6106" spans="81:81">
      <c r="CC6106" s="400"/>
    </row>
    <row r="6107" spans="81:81">
      <c r="CC6107" s="400"/>
    </row>
    <row r="6108" spans="81:81">
      <c r="CC6108" s="400"/>
    </row>
    <row r="6109" spans="81:81">
      <c r="CC6109" s="400"/>
    </row>
    <row r="6110" spans="81:81">
      <c r="CC6110" s="400"/>
    </row>
    <row r="6111" spans="81:81">
      <c r="CC6111" s="400"/>
    </row>
    <row r="6112" spans="81:81">
      <c r="CC6112" s="400"/>
    </row>
    <row r="6113" spans="81:81">
      <c r="CC6113" s="400"/>
    </row>
    <row r="6114" spans="81:81">
      <c r="CC6114" s="400"/>
    </row>
    <row r="6115" spans="81:81">
      <c r="CC6115" s="400"/>
    </row>
    <row r="6116" spans="81:81">
      <c r="CC6116" s="400"/>
    </row>
    <row r="6117" spans="81:81">
      <c r="CC6117" s="400"/>
    </row>
    <row r="6118" spans="81:81">
      <c r="CC6118" s="400"/>
    </row>
    <row r="6119" spans="81:81">
      <c r="CC6119" s="400"/>
    </row>
    <row r="6120" spans="81:81">
      <c r="CC6120" s="400"/>
    </row>
    <row r="6121" spans="81:81">
      <c r="CC6121" s="400"/>
    </row>
    <row r="6122" spans="81:81">
      <c r="CC6122" s="400"/>
    </row>
    <row r="6123" spans="81:81">
      <c r="CC6123" s="400"/>
    </row>
    <row r="6124" spans="81:81">
      <c r="CC6124" s="400"/>
    </row>
    <row r="6125" spans="81:81">
      <c r="CC6125" s="400"/>
    </row>
    <row r="6126" spans="81:81">
      <c r="CC6126" s="400"/>
    </row>
    <row r="6127" spans="81:81">
      <c r="CC6127" s="400"/>
    </row>
    <row r="6128" spans="81:81">
      <c r="CC6128" s="400"/>
    </row>
    <row r="6129" spans="81:81">
      <c r="CC6129" s="400"/>
    </row>
    <row r="6130" spans="81:81">
      <c r="CC6130" s="400"/>
    </row>
    <row r="6131" spans="81:81">
      <c r="CC6131" s="400"/>
    </row>
    <row r="6132" spans="81:81">
      <c r="CC6132" s="400"/>
    </row>
    <row r="6133" spans="81:81">
      <c r="CC6133" s="400"/>
    </row>
    <row r="6134" spans="81:81">
      <c r="CC6134" s="400"/>
    </row>
    <row r="6135" spans="81:81">
      <c r="CC6135" s="400"/>
    </row>
    <row r="6136" spans="81:81">
      <c r="CC6136" s="400"/>
    </row>
    <row r="6137" spans="81:81">
      <c r="CC6137" s="400"/>
    </row>
    <row r="6138" spans="81:81">
      <c r="CC6138" s="400"/>
    </row>
    <row r="6139" spans="81:81">
      <c r="CC6139" s="400"/>
    </row>
    <row r="6140" spans="81:81">
      <c r="CC6140" s="400"/>
    </row>
    <row r="6141" spans="81:81">
      <c r="CC6141" s="400"/>
    </row>
    <row r="6142" spans="81:81">
      <c r="CC6142" s="400"/>
    </row>
    <row r="6143" spans="81:81">
      <c r="CC6143" s="400"/>
    </row>
    <row r="6144" spans="81:81">
      <c r="CC6144" s="400"/>
    </row>
    <row r="6145" spans="81:81">
      <c r="CC6145" s="400"/>
    </row>
    <row r="6146" spans="81:81">
      <c r="CC6146" s="400"/>
    </row>
    <row r="6147" spans="81:81">
      <c r="CC6147" s="400"/>
    </row>
    <row r="6148" spans="81:81">
      <c r="CC6148" s="400"/>
    </row>
    <row r="6149" spans="81:81">
      <c r="CC6149" s="400"/>
    </row>
    <row r="6150" spans="81:81">
      <c r="CC6150" s="400"/>
    </row>
    <row r="6151" spans="81:81">
      <c r="CC6151" s="400"/>
    </row>
    <row r="6152" spans="81:81">
      <c r="CC6152" s="400"/>
    </row>
    <row r="6153" spans="81:81">
      <c r="CC6153" s="400"/>
    </row>
    <row r="6154" spans="81:81">
      <c r="CC6154" s="400"/>
    </row>
    <row r="6155" spans="81:81">
      <c r="CC6155" s="400"/>
    </row>
    <row r="6156" spans="81:81">
      <c r="CC6156" s="400"/>
    </row>
    <row r="6157" spans="81:81">
      <c r="CC6157" s="400"/>
    </row>
    <row r="6158" spans="81:81">
      <c r="CC6158" s="400"/>
    </row>
    <row r="6159" spans="81:81">
      <c r="CC6159" s="400"/>
    </row>
    <row r="6160" spans="81:81">
      <c r="CC6160" s="400"/>
    </row>
    <row r="6161" spans="81:81">
      <c r="CC6161" s="400"/>
    </row>
    <row r="6162" spans="81:81">
      <c r="CC6162" s="400"/>
    </row>
    <row r="6163" spans="81:81">
      <c r="CC6163" s="400"/>
    </row>
    <row r="6164" spans="81:81">
      <c r="CC6164" s="400"/>
    </row>
    <row r="6165" spans="81:81">
      <c r="CC6165" s="400"/>
    </row>
    <row r="6166" spans="81:81">
      <c r="CC6166" s="400"/>
    </row>
    <row r="6167" spans="81:81">
      <c r="CC6167" s="400"/>
    </row>
    <row r="6168" spans="81:81">
      <c r="CC6168" s="400"/>
    </row>
    <row r="6169" spans="81:81">
      <c r="CC6169" s="400"/>
    </row>
    <row r="6170" spans="81:81">
      <c r="CC6170" s="400"/>
    </row>
    <row r="6171" spans="81:81">
      <c r="CC6171" s="400"/>
    </row>
    <row r="6172" spans="81:81">
      <c r="CC6172" s="400"/>
    </row>
    <row r="6173" spans="81:81">
      <c r="CC6173" s="400"/>
    </row>
    <row r="6174" spans="81:81">
      <c r="CC6174" s="400"/>
    </row>
    <row r="6175" spans="81:81">
      <c r="CC6175" s="400"/>
    </row>
    <row r="6176" spans="81:81">
      <c r="CC6176" s="400"/>
    </row>
    <row r="6177" spans="81:81">
      <c r="CC6177" s="400"/>
    </row>
    <row r="6178" spans="81:81">
      <c r="CC6178" s="400"/>
    </row>
    <row r="6179" spans="81:81">
      <c r="CC6179" s="400"/>
    </row>
    <row r="6180" spans="81:81">
      <c r="CC6180" s="400"/>
    </row>
    <row r="6181" spans="81:81">
      <c r="CC6181" s="400"/>
    </row>
    <row r="6182" spans="81:81">
      <c r="CC6182" s="400"/>
    </row>
    <row r="6183" spans="81:81">
      <c r="CC6183" s="400"/>
    </row>
    <row r="6184" spans="81:81">
      <c r="CC6184" s="400"/>
    </row>
    <row r="6185" spans="81:81">
      <c r="CC6185" s="400"/>
    </row>
    <row r="6186" spans="81:81">
      <c r="CC6186" s="400"/>
    </row>
    <row r="6187" spans="81:81">
      <c r="CC6187" s="400"/>
    </row>
    <row r="6188" spans="81:81">
      <c r="CC6188" s="400"/>
    </row>
    <row r="6189" spans="81:81">
      <c r="CC6189" s="400"/>
    </row>
    <row r="6190" spans="81:81">
      <c r="CC6190" s="400"/>
    </row>
    <row r="6191" spans="81:81">
      <c r="CC6191" s="400"/>
    </row>
    <row r="6192" spans="81:81">
      <c r="CC6192" s="400"/>
    </row>
    <row r="6193" spans="81:81">
      <c r="CC6193" s="400"/>
    </row>
    <row r="6194" spans="81:81">
      <c r="CC6194" s="400"/>
    </row>
    <row r="6195" spans="81:81">
      <c r="CC6195" s="400"/>
    </row>
    <row r="6196" spans="81:81">
      <c r="CC6196" s="400"/>
    </row>
    <row r="6197" spans="81:81">
      <c r="CC6197" s="400"/>
    </row>
    <row r="6198" spans="81:81">
      <c r="CC6198" s="400"/>
    </row>
    <row r="6199" spans="81:81">
      <c r="CC6199" s="400"/>
    </row>
    <row r="6200" spans="81:81">
      <c r="CC6200" s="400"/>
    </row>
    <row r="6201" spans="81:81">
      <c r="CC6201" s="400"/>
    </row>
    <row r="6202" spans="81:81">
      <c r="CC6202" s="400"/>
    </row>
    <row r="6203" spans="81:81">
      <c r="CC6203" s="400"/>
    </row>
    <row r="6204" spans="81:81">
      <c r="CC6204" s="400"/>
    </row>
    <row r="6205" spans="81:81">
      <c r="CC6205" s="400"/>
    </row>
    <row r="6206" spans="81:81">
      <c r="CC6206" s="400"/>
    </row>
    <row r="6207" spans="81:81">
      <c r="CC6207" s="400"/>
    </row>
    <row r="6208" spans="81:81">
      <c r="CC6208" s="400"/>
    </row>
    <row r="6209" spans="81:81">
      <c r="CC6209" s="400"/>
    </row>
    <row r="6210" spans="81:81">
      <c r="CC6210" s="400"/>
    </row>
    <row r="6211" spans="81:81">
      <c r="CC6211" s="400"/>
    </row>
    <row r="6212" spans="81:81">
      <c r="CC6212" s="400"/>
    </row>
    <row r="6213" spans="81:81">
      <c r="CC6213" s="400"/>
    </row>
    <row r="6214" spans="81:81">
      <c r="CC6214" s="400"/>
    </row>
    <row r="6215" spans="81:81">
      <c r="CC6215" s="400"/>
    </row>
    <row r="6216" spans="81:81">
      <c r="CC6216" s="400"/>
    </row>
    <row r="6217" spans="81:81">
      <c r="CC6217" s="400"/>
    </row>
    <row r="6218" spans="81:81">
      <c r="CC6218" s="400"/>
    </row>
    <row r="6219" spans="81:81">
      <c r="CC6219" s="400"/>
    </row>
    <row r="6220" spans="81:81">
      <c r="CC6220" s="400"/>
    </row>
    <row r="6221" spans="81:81">
      <c r="CC6221" s="400"/>
    </row>
    <row r="6222" spans="81:81">
      <c r="CC6222" s="400"/>
    </row>
    <row r="6223" spans="81:81">
      <c r="CC6223" s="400"/>
    </row>
    <row r="6224" spans="81:81">
      <c r="CC6224" s="400"/>
    </row>
    <row r="6225" spans="81:81">
      <c r="CC6225" s="400"/>
    </row>
    <row r="6226" spans="81:81">
      <c r="CC6226" s="400"/>
    </row>
    <row r="6227" spans="81:81">
      <c r="CC6227" s="400"/>
    </row>
    <row r="6228" spans="81:81">
      <c r="CC6228" s="400"/>
    </row>
    <row r="6229" spans="81:81">
      <c r="CC6229" s="400"/>
    </row>
    <row r="6230" spans="81:81">
      <c r="CC6230" s="400"/>
    </row>
    <row r="6231" spans="81:81">
      <c r="CC6231" s="400"/>
    </row>
    <row r="6232" spans="81:81">
      <c r="CC6232" s="400"/>
    </row>
    <row r="6233" spans="81:81">
      <c r="CC6233" s="400"/>
    </row>
    <row r="6234" spans="81:81">
      <c r="CC6234" s="400"/>
    </row>
    <row r="6235" spans="81:81">
      <c r="CC6235" s="400"/>
    </row>
    <row r="6236" spans="81:81">
      <c r="CC6236" s="400"/>
    </row>
    <row r="6237" spans="81:81">
      <c r="CC6237" s="400"/>
    </row>
    <row r="6238" spans="81:81">
      <c r="CC6238" s="400"/>
    </row>
    <row r="6239" spans="81:81">
      <c r="CC6239" s="400"/>
    </row>
    <row r="6240" spans="81:81">
      <c r="CC6240" s="400"/>
    </row>
    <row r="6241" spans="81:81">
      <c r="CC6241" s="400"/>
    </row>
    <row r="6242" spans="81:81">
      <c r="CC6242" s="400"/>
    </row>
    <row r="6243" spans="81:81">
      <c r="CC6243" s="400"/>
    </row>
    <row r="6244" spans="81:81">
      <c r="CC6244" s="400"/>
    </row>
    <row r="6245" spans="81:81">
      <c r="CC6245" s="400"/>
    </row>
    <row r="6246" spans="81:81">
      <c r="CC6246" s="400"/>
    </row>
    <row r="6247" spans="81:81">
      <c r="CC6247" s="400"/>
    </row>
    <row r="6248" spans="81:81">
      <c r="CC6248" s="400"/>
    </row>
    <row r="6249" spans="81:81">
      <c r="CC6249" s="400"/>
    </row>
    <row r="6250" spans="81:81">
      <c r="CC6250" s="400"/>
    </row>
    <row r="6251" spans="81:81">
      <c r="CC6251" s="400"/>
    </row>
    <row r="6252" spans="81:81">
      <c r="CC6252" s="400"/>
    </row>
    <row r="6253" spans="81:81">
      <c r="CC6253" s="400"/>
    </row>
    <row r="6254" spans="81:81">
      <c r="CC6254" s="400"/>
    </row>
    <row r="6255" spans="81:81">
      <c r="CC6255" s="400"/>
    </row>
    <row r="6256" spans="81:81">
      <c r="CC6256" s="400"/>
    </row>
    <row r="6257" spans="81:81">
      <c r="CC6257" s="400"/>
    </row>
    <row r="6258" spans="81:81">
      <c r="CC6258" s="400"/>
    </row>
    <row r="6259" spans="81:81">
      <c r="CC6259" s="400"/>
    </row>
    <row r="6260" spans="81:81">
      <c r="CC6260" s="400"/>
    </row>
    <row r="6261" spans="81:81">
      <c r="CC6261" s="400"/>
    </row>
    <row r="6262" spans="81:81">
      <c r="CC6262" s="400"/>
    </row>
    <row r="6263" spans="81:81">
      <c r="CC6263" s="400"/>
    </row>
    <row r="6264" spans="81:81">
      <c r="CC6264" s="400"/>
    </row>
    <row r="6265" spans="81:81">
      <c r="CC6265" s="400"/>
    </row>
    <row r="6266" spans="81:81">
      <c r="CC6266" s="400"/>
    </row>
    <row r="6267" spans="81:81">
      <c r="CC6267" s="400"/>
    </row>
    <row r="6268" spans="81:81">
      <c r="CC6268" s="400"/>
    </row>
    <row r="6269" spans="81:81">
      <c r="CC6269" s="400"/>
    </row>
    <row r="6270" spans="81:81">
      <c r="CC6270" s="400"/>
    </row>
    <row r="6271" spans="81:81">
      <c r="CC6271" s="400"/>
    </row>
    <row r="6272" spans="81:81">
      <c r="CC6272" s="400"/>
    </row>
    <row r="6273" spans="81:81">
      <c r="CC6273" s="400"/>
    </row>
    <row r="6274" spans="81:81">
      <c r="CC6274" s="400"/>
    </row>
    <row r="6275" spans="81:81">
      <c r="CC6275" s="400"/>
    </row>
    <row r="6276" spans="81:81">
      <c r="CC6276" s="400"/>
    </row>
    <row r="6277" spans="81:81">
      <c r="CC6277" s="400"/>
    </row>
    <row r="6278" spans="81:81">
      <c r="CC6278" s="400"/>
    </row>
    <row r="6279" spans="81:81">
      <c r="CC6279" s="400"/>
    </row>
    <row r="6280" spans="81:81">
      <c r="CC6280" s="400"/>
    </row>
    <row r="6281" spans="81:81">
      <c r="CC6281" s="400"/>
    </row>
    <row r="6282" spans="81:81">
      <c r="CC6282" s="400"/>
    </row>
    <row r="6283" spans="81:81">
      <c r="CC6283" s="400"/>
    </row>
    <row r="6284" spans="81:81">
      <c r="CC6284" s="400"/>
    </row>
    <row r="6285" spans="81:81">
      <c r="CC6285" s="400"/>
    </row>
    <row r="6286" spans="81:81">
      <c r="CC6286" s="400"/>
    </row>
    <row r="6287" spans="81:81">
      <c r="CC6287" s="400"/>
    </row>
    <row r="6288" spans="81:81">
      <c r="CC6288" s="400"/>
    </row>
    <row r="6289" spans="81:81">
      <c r="CC6289" s="400"/>
    </row>
    <row r="6290" spans="81:81">
      <c r="CC6290" s="400"/>
    </row>
    <row r="6291" spans="81:81">
      <c r="CC6291" s="400"/>
    </row>
    <row r="6292" spans="81:81">
      <c r="CC6292" s="400"/>
    </row>
    <row r="6293" spans="81:81">
      <c r="CC6293" s="400"/>
    </row>
    <row r="6294" spans="81:81">
      <c r="CC6294" s="400"/>
    </row>
    <row r="6295" spans="81:81">
      <c r="CC6295" s="400"/>
    </row>
    <row r="6296" spans="81:81">
      <c r="CC6296" s="400"/>
    </row>
    <row r="6297" spans="81:81">
      <c r="CC6297" s="400"/>
    </row>
    <row r="6298" spans="81:81">
      <c r="CC6298" s="400"/>
    </row>
    <row r="6299" spans="81:81">
      <c r="CC6299" s="400"/>
    </row>
    <row r="6300" spans="81:81">
      <c r="CC6300" s="400"/>
    </row>
    <row r="6301" spans="81:81">
      <c r="CC6301" s="400"/>
    </row>
    <row r="6302" spans="81:81">
      <c r="CC6302" s="400"/>
    </row>
    <row r="6303" spans="81:81">
      <c r="CC6303" s="400"/>
    </row>
    <row r="6304" spans="81:81">
      <c r="CC6304" s="400"/>
    </row>
    <row r="6305" spans="81:81">
      <c r="CC6305" s="400"/>
    </row>
    <row r="6306" spans="81:81">
      <c r="CC6306" s="400"/>
    </row>
    <row r="6307" spans="81:81">
      <c r="CC6307" s="400"/>
    </row>
    <row r="6308" spans="81:81">
      <c r="CC6308" s="400"/>
    </row>
    <row r="6309" spans="81:81">
      <c r="CC6309" s="400"/>
    </row>
    <row r="6310" spans="81:81">
      <c r="CC6310" s="400"/>
    </row>
    <row r="6311" spans="81:81">
      <c r="CC6311" s="400"/>
    </row>
    <row r="6312" spans="81:81">
      <c r="CC6312" s="400"/>
    </row>
    <row r="6313" spans="81:81">
      <c r="CC6313" s="400"/>
    </row>
    <row r="6314" spans="81:81">
      <c r="CC6314" s="400"/>
    </row>
    <row r="6315" spans="81:81">
      <c r="CC6315" s="400"/>
    </row>
    <row r="6316" spans="81:81">
      <c r="CC6316" s="400"/>
    </row>
    <row r="6317" spans="81:81">
      <c r="CC6317" s="400"/>
    </row>
    <row r="6318" spans="81:81">
      <c r="CC6318" s="400"/>
    </row>
    <row r="6319" spans="81:81">
      <c r="CC6319" s="400"/>
    </row>
    <row r="6320" spans="81:81">
      <c r="CC6320" s="400"/>
    </row>
    <row r="6321" spans="81:81">
      <c r="CC6321" s="400"/>
    </row>
    <row r="6322" spans="81:81">
      <c r="CC6322" s="400"/>
    </row>
    <row r="6323" spans="81:81">
      <c r="CC6323" s="400"/>
    </row>
    <row r="6324" spans="81:81">
      <c r="CC6324" s="400"/>
    </row>
    <row r="6325" spans="81:81">
      <c r="CC6325" s="400"/>
    </row>
    <row r="6326" spans="81:81">
      <c r="CC6326" s="400"/>
    </row>
    <row r="6327" spans="81:81">
      <c r="CC6327" s="400"/>
    </row>
    <row r="6328" spans="81:81">
      <c r="CC6328" s="400"/>
    </row>
    <row r="6329" spans="81:81">
      <c r="CC6329" s="400"/>
    </row>
    <row r="6330" spans="81:81">
      <c r="CC6330" s="400"/>
    </row>
    <row r="6331" spans="81:81">
      <c r="CC6331" s="400"/>
    </row>
    <row r="6332" spans="81:81">
      <c r="CC6332" s="400"/>
    </row>
    <row r="6333" spans="81:81">
      <c r="CC6333" s="400"/>
    </row>
    <row r="6334" spans="81:81">
      <c r="CC6334" s="400"/>
    </row>
    <row r="6335" spans="81:81">
      <c r="CC6335" s="400"/>
    </row>
    <row r="6336" spans="81:81">
      <c r="CC6336" s="400"/>
    </row>
    <row r="6337" spans="81:81">
      <c r="CC6337" s="400"/>
    </row>
    <row r="6338" spans="81:81">
      <c r="CC6338" s="400"/>
    </row>
    <row r="6339" spans="81:81">
      <c r="CC6339" s="400"/>
    </row>
    <row r="6340" spans="81:81">
      <c r="CC6340" s="400"/>
    </row>
    <row r="6341" spans="81:81">
      <c r="CC6341" s="400"/>
    </row>
    <row r="6342" spans="81:81">
      <c r="CC6342" s="400"/>
    </row>
    <row r="6343" spans="81:81">
      <c r="CC6343" s="400"/>
    </row>
    <row r="6344" spans="81:81">
      <c r="CC6344" s="400"/>
    </row>
    <row r="6345" spans="81:81">
      <c r="CC6345" s="400"/>
    </row>
    <row r="6346" spans="81:81">
      <c r="CC6346" s="400"/>
    </row>
    <row r="6347" spans="81:81">
      <c r="CC6347" s="400"/>
    </row>
    <row r="6348" spans="81:81">
      <c r="CC6348" s="400"/>
    </row>
    <row r="6349" spans="81:81">
      <c r="CC6349" s="400"/>
    </row>
    <row r="6350" spans="81:81">
      <c r="CC6350" s="400"/>
    </row>
    <row r="6351" spans="81:81">
      <c r="CC6351" s="400"/>
    </row>
    <row r="6352" spans="81:81">
      <c r="CC6352" s="400"/>
    </row>
    <row r="6353" spans="81:81">
      <c r="CC6353" s="400"/>
    </row>
    <row r="6354" spans="81:81">
      <c r="CC6354" s="400"/>
    </row>
    <row r="6355" spans="81:81">
      <c r="CC6355" s="400"/>
    </row>
    <row r="6356" spans="81:81">
      <c r="CC6356" s="400"/>
    </row>
    <row r="6357" spans="81:81">
      <c r="CC6357" s="400"/>
    </row>
    <row r="6358" spans="81:81">
      <c r="CC6358" s="400"/>
    </row>
    <row r="6359" spans="81:81">
      <c r="CC6359" s="400"/>
    </row>
    <row r="6360" spans="81:81">
      <c r="CC6360" s="400"/>
    </row>
    <row r="6361" spans="81:81">
      <c r="CC6361" s="400"/>
    </row>
    <row r="6362" spans="81:81">
      <c r="CC6362" s="400"/>
    </row>
    <row r="6363" spans="81:81">
      <c r="CC6363" s="400"/>
    </row>
    <row r="6364" spans="81:81">
      <c r="CC6364" s="400"/>
    </row>
    <row r="6365" spans="81:81">
      <c r="CC6365" s="400"/>
    </row>
    <row r="6366" spans="81:81">
      <c r="CC6366" s="400"/>
    </row>
    <row r="6367" spans="81:81">
      <c r="CC6367" s="400"/>
    </row>
    <row r="6368" spans="81:81">
      <c r="CC6368" s="400"/>
    </row>
    <row r="6369" spans="81:81">
      <c r="CC6369" s="400"/>
    </row>
    <row r="6370" spans="81:81">
      <c r="CC6370" s="400"/>
    </row>
    <row r="6371" spans="81:81">
      <c r="CC6371" s="400"/>
    </row>
    <row r="6372" spans="81:81">
      <c r="CC6372" s="400"/>
    </row>
    <row r="6373" spans="81:81">
      <c r="CC6373" s="400"/>
    </row>
    <row r="6374" spans="81:81">
      <c r="CC6374" s="400"/>
    </row>
    <row r="6375" spans="81:81">
      <c r="CC6375" s="400"/>
    </row>
    <row r="6376" spans="81:81">
      <c r="CC6376" s="400"/>
    </row>
    <row r="6377" spans="81:81">
      <c r="CC6377" s="400"/>
    </row>
    <row r="6378" spans="81:81">
      <c r="CC6378" s="400"/>
    </row>
    <row r="6379" spans="81:81">
      <c r="CC6379" s="400"/>
    </row>
    <row r="6380" spans="81:81">
      <c r="CC6380" s="400"/>
    </row>
    <row r="6381" spans="81:81">
      <c r="CC6381" s="400"/>
    </row>
    <row r="6382" spans="81:81">
      <c r="CC6382" s="400"/>
    </row>
    <row r="6383" spans="81:81">
      <c r="CC6383" s="400"/>
    </row>
    <row r="6384" spans="81:81">
      <c r="CC6384" s="400"/>
    </row>
    <row r="6385" spans="81:81">
      <c r="CC6385" s="400"/>
    </row>
    <row r="6386" spans="81:81">
      <c r="CC6386" s="400"/>
    </row>
    <row r="6387" spans="81:81">
      <c r="CC6387" s="400"/>
    </row>
    <row r="6388" spans="81:81">
      <c r="CC6388" s="400"/>
    </row>
    <row r="6389" spans="81:81">
      <c r="CC6389" s="400"/>
    </row>
    <row r="6390" spans="81:81">
      <c r="CC6390" s="400"/>
    </row>
    <row r="6391" spans="81:81">
      <c r="CC6391" s="400"/>
    </row>
    <row r="6392" spans="81:81">
      <c r="CC6392" s="400"/>
    </row>
    <row r="6393" spans="81:81">
      <c r="CC6393" s="400"/>
    </row>
    <row r="6394" spans="81:81">
      <c r="CC6394" s="400"/>
    </row>
    <row r="6395" spans="81:81">
      <c r="CC6395" s="400"/>
    </row>
    <row r="6396" spans="81:81">
      <c r="CC6396" s="400"/>
    </row>
    <row r="6397" spans="81:81">
      <c r="CC6397" s="400"/>
    </row>
    <row r="6398" spans="81:81">
      <c r="CC6398" s="400"/>
    </row>
    <row r="6399" spans="81:81">
      <c r="CC6399" s="400"/>
    </row>
    <row r="6400" spans="81:81">
      <c r="CC6400" s="400"/>
    </row>
    <row r="6401" spans="81:81">
      <c r="CC6401" s="400"/>
    </row>
    <row r="6402" spans="81:81">
      <c r="CC6402" s="400"/>
    </row>
    <row r="6403" spans="81:81">
      <c r="CC6403" s="400"/>
    </row>
    <row r="6404" spans="81:81">
      <c r="CC6404" s="400"/>
    </row>
    <row r="6405" spans="81:81">
      <c r="CC6405" s="400"/>
    </row>
    <row r="6406" spans="81:81">
      <c r="CC6406" s="400"/>
    </row>
    <row r="6407" spans="81:81">
      <c r="CC6407" s="400"/>
    </row>
    <row r="6408" spans="81:81">
      <c r="CC6408" s="400"/>
    </row>
    <row r="6409" spans="81:81">
      <c r="CC6409" s="400"/>
    </row>
    <row r="6410" spans="81:81">
      <c r="CC6410" s="400"/>
    </row>
    <row r="6411" spans="81:81">
      <c r="CC6411" s="400"/>
    </row>
    <row r="6412" spans="81:81">
      <c r="CC6412" s="400"/>
    </row>
    <row r="6413" spans="81:81">
      <c r="CC6413" s="400"/>
    </row>
    <row r="6414" spans="81:81">
      <c r="CC6414" s="400"/>
    </row>
    <row r="6415" spans="81:81">
      <c r="CC6415" s="400"/>
    </row>
    <row r="6416" spans="81:81">
      <c r="CC6416" s="400"/>
    </row>
    <row r="6417" spans="81:81">
      <c r="CC6417" s="400"/>
    </row>
    <row r="6418" spans="81:81">
      <c r="CC6418" s="400"/>
    </row>
    <row r="6419" spans="81:81">
      <c r="CC6419" s="400"/>
    </row>
    <row r="6420" spans="81:81">
      <c r="CC6420" s="400"/>
    </row>
    <row r="6421" spans="81:81">
      <c r="CC6421" s="400"/>
    </row>
    <row r="6422" spans="81:81">
      <c r="CC6422" s="400"/>
    </row>
    <row r="6423" spans="81:81">
      <c r="CC6423" s="400"/>
    </row>
    <row r="6424" spans="81:81">
      <c r="CC6424" s="400"/>
    </row>
    <row r="6425" spans="81:81">
      <c r="CC6425" s="400"/>
    </row>
    <row r="6426" spans="81:81">
      <c r="CC6426" s="400"/>
    </row>
    <row r="6427" spans="81:81">
      <c r="CC6427" s="400"/>
    </row>
    <row r="6428" spans="81:81">
      <c r="CC6428" s="400"/>
    </row>
    <row r="6429" spans="81:81">
      <c r="CC6429" s="400"/>
    </row>
    <row r="6430" spans="81:81">
      <c r="CC6430" s="400"/>
    </row>
    <row r="6431" spans="81:81">
      <c r="CC6431" s="400"/>
    </row>
    <row r="6432" spans="81:81">
      <c r="CC6432" s="400"/>
    </row>
    <row r="6433" spans="81:81">
      <c r="CC6433" s="400"/>
    </row>
    <row r="6434" spans="81:81">
      <c r="CC6434" s="400"/>
    </row>
    <row r="6435" spans="81:81">
      <c r="CC6435" s="400"/>
    </row>
    <row r="6436" spans="81:81">
      <c r="CC6436" s="400"/>
    </row>
    <row r="6437" spans="81:81">
      <c r="CC6437" s="400"/>
    </row>
    <row r="6438" spans="81:81">
      <c r="CC6438" s="400"/>
    </row>
    <row r="6439" spans="81:81">
      <c r="CC6439" s="400"/>
    </row>
    <row r="6440" spans="81:81">
      <c r="CC6440" s="400"/>
    </row>
    <row r="6441" spans="81:81">
      <c r="CC6441" s="400"/>
    </row>
    <row r="6442" spans="81:81">
      <c r="CC6442" s="400"/>
    </row>
    <row r="6443" spans="81:81">
      <c r="CC6443" s="400"/>
    </row>
    <row r="6444" spans="81:81">
      <c r="CC6444" s="400"/>
    </row>
    <row r="6445" spans="81:81">
      <c r="CC6445" s="400"/>
    </row>
    <row r="6446" spans="81:81">
      <c r="CC6446" s="400"/>
    </row>
    <row r="6447" spans="81:81">
      <c r="CC6447" s="400"/>
    </row>
    <row r="6448" spans="81:81">
      <c r="CC6448" s="400"/>
    </row>
    <row r="6449" spans="81:81">
      <c r="CC6449" s="400"/>
    </row>
    <row r="6450" spans="81:81">
      <c r="CC6450" s="400"/>
    </row>
    <row r="6451" spans="81:81">
      <c r="CC6451" s="400"/>
    </row>
    <row r="6452" spans="81:81">
      <c r="CC6452" s="400"/>
    </row>
    <row r="6453" spans="81:81">
      <c r="CC6453" s="400"/>
    </row>
    <row r="6454" spans="81:81">
      <c r="CC6454" s="400"/>
    </row>
    <row r="6455" spans="81:81">
      <c r="CC6455" s="400"/>
    </row>
    <row r="6456" spans="81:81">
      <c r="CC6456" s="400"/>
    </row>
    <row r="6457" spans="81:81">
      <c r="CC6457" s="400"/>
    </row>
    <row r="6458" spans="81:81">
      <c r="CC6458" s="400"/>
    </row>
    <row r="6459" spans="81:81">
      <c r="CC6459" s="400"/>
    </row>
    <row r="6460" spans="81:81">
      <c r="CC6460" s="400"/>
    </row>
    <row r="6461" spans="81:81">
      <c r="CC6461" s="400"/>
    </row>
    <row r="6462" spans="81:81">
      <c r="CC6462" s="400"/>
    </row>
    <row r="6463" spans="81:81">
      <c r="CC6463" s="400"/>
    </row>
    <row r="6464" spans="81:81">
      <c r="CC6464" s="400"/>
    </row>
    <row r="6465" spans="81:81">
      <c r="CC6465" s="400"/>
    </row>
    <row r="6466" spans="81:81">
      <c r="CC6466" s="400"/>
    </row>
    <row r="6467" spans="81:81">
      <c r="CC6467" s="400"/>
    </row>
    <row r="6468" spans="81:81">
      <c r="CC6468" s="400"/>
    </row>
    <row r="6469" spans="81:81">
      <c r="CC6469" s="400"/>
    </row>
    <row r="6470" spans="81:81">
      <c r="CC6470" s="400"/>
    </row>
    <row r="6471" spans="81:81">
      <c r="CC6471" s="400"/>
    </row>
    <row r="6472" spans="81:81">
      <c r="CC6472" s="400"/>
    </row>
    <row r="6473" spans="81:81">
      <c r="CC6473" s="400"/>
    </row>
    <row r="6474" spans="81:81">
      <c r="CC6474" s="400"/>
    </row>
    <row r="6475" spans="81:81">
      <c r="CC6475" s="400"/>
    </row>
    <row r="6476" spans="81:81">
      <c r="CC6476" s="400"/>
    </row>
    <row r="6477" spans="81:81">
      <c r="CC6477" s="400"/>
    </row>
    <row r="6478" spans="81:81">
      <c r="CC6478" s="400"/>
    </row>
    <row r="6479" spans="81:81">
      <c r="CC6479" s="400"/>
    </row>
    <row r="6480" spans="81:81">
      <c r="CC6480" s="400"/>
    </row>
    <row r="6481" spans="81:81">
      <c r="CC6481" s="400"/>
    </row>
    <row r="6482" spans="81:81">
      <c r="CC6482" s="400"/>
    </row>
    <row r="6483" spans="81:81">
      <c r="CC6483" s="400"/>
    </row>
    <row r="6484" spans="81:81">
      <c r="CC6484" s="400"/>
    </row>
    <row r="6485" spans="81:81">
      <c r="CC6485" s="400"/>
    </row>
    <row r="6486" spans="81:81">
      <c r="CC6486" s="400"/>
    </row>
    <row r="6487" spans="81:81">
      <c r="CC6487" s="400"/>
    </row>
    <row r="6488" spans="81:81">
      <c r="CC6488" s="400"/>
    </row>
    <row r="6489" spans="81:81">
      <c r="CC6489" s="400"/>
    </row>
    <row r="6490" spans="81:81">
      <c r="CC6490" s="400"/>
    </row>
    <row r="6491" spans="81:81">
      <c r="CC6491" s="400"/>
    </row>
    <row r="6492" spans="81:81">
      <c r="CC6492" s="400"/>
    </row>
    <row r="6493" spans="81:81">
      <c r="CC6493" s="400"/>
    </row>
    <row r="6494" spans="81:81">
      <c r="CC6494" s="400"/>
    </row>
    <row r="6495" spans="81:81">
      <c r="CC6495" s="400"/>
    </row>
    <row r="6496" spans="81:81">
      <c r="CC6496" s="400"/>
    </row>
    <row r="6497" spans="81:81">
      <c r="CC6497" s="400"/>
    </row>
    <row r="6498" spans="81:81">
      <c r="CC6498" s="400"/>
    </row>
    <row r="6499" spans="81:81">
      <c r="CC6499" s="400"/>
    </row>
    <row r="6500" spans="81:81">
      <c r="CC6500" s="400"/>
    </row>
    <row r="6501" spans="81:81">
      <c r="CC6501" s="400"/>
    </row>
    <row r="6502" spans="81:81">
      <c r="CC6502" s="400"/>
    </row>
    <row r="6503" spans="81:81">
      <c r="CC6503" s="400"/>
    </row>
    <row r="6504" spans="81:81">
      <c r="CC6504" s="400"/>
    </row>
    <row r="6505" spans="81:81">
      <c r="CC6505" s="400"/>
    </row>
    <row r="6506" spans="81:81">
      <c r="CC6506" s="400"/>
    </row>
    <row r="6507" spans="81:81">
      <c r="CC6507" s="400"/>
    </row>
    <row r="6508" spans="81:81">
      <c r="CC6508" s="400"/>
    </row>
    <row r="6509" spans="81:81">
      <c r="CC6509" s="400"/>
    </row>
    <row r="6510" spans="81:81">
      <c r="CC6510" s="400"/>
    </row>
    <row r="6511" spans="81:81">
      <c r="CC6511" s="400"/>
    </row>
    <row r="6512" spans="81:81">
      <c r="CC6512" s="400"/>
    </row>
    <row r="6513" spans="81:81">
      <c r="CC6513" s="400"/>
    </row>
    <row r="6514" spans="81:81">
      <c r="CC6514" s="400"/>
    </row>
    <row r="6515" spans="81:81">
      <c r="CC6515" s="400"/>
    </row>
    <row r="6516" spans="81:81">
      <c r="CC6516" s="400"/>
    </row>
    <row r="6517" spans="81:81">
      <c r="CC6517" s="400"/>
    </row>
    <row r="6518" spans="81:81">
      <c r="CC6518" s="400"/>
    </row>
    <row r="6519" spans="81:81">
      <c r="CC6519" s="400"/>
    </row>
    <row r="6520" spans="81:81">
      <c r="CC6520" s="400"/>
    </row>
    <row r="6521" spans="81:81">
      <c r="CC6521" s="400"/>
    </row>
    <row r="6522" spans="81:81">
      <c r="CC6522" s="400"/>
    </row>
    <row r="6523" spans="81:81">
      <c r="CC6523" s="400"/>
    </row>
    <row r="6524" spans="81:81">
      <c r="CC6524" s="400"/>
    </row>
    <row r="6525" spans="81:81">
      <c r="CC6525" s="400"/>
    </row>
    <row r="6526" spans="81:81">
      <c r="CC6526" s="400"/>
    </row>
    <row r="6527" spans="81:81">
      <c r="CC6527" s="400"/>
    </row>
    <row r="6528" spans="81:81">
      <c r="CC6528" s="400"/>
    </row>
    <row r="6529" spans="81:81">
      <c r="CC6529" s="400"/>
    </row>
    <row r="6530" spans="81:81">
      <c r="CC6530" s="400"/>
    </row>
    <row r="6531" spans="81:81">
      <c r="CC6531" s="400"/>
    </row>
    <row r="6532" spans="81:81">
      <c r="CC6532" s="400"/>
    </row>
    <row r="6533" spans="81:81">
      <c r="CC6533" s="400"/>
    </row>
    <row r="6534" spans="81:81">
      <c r="CC6534" s="400"/>
    </row>
    <row r="6535" spans="81:81">
      <c r="CC6535" s="400"/>
    </row>
    <row r="6536" spans="81:81">
      <c r="CC6536" s="400"/>
    </row>
    <row r="6537" spans="81:81">
      <c r="CC6537" s="400"/>
    </row>
    <row r="6538" spans="81:81">
      <c r="CC6538" s="400"/>
    </row>
    <row r="6539" spans="81:81">
      <c r="CC6539" s="400"/>
    </row>
    <row r="6540" spans="81:81">
      <c r="CC6540" s="400"/>
    </row>
    <row r="6541" spans="81:81">
      <c r="CC6541" s="400"/>
    </row>
    <row r="6542" spans="81:81">
      <c r="CC6542" s="400"/>
    </row>
    <row r="6543" spans="81:81">
      <c r="CC6543" s="400"/>
    </row>
    <row r="6544" spans="81:81">
      <c r="CC6544" s="400"/>
    </row>
    <row r="6545" spans="81:81">
      <c r="CC6545" s="400"/>
    </row>
    <row r="6546" spans="81:81">
      <c r="CC6546" s="400"/>
    </row>
    <row r="6547" spans="81:81">
      <c r="CC6547" s="400"/>
    </row>
    <row r="6548" spans="81:81">
      <c r="CC6548" s="400"/>
    </row>
    <row r="6549" spans="81:81">
      <c r="CC6549" s="400"/>
    </row>
    <row r="6550" spans="81:81">
      <c r="CC6550" s="400"/>
    </row>
    <row r="6551" spans="81:81">
      <c r="CC6551" s="400"/>
    </row>
    <row r="6552" spans="81:81">
      <c r="CC6552" s="400"/>
    </row>
    <row r="6553" spans="81:81">
      <c r="CC6553" s="400"/>
    </row>
    <row r="6554" spans="81:81">
      <c r="CC6554" s="400"/>
    </row>
    <row r="6555" spans="81:81">
      <c r="CC6555" s="400"/>
    </row>
    <row r="6556" spans="81:81">
      <c r="CC6556" s="400"/>
    </row>
    <row r="6557" spans="81:81">
      <c r="CC6557" s="400"/>
    </row>
    <row r="6558" spans="81:81">
      <c r="CC6558" s="400"/>
    </row>
    <row r="6559" spans="81:81">
      <c r="CC6559" s="400"/>
    </row>
    <row r="6560" spans="81:81">
      <c r="CC6560" s="400"/>
    </row>
    <row r="6561" spans="81:81">
      <c r="CC6561" s="400"/>
    </row>
    <row r="6562" spans="81:81">
      <c r="CC6562" s="400"/>
    </row>
    <row r="6563" spans="81:81">
      <c r="CC6563" s="400"/>
    </row>
    <row r="6564" spans="81:81">
      <c r="CC6564" s="400"/>
    </row>
    <row r="6565" spans="81:81">
      <c r="CC6565" s="400"/>
    </row>
    <row r="6566" spans="81:81">
      <c r="CC6566" s="400"/>
    </row>
    <row r="6567" spans="81:81">
      <c r="CC6567" s="400"/>
    </row>
    <row r="6568" spans="81:81">
      <c r="CC6568" s="400"/>
    </row>
    <row r="6569" spans="81:81">
      <c r="CC6569" s="400"/>
    </row>
    <row r="6570" spans="81:81">
      <c r="CC6570" s="400"/>
    </row>
    <row r="6571" spans="81:81">
      <c r="CC6571" s="400"/>
    </row>
    <row r="6572" spans="81:81">
      <c r="CC6572" s="400"/>
    </row>
    <row r="6573" spans="81:81">
      <c r="CC6573" s="400"/>
    </row>
    <row r="6574" spans="81:81">
      <c r="CC6574" s="400"/>
    </row>
    <row r="6575" spans="81:81">
      <c r="CC6575" s="400"/>
    </row>
    <row r="6576" spans="81:81">
      <c r="CC6576" s="400"/>
    </row>
    <row r="6577" spans="81:81">
      <c r="CC6577" s="400"/>
    </row>
    <row r="6578" spans="81:81">
      <c r="CC6578" s="400"/>
    </row>
    <row r="6579" spans="81:81">
      <c r="CC6579" s="400"/>
    </row>
    <row r="6580" spans="81:81">
      <c r="CC6580" s="400"/>
    </row>
    <row r="6581" spans="81:81">
      <c r="CC6581" s="400"/>
    </row>
    <row r="6582" spans="81:81">
      <c r="CC6582" s="400"/>
    </row>
    <row r="6583" spans="81:81">
      <c r="CC6583" s="400"/>
    </row>
    <row r="6584" spans="81:81">
      <c r="CC6584" s="400"/>
    </row>
    <row r="6585" spans="81:81">
      <c r="CC6585" s="400"/>
    </row>
    <row r="6586" spans="81:81">
      <c r="CC6586" s="400"/>
    </row>
    <row r="6587" spans="81:81">
      <c r="CC6587" s="400"/>
    </row>
    <row r="6588" spans="81:81">
      <c r="CC6588" s="400"/>
    </row>
    <row r="6589" spans="81:81">
      <c r="CC6589" s="400"/>
    </row>
    <row r="6590" spans="81:81">
      <c r="CC6590" s="400"/>
    </row>
    <row r="6591" spans="81:81">
      <c r="CC6591" s="400"/>
    </row>
    <row r="6592" spans="81:81">
      <c r="CC6592" s="400"/>
    </row>
    <row r="6593" spans="81:81">
      <c r="CC6593" s="400"/>
    </row>
    <row r="6594" spans="81:81">
      <c r="CC6594" s="400"/>
    </row>
    <row r="6595" spans="81:81">
      <c r="CC6595" s="400"/>
    </row>
    <row r="6596" spans="81:81">
      <c r="CC6596" s="400"/>
    </row>
    <row r="6597" spans="81:81">
      <c r="CC6597" s="400"/>
    </row>
    <row r="6598" spans="81:81">
      <c r="CC6598" s="400"/>
    </row>
    <row r="6599" spans="81:81">
      <c r="CC6599" s="400"/>
    </row>
    <row r="6600" spans="81:81">
      <c r="CC6600" s="400"/>
    </row>
    <row r="6601" spans="81:81">
      <c r="CC6601" s="400"/>
    </row>
    <row r="6602" spans="81:81">
      <c r="CC6602" s="400"/>
    </row>
    <row r="6603" spans="81:81">
      <c r="CC6603" s="400"/>
    </row>
    <row r="6604" spans="81:81">
      <c r="CC6604" s="400"/>
    </row>
    <row r="6605" spans="81:81">
      <c r="CC6605" s="400"/>
    </row>
    <row r="6606" spans="81:81">
      <c r="CC6606" s="400"/>
    </row>
    <row r="6607" spans="81:81">
      <c r="CC6607" s="400"/>
    </row>
    <row r="6608" spans="81:81">
      <c r="CC6608" s="400"/>
    </row>
    <row r="6609" spans="81:81">
      <c r="CC6609" s="400"/>
    </row>
    <row r="6610" spans="81:81">
      <c r="CC6610" s="400"/>
    </row>
    <row r="6611" spans="81:81">
      <c r="CC6611" s="400"/>
    </row>
    <row r="6612" spans="81:81">
      <c r="CC6612" s="400"/>
    </row>
    <row r="6613" spans="81:81">
      <c r="CC6613" s="400"/>
    </row>
    <row r="6614" spans="81:81">
      <c r="CC6614" s="400"/>
    </row>
    <row r="6615" spans="81:81">
      <c r="CC6615" s="400"/>
    </row>
    <row r="6616" spans="81:81">
      <c r="CC6616" s="400"/>
    </row>
    <row r="6617" spans="81:81">
      <c r="CC6617" s="400"/>
    </row>
    <row r="6618" spans="81:81">
      <c r="CC6618" s="400"/>
    </row>
    <row r="6619" spans="81:81">
      <c r="CC6619" s="400"/>
    </row>
    <row r="6620" spans="81:81">
      <c r="CC6620" s="400"/>
    </row>
    <row r="6621" spans="81:81">
      <c r="CC6621" s="400"/>
    </row>
    <row r="6622" spans="81:81">
      <c r="CC6622" s="400"/>
    </row>
    <row r="6623" spans="81:81">
      <c r="CC6623" s="400"/>
    </row>
    <row r="6624" spans="81:81">
      <c r="CC6624" s="400"/>
    </row>
    <row r="6625" spans="81:81">
      <c r="CC6625" s="400"/>
    </row>
    <row r="6626" spans="81:81">
      <c r="CC6626" s="400"/>
    </row>
    <row r="6627" spans="81:81">
      <c r="CC6627" s="400"/>
    </row>
    <row r="6628" spans="81:81">
      <c r="CC6628" s="400"/>
    </row>
    <row r="6629" spans="81:81">
      <c r="CC6629" s="400"/>
    </row>
    <row r="6630" spans="81:81">
      <c r="CC6630" s="400"/>
    </row>
    <row r="6631" spans="81:81">
      <c r="CC6631" s="400"/>
    </row>
    <row r="6632" spans="81:81">
      <c r="CC6632" s="400"/>
    </row>
    <row r="6633" spans="81:81">
      <c r="CC6633" s="400"/>
    </row>
    <row r="6634" spans="81:81">
      <c r="CC6634" s="400"/>
    </row>
    <row r="6635" spans="81:81">
      <c r="CC6635" s="400"/>
    </row>
    <row r="6636" spans="81:81">
      <c r="CC6636" s="400"/>
    </row>
    <row r="6637" spans="81:81">
      <c r="CC6637" s="400"/>
    </row>
    <row r="6638" spans="81:81">
      <c r="CC6638" s="400"/>
    </row>
    <row r="6639" spans="81:81">
      <c r="CC6639" s="400"/>
    </row>
    <row r="6640" spans="81:81">
      <c r="CC6640" s="400"/>
    </row>
    <row r="6641" spans="81:81">
      <c r="CC6641" s="400"/>
    </row>
    <row r="6642" spans="81:81">
      <c r="CC6642" s="400"/>
    </row>
    <row r="6643" spans="81:81">
      <c r="CC6643" s="400"/>
    </row>
    <row r="6644" spans="81:81">
      <c r="CC6644" s="400"/>
    </row>
    <row r="6645" spans="81:81">
      <c r="CC6645" s="400"/>
    </row>
    <row r="6646" spans="81:81">
      <c r="CC6646" s="400"/>
    </row>
    <row r="6647" spans="81:81">
      <c r="CC6647" s="400"/>
    </row>
    <row r="6648" spans="81:81">
      <c r="CC6648" s="400"/>
    </row>
    <row r="6649" spans="81:81">
      <c r="CC6649" s="400"/>
    </row>
    <row r="6650" spans="81:81">
      <c r="CC6650" s="400"/>
    </row>
    <row r="6651" spans="81:81">
      <c r="CC6651" s="400"/>
    </row>
    <row r="6652" spans="81:81">
      <c r="CC6652" s="400"/>
    </row>
    <row r="6653" spans="81:81">
      <c r="CC6653" s="400"/>
    </row>
    <row r="6654" spans="81:81">
      <c r="CC6654" s="400"/>
    </row>
    <row r="6655" spans="81:81">
      <c r="CC6655" s="400"/>
    </row>
    <row r="6656" spans="81:81">
      <c r="CC6656" s="400"/>
    </row>
    <row r="6657" spans="81:81">
      <c r="CC6657" s="400"/>
    </row>
    <row r="6658" spans="81:81">
      <c r="CC6658" s="400"/>
    </row>
    <row r="6659" spans="81:81">
      <c r="CC6659" s="400"/>
    </row>
    <row r="6660" spans="81:81">
      <c r="CC6660" s="400"/>
    </row>
    <row r="6661" spans="81:81">
      <c r="CC6661" s="400"/>
    </row>
    <row r="6662" spans="81:81">
      <c r="CC6662" s="400"/>
    </row>
    <row r="6663" spans="81:81">
      <c r="CC6663" s="400"/>
    </row>
    <row r="6664" spans="81:81">
      <c r="CC6664" s="400"/>
    </row>
    <row r="6665" spans="81:81">
      <c r="CC6665" s="400"/>
    </row>
    <row r="6666" spans="81:81">
      <c r="CC6666" s="400"/>
    </row>
    <row r="6667" spans="81:81">
      <c r="CC6667" s="400"/>
    </row>
    <row r="6668" spans="81:81">
      <c r="CC6668" s="400"/>
    </row>
    <row r="6669" spans="81:81">
      <c r="CC6669" s="400"/>
    </row>
    <row r="6670" spans="81:81">
      <c r="CC6670" s="400"/>
    </row>
    <row r="6671" spans="81:81">
      <c r="CC6671" s="400"/>
    </row>
    <row r="6672" spans="81:81">
      <c r="CC6672" s="400"/>
    </row>
    <row r="6673" spans="81:81">
      <c r="CC6673" s="400"/>
    </row>
    <row r="6674" spans="81:81">
      <c r="CC6674" s="400"/>
    </row>
    <row r="6675" spans="81:81">
      <c r="CC6675" s="400"/>
    </row>
    <row r="6676" spans="81:81">
      <c r="CC6676" s="400"/>
    </row>
    <row r="6677" spans="81:81">
      <c r="CC6677" s="400"/>
    </row>
    <row r="6678" spans="81:81">
      <c r="CC6678" s="400"/>
    </row>
    <row r="6679" spans="81:81">
      <c r="CC6679" s="400"/>
    </row>
    <row r="6680" spans="81:81">
      <c r="CC6680" s="400"/>
    </row>
    <row r="6681" spans="81:81">
      <c r="CC6681" s="400"/>
    </row>
    <row r="6682" spans="81:81">
      <c r="CC6682" s="400"/>
    </row>
    <row r="6683" spans="81:81">
      <c r="CC6683" s="400"/>
    </row>
    <row r="6684" spans="81:81">
      <c r="CC6684" s="400"/>
    </row>
    <row r="6685" spans="81:81">
      <c r="CC6685" s="400"/>
    </row>
    <row r="6686" spans="81:81">
      <c r="CC6686" s="400"/>
    </row>
    <row r="6687" spans="81:81">
      <c r="CC6687" s="400"/>
    </row>
    <row r="6688" spans="81:81">
      <c r="CC6688" s="400"/>
    </row>
    <row r="6689" spans="81:81">
      <c r="CC6689" s="400"/>
    </row>
    <row r="6690" spans="81:81">
      <c r="CC6690" s="400"/>
    </row>
    <row r="6691" spans="81:81">
      <c r="CC6691" s="400"/>
    </row>
    <row r="6692" spans="81:81">
      <c r="CC6692" s="400"/>
    </row>
    <row r="6693" spans="81:81">
      <c r="CC6693" s="400"/>
    </row>
    <row r="6694" spans="81:81">
      <c r="CC6694" s="400"/>
    </row>
    <row r="6695" spans="81:81">
      <c r="CC6695" s="400"/>
    </row>
    <row r="6696" spans="81:81">
      <c r="CC6696" s="400"/>
    </row>
    <row r="6697" spans="81:81">
      <c r="CC6697" s="400"/>
    </row>
    <row r="6698" spans="81:81">
      <c r="CC6698" s="400"/>
    </row>
    <row r="6699" spans="81:81">
      <c r="CC6699" s="400"/>
    </row>
    <row r="6700" spans="81:81">
      <c r="CC6700" s="400"/>
    </row>
    <row r="6701" spans="81:81">
      <c r="CC6701" s="400"/>
    </row>
    <row r="6702" spans="81:81">
      <c r="CC6702" s="400"/>
    </row>
    <row r="6703" spans="81:81">
      <c r="CC6703" s="400"/>
    </row>
    <row r="6704" spans="81:81">
      <c r="CC6704" s="400"/>
    </row>
    <row r="6705" spans="81:81">
      <c r="CC6705" s="400"/>
    </row>
    <row r="6706" spans="81:81">
      <c r="CC6706" s="400"/>
    </row>
    <row r="6707" spans="81:81">
      <c r="CC6707" s="400"/>
    </row>
    <row r="6708" spans="81:81">
      <c r="CC6708" s="400"/>
    </row>
    <row r="6709" spans="81:81">
      <c r="CC6709" s="400"/>
    </row>
    <row r="6710" spans="81:81">
      <c r="CC6710" s="400"/>
    </row>
    <row r="6711" spans="81:81">
      <c r="CC6711" s="400"/>
    </row>
    <row r="6712" spans="81:81">
      <c r="CC6712" s="400"/>
    </row>
    <row r="6713" spans="81:81">
      <c r="CC6713" s="400"/>
    </row>
    <row r="6714" spans="81:81">
      <c r="CC6714" s="400"/>
    </row>
    <row r="6715" spans="81:81">
      <c r="CC6715" s="400"/>
    </row>
    <row r="6716" spans="81:81">
      <c r="CC6716" s="400"/>
    </row>
    <row r="6717" spans="81:81">
      <c r="CC6717" s="400"/>
    </row>
    <row r="6718" spans="81:81">
      <c r="CC6718" s="400"/>
    </row>
    <row r="6719" spans="81:81">
      <c r="CC6719" s="400"/>
    </row>
    <row r="6720" spans="81:81">
      <c r="CC6720" s="400"/>
    </row>
    <row r="6721" spans="81:81">
      <c r="CC6721" s="400"/>
    </row>
    <row r="6722" spans="81:81">
      <c r="CC6722" s="400"/>
    </row>
    <row r="6723" spans="81:81">
      <c r="CC6723" s="400"/>
    </row>
    <row r="6724" spans="81:81">
      <c r="CC6724" s="400"/>
    </row>
    <row r="6725" spans="81:81">
      <c r="CC6725" s="400"/>
    </row>
    <row r="6726" spans="81:81">
      <c r="CC6726" s="400"/>
    </row>
    <row r="6727" spans="81:81">
      <c r="CC6727" s="400"/>
    </row>
    <row r="6728" spans="81:81">
      <c r="CC6728" s="400"/>
    </row>
    <row r="6729" spans="81:81">
      <c r="CC6729" s="400"/>
    </row>
    <row r="6730" spans="81:81">
      <c r="CC6730" s="400"/>
    </row>
    <row r="6731" spans="81:81">
      <c r="CC6731" s="400"/>
    </row>
    <row r="6732" spans="81:81">
      <c r="CC6732" s="400"/>
    </row>
    <row r="6733" spans="81:81">
      <c r="CC6733" s="400"/>
    </row>
    <row r="6734" spans="81:81">
      <c r="CC6734" s="400"/>
    </row>
    <row r="6735" spans="81:81">
      <c r="CC6735" s="400"/>
    </row>
    <row r="6736" spans="81:81">
      <c r="CC6736" s="400"/>
    </row>
    <row r="6737" spans="81:81">
      <c r="CC6737" s="400"/>
    </row>
    <row r="6738" spans="81:81">
      <c r="CC6738" s="400"/>
    </row>
    <row r="6739" spans="81:81">
      <c r="CC6739" s="400"/>
    </row>
    <row r="6740" spans="81:81">
      <c r="CC6740" s="400"/>
    </row>
    <row r="6741" spans="81:81">
      <c r="CC6741" s="400"/>
    </row>
    <row r="6742" spans="81:81">
      <c r="CC6742" s="400"/>
    </row>
    <row r="6743" spans="81:81">
      <c r="CC6743" s="400"/>
    </row>
    <row r="6744" spans="81:81">
      <c r="CC6744" s="400"/>
    </row>
    <row r="6745" spans="81:81">
      <c r="CC6745" s="400"/>
    </row>
    <row r="6746" spans="81:81">
      <c r="CC6746" s="400"/>
    </row>
    <row r="6747" spans="81:81">
      <c r="CC6747" s="400"/>
    </row>
    <row r="6748" spans="81:81">
      <c r="CC6748" s="400"/>
    </row>
    <row r="6749" spans="81:81">
      <c r="CC6749" s="400"/>
    </row>
    <row r="6750" spans="81:81">
      <c r="CC6750" s="400"/>
    </row>
    <row r="6751" spans="81:81">
      <c r="CC6751" s="400"/>
    </row>
    <row r="6752" spans="81:81">
      <c r="CC6752" s="400"/>
    </row>
    <row r="6753" spans="81:81">
      <c r="CC6753" s="400"/>
    </row>
    <row r="6754" spans="81:81">
      <c r="CC6754" s="400"/>
    </row>
    <row r="6755" spans="81:81">
      <c r="CC6755" s="400"/>
    </row>
    <row r="6756" spans="81:81">
      <c r="CC6756" s="400"/>
    </row>
    <row r="6757" spans="81:81">
      <c r="CC6757" s="400"/>
    </row>
    <row r="6758" spans="81:81">
      <c r="CC6758" s="400"/>
    </row>
    <row r="6759" spans="81:81">
      <c r="CC6759" s="400"/>
    </row>
    <row r="6760" spans="81:81">
      <c r="CC6760" s="400"/>
    </row>
    <row r="6761" spans="81:81">
      <c r="CC6761" s="400"/>
    </row>
    <row r="6762" spans="81:81">
      <c r="CC6762" s="400"/>
    </row>
    <row r="6763" spans="81:81">
      <c r="CC6763" s="400"/>
    </row>
    <row r="6764" spans="81:81">
      <c r="CC6764" s="400"/>
    </row>
    <row r="6765" spans="81:81">
      <c r="CC6765" s="400"/>
    </row>
    <row r="6766" spans="81:81">
      <c r="CC6766" s="400"/>
    </row>
    <row r="6767" spans="81:81">
      <c r="CC6767" s="400"/>
    </row>
    <row r="6768" spans="81:81">
      <c r="CC6768" s="400"/>
    </row>
    <row r="6769" spans="81:81">
      <c r="CC6769" s="400"/>
    </row>
    <row r="6770" spans="81:81">
      <c r="CC6770" s="400"/>
    </row>
    <row r="6771" spans="81:81">
      <c r="CC6771" s="400"/>
    </row>
    <row r="6772" spans="81:81">
      <c r="CC6772" s="400"/>
    </row>
    <row r="6773" spans="81:81">
      <c r="CC6773" s="400"/>
    </row>
    <row r="6774" spans="81:81">
      <c r="CC6774" s="400"/>
    </row>
    <row r="6775" spans="81:81">
      <c r="CC6775" s="400"/>
    </row>
    <row r="6776" spans="81:81">
      <c r="CC6776" s="400"/>
    </row>
    <row r="6777" spans="81:81">
      <c r="CC6777" s="400"/>
    </row>
    <row r="6778" spans="81:81">
      <c r="CC6778" s="400"/>
    </row>
    <row r="6779" spans="81:81">
      <c r="CC6779" s="400"/>
    </row>
    <row r="6780" spans="81:81">
      <c r="CC6780" s="400"/>
    </row>
    <row r="6781" spans="81:81">
      <c r="CC6781" s="400"/>
    </row>
    <row r="6782" spans="81:81">
      <c r="CC6782" s="400"/>
    </row>
    <row r="6783" spans="81:81">
      <c r="CC6783" s="400"/>
    </row>
    <row r="6784" spans="81:81">
      <c r="CC6784" s="400"/>
    </row>
    <row r="6785" spans="81:81">
      <c r="CC6785" s="400"/>
    </row>
    <row r="6786" spans="81:81">
      <c r="CC6786" s="400"/>
    </row>
    <row r="6787" spans="81:81">
      <c r="CC6787" s="400"/>
    </row>
    <row r="6788" spans="81:81">
      <c r="CC6788" s="400"/>
    </row>
    <row r="6789" spans="81:81">
      <c r="CC6789" s="400"/>
    </row>
    <row r="6790" spans="81:81">
      <c r="CC6790" s="400"/>
    </row>
    <row r="6791" spans="81:81">
      <c r="CC6791" s="400"/>
    </row>
    <row r="6792" spans="81:81">
      <c r="CC6792" s="400"/>
    </row>
    <row r="6793" spans="81:81">
      <c r="CC6793" s="400"/>
    </row>
    <row r="6794" spans="81:81">
      <c r="CC6794" s="400"/>
    </row>
    <row r="6795" spans="81:81">
      <c r="CC6795" s="400"/>
    </row>
    <row r="6796" spans="81:81">
      <c r="CC6796" s="400"/>
    </row>
    <row r="6797" spans="81:81">
      <c r="CC6797" s="400"/>
    </row>
    <row r="6798" spans="81:81">
      <c r="CC6798" s="400"/>
    </row>
    <row r="6799" spans="81:81">
      <c r="CC6799" s="400"/>
    </row>
    <row r="6800" spans="81:81">
      <c r="CC6800" s="400"/>
    </row>
    <row r="6801" spans="81:81">
      <c r="CC6801" s="400"/>
    </row>
    <row r="6802" spans="81:81">
      <c r="CC6802" s="400"/>
    </row>
    <row r="6803" spans="81:81">
      <c r="CC6803" s="400"/>
    </row>
    <row r="6804" spans="81:81">
      <c r="CC6804" s="400"/>
    </row>
    <row r="6805" spans="81:81">
      <c r="CC6805" s="400"/>
    </row>
    <row r="6806" spans="81:81">
      <c r="CC6806" s="400"/>
    </row>
    <row r="6807" spans="81:81">
      <c r="CC6807" s="400"/>
    </row>
    <row r="6808" spans="81:81">
      <c r="CC6808" s="400"/>
    </row>
    <row r="6809" spans="81:81">
      <c r="CC6809" s="400"/>
    </row>
    <row r="6810" spans="81:81">
      <c r="CC6810" s="400"/>
    </row>
    <row r="6811" spans="81:81">
      <c r="CC6811" s="400"/>
    </row>
    <row r="6812" spans="81:81">
      <c r="CC6812" s="400"/>
    </row>
    <row r="6813" spans="81:81">
      <c r="CC6813" s="400"/>
    </row>
    <row r="6814" spans="81:81">
      <c r="CC6814" s="400"/>
    </row>
    <row r="6815" spans="81:81">
      <c r="CC6815" s="400"/>
    </row>
    <row r="6816" spans="81:81">
      <c r="CC6816" s="400"/>
    </row>
    <row r="6817" spans="81:81">
      <c r="CC6817" s="400"/>
    </row>
    <row r="6818" spans="81:81">
      <c r="CC6818" s="400"/>
    </row>
    <row r="6819" spans="81:81">
      <c r="CC6819" s="400"/>
    </row>
    <row r="6820" spans="81:81">
      <c r="CC6820" s="400"/>
    </row>
    <row r="6821" spans="81:81">
      <c r="CC6821" s="400"/>
    </row>
    <row r="6822" spans="81:81">
      <c r="CC6822" s="400"/>
    </row>
    <row r="6823" spans="81:81">
      <c r="CC6823" s="400"/>
    </row>
    <row r="6824" spans="81:81">
      <c r="CC6824" s="400"/>
    </row>
    <row r="6825" spans="81:81">
      <c r="CC6825" s="400"/>
    </row>
    <row r="6826" spans="81:81">
      <c r="CC6826" s="400"/>
    </row>
    <row r="6827" spans="81:81">
      <c r="CC6827" s="400"/>
    </row>
    <row r="6828" spans="81:81">
      <c r="CC6828" s="400"/>
    </row>
    <row r="6829" spans="81:81">
      <c r="CC6829" s="400"/>
    </row>
    <row r="6830" spans="81:81">
      <c r="CC6830" s="400"/>
    </row>
    <row r="6831" spans="81:81">
      <c r="CC6831" s="400"/>
    </row>
    <row r="6832" spans="81:81">
      <c r="CC6832" s="400"/>
    </row>
    <row r="6833" spans="81:81">
      <c r="CC6833" s="400"/>
    </row>
    <row r="6834" spans="81:81">
      <c r="CC6834" s="400"/>
    </row>
    <row r="6835" spans="81:81">
      <c r="CC6835" s="400"/>
    </row>
    <row r="6836" spans="81:81">
      <c r="CC6836" s="400"/>
    </row>
    <row r="6837" spans="81:81">
      <c r="CC6837" s="400"/>
    </row>
    <row r="6838" spans="81:81">
      <c r="CC6838" s="400"/>
    </row>
    <row r="6839" spans="81:81">
      <c r="CC6839" s="400"/>
    </row>
    <row r="6840" spans="81:81">
      <c r="CC6840" s="400"/>
    </row>
    <row r="6841" spans="81:81">
      <c r="CC6841" s="400"/>
    </row>
    <row r="6842" spans="81:81">
      <c r="CC6842" s="400"/>
    </row>
    <row r="6843" spans="81:81">
      <c r="CC6843" s="400"/>
    </row>
    <row r="6844" spans="81:81">
      <c r="CC6844" s="400"/>
    </row>
    <row r="6845" spans="81:81">
      <c r="CC6845" s="400"/>
    </row>
    <row r="6846" spans="81:81">
      <c r="CC6846" s="400"/>
    </row>
    <row r="6847" spans="81:81">
      <c r="CC6847" s="400"/>
    </row>
    <row r="6848" spans="81:81">
      <c r="CC6848" s="400"/>
    </row>
    <row r="6849" spans="81:81">
      <c r="CC6849" s="400"/>
    </row>
    <row r="6850" spans="81:81">
      <c r="CC6850" s="400"/>
    </row>
    <row r="6851" spans="81:81">
      <c r="CC6851" s="400"/>
    </row>
    <row r="6852" spans="81:81">
      <c r="CC6852" s="400"/>
    </row>
    <row r="6853" spans="81:81">
      <c r="CC6853" s="400"/>
    </row>
    <row r="6854" spans="81:81">
      <c r="CC6854" s="400"/>
    </row>
    <row r="6855" spans="81:81">
      <c r="CC6855" s="400"/>
    </row>
    <row r="6856" spans="81:81">
      <c r="CC6856" s="400"/>
    </row>
    <row r="6857" spans="81:81">
      <c r="CC6857" s="400"/>
    </row>
    <row r="6858" spans="81:81">
      <c r="CC6858" s="400"/>
    </row>
    <row r="6859" spans="81:81">
      <c r="CC6859" s="400"/>
    </row>
    <row r="6860" spans="81:81">
      <c r="CC6860" s="400"/>
    </row>
    <row r="6861" spans="81:81">
      <c r="CC6861" s="400"/>
    </row>
    <row r="6862" spans="81:81">
      <c r="CC6862" s="400"/>
    </row>
    <row r="6863" spans="81:81">
      <c r="CC6863" s="400"/>
    </row>
    <row r="6864" spans="81:81">
      <c r="CC6864" s="400"/>
    </row>
    <row r="6865" spans="81:81">
      <c r="CC6865" s="400"/>
    </row>
    <row r="6866" spans="81:81">
      <c r="CC6866" s="400"/>
    </row>
    <row r="6867" spans="81:81">
      <c r="CC6867" s="400"/>
    </row>
    <row r="6868" spans="81:81">
      <c r="CC6868" s="400"/>
    </row>
    <row r="6869" spans="81:81">
      <c r="CC6869" s="400"/>
    </row>
    <row r="6870" spans="81:81">
      <c r="CC6870" s="400"/>
    </row>
    <row r="6871" spans="81:81">
      <c r="CC6871" s="400"/>
    </row>
    <row r="6872" spans="81:81">
      <c r="CC6872" s="400"/>
    </row>
    <row r="6873" spans="81:81">
      <c r="CC6873" s="400"/>
    </row>
    <row r="6874" spans="81:81">
      <c r="CC6874" s="400"/>
    </row>
    <row r="6875" spans="81:81">
      <c r="CC6875" s="400"/>
    </row>
    <row r="6876" spans="81:81">
      <c r="CC6876" s="400"/>
    </row>
    <row r="6877" spans="81:81">
      <c r="CC6877" s="400"/>
    </row>
    <row r="6878" spans="81:81">
      <c r="CC6878" s="400"/>
    </row>
    <row r="6879" spans="81:81">
      <c r="CC6879" s="400"/>
    </row>
    <row r="6880" spans="81:81">
      <c r="CC6880" s="400"/>
    </row>
    <row r="6881" spans="81:81">
      <c r="CC6881" s="400"/>
    </row>
    <row r="6882" spans="81:81">
      <c r="CC6882" s="400"/>
    </row>
    <row r="6883" spans="81:81">
      <c r="CC6883" s="400"/>
    </row>
    <row r="6884" spans="81:81">
      <c r="CC6884" s="400"/>
    </row>
    <row r="6885" spans="81:81">
      <c r="CC6885" s="400"/>
    </row>
    <row r="6886" spans="81:81">
      <c r="CC6886" s="400"/>
    </row>
    <row r="6887" spans="81:81">
      <c r="CC6887" s="400"/>
    </row>
    <row r="6888" spans="81:81">
      <c r="CC6888" s="400"/>
    </row>
    <row r="6889" spans="81:81">
      <c r="CC6889" s="400"/>
    </row>
    <row r="6890" spans="81:81">
      <c r="CC6890" s="400"/>
    </row>
    <row r="6891" spans="81:81">
      <c r="CC6891" s="400"/>
    </row>
    <row r="6892" spans="81:81">
      <c r="CC6892" s="400"/>
    </row>
    <row r="6893" spans="81:81">
      <c r="CC6893" s="400"/>
    </row>
    <row r="6894" spans="81:81">
      <c r="CC6894" s="400"/>
    </row>
    <row r="6895" spans="81:81">
      <c r="CC6895" s="400"/>
    </row>
    <row r="6896" spans="81:81">
      <c r="CC6896" s="400"/>
    </row>
    <row r="6897" spans="81:81">
      <c r="CC6897" s="400"/>
    </row>
    <row r="6898" spans="81:81">
      <c r="CC6898" s="400"/>
    </row>
    <row r="6899" spans="81:81">
      <c r="CC6899" s="400"/>
    </row>
    <row r="6900" spans="81:81">
      <c r="CC6900" s="400"/>
    </row>
    <row r="6901" spans="81:81">
      <c r="CC6901" s="400"/>
    </row>
    <row r="6902" spans="81:81">
      <c r="CC6902" s="400"/>
    </row>
    <row r="6903" spans="81:81">
      <c r="CC6903" s="400"/>
    </row>
    <row r="6904" spans="81:81">
      <c r="CC6904" s="400"/>
    </row>
    <row r="6905" spans="81:81">
      <c r="CC6905" s="400"/>
    </row>
    <row r="6906" spans="81:81">
      <c r="CC6906" s="400"/>
    </row>
    <row r="6907" spans="81:81">
      <c r="CC6907" s="400"/>
    </row>
    <row r="6908" spans="81:81">
      <c r="CC6908" s="400"/>
    </row>
    <row r="6909" spans="81:81">
      <c r="CC6909" s="400"/>
    </row>
    <row r="6910" spans="81:81">
      <c r="CC6910" s="400"/>
    </row>
    <row r="6911" spans="81:81">
      <c r="CC6911" s="400"/>
    </row>
    <row r="6912" spans="81:81">
      <c r="CC6912" s="400"/>
    </row>
    <row r="6913" spans="81:81">
      <c r="CC6913" s="400"/>
    </row>
    <row r="6914" spans="81:81">
      <c r="CC6914" s="400"/>
    </row>
    <row r="6915" spans="81:81">
      <c r="CC6915" s="400"/>
    </row>
    <row r="6916" spans="81:81">
      <c r="CC6916" s="400"/>
    </row>
    <row r="6917" spans="81:81">
      <c r="CC6917" s="400"/>
    </row>
    <row r="6918" spans="81:81">
      <c r="CC6918" s="400"/>
    </row>
    <row r="6919" spans="81:81">
      <c r="CC6919" s="400"/>
    </row>
    <row r="6920" spans="81:81">
      <c r="CC6920" s="400"/>
    </row>
    <row r="6921" spans="81:81">
      <c r="CC6921" s="400"/>
    </row>
    <row r="6922" spans="81:81">
      <c r="CC6922" s="400"/>
    </row>
    <row r="6923" spans="81:81">
      <c r="CC6923" s="400"/>
    </row>
    <row r="6924" spans="81:81">
      <c r="CC6924" s="400"/>
    </row>
    <row r="6925" spans="81:81">
      <c r="CC6925" s="400"/>
    </row>
    <row r="6926" spans="81:81">
      <c r="CC6926" s="400"/>
    </row>
    <row r="6927" spans="81:81">
      <c r="CC6927" s="400"/>
    </row>
    <row r="6928" spans="81:81">
      <c r="CC6928" s="400"/>
    </row>
    <row r="6929" spans="81:81">
      <c r="CC6929" s="400"/>
    </row>
    <row r="6930" spans="81:81">
      <c r="CC6930" s="400"/>
    </row>
    <row r="6931" spans="81:81">
      <c r="CC6931" s="400"/>
    </row>
    <row r="6932" spans="81:81">
      <c r="CC6932" s="400"/>
    </row>
    <row r="6933" spans="81:81">
      <c r="CC6933" s="400"/>
    </row>
    <row r="6934" spans="81:81">
      <c r="CC6934" s="400"/>
    </row>
    <row r="6935" spans="81:81">
      <c r="CC6935" s="400"/>
    </row>
    <row r="6936" spans="81:81">
      <c r="CC6936" s="400"/>
    </row>
    <row r="6937" spans="81:81">
      <c r="CC6937" s="400"/>
    </row>
    <row r="6938" spans="81:81">
      <c r="CC6938" s="400"/>
    </row>
    <row r="6939" spans="81:81">
      <c r="CC6939" s="400"/>
    </row>
    <row r="6940" spans="81:81">
      <c r="CC6940" s="400"/>
    </row>
    <row r="6941" spans="81:81">
      <c r="CC6941" s="400"/>
    </row>
    <row r="6942" spans="81:81">
      <c r="CC6942" s="400"/>
    </row>
    <row r="6943" spans="81:81">
      <c r="CC6943" s="400"/>
    </row>
    <row r="6944" spans="81:81">
      <c r="CC6944" s="400"/>
    </row>
    <row r="6945" spans="81:81">
      <c r="CC6945" s="400"/>
    </row>
    <row r="6946" spans="81:81">
      <c r="CC6946" s="400"/>
    </row>
    <row r="6947" spans="81:81">
      <c r="CC6947" s="400"/>
    </row>
    <row r="6948" spans="81:81">
      <c r="CC6948" s="400"/>
    </row>
    <row r="6949" spans="81:81">
      <c r="CC6949" s="400"/>
    </row>
    <row r="6950" spans="81:81">
      <c r="CC6950" s="400"/>
    </row>
    <row r="6951" spans="81:81">
      <c r="CC6951" s="400"/>
    </row>
    <row r="6952" spans="81:81">
      <c r="CC6952" s="400"/>
    </row>
    <row r="6953" spans="81:81">
      <c r="CC6953" s="400"/>
    </row>
    <row r="6954" spans="81:81">
      <c r="CC6954" s="400"/>
    </row>
    <row r="6955" spans="81:81">
      <c r="CC6955" s="400"/>
    </row>
    <row r="6956" spans="81:81">
      <c r="CC6956" s="400"/>
    </row>
    <row r="6957" spans="81:81">
      <c r="CC6957" s="400"/>
    </row>
    <row r="6958" spans="81:81">
      <c r="CC6958" s="400"/>
    </row>
    <row r="6959" spans="81:81">
      <c r="CC6959" s="400"/>
    </row>
    <row r="6960" spans="81:81">
      <c r="CC6960" s="400"/>
    </row>
    <row r="6961" spans="81:81">
      <c r="CC6961" s="400"/>
    </row>
    <row r="6962" spans="81:81">
      <c r="CC6962" s="400"/>
    </row>
    <row r="6963" spans="81:81">
      <c r="CC6963" s="400"/>
    </row>
    <row r="6964" spans="81:81">
      <c r="CC6964" s="400"/>
    </row>
    <row r="6965" spans="81:81">
      <c r="CC6965" s="400"/>
    </row>
    <row r="6966" spans="81:81">
      <c r="CC6966" s="400"/>
    </row>
    <row r="6967" spans="81:81">
      <c r="CC6967" s="400"/>
    </row>
    <row r="6968" spans="81:81">
      <c r="CC6968" s="400"/>
    </row>
    <row r="6969" spans="81:81">
      <c r="CC6969" s="400"/>
    </row>
    <row r="6970" spans="81:81">
      <c r="CC6970" s="400"/>
    </row>
    <row r="6971" spans="81:81">
      <c r="CC6971" s="400"/>
    </row>
    <row r="6972" spans="81:81">
      <c r="CC6972" s="400"/>
    </row>
    <row r="6973" spans="81:81">
      <c r="CC6973" s="400"/>
    </row>
    <row r="6974" spans="81:81">
      <c r="CC6974" s="400"/>
    </row>
    <row r="6975" spans="81:81">
      <c r="CC6975" s="400"/>
    </row>
    <row r="6976" spans="81:81">
      <c r="CC6976" s="400"/>
    </row>
    <row r="6977" spans="81:81">
      <c r="CC6977" s="400"/>
    </row>
    <row r="6978" spans="81:81">
      <c r="CC6978" s="400"/>
    </row>
    <row r="6979" spans="81:81">
      <c r="CC6979" s="400"/>
    </row>
    <row r="6980" spans="81:81">
      <c r="CC6980" s="400"/>
    </row>
    <row r="6981" spans="81:81">
      <c r="CC6981" s="400"/>
    </row>
    <row r="6982" spans="81:81">
      <c r="CC6982" s="400"/>
    </row>
    <row r="6983" spans="81:81">
      <c r="CC6983" s="400"/>
    </row>
    <row r="6984" spans="81:81">
      <c r="CC6984" s="400"/>
    </row>
    <row r="6985" spans="81:81">
      <c r="CC6985" s="400"/>
    </row>
    <row r="6986" spans="81:81">
      <c r="CC6986" s="400"/>
    </row>
    <row r="6987" spans="81:81">
      <c r="CC6987" s="400"/>
    </row>
    <row r="6988" spans="81:81">
      <c r="CC6988" s="400"/>
    </row>
    <row r="6989" spans="81:81">
      <c r="CC6989" s="400"/>
    </row>
    <row r="6990" spans="81:81">
      <c r="CC6990" s="400"/>
    </row>
    <row r="6991" spans="81:81">
      <c r="CC6991" s="400"/>
    </row>
    <row r="6992" spans="81:81">
      <c r="CC6992" s="400"/>
    </row>
    <row r="6993" spans="81:81">
      <c r="CC6993" s="400"/>
    </row>
    <row r="6994" spans="81:81">
      <c r="CC6994" s="400"/>
    </row>
    <row r="6995" spans="81:81">
      <c r="CC6995" s="400"/>
    </row>
    <row r="6996" spans="81:81">
      <c r="CC6996" s="400"/>
    </row>
    <row r="6997" spans="81:81">
      <c r="CC6997" s="400"/>
    </row>
    <row r="6998" spans="81:81">
      <c r="CC6998" s="400"/>
    </row>
    <row r="6999" spans="81:81">
      <c r="CC6999" s="400"/>
    </row>
    <row r="7000" spans="81:81">
      <c r="CC7000" s="400"/>
    </row>
    <row r="7001" spans="81:81">
      <c r="CC7001" s="400"/>
    </row>
    <row r="7002" spans="81:81">
      <c r="CC7002" s="400"/>
    </row>
    <row r="7003" spans="81:81">
      <c r="CC7003" s="400"/>
    </row>
    <row r="7004" spans="81:81">
      <c r="CC7004" s="400"/>
    </row>
    <row r="7005" spans="81:81">
      <c r="CC7005" s="400"/>
    </row>
    <row r="7006" spans="81:81">
      <c r="CC7006" s="400"/>
    </row>
    <row r="7007" spans="81:81">
      <c r="CC7007" s="400"/>
    </row>
    <row r="7008" spans="81:81">
      <c r="CC7008" s="400"/>
    </row>
    <row r="7009" spans="81:81">
      <c r="CC7009" s="400"/>
    </row>
    <row r="7010" spans="81:81">
      <c r="CC7010" s="400"/>
    </row>
    <row r="7011" spans="81:81">
      <c r="CC7011" s="400"/>
    </row>
    <row r="7012" spans="81:81">
      <c r="CC7012" s="400"/>
    </row>
    <row r="7013" spans="81:81">
      <c r="CC7013" s="400"/>
    </row>
    <row r="7014" spans="81:81">
      <c r="CC7014" s="400"/>
    </row>
    <row r="7015" spans="81:81">
      <c r="CC7015" s="400"/>
    </row>
    <row r="7016" spans="81:81">
      <c r="CC7016" s="400"/>
    </row>
    <row r="7017" spans="81:81">
      <c r="CC7017" s="400"/>
    </row>
    <row r="7018" spans="81:81">
      <c r="CC7018" s="400"/>
    </row>
    <row r="7019" spans="81:81">
      <c r="CC7019" s="400"/>
    </row>
    <row r="7020" spans="81:81">
      <c r="CC7020" s="400"/>
    </row>
    <row r="7021" spans="81:81">
      <c r="CC7021" s="400"/>
    </row>
    <row r="7022" spans="81:81">
      <c r="CC7022" s="400"/>
    </row>
    <row r="7023" spans="81:81">
      <c r="CC7023" s="400"/>
    </row>
    <row r="7024" spans="81:81">
      <c r="CC7024" s="400"/>
    </row>
    <row r="7025" spans="81:81">
      <c r="CC7025" s="400"/>
    </row>
    <row r="7026" spans="81:81">
      <c r="CC7026" s="400"/>
    </row>
    <row r="7027" spans="81:81">
      <c r="CC7027" s="400"/>
    </row>
    <row r="7028" spans="81:81">
      <c r="CC7028" s="400"/>
    </row>
    <row r="7029" spans="81:81">
      <c r="CC7029" s="400"/>
    </row>
    <row r="7030" spans="81:81">
      <c r="CC7030" s="400"/>
    </row>
    <row r="7031" spans="81:81">
      <c r="CC7031" s="400"/>
    </row>
    <row r="7032" spans="81:81">
      <c r="CC7032" s="400"/>
    </row>
    <row r="7033" spans="81:81">
      <c r="CC7033" s="400"/>
    </row>
    <row r="7034" spans="81:81">
      <c r="CC7034" s="400"/>
    </row>
    <row r="7035" spans="81:81">
      <c r="CC7035" s="400"/>
    </row>
    <row r="7036" spans="81:81">
      <c r="CC7036" s="400"/>
    </row>
    <row r="7037" spans="81:81">
      <c r="CC7037" s="400"/>
    </row>
    <row r="7038" spans="81:81">
      <c r="CC7038" s="400"/>
    </row>
    <row r="7039" spans="81:81">
      <c r="CC7039" s="400"/>
    </row>
    <row r="7040" spans="81:81">
      <c r="CC7040" s="400"/>
    </row>
    <row r="7041" spans="81:81">
      <c r="CC7041" s="400"/>
    </row>
    <row r="7042" spans="81:81">
      <c r="CC7042" s="400"/>
    </row>
    <row r="7043" spans="81:81">
      <c r="CC7043" s="400"/>
    </row>
    <row r="7044" spans="81:81">
      <c r="CC7044" s="400"/>
    </row>
    <row r="7045" spans="81:81">
      <c r="CC7045" s="400"/>
    </row>
    <row r="7046" spans="81:81">
      <c r="CC7046" s="400"/>
    </row>
    <row r="7047" spans="81:81">
      <c r="CC7047" s="400"/>
    </row>
    <row r="7048" spans="81:81">
      <c r="CC7048" s="400"/>
    </row>
    <row r="7049" spans="81:81">
      <c r="CC7049" s="400"/>
    </row>
    <row r="7050" spans="81:81">
      <c r="CC7050" s="400"/>
    </row>
    <row r="7051" spans="81:81">
      <c r="CC7051" s="400"/>
    </row>
    <row r="7052" spans="81:81">
      <c r="CC7052" s="400"/>
    </row>
    <row r="7053" spans="81:81">
      <c r="CC7053" s="400"/>
    </row>
    <row r="7054" spans="81:81">
      <c r="CC7054" s="400"/>
    </row>
    <row r="7055" spans="81:81">
      <c r="CC7055" s="400"/>
    </row>
    <row r="7056" spans="81:81">
      <c r="CC7056" s="400"/>
    </row>
    <row r="7057" spans="81:81">
      <c r="CC7057" s="400"/>
    </row>
    <row r="7058" spans="81:81">
      <c r="CC7058" s="400"/>
    </row>
    <row r="7059" spans="81:81">
      <c r="CC7059" s="400"/>
    </row>
    <row r="7060" spans="81:81">
      <c r="CC7060" s="400"/>
    </row>
    <row r="7061" spans="81:81">
      <c r="CC7061" s="400"/>
    </row>
    <row r="7062" spans="81:81">
      <c r="CC7062" s="400"/>
    </row>
    <row r="7063" spans="81:81">
      <c r="CC7063" s="400"/>
    </row>
    <row r="7064" spans="81:81">
      <c r="CC7064" s="400"/>
    </row>
    <row r="7065" spans="81:81">
      <c r="CC7065" s="400"/>
    </row>
    <row r="7066" spans="81:81">
      <c r="CC7066" s="400"/>
    </row>
    <row r="7067" spans="81:81">
      <c r="CC7067" s="400"/>
    </row>
    <row r="7068" spans="81:81">
      <c r="CC7068" s="400"/>
    </row>
    <row r="7069" spans="81:81">
      <c r="CC7069" s="400"/>
    </row>
    <row r="7070" spans="81:81">
      <c r="CC7070" s="400"/>
    </row>
    <row r="7071" spans="81:81">
      <c r="CC7071" s="400"/>
    </row>
    <row r="7072" spans="81:81">
      <c r="CC7072" s="400"/>
    </row>
    <row r="7073" spans="81:81">
      <c r="CC7073" s="400"/>
    </row>
    <row r="7074" spans="81:81">
      <c r="CC7074" s="400"/>
    </row>
    <row r="7075" spans="81:81">
      <c r="CC7075" s="400"/>
    </row>
    <row r="7076" spans="81:81">
      <c r="CC7076" s="400"/>
    </row>
    <row r="7077" spans="81:81">
      <c r="CC7077" s="400"/>
    </row>
    <row r="7078" spans="81:81">
      <c r="CC7078" s="400"/>
    </row>
    <row r="7079" spans="81:81">
      <c r="CC7079" s="400"/>
    </row>
    <row r="7080" spans="81:81">
      <c r="CC7080" s="400"/>
    </row>
    <row r="7081" spans="81:81">
      <c r="CC7081" s="400"/>
    </row>
    <row r="7082" spans="81:81">
      <c r="CC7082" s="400"/>
    </row>
    <row r="7083" spans="81:81">
      <c r="CC7083" s="400"/>
    </row>
    <row r="7084" spans="81:81">
      <c r="CC7084" s="400"/>
    </row>
    <row r="7085" spans="81:81">
      <c r="CC7085" s="400"/>
    </row>
    <row r="7086" spans="81:81">
      <c r="CC7086" s="400"/>
    </row>
    <row r="7087" spans="81:81">
      <c r="CC7087" s="400"/>
    </row>
    <row r="7088" spans="81:81">
      <c r="CC7088" s="400"/>
    </row>
    <row r="7089" spans="81:81">
      <c r="CC7089" s="400"/>
    </row>
    <row r="7090" spans="81:81">
      <c r="CC7090" s="400"/>
    </row>
    <row r="7091" spans="81:81">
      <c r="CC7091" s="400"/>
    </row>
    <row r="7092" spans="81:81">
      <c r="CC7092" s="400"/>
    </row>
    <row r="7093" spans="81:81">
      <c r="CC7093" s="400"/>
    </row>
    <row r="7094" spans="81:81">
      <c r="CC7094" s="400"/>
    </row>
    <row r="7095" spans="81:81">
      <c r="CC7095" s="400"/>
    </row>
    <row r="7096" spans="81:81">
      <c r="CC7096" s="400"/>
    </row>
    <row r="7097" spans="81:81">
      <c r="CC7097" s="400"/>
    </row>
    <row r="7098" spans="81:81">
      <c r="CC7098" s="400"/>
    </row>
    <row r="7099" spans="81:81">
      <c r="CC7099" s="400"/>
    </row>
    <row r="7100" spans="81:81">
      <c r="CC7100" s="400"/>
    </row>
    <row r="7101" spans="81:81">
      <c r="CC7101" s="400"/>
    </row>
    <row r="7102" spans="81:81">
      <c r="CC7102" s="400"/>
    </row>
    <row r="7103" spans="81:81">
      <c r="CC7103" s="400"/>
    </row>
    <row r="7104" spans="81:81">
      <c r="CC7104" s="400"/>
    </row>
    <row r="7105" spans="81:81">
      <c r="CC7105" s="400"/>
    </row>
    <row r="7106" spans="81:81">
      <c r="CC7106" s="400"/>
    </row>
    <row r="7107" spans="81:81">
      <c r="CC7107" s="400"/>
    </row>
    <row r="7108" spans="81:81">
      <c r="CC7108" s="400"/>
    </row>
    <row r="7109" spans="81:81">
      <c r="CC7109" s="400"/>
    </row>
    <row r="7110" spans="81:81">
      <c r="CC7110" s="400"/>
    </row>
    <row r="7111" spans="81:81">
      <c r="CC7111" s="400"/>
    </row>
    <row r="7112" spans="81:81">
      <c r="CC7112" s="400"/>
    </row>
    <row r="7113" spans="81:81">
      <c r="CC7113" s="400"/>
    </row>
    <row r="7114" spans="81:81">
      <c r="CC7114" s="400"/>
    </row>
    <row r="7115" spans="81:81">
      <c r="CC7115" s="400"/>
    </row>
    <row r="7116" spans="81:81">
      <c r="CC7116" s="400"/>
    </row>
    <row r="7117" spans="81:81">
      <c r="CC7117" s="400"/>
    </row>
    <row r="7118" spans="81:81">
      <c r="CC7118" s="400"/>
    </row>
    <row r="7119" spans="81:81">
      <c r="CC7119" s="400"/>
    </row>
    <row r="7120" spans="81:81">
      <c r="CC7120" s="400"/>
    </row>
    <row r="7121" spans="81:81">
      <c r="CC7121" s="400"/>
    </row>
    <row r="7122" spans="81:81">
      <c r="CC7122" s="400"/>
    </row>
    <row r="7123" spans="81:81">
      <c r="CC7123" s="400"/>
    </row>
    <row r="7124" spans="81:81">
      <c r="CC7124" s="400"/>
    </row>
    <row r="7125" spans="81:81">
      <c r="CC7125" s="400"/>
    </row>
    <row r="7126" spans="81:81">
      <c r="CC7126" s="400"/>
    </row>
    <row r="7127" spans="81:81">
      <c r="CC7127" s="400"/>
    </row>
    <row r="7128" spans="81:81">
      <c r="CC7128" s="400"/>
    </row>
    <row r="7129" spans="81:81">
      <c r="CC7129" s="400"/>
    </row>
    <row r="7130" spans="81:81">
      <c r="CC7130" s="400"/>
    </row>
    <row r="7131" spans="81:81">
      <c r="CC7131" s="400"/>
    </row>
    <row r="7132" spans="81:81">
      <c r="CC7132" s="400"/>
    </row>
    <row r="7133" spans="81:81">
      <c r="CC7133" s="400"/>
    </row>
    <row r="7134" spans="81:81">
      <c r="CC7134" s="400"/>
    </row>
    <row r="7135" spans="81:81">
      <c r="CC7135" s="400"/>
    </row>
    <row r="7136" spans="81:81">
      <c r="CC7136" s="400"/>
    </row>
    <row r="7137" spans="81:81">
      <c r="CC7137" s="400"/>
    </row>
    <row r="7138" spans="81:81">
      <c r="CC7138" s="400"/>
    </row>
    <row r="7139" spans="81:81">
      <c r="CC7139" s="400"/>
    </row>
    <row r="7140" spans="81:81">
      <c r="CC7140" s="400"/>
    </row>
    <row r="7141" spans="81:81">
      <c r="CC7141" s="400"/>
    </row>
    <row r="7142" spans="81:81">
      <c r="CC7142" s="400"/>
    </row>
    <row r="7143" spans="81:81">
      <c r="CC7143" s="400"/>
    </row>
    <row r="7144" spans="81:81">
      <c r="CC7144" s="400"/>
    </row>
    <row r="7145" spans="81:81">
      <c r="CC7145" s="400"/>
    </row>
    <row r="7146" spans="81:81">
      <c r="CC7146" s="400"/>
    </row>
    <row r="7147" spans="81:81">
      <c r="CC7147" s="400"/>
    </row>
    <row r="7148" spans="81:81">
      <c r="CC7148" s="400"/>
    </row>
    <row r="7149" spans="81:81">
      <c r="CC7149" s="400"/>
    </row>
    <row r="7150" spans="81:81">
      <c r="CC7150" s="400"/>
    </row>
    <row r="7151" spans="81:81">
      <c r="CC7151" s="400"/>
    </row>
    <row r="7152" spans="81:81">
      <c r="CC7152" s="400"/>
    </row>
    <row r="7153" spans="81:81">
      <c r="CC7153" s="400"/>
    </row>
    <row r="7154" spans="81:81">
      <c r="CC7154" s="400"/>
    </row>
    <row r="7155" spans="81:81">
      <c r="CC7155" s="400"/>
    </row>
    <row r="7156" spans="81:81">
      <c r="CC7156" s="400"/>
    </row>
    <row r="7157" spans="81:81">
      <c r="CC7157" s="400"/>
    </row>
    <row r="7158" spans="81:81">
      <c r="CC7158" s="400"/>
    </row>
    <row r="7159" spans="81:81">
      <c r="CC7159" s="400"/>
    </row>
    <row r="7160" spans="81:81">
      <c r="CC7160" s="400"/>
    </row>
    <row r="7161" spans="81:81">
      <c r="CC7161" s="400"/>
    </row>
    <row r="7162" spans="81:81">
      <c r="CC7162" s="400"/>
    </row>
    <row r="7163" spans="81:81">
      <c r="CC7163" s="400"/>
    </row>
    <row r="7164" spans="81:81">
      <c r="CC7164" s="400"/>
    </row>
    <row r="7165" spans="81:81">
      <c r="CC7165" s="400"/>
    </row>
    <row r="7166" spans="81:81">
      <c r="CC7166" s="400"/>
    </row>
    <row r="7167" spans="81:81">
      <c r="CC7167" s="400"/>
    </row>
    <row r="7168" spans="81:81">
      <c r="CC7168" s="400"/>
    </row>
    <row r="7169" spans="81:81">
      <c r="CC7169" s="400"/>
    </row>
    <row r="7170" spans="81:81">
      <c r="CC7170" s="400"/>
    </row>
    <row r="7171" spans="81:81">
      <c r="CC7171" s="400"/>
    </row>
    <row r="7172" spans="81:81">
      <c r="CC7172" s="400"/>
    </row>
    <row r="7173" spans="81:81">
      <c r="CC7173" s="400"/>
    </row>
    <row r="7174" spans="81:81">
      <c r="CC7174" s="400"/>
    </row>
    <row r="7175" spans="81:81">
      <c r="CC7175" s="400"/>
    </row>
    <row r="7176" spans="81:81">
      <c r="CC7176" s="400"/>
    </row>
    <row r="7177" spans="81:81">
      <c r="CC7177" s="400"/>
    </row>
    <row r="7178" spans="81:81">
      <c r="CC7178" s="400"/>
    </row>
    <row r="7179" spans="81:81">
      <c r="CC7179" s="400"/>
    </row>
    <row r="7180" spans="81:81">
      <c r="CC7180" s="400"/>
    </row>
    <row r="7181" spans="81:81">
      <c r="CC7181" s="400"/>
    </row>
    <row r="7182" spans="81:81">
      <c r="CC7182" s="400"/>
    </row>
    <row r="7183" spans="81:81">
      <c r="CC7183" s="400"/>
    </row>
    <row r="7184" spans="81:81">
      <c r="CC7184" s="400"/>
    </row>
    <row r="7185" spans="81:81">
      <c r="CC7185" s="400"/>
    </row>
    <row r="7186" spans="81:81">
      <c r="CC7186" s="400"/>
    </row>
    <row r="7187" spans="81:81">
      <c r="CC7187" s="400"/>
    </row>
    <row r="7188" spans="81:81">
      <c r="CC7188" s="400"/>
    </row>
    <row r="7189" spans="81:81">
      <c r="CC7189" s="400"/>
    </row>
    <row r="7190" spans="81:81">
      <c r="CC7190" s="400"/>
    </row>
    <row r="7191" spans="81:81">
      <c r="CC7191" s="400"/>
    </row>
    <row r="7192" spans="81:81">
      <c r="CC7192" s="400"/>
    </row>
    <row r="7193" spans="81:81">
      <c r="CC7193" s="400"/>
    </row>
    <row r="7194" spans="81:81">
      <c r="CC7194" s="400"/>
    </row>
    <row r="7195" spans="81:81">
      <c r="CC7195" s="400"/>
    </row>
    <row r="7196" spans="81:81">
      <c r="CC7196" s="400"/>
    </row>
    <row r="7197" spans="81:81">
      <c r="CC7197" s="400"/>
    </row>
    <row r="7198" spans="81:81">
      <c r="CC7198" s="400"/>
    </row>
    <row r="7199" spans="81:81">
      <c r="CC7199" s="400"/>
    </row>
    <row r="7200" spans="81:81">
      <c r="CC7200" s="400"/>
    </row>
    <row r="7201" spans="81:81">
      <c r="CC7201" s="400"/>
    </row>
    <row r="7202" spans="81:81">
      <c r="CC7202" s="400"/>
    </row>
    <row r="7203" spans="81:81">
      <c r="CC7203" s="400"/>
    </row>
    <row r="7204" spans="81:81">
      <c r="CC7204" s="400"/>
    </row>
    <row r="7205" spans="81:81">
      <c r="CC7205" s="400"/>
    </row>
    <row r="7206" spans="81:81">
      <c r="CC7206" s="400"/>
    </row>
    <row r="7207" spans="81:81">
      <c r="CC7207" s="400"/>
    </row>
    <row r="7208" spans="81:81">
      <c r="CC7208" s="400"/>
    </row>
    <row r="7209" spans="81:81">
      <c r="CC7209" s="400"/>
    </row>
    <row r="7210" spans="81:81">
      <c r="CC7210" s="400"/>
    </row>
    <row r="7211" spans="81:81">
      <c r="CC7211" s="400"/>
    </row>
    <row r="7212" spans="81:81">
      <c r="CC7212" s="400"/>
    </row>
    <row r="7213" spans="81:81">
      <c r="CC7213" s="400"/>
    </row>
    <row r="7214" spans="81:81">
      <c r="CC7214" s="400"/>
    </row>
    <row r="7215" spans="81:81">
      <c r="CC7215" s="400"/>
    </row>
    <row r="7216" spans="81:81">
      <c r="CC7216" s="400"/>
    </row>
    <row r="7217" spans="81:81">
      <c r="CC7217" s="400"/>
    </row>
    <row r="7218" spans="81:81">
      <c r="CC7218" s="400"/>
    </row>
    <row r="7219" spans="81:81">
      <c r="CC7219" s="400"/>
    </row>
    <row r="7220" spans="81:81">
      <c r="CC7220" s="400"/>
    </row>
    <row r="7221" spans="81:81">
      <c r="CC7221" s="400"/>
    </row>
    <row r="7222" spans="81:81">
      <c r="CC7222" s="400"/>
    </row>
    <row r="7223" spans="81:81">
      <c r="CC7223" s="400"/>
    </row>
    <row r="7224" spans="81:81">
      <c r="CC7224" s="400"/>
    </row>
    <row r="7225" spans="81:81">
      <c r="CC7225" s="400"/>
    </row>
    <row r="7226" spans="81:81">
      <c r="CC7226" s="400"/>
    </row>
    <row r="7227" spans="81:81">
      <c r="CC7227" s="400"/>
    </row>
    <row r="7228" spans="81:81">
      <c r="CC7228" s="400"/>
    </row>
    <row r="7229" spans="81:81">
      <c r="CC7229" s="400"/>
    </row>
    <row r="7230" spans="81:81">
      <c r="CC7230" s="400"/>
    </row>
    <row r="7231" spans="81:81">
      <c r="CC7231" s="400"/>
    </row>
    <row r="7232" spans="81:81">
      <c r="CC7232" s="400"/>
    </row>
    <row r="7233" spans="81:81">
      <c r="CC7233" s="400"/>
    </row>
    <row r="7234" spans="81:81">
      <c r="CC7234" s="400"/>
    </row>
    <row r="7235" spans="81:81">
      <c r="CC7235" s="400"/>
    </row>
    <row r="7236" spans="81:81">
      <c r="CC7236" s="400"/>
    </row>
    <row r="7237" spans="81:81">
      <c r="CC7237" s="400"/>
    </row>
    <row r="7238" spans="81:81">
      <c r="CC7238" s="400"/>
    </row>
    <row r="7239" spans="81:81">
      <c r="CC7239" s="400"/>
    </row>
    <row r="7240" spans="81:81">
      <c r="CC7240" s="400"/>
    </row>
    <row r="7241" spans="81:81">
      <c r="CC7241" s="400"/>
    </row>
    <row r="7242" spans="81:81">
      <c r="CC7242" s="400"/>
    </row>
    <row r="7243" spans="81:81">
      <c r="CC7243" s="400"/>
    </row>
    <row r="7244" spans="81:81">
      <c r="CC7244" s="400"/>
    </row>
    <row r="7245" spans="81:81">
      <c r="CC7245" s="400"/>
    </row>
    <row r="7246" spans="81:81">
      <c r="CC7246" s="400"/>
    </row>
    <row r="7247" spans="81:81">
      <c r="CC7247" s="400"/>
    </row>
    <row r="7248" spans="81:81">
      <c r="CC7248" s="400"/>
    </row>
    <row r="7249" spans="81:81">
      <c r="CC7249" s="400"/>
    </row>
    <row r="7250" spans="81:81">
      <c r="CC7250" s="400"/>
    </row>
    <row r="7251" spans="81:81">
      <c r="CC7251" s="400"/>
    </row>
    <row r="7252" spans="81:81">
      <c r="CC7252" s="400"/>
    </row>
    <row r="7253" spans="81:81">
      <c r="CC7253" s="400"/>
    </row>
    <row r="7254" spans="81:81">
      <c r="CC7254" s="400"/>
    </row>
    <row r="7255" spans="81:81">
      <c r="CC7255" s="400"/>
    </row>
    <row r="7256" spans="81:81">
      <c r="CC7256" s="400"/>
    </row>
    <row r="7257" spans="81:81">
      <c r="CC7257" s="400"/>
    </row>
    <row r="7258" spans="81:81">
      <c r="CC7258" s="400"/>
    </row>
    <row r="7259" spans="81:81">
      <c r="CC7259" s="400"/>
    </row>
    <row r="7260" spans="81:81">
      <c r="CC7260" s="400"/>
    </row>
    <row r="7261" spans="81:81">
      <c r="CC7261" s="400"/>
    </row>
    <row r="7262" spans="81:81">
      <c r="CC7262" s="400"/>
    </row>
    <row r="7263" spans="81:81">
      <c r="CC7263" s="400"/>
    </row>
    <row r="7264" spans="81:81">
      <c r="CC7264" s="400"/>
    </row>
    <row r="7265" spans="81:81">
      <c r="CC7265" s="400"/>
    </row>
    <row r="7266" spans="81:81">
      <c r="CC7266" s="400"/>
    </row>
    <row r="7267" spans="81:81">
      <c r="CC7267" s="400"/>
    </row>
    <row r="7268" spans="81:81">
      <c r="CC7268" s="400"/>
    </row>
    <row r="7269" spans="81:81">
      <c r="CC7269" s="400"/>
    </row>
    <row r="7270" spans="81:81">
      <c r="CC7270" s="400"/>
    </row>
    <row r="7271" spans="81:81">
      <c r="CC7271" s="400"/>
    </row>
    <row r="7272" spans="81:81">
      <c r="CC7272" s="400"/>
    </row>
    <row r="7273" spans="81:81">
      <c r="CC7273" s="400"/>
    </row>
    <row r="7274" spans="81:81">
      <c r="CC7274" s="400"/>
    </row>
    <row r="7275" spans="81:81">
      <c r="CC7275" s="400"/>
    </row>
    <row r="7276" spans="81:81">
      <c r="CC7276" s="400"/>
    </row>
    <row r="7277" spans="81:81">
      <c r="CC7277" s="400"/>
    </row>
    <row r="7278" spans="81:81">
      <c r="CC7278" s="400"/>
    </row>
    <row r="7279" spans="81:81">
      <c r="CC7279" s="400"/>
    </row>
    <row r="7280" spans="81:81">
      <c r="CC7280" s="400"/>
    </row>
    <row r="7281" spans="81:81">
      <c r="CC7281" s="400"/>
    </row>
    <row r="7282" spans="81:81">
      <c r="CC7282" s="400"/>
    </row>
    <row r="7283" spans="81:81">
      <c r="CC7283" s="400"/>
    </row>
    <row r="7284" spans="81:81">
      <c r="CC7284" s="400"/>
    </row>
    <row r="7285" spans="81:81">
      <c r="CC7285" s="400"/>
    </row>
    <row r="7286" spans="81:81">
      <c r="CC7286" s="400"/>
    </row>
    <row r="7287" spans="81:81">
      <c r="CC7287" s="400"/>
    </row>
    <row r="7288" spans="81:81">
      <c r="CC7288" s="400"/>
    </row>
    <row r="7289" spans="81:81">
      <c r="CC7289" s="400"/>
    </row>
    <row r="7290" spans="81:81">
      <c r="CC7290" s="400"/>
    </row>
    <row r="7291" spans="81:81">
      <c r="CC7291" s="400"/>
    </row>
    <row r="7292" spans="81:81">
      <c r="CC7292" s="400"/>
    </row>
    <row r="7293" spans="81:81">
      <c r="CC7293" s="400"/>
    </row>
    <row r="7294" spans="81:81">
      <c r="CC7294" s="400"/>
    </row>
    <row r="7295" spans="81:81">
      <c r="CC7295" s="400"/>
    </row>
    <row r="7296" spans="81:81">
      <c r="CC7296" s="400"/>
    </row>
    <row r="7297" spans="81:81">
      <c r="CC7297" s="400"/>
    </row>
    <row r="7298" spans="81:81">
      <c r="CC7298" s="400"/>
    </row>
    <row r="7299" spans="81:81">
      <c r="CC7299" s="400"/>
    </row>
    <row r="7300" spans="81:81">
      <c r="CC7300" s="400"/>
    </row>
    <row r="7301" spans="81:81">
      <c r="CC7301" s="400"/>
    </row>
    <row r="7302" spans="81:81">
      <c r="CC7302" s="400"/>
    </row>
    <row r="7303" spans="81:81">
      <c r="CC7303" s="400"/>
    </row>
    <row r="7304" spans="81:81">
      <c r="CC7304" s="400"/>
    </row>
    <row r="7305" spans="81:81">
      <c r="CC7305" s="400"/>
    </row>
    <row r="7306" spans="81:81">
      <c r="CC7306" s="400"/>
    </row>
    <row r="7307" spans="81:81">
      <c r="CC7307" s="400"/>
    </row>
    <row r="7308" spans="81:81">
      <c r="CC7308" s="400"/>
    </row>
    <row r="7309" spans="81:81">
      <c r="CC7309" s="400"/>
    </row>
    <row r="7310" spans="81:81">
      <c r="CC7310" s="400"/>
    </row>
    <row r="7311" spans="81:81">
      <c r="CC7311" s="400"/>
    </row>
    <row r="7312" spans="81:81">
      <c r="CC7312" s="400"/>
    </row>
    <row r="7313" spans="81:81">
      <c r="CC7313" s="400"/>
    </row>
    <row r="7314" spans="81:81">
      <c r="CC7314" s="400"/>
    </row>
    <row r="7315" spans="81:81">
      <c r="CC7315" s="400"/>
    </row>
    <row r="7316" spans="81:81">
      <c r="CC7316" s="400"/>
    </row>
    <row r="7317" spans="81:81">
      <c r="CC7317" s="400"/>
    </row>
    <row r="7318" spans="81:81">
      <c r="CC7318" s="400"/>
    </row>
    <row r="7319" spans="81:81">
      <c r="CC7319" s="400"/>
    </row>
    <row r="7320" spans="81:81">
      <c r="CC7320" s="400"/>
    </row>
    <row r="7321" spans="81:81">
      <c r="CC7321" s="400"/>
    </row>
    <row r="7322" spans="81:81">
      <c r="CC7322" s="400"/>
    </row>
    <row r="7323" spans="81:81">
      <c r="CC7323" s="400"/>
    </row>
    <row r="7324" spans="81:81">
      <c r="CC7324" s="400"/>
    </row>
    <row r="7325" spans="81:81">
      <c r="CC7325" s="400"/>
    </row>
    <row r="7326" spans="81:81">
      <c r="CC7326" s="400"/>
    </row>
    <row r="7327" spans="81:81">
      <c r="CC7327" s="400"/>
    </row>
    <row r="7328" spans="81:81">
      <c r="CC7328" s="400"/>
    </row>
    <row r="7329" spans="81:81">
      <c r="CC7329" s="400"/>
    </row>
    <row r="7330" spans="81:81">
      <c r="CC7330" s="400"/>
    </row>
    <row r="7331" spans="81:81">
      <c r="CC7331" s="400"/>
    </row>
    <row r="7332" spans="81:81">
      <c r="CC7332" s="400"/>
    </row>
    <row r="7333" spans="81:81">
      <c r="CC7333" s="400"/>
    </row>
    <row r="7334" spans="81:81">
      <c r="CC7334" s="400"/>
    </row>
    <row r="7335" spans="81:81">
      <c r="CC7335" s="400"/>
    </row>
    <row r="7336" spans="81:81">
      <c r="CC7336" s="400"/>
    </row>
    <row r="7337" spans="81:81">
      <c r="CC7337" s="400"/>
    </row>
    <row r="7338" spans="81:81">
      <c r="CC7338" s="400"/>
    </row>
    <row r="7339" spans="81:81">
      <c r="CC7339" s="400"/>
    </row>
    <row r="7340" spans="81:81">
      <c r="CC7340" s="400"/>
    </row>
    <row r="7341" spans="81:81">
      <c r="CC7341" s="400"/>
    </row>
    <row r="7342" spans="81:81">
      <c r="CC7342" s="400"/>
    </row>
    <row r="7343" spans="81:81">
      <c r="CC7343" s="400"/>
    </row>
    <row r="7344" spans="81:81">
      <c r="CC7344" s="400"/>
    </row>
    <row r="7345" spans="81:81">
      <c r="CC7345" s="400"/>
    </row>
    <row r="7346" spans="81:81">
      <c r="CC7346" s="400"/>
    </row>
    <row r="7347" spans="81:81">
      <c r="CC7347" s="400"/>
    </row>
    <row r="7348" spans="81:81">
      <c r="CC7348" s="400"/>
    </row>
    <row r="7349" spans="81:81">
      <c r="CC7349" s="400"/>
    </row>
    <row r="7350" spans="81:81">
      <c r="CC7350" s="400"/>
    </row>
    <row r="7351" spans="81:81">
      <c r="CC7351" s="400"/>
    </row>
    <row r="7352" spans="81:81">
      <c r="CC7352" s="400"/>
    </row>
    <row r="7353" spans="81:81">
      <c r="CC7353" s="400"/>
    </row>
    <row r="7354" spans="81:81">
      <c r="CC7354" s="400"/>
    </row>
    <row r="7355" spans="81:81">
      <c r="CC7355" s="400"/>
    </row>
    <row r="7356" spans="81:81">
      <c r="CC7356" s="400"/>
    </row>
    <row r="7357" spans="81:81">
      <c r="CC7357" s="400"/>
    </row>
    <row r="7358" spans="81:81">
      <c r="CC7358" s="400"/>
    </row>
    <row r="7359" spans="81:81">
      <c r="CC7359" s="400"/>
    </row>
    <row r="7360" spans="81:81">
      <c r="CC7360" s="400"/>
    </row>
    <row r="7361" spans="81:81">
      <c r="CC7361" s="400"/>
    </row>
    <row r="7362" spans="81:81">
      <c r="CC7362" s="400"/>
    </row>
    <row r="7363" spans="81:81">
      <c r="CC7363" s="400"/>
    </row>
    <row r="7364" spans="81:81">
      <c r="CC7364" s="400"/>
    </row>
    <row r="7365" spans="81:81">
      <c r="CC7365" s="400"/>
    </row>
    <row r="7366" spans="81:81">
      <c r="CC7366" s="400"/>
    </row>
    <row r="7367" spans="81:81">
      <c r="CC7367" s="400"/>
    </row>
    <row r="7368" spans="81:81">
      <c r="CC7368" s="400"/>
    </row>
    <row r="7369" spans="81:81">
      <c r="CC7369" s="400"/>
    </row>
    <row r="7370" spans="81:81">
      <c r="CC7370" s="400"/>
    </row>
    <row r="7371" spans="81:81">
      <c r="CC7371" s="400"/>
    </row>
    <row r="7372" spans="81:81">
      <c r="CC7372" s="400"/>
    </row>
    <row r="7373" spans="81:81">
      <c r="CC7373" s="400"/>
    </row>
    <row r="7374" spans="81:81">
      <c r="CC7374" s="400"/>
    </row>
    <row r="7375" spans="81:81">
      <c r="CC7375" s="400"/>
    </row>
    <row r="7376" spans="81:81">
      <c r="CC7376" s="400"/>
    </row>
    <row r="7377" spans="81:81">
      <c r="CC7377" s="400"/>
    </row>
    <row r="7378" spans="81:81">
      <c r="CC7378" s="400"/>
    </row>
    <row r="7379" spans="81:81">
      <c r="CC7379" s="400"/>
    </row>
    <row r="7380" spans="81:81">
      <c r="CC7380" s="400"/>
    </row>
    <row r="7381" spans="81:81">
      <c r="CC7381" s="400"/>
    </row>
    <row r="7382" spans="81:81">
      <c r="CC7382" s="400"/>
    </row>
    <row r="7383" spans="81:81">
      <c r="CC7383" s="400"/>
    </row>
    <row r="7384" spans="81:81">
      <c r="CC7384" s="400"/>
    </row>
    <row r="7385" spans="81:81">
      <c r="CC7385" s="400"/>
    </row>
    <row r="7386" spans="81:81">
      <c r="CC7386" s="400"/>
    </row>
    <row r="7387" spans="81:81">
      <c r="CC7387" s="400"/>
    </row>
    <row r="7388" spans="81:81">
      <c r="CC7388" s="400"/>
    </row>
    <row r="7389" spans="81:81">
      <c r="CC7389" s="400"/>
    </row>
    <row r="7390" spans="81:81">
      <c r="CC7390" s="400"/>
    </row>
    <row r="7391" spans="81:81">
      <c r="CC7391" s="400"/>
    </row>
    <row r="7392" spans="81:81">
      <c r="CC7392" s="400"/>
    </row>
    <row r="7393" spans="81:81">
      <c r="CC7393" s="400"/>
    </row>
    <row r="7394" spans="81:81">
      <c r="CC7394" s="400"/>
    </row>
    <row r="7395" spans="81:81">
      <c r="CC7395" s="400"/>
    </row>
    <row r="7396" spans="81:81">
      <c r="CC7396" s="400"/>
    </row>
    <row r="7397" spans="81:81">
      <c r="CC7397" s="400"/>
    </row>
    <row r="7398" spans="81:81">
      <c r="CC7398" s="400"/>
    </row>
    <row r="7399" spans="81:81">
      <c r="CC7399" s="400"/>
    </row>
    <row r="7400" spans="81:81">
      <c r="CC7400" s="400"/>
    </row>
    <row r="7401" spans="81:81">
      <c r="CC7401" s="400"/>
    </row>
    <row r="7402" spans="81:81">
      <c r="CC7402" s="400"/>
    </row>
    <row r="7403" spans="81:81">
      <c r="CC7403" s="400"/>
    </row>
    <row r="7404" spans="81:81">
      <c r="CC7404" s="400"/>
    </row>
    <row r="7405" spans="81:81">
      <c r="CC7405" s="400"/>
    </row>
    <row r="7406" spans="81:81">
      <c r="CC7406" s="400"/>
    </row>
    <row r="7407" spans="81:81">
      <c r="CC7407" s="400"/>
    </row>
    <row r="7408" spans="81:81">
      <c r="CC7408" s="400"/>
    </row>
    <row r="7409" spans="81:81">
      <c r="CC7409" s="400"/>
    </row>
    <row r="7410" spans="81:81">
      <c r="CC7410" s="400"/>
    </row>
    <row r="7411" spans="81:81">
      <c r="CC7411" s="400"/>
    </row>
    <row r="7412" spans="81:81">
      <c r="CC7412" s="400"/>
    </row>
    <row r="7413" spans="81:81">
      <c r="CC7413" s="400"/>
    </row>
    <row r="7414" spans="81:81">
      <c r="CC7414" s="400"/>
    </row>
    <row r="7415" spans="81:81">
      <c r="CC7415" s="400"/>
    </row>
    <row r="7416" spans="81:81">
      <c r="CC7416" s="400"/>
    </row>
    <row r="7417" spans="81:81">
      <c r="CC7417" s="400"/>
    </row>
    <row r="7418" spans="81:81">
      <c r="CC7418" s="400"/>
    </row>
    <row r="7419" spans="81:81">
      <c r="CC7419" s="400"/>
    </row>
    <row r="7420" spans="81:81">
      <c r="CC7420" s="400"/>
    </row>
    <row r="7421" spans="81:81">
      <c r="CC7421" s="400"/>
    </row>
    <row r="7422" spans="81:81">
      <c r="CC7422" s="400"/>
    </row>
    <row r="7423" spans="81:81">
      <c r="CC7423" s="400"/>
    </row>
    <row r="7424" spans="81:81">
      <c r="CC7424" s="400"/>
    </row>
    <row r="7425" spans="81:81">
      <c r="CC7425" s="400"/>
    </row>
    <row r="7426" spans="81:81">
      <c r="CC7426" s="400"/>
    </row>
    <row r="7427" spans="81:81">
      <c r="CC7427" s="400"/>
    </row>
    <row r="7428" spans="81:81">
      <c r="CC7428" s="400"/>
    </row>
    <row r="7429" spans="81:81">
      <c r="CC7429" s="400"/>
    </row>
    <row r="7430" spans="81:81">
      <c r="CC7430" s="400"/>
    </row>
    <row r="7431" spans="81:81">
      <c r="CC7431" s="400"/>
    </row>
    <row r="7432" spans="81:81">
      <c r="CC7432" s="400"/>
    </row>
    <row r="7433" spans="81:81">
      <c r="CC7433" s="400"/>
    </row>
    <row r="7434" spans="81:81">
      <c r="CC7434" s="400"/>
    </row>
    <row r="7435" spans="81:81">
      <c r="CC7435" s="400"/>
    </row>
    <row r="7436" spans="81:81">
      <c r="CC7436" s="400"/>
    </row>
    <row r="7437" spans="81:81">
      <c r="CC7437" s="400"/>
    </row>
    <row r="7438" spans="81:81">
      <c r="CC7438" s="400"/>
    </row>
    <row r="7439" spans="81:81">
      <c r="CC7439" s="400"/>
    </row>
    <row r="7440" spans="81:81">
      <c r="CC7440" s="400"/>
    </row>
    <row r="7441" spans="81:81">
      <c r="CC7441" s="400"/>
    </row>
    <row r="7442" spans="81:81">
      <c r="CC7442" s="400"/>
    </row>
    <row r="7443" spans="81:81">
      <c r="CC7443" s="400"/>
    </row>
    <row r="7444" spans="81:81">
      <c r="CC7444" s="400"/>
    </row>
    <row r="7445" spans="81:81">
      <c r="CC7445" s="400"/>
    </row>
    <row r="7446" spans="81:81">
      <c r="CC7446" s="400"/>
    </row>
    <row r="7447" spans="81:81">
      <c r="CC7447" s="400"/>
    </row>
    <row r="7448" spans="81:81">
      <c r="CC7448" s="400"/>
    </row>
    <row r="7449" spans="81:81">
      <c r="CC7449" s="400"/>
    </row>
    <row r="7450" spans="81:81">
      <c r="CC7450" s="400"/>
    </row>
    <row r="7451" spans="81:81">
      <c r="CC7451" s="400"/>
    </row>
    <row r="7452" spans="81:81">
      <c r="CC7452" s="400"/>
    </row>
    <row r="7453" spans="81:81">
      <c r="CC7453" s="400"/>
    </row>
    <row r="7454" spans="81:81">
      <c r="CC7454" s="400"/>
    </row>
    <row r="7455" spans="81:81">
      <c r="CC7455" s="400"/>
    </row>
    <row r="7456" spans="81:81">
      <c r="CC7456" s="400"/>
    </row>
    <row r="7457" spans="81:81">
      <c r="CC7457" s="400"/>
    </row>
    <row r="7458" spans="81:81">
      <c r="CC7458" s="400"/>
    </row>
    <row r="7459" spans="81:81">
      <c r="CC7459" s="400"/>
    </row>
    <row r="7460" spans="81:81">
      <c r="CC7460" s="400"/>
    </row>
    <row r="7461" spans="81:81">
      <c r="CC7461" s="400"/>
    </row>
    <row r="7462" spans="81:81">
      <c r="CC7462" s="400"/>
    </row>
    <row r="7463" spans="81:81">
      <c r="CC7463" s="400"/>
    </row>
    <row r="7464" spans="81:81">
      <c r="CC7464" s="400"/>
    </row>
    <row r="7465" spans="81:81">
      <c r="CC7465" s="400"/>
    </row>
    <row r="7466" spans="81:81">
      <c r="CC7466" s="400"/>
    </row>
    <row r="7467" spans="81:81">
      <c r="CC7467" s="400"/>
    </row>
    <row r="7468" spans="81:81">
      <c r="CC7468" s="400"/>
    </row>
    <row r="7469" spans="81:81">
      <c r="CC7469" s="400"/>
    </row>
    <row r="7470" spans="81:81">
      <c r="CC7470" s="400"/>
    </row>
    <row r="7471" spans="81:81">
      <c r="CC7471" s="400"/>
    </row>
    <row r="7472" spans="81:81">
      <c r="CC7472" s="400"/>
    </row>
    <row r="7473" spans="81:81">
      <c r="CC7473" s="400"/>
    </row>
    <row r="7474" spans="81:81">
      <c r="CC7474" s="400"/>
    </row>
    <row r="7475" spans="81:81">
      <c r="CC7475" s="400"/>
    </row>
    <row r="7476" spans="81:81">
      <c r="CC7476" s="400"/>
    </row>
    <row r="7477" spans="81:81">
      <c r="CC7477" s="400"/>
    </row>
    <row r="7478" spans="81:81">
      <c r="CC7478" s="400"/>
    </row>
    <row r="7479" spans="81:81">
      <c r="CC7479" s="400"/>
    </row>
    <row r="7480" spans="81:81">
      <c r="CC7480" s="400"/>
    </row>
    <row r="7481" spans="81:81">
      <c r="CC7481" s="400"/>
    </row>
    <row r="7482" spans="81:81">
      <c r="CC7482" s="400"/>
    </row>
    <row r="7483" spans="81:81">
      <c r="CC7483" s="400"/>
    </row>
    <row r="7484" spans="81:81">
      <c r="CC7484" s="400"/>
    </row>
    <row r="7485" spans="81:81">
      <c r="CC7485" s="400"/>
    </row>
    <row r="7486" spans="81:81">
      <c r="CC7486" s="400"/>
    </row>
    <row r="7487" spans="81:81">
      <c r="CC7487" s="400"/>
    </row>
    <row r="7488" spans="81:81">
      <c r="CC7488" s="400"/>
    </row>
    <row r="7489" spans="81:81">
      <c r="CC7489" s="400"/>
    </row>
    <row r="7490" spans="81:81">
      <c r="CC7490" s="400"/>
    </row>
    <row r="7491" spans="81:81">
      <c r="CC7491" s="400"/>
    </row>
    <row r="7492" spans="81:81">
      <c r="CC7492" s="400"/>
    </row>
    <row r="7493" spans="81:81">
      <c r="CC7493" s="400"/>
    </row>
    <row r="7494" spans="81:81">
      <c r="CC7494" s="400"/>
    </row>
    <row r="7495" spans="81:81">
      <c r="CC7495" s="400"/>
    </row>
    <row r="7496" spans="81:81">
      <c r="CC7496" s="400"/>
    </row>
    <row r="7497" spans="81:81">
      <c r="CC7497" s="400"/>
    </row>
    <row r="7498" spans="81:81">
      <c r="CC7498" s="400"/>
    </row>
    <row r="7499" spans="81:81">
      <c r="CC7499" s="400"/>
    </row>
    <row r="7500" spans="81:81">
      <c r="CC7500" s="400"/>
    </row>
    <row r="7501" spans="81:81">
      <c r="CC7501" s="400"/>
    </row>
    <row r="7502" spans="81:81">
      <c r="CC7502" s="400"/>
    </row>
    <row r="7503" spans="81:81">
      <c r="CC7503" s="400"/>
    </row>
    <row r="7504" spans="81:81">
      <c r="CC7504" s="400"/>
    </row>
    <row r="7505" spans="81:81">
      <c r="CC7505" s="400"/>
    </row>
    <row r="7506" spans="81:81">
      <c r="CC7506" s="400"/>
    </row>
    <row r="7507" spans="81:81">
      <c r="CC7507" s="400"/>
    </row>
    <row r="7508" spans="81:81">
      <c r="CC7508" s="400"/>
    </row>
    <row r="7509" spans="81:81">
      <c r="CC7509" s="400"/>
    </row>
    <row r="7510" spans="81:81">
      <c r="CC7510" s="400"/>
    </row>
    <row r="7511" spans="81:81">
      <c r="CC7511" s="400"/>
    </row>
    <row r="7512" spans="81:81">
      <c r="CC7512" s="400"/>
    </row>
    <row r="7513" spans="81:81">
      <c r="CC7513" s="400"/>
    </row>
    <row r="7514" spans="81:81">
      <c r="CC7514" s="400"/>
    </row>
    <row r="7515" spans="81:81">
      <c r="CC7515" s="400"/>
    </row>
    <row r="7516" spans="81:81">
      <c r="CC7516" s="400"/>
    </row>
    <row r="7517" spans="81:81">
      <c r="CC7517" s="400"/>
    </row>
    <row r="7518" spans="81:81">
      <c r="CC7518" s="400"/>
    </row>
    <row r="7519" spans="81:81">
      <c r="CC7519" s="400"/>
    </row>
    <row r="7520" spans="81:81">
      <c r="CC7520" s="400"/>
    </row>
    <row r="7521" spans="81:81">
      <c r="CC7521" s="400"/>
    </row>
    <row r="7522" spans="81:81">
      <c r="CC7522" s="400"/>
    </row>
    <row r="7523" spans="81:81">
      <c r="CC7523" s="400"/>
    </row>
    <row r="7524" spans="81:81">
      <c r="CC7524" s="400"/>
    </row>
    <row r="7525" spans="81:81">
      <c r="CC7525" s="400"/>
    </row>
    <row r="7526" spans="81:81">
      <c r="CC7526" s="400"/>
    </row>
    <row r="7527" spans="81:81">
      <c r="CC7527" s="400"/>
    </row>
    <row r="7528" spans="81:81">
      <c r="CC7528" s="400"/>
    </row>
    <row r="7529" spans="81:81">
      <c r="CC7529" s="400"/>
    </row>
    <row r="7530" spans="81:81">
      <c r="CC7530" s="400"/>
    </row>
    <row r="7531" spans="81:81">
      <c r="CC7531" s="400"/>
    </row>
    <row r="7532" spans="81:81">
      <c r="CC7532" s="400"/>
    </row>
    <row r="7533" spans="81:81">
      <c r="CC7533" s="400"/>
    </row>
    <row r="7534" spans="81:81">
      <c r="CC7534" s="400"/>
    </row>
    <row r="7535" spans="81:81">
      <c r="CC7535" s="400"/>
    </row>
    <row r="7536" spans="81:81">
      <c r="CC7536" s="400"/>
    </row>
    <row r="7537" spans="81:81">
      <c r="CC7537" s="400"/>
    </row>
    <row r="7538" spans="81:81">
      <c r="CC7538" s="400"/>
    </row>
    <row r="7539" spans="81:81">
      <c r="CC7539" s="400"/>
    </row>
    <row r="7540" spans="81:81">
      <c r="CC7540" s="400"/>
    </row>
    <row r="7541" spans="81:81">
      <c r="CC7541" s="400"/>
    </row>
    <row r="7542" spans="81:81">
      <c r="CC7542" s="400"/>
    </row>
    <row r="7543" spans="81:81">
      <c r="CC7543" s="400"/>
    </row>
    <row r="7544" spans="81:81">
      <c r="CC7544" s="400"/>
    </row>
    <row r="7545" spans="81:81">
      <c r="CC7545" s="400"/>
    </row>
    <row r="7546" spans="81:81">
      <c r="CC7546" s="400"/>
    </row>
    <row r="7547" spans="81:81">
      <c r="CC7547" s="400"/>
    </row>
    <row r="7548" spans="81:81">
      <c r="CC7548" s="400"/>
    </row>
    <row r="7549" spans="81:81">
      <c r="CC7549" s="400"/>
    </row>
    <row r="7550" spans="81:81">
      <c r="CC7550" s="400"/>
    </row>
    <row r="7551" spans="81:81">
      <c r="CC7551" s="400"/>
    </row>
    <row r="7552" spans="81:81">
      <c r="CC7552" s="400"/>
    </row>
    <row r="7553" spans="81:81">
      <c r="CC7553" s="400"/>
    </row>
    <row r="7554" spans="81:81">
      <c r="CC7554" s="400"/>
    </row>
    <row r="7555" spans="81:81">
      <c r="CC7555" s="400"/>
    </row>
    <row r="7556" spans="81:81">
      <c r="CC7556" s="400"/>
    </row>
    <row r="7557" spans="81:81">
      <c r="CC7557" s="400"/>
    </row>
    <row r="7558" spans="81:81">
      <c r="CC7558" s="400"/>
    </row>
    <row r="7559" spans="81:81">
      <c r="CC7559" s="400"/>
    </row>
    <row r="7560" spans="81:81">
      <c r="CC7560" s="400"/>
    </row>
    <row r="7561" spans="81:81">
      <c r="CC7561" s="400"/>
    </row>
    <row r="7562" spans="81:81">
      <c r="CC7562" s="400"/>
    </row>
    <row r="7563" spans="81:81">
      <c r="CC7563" s="400"/>
    </row>
    <row r="7564" spans="81:81">
      <c r="CC7564" s="400"/>
    </row>
    <row r="7565" spans="81:81">
      <c r="CC7565" s="400"/>
    </row>
    <row r="7566" spans="81:81">
      <c r="CC7566" s="400"/>
    </row>
    <row r="7567" spans="81:81">
      <c r="CC7567" s="400"/>
    </row>
    <row r="7568" spans="81:81">
      <c r="CC7568" s="400"/>
    </row>
    <row r="7569" spans="81:81">
      <c r="CC7569" s="400"/>
    </row>
    <row r="7570" spans="81:81">
      <c r="CC7570" s="400"/>
    </row>
    <row r="7571" spans="81:81">
      <c r="CC7571" s="400"/>
    </row>
    <row r="7572" spans="81:81">
      <c r="CC7572" s="400"/>
    </row>
    <row r="7573" spans="81:81">
      <c r="CC7573" s="400"/>
    </row>
    <row r="7574" spans="81:81">
      <c r="CC7574" s="400"/>
    </row>
    <row r="7575" spans="81:81">
      <c r="CC7575" s="400"/>
    </row>
    <row r="7576" spans="81:81">
      <c r="CC7576" s="400"/>
    </row>
    <row r="7577" spans="81:81">
      <c r="CC7577" s="400"/>
    </row>
    <row r="7578" spans="81:81">
      <c r="CC7578" s="400"/>
    </row>
    <row r="7579" spans="81:81">
      <c r="CC7579" s="400"/>
    </row>
    <row r="7580" spans="81:81">
      <c r="CC7580" s="400"/>
    </row>
    <row r="7581" spans="81:81">
      <c r="CC7581" s="400"/>
    </row>
    <row r="7582" spans="81:81">
      <c r="CC7582" s="400"/>
    </row>
    <row r="7583" spans="81:81">
      <c r="CC7583" s="400"/>
    </row>
    <row r="7584" spans="81:81">
      <c r="CC7584" s="400"/>
    </row>
    <row r="7585" spans="81:81">
      <c r="CC7585" s="400"/>
    </row>
    <row r="7586" spans="81:81">
      <c r="CC7586" s="400"/>
    </row>
    <row r="7587" spans="81:81">
      <c r="CC7587" s="400"/>
    </row>
    <row r="7588" spans="81:81">
      <c r="CC7588" s="400"/>
    </row>
    <row r="7589" spans="81:81">
      <c r="CC7589" s="400"/>
    </row>
    <row r="7590" spans="81:81">
      <c r="CC7590" s="400"/>
    </row>
    <row r="7591" spans="81:81">
      <c r="CC7591" s="400"/>
    </row>
    <row r="7592" spans="81:81">
      <c r="CC7592" s="400"/>
    </row>
    <row r="7593" spans="81:81">
      <c r="CC7593" s="400"/>
    </row>
    <row r="7594" spans="81:81">
      <c r="CC7594" s="400"/>
    </row>
    <row r="7595" spans="81:81">
      <c r="CC7595" s="400"/>
    </row>
    <row r="7596" spans="81:81">
      <c r="CC7596" s="400"/>
    </row>
    <row r="7597" spans="81:81">
      <c r="CC7597" s="400"/>
    </row>
    <row r="7598" spans="81:81">
      <c r="CC7598" s="400"/>
    </row>
    <row r="7599" spans="81:81">
      <c r="CC7599" s="400"/>
    </row>
    <row r="7600" spans="81:81">
      <c r="CC7600" s="400"/>
    </row>
    <row r="7601" spans="81:81">
      <c r="CC7601" s="400"/>
    </row>
    <row r="7602" spans="81:81">
      <c r="CC7602" s="400"/>
    </row>
    <row r="7603" spans="81:81">
      <c r="CC7603" s="400"/>
    </row>
    <row r="7604" spans="81:81">
      <c r="CC7604" s="400"/>
    </row>
    <row r="7605" spans="81:81">
      <c r="CC7605" s="400"/>
    </row>
    <row r="7606" spans="81:81">
      <c r="CC7606" s="400"/>
    </row>
    <row r="7607" spans="81:81">
      <c r="CC7607" s="400"/>
    </row>
    <row r="7608" spans="81:81">
      <c r="CC7608" s="400"/>
    </row>
    <row r="7609" spans="81:81">
      <c r="CC7609" s="400"/>
    </row>
    <row r="7610" spans="81:81">
      <c r="CC7610" s="400"/>
    </row>
    <row r="7611" spans="81:81">
      <c r="CC7611" s="400"/>
    </row>
    <row r="7612" spans="81:81">
      <c r="CC7612" s="400"/>
    </row>
    <row r="7613" spans="81:81">
      <c r="CC7613" s="400"/>
    </row>
    <row r="7614" spans="81:81">
      <c r="CC7614" s="400"/>
    </row>
    <row r="7615" spans="81:81">
      <c r="CC7615" s="400"/>
    </row>
    <row r="7616" spans="81:81">
      <c r="CC7616" s="400"/>
    </row>
    <row r="7617" spans="81:81">
      <c r="CC7617" s="400"/>
    </row>
    <row r="7618" spans="81:81">
      <c r="CC7618" s="400"/>
    </row>
    <row r="7619" spans="81:81">
      <c r="CC7619" s="400"/>
    </row>
    <row r="7620" spans="81:81">
      <c r="CC7620" s="400"/>
    </row>
    <row r="7621" spans="81:81">
      <c r="CC7621" s="400"/>
    </row>
    <row r="7622" spans="81:81">
      <c r="CC7622" s="400"/>
    </row>
    <row r="7623" spans="81:81">
      <c r="CC7623" s="400"/>
    </row>
    <row r="7624" spans="81:81">
      <c r="CC7624" s="400"/>
    </row>
    <row r="7625" spans="81:81">
      <c r="CC7625" s="400"/>
    </row>
    <row r="7626" spans="81:81">
      <c r="CC7626" s="400"/>
    </row>
    <row r="7627" spans="81:81">
      <c r="CC7627" s="400"/>
    </row>
    <row r="7628" spans="81:81">
      <c r="CC7628" s="400"/>
    </row>
    <row r="7629" spans="81:81">
      <c r="CC7629" s="400"/>
    </row>
    <row r="7630" spans="81:81">
      <c r="CC7630" s="400"/>
    </row>
    <row r="7631" spans="81:81">
      <c r="CC7631" s="400"/>
    </row>
    <row r="7632" spans="81:81">
      <c r="CC7632" s="400"/>
    </row>
    <row r="7633" spans="81:81">
      <c r="CC7633" s="400"/>
    </row>
    <row r="7634" spans="81:81">
      <c r="CC7634" s="400"/>
    </row>
    <row r="7635" spans="81:81">
      <c r="CC7635" s="400"/>
    </row>
    <row r="7636" spans="81:81">
      <c r="CC7636" s="400"/>
    </row>
    <row r="7637" spans="81:81">
      <c r="CC7637" s="400"/>
    </row>
    <row r="7638" spans="81:81">
      <c r="CC7638" s="400"/>
    </row>
    <row r="7639" spans="81:81">
      <c r="CC7639" s="400"/>
    </row>
    <row r="7640" spans="81:81">
      <c r="CC7640" s="400"/>
    </row>
    <row r="7641" spans="81:81">
      <c r="CC7641" s="400"/>
    </row>
    <row r="7642" spans="81:81">
      <c r="CC7642" s="400"/>
    </row>
    <row r="7643" spans="81:81">
      <c r="CC7643" s="400"/>
    </row>
    <row r="7644" spans="81:81">
      <c r="CC7644" s="400"/>
    </row>
    <row r="7645" spans="81:81">
      <c r="CC7645" s="400"/>
    </row>
    <row r="7646" spans="81:81">
      <c r="CC7646" s="400"/>
    </row>
    <row r="7647" spans="81:81">
      <c r="CC7647" s="400"/>
    </row>
    <row r="7648" spans="81:81">
      <c r="CC7648" s="400"/>
    </row>
    <row r="7649" spans="81:81">
      <c r="CC7649" s="400"/>
    </row>
    <row r="7650" spans="81:81">
      <c r="CC7650" s="400"/>
    </row>
    <row r="7651" spans="81:81">
      <c r="CC7651" s="400"/>
    </row>
    <row r="7652" spans="81:81">
      <c r="CC7652" s="400"/>
    </row>
    <row r="7653" spans="81:81">
      <c r="CC7653" s="400"/>
    </row>
    <row r="7654" spans="81:81">
      <c r="CC7654" s="400"/>
    </row>
    <row r="7655" spans="81:81">
      <c r="CC7655" s="400"/>
    </row>
    <row r="7656" spans="81:81">
      <c r="CC7656" s="400"/>
    </row>
    <row r="7657" spans="81:81">
      <c r="CC7657" s="400"/>
    </row>
    <row r="7658" spans="81:81">
      <c r="CC7658" s="400"/>
    </row>
    <row r="7659" spans="81:81">
      <c r="CC7659" s="400"/>
    </row>
    <row r="7660" spans="81:81">
      <c r="CC7660" s="400"/>
    </row>
    <row r="7661" spans="81:81">
      <c r="CC7661" s="400"/>
    </row>
    <row r="7662" spans="81:81">
      <c r="CC7662" s="400"/>
    </row>
    <row r="7663" spans="81:81">
      <c r="CC7663" s="400"/>
    </row>
    <row r="7664" spans="81:81">
      <c r="CC7664" s="400"/>
    </row>
    <row r="7665" spans="81:81">
      <c r="CC7665" s="400"/>
    </row>
    <row r="7666" spans="81:81">
      <c r="CC7666" s="400"/>
    </row>
    <row r="7667" spans="81:81">
      <c r="CC7667" s="400"/>
    </row>
    <row r="7668" spans="81:81">
      <c r="CC7668" s="400"/>
    </row>
    <row r="7669" spans="81:81">
      <c r="CC7669" s="400"/>
    </row>
    <row r="7670" spans="81:81">
      <c r="CC7670" s="400"/>
    </row>
    <row r="7671" spans="81:81">
      <c r="CC7671" s="400"/>
    </row>
    <row r="7672" spans="81:81">
      <c r="CC7672" s="400"/>
    </row>
    <row r="7673" spans="81:81">
      <c r="CC7673" s="400"/>
    </row>
    <row r="7674" spans="81:81">
      <c r="CC7674" s="400"/>
    </row>
    <row r="7675" spans="81:81">
      <c r="CC7675" s="400"/>
    </row>
    <row r="7676" spans="81:81">
      <c r="CC7676" s="400"/>
    </row>
    <row r="7677" spans="81:81">
      <c r="CC7677" s="400"/>
    </row>
    <row r="7678" spans="81:81">
      <c r="CC7678" s="400"/>
    </row>
    <row r="7679" spans="81:81">
      <c r="CC7679" s="400"/>
    </row>
    <row r="7680" spans="81:81">
      <c r="CC7680" s="400"/>
    </row>
    <row r="7681" spans="81:81">
      <c r="CC7681" s="400"/>
    </row>
    <row r="7682" spans="81:81">
      <c r="CC7682" s="400"/>
    </row>
    <row r="7683" spans="81:81">
      <c r="CC7683" s="400"/>
    </row>
    <row r="7684" spans="81:81">
      <c r="CC7684" s="400"/>
    </row>
    <row r="7685" spans="81:81">
      <c r="CC7685" s="400"/>
    </row>
    <row r="7686" spans="81:81">
      <c r="CC7686" s="400"/>
    </row>
    <row r="7687" spans="81:81">
      <c r="CC7687" s="400"/>
    </row>
    <row r="7688" spans="81:81">
      <c r="CC7688" s="400"/>
    </row>
    <row r="7689" spans="81:81">
      <c r="CC7689" s="400"/>
    </row>
    <row r="7690" spans="81:81">
      <c r="CC7690" s="400"/>
    </row>
    <row r="7691" spans="81:81">
      <c r="CC7691" s="400"/>
    </row>
    <row r="7692" spans="81:81">
      <c r="CC7692" s="400"/>
    </row>
    <row r="7693" spans="81:81">
      <c r="CC7693" s="400"/>
    </row>
    <row r="7694" spans="81:81">
      <c r="CC7694" s="400"/>
    </row>
    <row r="7695" spans="81:81">
      <c r="CC7695" s="400"/>
    </row>
    <row r="7696" spans="81:81">
      <c r="CC7696" s="400"/>
    </row>
    <row r="7697" spans="81:81">
      <c r="CC7697" s="400"/>
    </row>
    <row r="7698" spans="81:81">
      <c r="CC7698" s="400"/>
    </row>
    <row r="7699" spans="81:81">
      <c r="CC7699" s="400"/>
    </row>
    <row r="7700" spans="81:81">
      <c r="CC7700" s="400"/>
    </row>
    <row r="7701" spans="81:81">
      <c r="CC7701" s="400"/>
    </row>
    <row r="7702" spans="81:81">
      <c r="CC7702" s="400"/>
    </row>
    <row r="7703" spans="81:81">
      <c r="CC7703" s="400"/>
    </row>
    <row r="7704" spans="81:81">
      <c r="CC7704" s="400"/>
    </row>
    <row r="7705" spans="81:81">
      <c r="CC7705" s="400"/>
    </row>
    <row r="7706" spans="81:81">
      <c r="CC7706" s="400"/>
    </row>
    <row r="7707" spans="81:81">
      <c r="CC7707" s="400"/>
    </row>
    <row r="7708" spans="81:81">
      <c r="CC7708" s="400"/>
    </row>
    <row r="7709" spans="81:81">
      <c r="CC7709" s="400"/>
    </row>
    <row r="7710" spans="81:81">
      <c r="CC7710" s="400"/>
    </row>
    <row r="7711" spans="81:81">
      <c r="CC7711" s="400"/>
    </row>
    <row r="7712" spans="81:81">
      <c r="CC7712" s="400"/>
    </row>
    <row r="7713" spans="81:81">
      <c r="CC7713" s="400"/>
    </row>
    <row r="7714" spans="81:81">
      <c r="CC7714" s="400"/>
    </row>
    <row r="7715" spans="81:81">
      <c r="CC7715" s="400"/>
    </row>
    <row r="7716" spans="81:81">
      <c r="CC7716" s="400"/>
    </row>
    <row r="7717" spans="81:81">
      <c r="CC7717" s="400"/>
    </row>
    <row r="7718" spans="81:81">
      <c r="CC7718" s="400"/>
    </row>
    <row r="7719" spans="81:81">
      <c r="CC7719" s="400"/>
    </row>
    <row r="7720" spans="81:81">
      <c r="CC7720" s="400"/>
    </row>
    <row r="7721" spans="81:81">
      <c r="CC7721" s="400"/>
    </row>
    <row r="7722" spans="81:81">
      <c r="CC7722" s="400"/>
    </row>
    <row r="7723" spans="81:81">
      <c r="CC7723" s="400"/>
    </row>
    <row r="7724" spans="81:81">
      <c r="CC7724" s="400"/>
    </row>
    <row r="7725" spans="81:81">
      <c r="CC7725" s="400"/>
    </row>
    <row r="7726" spans="81:81">
      <c r="CC7726" s="400"/>
    </row>
    <row r="7727" spans="81:81">
      <c r="CC7727" s="400"/>
    </row>
    <row r="7728" spans="81:81">
      <c r="CC7728" s="400"/>
    </row>
    <row r="7729" spans="81:81">
      <c r="CC7729" s="400"/>
    </row>
    <row r="7730" spans="81:81">
      <c r="CC7730" s="400"/>
    </row>
    <row r="7731" spans="81:81">
      <c r="CC7731" s="400"/>
    </row>
    <row r="7732" spans="81:81">
      <c r="CC7732" s="400"/>
    </row>
    <row r="7733" spans="81:81">
      <c r="CC7733" s="400"/>
    </row>
    <row r="7734" spans="81:81">
      <c r="CC7734" s="400"/>
    </row>
    <row r="7735" spans="81:81">
      <c r="CC7735" s="400"/>
    </row>
    <row r="7736" spans="81:81">
      <c r="CC7736" s="400"/>
    </row>
    <row r="7737" spans="81:81">
      <c r="CC7737" s="400"/>
    </row>
    <row r="7738" spans="81:81">
      <c r="CC7738" s="400"/>
    </row>
    <row r="7739" spans="81:81">
      <c r="CC7739" s="400"/>
    </row>
    <row r="7740" spans="81:81">
      <c r="CC7740" s="400"/>
    </row>
    <row r="7741" spans="81:81">
      <c r="CC7741" s="400"/>
    </row>
    <row r="7742" spans="81:81">
      <c r="CC7742" s="400"/>
    </row>
    <row r="7743" spans="81:81">
      <c r="CC7743" s="400"/>
    </row>
    <row r="7744" spans="81:81">
      <c r="CC7744" s="400"/>
    </row>
    <row r="7745" spans="81:81">
      <c r="CC7745" s="400"/>
    </row>
    <row r="7746" spans="81:81">
      <c r="CC7746" s="400"/>
    </row>
    <row r="7747" spans="81:81">
      <c r="CC7747" s="400"/>
    </row>
    <row r="7748" spans="81:81">
      <c r="CC7748" s="400"/>
    </row>
    <row r="7749" spans="81:81">
      <c r="CC7749" s="400"/>
    </row>
    <row r="7750" spans="81:81">
      <c r="CC7750" s="400"/>
    </row>
    <row r="7751" spans="81:81">
      <c r="CC7751" s="400"/>
    </row>
    <row r="7752" spans="81:81">
      <c r="CC7752" s="400"/>
    </row>
    <row r="7753" spans="81:81">
      <c r="CC7753" s="400"/>
    </row>
    <row r="7754" spans="81:81">
      <c r="CC7754" s="400"/>
    </row>
    <row r="7755" spans="81:81">
      <c r="CC7755" s="400"/>
    </row>
    <row r="7756" spans="81:81">
      <c r="CC7756" s="400"/>
    </row>
    <row r="7757" spans="81:81">
      <c r="CC7757" s="400"/>
    </row>
    <row r="7758" spans="81:81">
      <c r="CC7758" s="400"/>
    </row>
    <row r="7759" spans="81:81">
      <c r="CC7759" s="400"/>
    </row>
    <row r="7760" spans="81:81">
      <c r="CC7760" s="400"/>
    </row>
    <row r="7761" spans="81:81">
      <c r="CC7761" s="400"/>
    </row>
    <row r="7762" spans="81:81">
      <c r="CC7762" s="400"/>
    </row>
    <row r="7763" spans="81:81">
      <c r="CC7763" s="400"/>
    </row>
    <row r="7764" spans="81:81">
      <c r="CC7764" s="400"/>
    </row>
    <row r="7765" spans="81:81">
      <c r="CC7765" s="400"/>
    </row>
    <row r="7766" spans="81:81">
      <c r="CC7766" s="400"/>
    </row>
    <row r="7767" spans="81:81">
      <c r="CC7767" s="400"/>
    </row>
    <row r="7768" spans="81:81">
      <c r="CC7768" s="400"/>
    </row>
    <row r="7769" spans="81:81">
      <c r="CC7769" s="400"/>
    </row>
    <row r="7770" spans="81:81">
      <c r="CC7770" s="400"/>
    </row>
    <row r="7771" spans="81:81">
      <c r="CC7771" s="400"/>
    </row>
    <row r="7772" spans="81:81">
      <c r="CC7772" s="400"/>
    </row>
    <row r="7773" spans="81:81">
      <c r="CC7773" s="400"/>
    </row>
    <row r="7774" spans="81:81">
      <c r="CC7774" s="400"/>
    </row>
    <row r="7775" spans="81:81">
      <c r="CC7775" s="400"/>
    </row>
    <row r="7776" spans="81:81">
      <c r="CC7776" s="400"/>
    </row>
    <row r="7777" spans="81:81">
      <c r="CC7777" s="400"/>
    </row>
    <row r="7778" spans="81:81">
      <c r="CC7778" s="400"/>
    </row>
    <row r="7779" spans="81:81">
      <c r="CC7779" s="400"/>
    </row>
    <row r="7780" spans="81:81">
      <c r="CC7780" s="400"/>
    </row>
    <row r="7781" spans="81:81">
      <c r="CC7781" s="400"/>
    </row>
    <row r="7782" spans="81:81">
      <c r="CC7782" s="400"/>
    </row>
    <row r="7783" spans="81:81">
      <c r="CC7783" s="400"/>
    </row>
    <row r="7784" spans="81:81">
      <c r="CC7784" s="400"/>
    </row>
    <row r="7785" spans="81:81">
      <c r="CC7785" s="400"/>
    </row>
    <row r="7786" spans="81:81">
      <c r="CC7786" s="400"/>
    </row>
    <row r="7787" spans="81:81">
      <c r="CC7787" s="400"/>
    </row>
    <row r="7788" spans="81:81">
      <c r="CC7788" s="400"/>
    </row>
    <row r="7789" spans="81:81">
      <c r="CC7789" s="400"/>
    </row>
    <row r="7790" spans="81:81">
      <c r="CC7790" s="400"/>
    </row>
    <row r="7791" spans="81:81">
      <c r="CC7791" s="400"/>
    </row>
    <row r="7792" spans="81:81">
      <c r="CC7792" s="400"/>
    </row>
    <row r="7793" spans="81:81">
      <c r="CC7793" s="400"/>
    </row>
    <row r="7794" spans="81:81">
      <c r="CC7794" s="400"/>
    </row>
    <row r="7795" spans="81:81">
      <c r="CC7795" s="400"/>
    </row>
    <row r="7796" spans="81:81">
      <c r="CC7796" s="400"/>
    </row>
    <row r="7797" spans="81:81">
      <c r="CC7797" s="400"/>
    </row>
    <row r="7798" spans="81:81">
      <c r="CC7798" s="400"/>
    </row>
    <row r="7799" spans="81:81">
      <c r="CC7799" s="400"/>
    </row>
    <row r="7800" spans="81:81">
      <c r="CC7800" s="400"/>
    </row>
    <row r="7801" spans="81:81">
      <c r="CC7801" s="400"/>
    </row>
    <row r="7802" spans="81:81">
      <c r="CC7802" s="400"/>
    </row>
    <row r="7803" spans="81:81">
      <c r="CC7803" s="400"/>
    </row>
    <row r="7804" spans="81:81">
      <c r="CC7804" s="400"/>
    </row>
    <row r="7805" spans="81:81">
      <c r="CC7805" s="400"/>
    </row>
    <row r="7806" spans="81:81">
      <c r="CC7806" s="400"/>
    </row>
    <row r="7807" spans="81:81">
      <c r="CC7807" s="400"/>
    </row>
    <row r="7808" spans="81:81">
      <c r="CC7808" s="400"/>
    </row>
    <row r="7809" spans="81:81">
      <c r="CC7809" s="400"/>
    </row>
    <row r="7810" spans="81:81">
      <c r="CC7810" s="400"/>
    </row>
    <row r="7811" spans="81:81">
      <c r="CC7811" s="400"/>
    </row>
    <row r="7812" spans="81:81">
      <c r="CC7812" s="400"/>
    </row>
    <row r="7813" spans="81:81">
      <c r="CC7813" s="400"/>
    </row>
    <row r="7814" spans="81:81">
      <c r="CC7814" s="400"/>
    </row>
    <row r="7815" spans="81:81">
      <c r="CC7815" s="400"/>
    </row>
    <row r="7816" spans="81:81">
      <c r="CC7816" s="400"/>
    </row>
    <row r="7817" spans="81:81">
      <c r="CC7817" s="400"/>
    </row>
    <row r="7818" spans="81:81">
      <c r="CC7818" s="400"/>
    </row>
    <row r="7819" spans="81:81">
      <c r="CC7819" s="400"/>
    </row>
    <row r="7820" spans="81:81">
      <c r="CC7820" s="400"/>
    </row>
    <row r="7821" spans="81:81">
      <c r="CC7821" s="400"/>
    </row>
    <row r="7822" spans="81:81">
      <c r="CC7822" s="400"/>
    </row>
    <row r="7823" spans="81:81">
      <c r="CC7823" s="400"/>
    </row>
    <row r="7824" spans="81:81">
      <c r="CC7824" s="400"/>
    </row>
    <row r="7825" spans="81:81">
      <c r="CC7825" s="400"/>
    </row>
    <row r="7826" spans="81:81">
      <c r="CC7826" s="400"/>
    </row>
    <row r="7827" spans="81:81">
      <c r="CC7827" s="400"/>
    </row>
    <row r="7828" spans="81:81">
      <c r="CC7828" s="400"/>
    </row>
    <row r="7829" spans="81:81">
      <c r="CC7829" s="400"/>
    </row>
    <row r="7830" spans="81:81">
      <c r="CC7830" s="400"/>
    </row>
    <row r="7831" spans="81:81">
      <c r="CC7831" s="400"/>
    </row>
    <row r="7832" spans="81:81">
      <c r="CC7832" s="400"/>
    </row>
    <row r="7833" spans="81:81">
      <c r="CC7833" s="400"/>
    </row>
    <row r="7834" spans="81:81">
      <c r="CC7834" s="400"/>
    </row>
    <row r="7835" spans="81:81">
      <c r="CC7835" s="400"/>
    </row>
    <row r="7836" spans="81:81">
      <c r="CC7836" s="400"/>
    </row>
    <row r="7837" spans="81:81">
      <c r="CC7837" s="400"/>
    </row>
    <row r="7838" spans="81:81">
      <c r="CC7838" s="400"/>
    </row>
    <row r="7839" spans="81:81">
      <c r="CC7839" s="400"/>
    </row>
    <row r="7840" spans="81:81">
      <c r="CC7840" s="400"/>
    </row>
    <row r="7841" spans="81:81">
      <c r="CC7841" s="400"/>
    </row>
    <row r="7842" spans="81:81">
      <c r="CC7842" s="400"/>
    </row>
    <row r="7843" spans="81:81">
      <c r="CC7843" s="400"/>
    </row>
    <row r="7844" spans="81:81">
      <c r="CC7844" s="400"/>
    </row>
    <row r="7845" spans="81:81">
      <c r="CC7845" s="400"/>
    </row>
    <row r="7846" spans="81:81">
      <c r="CC7846" s="400"/>
    </row>
    <row r="7847" spans="81:81">
      <c r="CC7847" s="400"/>
    </row>
    <row r="7848" spans="81:81">
      <c r="CC7848" s="400"/>
    </row>
    <row r="7849" spans="81:81">
      <c r="CC7849" s="400"/>
    </row>
    <row r="7850" spans="81:81">
      <c r="CC7850" s="400"/>
    </row>
    <row r="7851" spans="81:81">
      <c r="CC7851" s="400"/>
    </row>
    <row r="7852" spans="81:81">
      <c r="CC7852" s="400"/>
    </row>
    <row r="7853" spans="81:81">
      <c r="CC7853" s="400"/>
    </row>
    <row r="7854" spans="81:81">
      <c r="CC7854" s="400"/>
    </row>
    <row r="7855" spans="81:81">
      <c r="CC7855" s="400"/>
    </row>
    <row r="7856" spans="81:81">
      <c r="CC7856" s="400"/>
    </row>
    <row r="7857" spans="81:81">
      <c r="CC7857" s="400"/>
    </row>
    <row r="7858" spans="81:81">
      <c r="CC7858" s="400"/>
    </row>
    <row r="7859" spans="81:81">
      <c r="CC7859" s="400"/>
    </row>
    <row r="7860" spans="81:81">
      <c r="CC7860" s="400"/>
    </row>
    <row r="7861" spans="81:81">
      <c r="CC7861" s="400"/>
    </row>
    <row r="7862" spans="81:81">
      <c r="CC7862" s="400"/>
    </row>
    <row r="7863" spans="81:81">
      <c r="CC7863" s="400"/>
    </row>
    <row r="7864" spans="81:81">
      <c r="CC7864" s="400"/>
    </row>
    <row r="7865" spans="81:81">
      <c r="CC7865" s="400"/>
    </row>
    <row r="7866" spans="81:81">
      <c r="CC7866" s="400"/>
    </row>
    <row r="7867" spans="81:81">
      <c r="CC7867" s="400"/>
    </row>
    <row r="7868" spans="81:81">
      <c r="CC7868" s="400"/>
    </row>
    <row r="7869" spans="81:81">
      <c r="CC7869" s="400"/>
    </row>
    <row r="7870" spans="81:81">
      <c r="CC7870" s="400"/>
    </row>
    <row r="7871" spans="81:81">
      <c r="CC7871" s="400"/>
    </row>
    <row r="7872" spans="81:81">
      <c r="CC7872" s="400"/>
    </row>
    <row r="7873" spans="81:81">
      <c r="CC7873" s="400"/>
    </row>
    <row r="7874" spans="81:81">
      <c r="CC7874" s="400"/>
    </row>
    <row r="7875" spans="81:81">
      <c r="CC7875" s="400"/>
    </row>
    <row r="7876" spans="81:81">
      <c r="CC7876" s="400"/>
    </row>
    <row r="7877" spans="81:81">
      <c r="CC7877" s="400"/>
    </row>
    <row r="7878" spans="81:81">
      <c r="CC7878" s="400"/>
    </row>
    <row r="7879" spans="81:81">
      <c r="CC7879" s="400"/>
    </row>
    <row r="7880" spans="81:81">
      <c r="CC7880" s="400"/>
    </row>
    <row r="7881" spans="81:81">
      <c r="CC7881" s="400"/>
    </row>
    <row r="7882" spans="81:81">
      <c r="CC7882" s="400"/>
    </row>
    <row r="7883" spans="81:81">
      <c r="CC7883" s="400"/>
    </row>
    <row r="7884" spans="81:81">
      <c r="CC7884" s="400"/>
    </row>
    <row r="7885" spans="81:81">
      <c r="CC7885" s="400"/>
    </row>
    <row r="7886" spans="81:81">
      <c r="CC7886" s="400"/>
    </row>
    <row r="7887" spans="81:81">
      <c r="CC7887" s="400"/>
    </row>
    <row r="7888" spans="81:81">
      <c r="CC7888" s="400"/>
    </row>
    <row r="7889" spans="81:81">
      <c r="CC7889" s="400"/>
    </row>
    <row r="7890" spans="81:81">
      <c r="CC7890" s="400"/>
    </row>
    <row r="7891" spans="81:81">
      <c r="CC7891" s="400"/>
    </row>
    <row r="7892" spans="81:81">
      <c r="CC7892" s="400"/>
    </row>
    <row r="7893" spans="81:81">
      <c r="CC7893" s="400"/>
    </row>
    <row r="7894" spans="81:81">
      <c r="CC7894" s="400"/>
    </row>
    <row r="7895" spans="81:81">
      <c r="CC7895" s="400"/>
    </row>
    <row r="7896" spans="81:81">
      <c r="CC7896" s="400"/>
    </row>
    <row r="7897" spans="81:81">
      <c r="CC7897" s="400"/>
    </row>
    <row r="7898" spans="81:81">
      <c r="CC7898" s="400"/>
    </row>
    <row r="7899" spans="81:81">
      <c r="CC7899" s="400"/>
    </row>
    <row r="7900" spans="81:81">
      <c r="CC7900" s="400"/>
    </row>
    <row r="7901" spans="81:81">
      <c r="CC7901" s="400"/>
    </row>
    <row r="7902" spans="81:81">
      <c r="CC7902" s="400"/>
    </row>
    <row r="7903" spans="81:81">
      <c r="CC7903" s="400"/>
    </row>
    <row r="7904" spans="81:81">
      <c r="CC7904" s="400"/>
    </row>
    <row r="7905" spans="81:81">
      <c r="CC7905" s="400"/>
    </row>
    <row r="7906" spans="81:81">
      <c r="CC7906" s="400"/>
    </row>
    <row r="7907" spans="81:81">
      <c r="CC7907" s="400"/>
    </row>
    <row r="7908" spans="81:81">
      <c r="CC7908" s="400"/>
    </row>
    <row r="7909" spans="81:81">
      <c r="CC7909" s="400"/>
    </row>
    <row r="7910" spans="81:81">
      <c r="CC7910" s="400"/>
    </row>
    <row r="7911" spans="81:81">
      <c r="CC7911" s="400"/>
    </row>
    <row r="7912" spans="81:81">
      <c r="CC7912" s="400"/>
    </row>
    <row r="7913" spans="81:81">
      <c r="CC7913" s="400"/>
    </row>
    <row r="7914" spans="81:81">
      <c r="CC7914" s="400"/>
    </row>
    <row r="7915" spans="81:81">
      <c r="CC7915" s="400"/>
    </row>
    <row r="7916" spans="81:81">
      <c r="CC7916" s="400"/>
    </row>
    <row r="7917" spans="81:81">
      <c r="CC7917" s="400"/>
    </row>
    <row r="7918" spans="81:81">
      <c r="CC7918" s="400"/>
    </row>
    <row r="7919" spans="81:81">
      <c r="CC7919" s="400"/>
    </row>
    <row r="7920" spans="81:81">
      <c r="CC7920" s="400"/>
    </row>
    <row r="7921" spans="81:81">
      <c r="CC7921" s="400"/>
    </row>
    <row r="7922" spans="81:81">
      <c r="CC7922" s="400"/>
    </row>
    <row r="7923" spans="81:81">
      <c r="CC7923" s="400"/>
    </row>
    <row r="7924" spans="81:81">
      <c r="CC7924" s="400"/>
    </row>
    <row r="7925" spans="81:81">
      <c r="CC7925" s="400"/>
    </row>
    <row r="7926" spans="81:81">
      <c r="CC7926" s="400"/>
    </row>
    <row r="7927" spans="81:81">
      <c r="CC7927" s="400"/>
    </row>
    <row r="7928" spans="81:81">
      <c r="CC7928" s="400"/>
    </row>
    <row r="7929" spans="81:81">
      <c r="CC7929" s="400"/>
    </row>
    <row r="7930" spans="81:81">
      <c r="CC7930" s="400"/>
    </row>
    <row r="7931" spans="81:81">
      <c r="CC7931" s="400"/>
    </row>
    <row r="7932" spans="81:81">
      <c r="CC7932" s="400"/>
    </row>
    <row r="7933" spans="81:81">
      <c r="CC7933" s="400"/>
    </row>
    <row r="7934" spans="81:81">
      <c r="CC7934" s="400"/>
    </row>
    <row r="7935" spans="81:81">
      <c r="CC7935" s="400"/>
    </row>
    <row r="7936" spans="81:81">
      <c r="CC7936" s="400"/>
    </row>
    <row r="7937" spans="81:81">
      <c r="CC7937" s="400"/>
    </row>
    <row r="7938" spans="81:81">
      <c r="CC7938" s="400"/>
    </row>
    <row r="7939" spans="81:81">
      <c r="CC7939" s="400"/>
    </row>
    <row r="7940" spans="81:81">
      <c r="CC7940" s="400"/>
    </row>
    <row r="7941" spans="81:81">
      <c r="CC7941" s="400"/>
    </row>
    <row r="7942" spans="81:81">
      <c r="CC7942" s="400"/>
    </row>
    <row r="7943" spans="81:81">
      <c r="CC7943" s="400"/>
    </row>
    <row r="7944" spans="81:81">
      <c r="CC7944" s="400"/>
    </row>
    <row r="7945" spans="81:81">
      <c r="CC7945" s="400"/>
    </row>
    <row r="7946" spans="81:81">
      <c r="CC7946" s="400"/>
    </row>
    <row r="7947" spans="81:81">
      <c r="CC7947" s="400"/>
    </row>
    <row r="7948" spans="81:81">
      <c r="CC7948" s="400"/>
    </row>
    <row r="7949" spans="81:81">
      <c r="CC7949" s="400"/>
    </row>
    <row r="7950" spans="81:81">
      <c r="CC7950" s="400"/>
    </row>
    <row r="7951" spans="81:81">
      <c r="CC7951" s="400"/>
    </row>
    <row r="7952" spans="81:81">
      <c r="CC7952" s="400"/>
    </row>
    <row r="7953" spans="81:81">
      <c r="CC7953" s="400"/>
    </row>
    <row r="7954" spans="81:81">
      <c r="CC7954" s="400"/>
    </row>
    <row r="7955" spans="81:81">
      <c r="CC7955" s="400"/>
    </row>
    <row r="7956" spans="81:81">
      <c r="CC7956" s="400"/>
    </row>
    <row r="7957" spans="81:81">
      <c r="CC7957" s="400"/>
    </row>
    <row r="7958" spans="81:81">
      <c r="CC7958" s="400"/>
    </row>
    <row r="7959" spans="81:81">
      <c r="CC7959" s="400"/>
    </row>
    <row r="7960" spans="81:81">
      <c r="CC7960" s="400"/>
    </row>
    <row r="7961" spans="81:81">
      <c r="CC7961" s="400"/>
    </row>
    <row r="7962" spans="81:81">
      <c r="CC7962" s="400"/>
    </row>
    <row r="7963" spans="81:81">
      <c r="CC7963" s="400"/>
    </row>
    <row r="7964" spans="81:81">
      <c r="CC7964" s="400"/>
    </row>
    <row r="7965" spans="81:81">
      <c r="CC7965" s="400"/>
    </row>
    <row r="7966" spans="81:81">
      <c r="CC7966" s="400"/>
    </row>
    <row r="7967" spans="81:81">
      <c r="CC7967" s="400"/>
    </row>
    <row r="7968" spans="81:81">
      <c r="CC7968" s="400"/>
    </row>
    <row r="7969" spans="81:81">
      <c r="CC7969" s="400"/>
    </row>
    <row r="7970" spans="81:81">
      <c r="CC7970" s="400"/>
    </row>
    <row r="7971" spans="81:81">
      <c r="CC7971" s="400"/>
    </row>
    <row r="7972" spans="81:81">
      <c r="CC7972" s="400"/>
    </row>
    <row r="7973" spans="81:81">
      <c r="CC7973" s="400"/>
    </row>
    <row r="7974" spans="81:81">
      <c r="CC7974" s="400"/>
    </row>
    <row r="7975" spans="81:81">
      <c r="CC7975" s="400"/>
    </row>
    <row r="7976" spans="81:81">
      <c r="CC7976" s="400"/>
    </row>
    <row r="7977" spans="81:81">
      <c r="CC7977" s="400"/>
    </row>
    <row r="7978" spans="81:81">
      <c r="CC7978" s="400"/>
    </row>
    <row r="7979" spans="81:81">
      <c r="CC7979" s="400"/>
    </row>
    <row r="7980" spans="81:81">
      <c r="CC7980" s="400"/>
    </row>
    <row r="7981" spans="81:81">
      <c r="CC7981" s="400"/>
    </row>
    <row r="7982" spans="81:81">
      <c r="CC7982" s="400"/>
    </row>
    <row r="7983" spans="81:81">
      <c r="CC7983" s="400"/>
    </row>
    <row r="7984" spans="81:81">
      <c r="CC7984" s="400"/>
    </row>
    <row r="7985" spans="81:81">
      <c r="CC7985" s="400"/>
    </row>
    <row r="7986" spans="81:81">
      <c r="CC7986" s="400"/>
    </row>
    <row r="7987" spans="81:81">
      <c r="CC7987" s="400"/>
    </row>
    <row r="7988" spans="81:81">
      <c r="CC7988" s="400"/>
    </row>
    <row r="7989" spans="81:81">
      <c r="CC7989" s="400"/>
    </row>
    <row r="7990" spans="81:81">
      <c r="CC7990" s="400"/>
    </row>
    <row r="7991" spans="81:81">
      <c r="CC7991" s="400"/>
    </row>
    <row r="7992" spans="81:81">
      <c r="CC7992" s="400"/>
    </row>
    <row r="7993" spans="81:81">
      <c r="CC7993" s="400"/>
    </row>
    <row r="7994" spans="81:81">
      <c r="CC7994" s="400"/>
    </row>
    <row r="7995" spans="81:81">
      <c r="CC7995" s="400"/>
    </row>
    <row r="7996" spans="81:81">
      <c r="CC7996" s="400"/>
    </row>
    <row r="7997" spans="81:81">
      <c r="CC7997" s="400"/>
    </row>
    <row r="7998" spans="81:81">
      <c r="CC7998" s="400"/>
    </row>
    <row r="7999" spans="81:81">
      <c r="CC7999" s="400"/>
    </row>
    <row r="8000" spans="81:81">
      <c r="CC8000" s="400"/>
    </row>
    <row r="8001" spans="81:81">
      <c r="CC8001" s="400"/>
    </row>
    <row r="8002" spans="81:81">
      <c r="CC8002" s="400"/>
    </row>
    <row r="8003" spans="81:81">
      <c r="CC8003" s="400"/>
    </row>
    <row r="8004" spans="81:81">
      <c r="CC8004" s="400"/>
    </row>
    <row r="8005" spans="81:81">
      <c r="CC8005" s="400"/>
    </row>
    <row r="8006" spans="81:81">
      <c r="CC8006" s="400"/>
    </row>
    <row r="8007" spans="81:81">
      <c r="CC8007" s="400"/>
    </row>
    <row r="8008" spans="81:81">
      <c r="CC8008" s="400"/>
    </row>
    <row r="8009" spans="81:81">
      <c r="CC8009" s="400"/>
    </row>
    <row r="8010" spans="81:81">
      <c r="CC8010" s="400"/>
    </row>
    <row r="8011" spans="81:81">
      <c r="CC8011" s="400"/>
    </row>
    <row r="8012" spans="81:81">
      <c r="CC8012" s="400"/>
    </row>
    <row r="8013" spans="81:81">
      <c r="CC8013" s="400"/>
    </row>
    <row r="8014" spans="81:81">
      <c r="CC8014" s="400"/>
    </row>
    <row r="8015" spans="81:81">
      <c r="CC8015" s="400"/>
    </row>
    <row r="8016" spans="81:81">
      <c r="CC8016" s="400"/>
    </row>
    <row r="8017" spans="81:81">
      <c r="CC8017" s="400"/>
    </row>
    <row r="8018" spans="81:81">
      <c r="CC8018" s="400"/>
    </row>
    <row r="8019" spans="81:81">
      <c r="CC8019" s="400"/>
    </row>
    <row r="8020" spans="81:81">
      <c r="CC8020" s="400"/>
    </row>
    <row r="8021" spans="81:81">
      <c r="CC8021" s="400"/>
    </row>
    <row r="8022" spans="81:81">
      <c r="CC8022" s="400"/>
    </row>
    <row r="8023" spans="81:81">
      <c r="CC8023" s="400"/>
    </row>
    <row r="8024" spans="81:81">
      <c r="CC8024" s="400"/>
    </row>
    <row r="8025" spans="81:81">
      <c r="CC8025" s="400"/>
    </row>
    <row r="8026" spans="81:81">
      <c r="CC8026" s="400"/>
    </row>
    <row r="8027" spans="81:81">
      <c r="CC8027" s="400"/>
    </row>
    <row r="8028" spans="81:81">
      <c r="CC8028" s="400"/>
    </row>
    <row r="8029" spans="81:81">
      <c r="CC8029" s="400"/>
    </row>
    <row r="8030" spans="81:81">
      <c r="CC8030" s="400"/>
    </row>
    <row r="8031" spans="81:81">
      <c r="CC8031" s="400"/>
    </row>
    <row r="8032" spans="81:81">
      <c r="CC8032" s="400"/>
    </row>
    <row r="8033" spans="81:81">
      <c r="CC8033" s="400"/>
    </row>
    <row r="8034" spans="81:81">
      <c r="CC8034" s="400"/>
    </row>
    <row r="8035" spans="81:81">
      <c r="CC8035" s="400"/>
    </row>
    <row r="8036" spans="81:81">
      <c r="CC8036" s="400"/>
    </row>
    <row r="8037" spans="81:81">
      <c r="CC8037" s="400"/>
    </row>
    <row r="8038" spans="81:81">
      <c r="CC8038" s="400"/>
    </row>
    <row r="8039" spans="81:81">
      <c r="CC8039" s="400"/>
    </row>
    <row r="8040" spans="81:81">
      <c r="CC8040" s="400"/>
    </row>
    <row r="8041" spans="81:81">
      <c r="CC8041" s="400"/>
    </row>
    <row r="8042" spans="81:81">
      <c r="CC8042" s="400"/>
    </row>
    <row r="8043" spans="81:81">
      <c r="CC8043" s="400"/>
    </row>
    <row r="8044" spans="81:81">
      <c r="CC8044" s="400"/>
    </row>
    <row r="8045" spans="81:81">
      <c r="CC8045" s="400"/>
    </row>
    <row r="8046" spans="81:81">
      <c r="CC8046" s="400"/>
    </row>
    <row r="8047" spans="81:81">
      <c r="CC8047" s="400"/>
    </row>
    <row r="8048" spans="81:81">
      <c r="CC8048" s="400"/>
    </row>
    <row r="8049" spans="81:81">
      <c r="CC8049" s="400"/>
    </row>
    <row r="8050" spans="81:81">
      <c r="CC8050" s="400"/>
    </row>
    <row r="8051" spans="81:81">
      <c r="CC8051" s="400"/>
    </row>
    <row r="8052" spans="81:81">
      <c r="CC8052" s="400"/>
    </row>
    <row r="8053" spans="81:81">
      <c r="CC8053" s="400"/>
    </row>
    <row r="8054" spans="81:81">
      <c r="CC8054" s="400"/>
    </row>
    <row r="8055" spans="81:81">
      <c r="CC8055" s="400"/>
    </row>
    <row r="8056" spans="81:81">
      <c r="CC8056" s="400"/>
    </row>
    <row r="8057" spans="81:81">
      <c r="CC8057" s="400"/>
    </row>
    <row r="8058" spans="81:81">
      <c r="CC8058" s="400"/>
    </row>
    <row r="8059" spans="81:81">
      <c r="CC8059" s="400"/>
    </row>
    <row r="8060" spans="81:81">
      <c r="CC8060" s="400"/>
    </row>
    <row r="8061" spans="81:81">
      <c r="CC8061" s="400"/>
    </row>
    <row r="8062" spans="81:81">
      <c r="CC8062" s="400"/>
    </row>
    <row r="8063" spans="81:81">
      <c r="CC8063" s="400"/>
    </row>
    <row r="8064" spans="81:81">
      <c r="CC8064" s="400"/>
    </row>
    <row r="8065" spans="81:81">
      <c r="CC8065" s="400"/>
    </row>
    <row r="8066" spans="81:81">
      <c r="CC8066" s="400"/>
    </row>
    <row r="8067" spans="81:81">
      <c r="CC8067" s="400"/>
    </row>
    <row r="8068" spans="81:81">
      <c r="CC8068" s="400"/>
    </row>
    <row r="8069" spans="81:81">
      <c r="CC8069" s="400"/>
    </row>
    <row r="8070" spans="81:81">
      <c r="CC8070" s="400"/>
    </row>
    <row r="8071" spans="81:81">
      <c r="CC8071" s="400"/>
    </row>
    <row r="8072" spans="81:81">
      <c r="CC8072" s="400"/>
    </row>
    <row r="8073" spans="81:81">
      <c r="CC8073" s="400"/>
    </row>
    <row r="8074" spans="81:81">
      <c r="CC8074" s="400"/>
    </row>
    <row r="8075" spans="81:81">
      <c r="CC8075" s="400"/>
    </row>
    <row r="8076" spans="81:81">
      <c r="CC8076" s="400"/>
    </row>
    <row r="8077" spans="81:81">
      <c r="CC8077" s="400"/>
    </row>
    <row r="8078" spans="81:81">
      <c r="CC8078" s="400"/>
    </row>
    <row r="8079" spans="81:81">
      <c r="CC8079" s="400"/>
    </row>
    <row r="8080" spans="81:81">
      <c r="CC8080" s="400"/>
    </row>
    <row r="8081" spans="81:81">
      <c r="CC8081" s="400"/>
    </row>
    <row r="8082" spans="81:81">
      <c r="CC8082" s="400"/>
    </row>
    <row r="8083" spans="81:81">
      <c r="CC8083" s="400"/>
    </row>
    <row r="8084" spans="81:81">
      <c r="CC8084" s="400"/>
    </row>
    <row r="8085" spans="81:81">
      <c r="CC8085" s="400"/>
    </row>
    <row r="8086" spans="81:81">
      <c r="CC8086" s="400"/>
    </row>
    <row r="8087" spans="81:81">
      <c r="CC8087" s="400"/>
    </row>
    <row r="8088" spans="81:81">
      <c r="CC8088" s="400"/>
    </row>
    <row r="8089" spans="81:81">
      <c r="CC8089" s="400"/>
    </row>
    <row r="8090" spans="81:81">
      <c r="CC8090" s="400"/>
    </row>
    <row r="8091" spans="81:81">
      <c r="CC8091" s="400"/>
    </row>
    <row r="8092" spans="81:81">
      <c r="CC8092" s="400"/>
    </row>
    <row r="8093" spans="81:81">
      <c r="CC8093" s="400"/>
    </row>
    <row r="8094" spans="81:81">
      <c r="CC8094" s="400"/>
    </row>
    <row r="8095" spans="81:81">
      <c r="CC8095" s="400"/>
    </row>
    <row r="8096" spans="81:81">
      <c r="CC8096" s="400"/>
    </row>
    <row r="8097" spans="81:81">
      <c r="CC8097" s="400"/>
    </row>
    <row r="8098" spans="81:81">
      <c r="CC8098" s="400"/>
    </row>
    <row r="8099" spans="81:81">
      <c r="CC8099" s="400"/>
    </row>
    <row r="8100" spans="81:81">
      <c r="CC8100" s="400"/>
    </row>
    <row r="8101" spans="81:81">
      <c r="CC8101" s="400"/>
    </row>
    <row r="8102" spans="81:81">
      <c r="CC8102" s="400"/>
    </row>
    <row r="8103" spans="81:81">
      <c r="CC8103" s="400"/>
    </row>
    <row r="8104" spans="81:81">
      <c r="CC8104" s="400"/>
    </row>
    <row r="8105" spans="81:81">
      <c r="CC8105" s="400"/>
    </row>
    <row r="8106" spans="81:81">
      <c r="CC8106" s="400"/>
    </row>
    <row r="8107" spans="81:81">
      <c r="CC8107" s="400"/>
    </row>
    <row r="8108" spans="81:81">
      <c r="CC8108" s="400"/>
    </row>
    <row r="8109" spans="81:81">
      <c r="CC8109" s="400"/>
    </row>
    <row r="8110" spans="81:81">
      <c r="CC8110" s="400"/>
    </row>
    <row r="8111" spans="81:81">
      <c r="CC8111" s="400"/>
    </row>
    <row r="8112" spans="81:81">
      <c r="CC8112" s="400"/>
    </row>
    <row r="8113" spans="81:81">
      <c r="CC8113" s="400"/>
    </row>
    <row r="8114" spans="81:81">
      <c r="CC8114" s="400"/>
    </row>
    <row r="8115" spans="81:81">
      <c r="CC8115" s="400"/>
    </row>
    <row r="8116" spans="81:81">
      <c r="CC8116" s="400"/>
    </row>
    <row r="8117" spans="81:81">
      <c r="CC8117" s="400"/>
    </row>
    <row r="8118" spans="81:81">
      <c r="CC8118" s="400"/>
    </row>
    <row r="8119" spans="81:81">
      <c r="CC8119" s="400"/>
    </row>
    <row r="8120" spans="81:81">
      <c r="CC8120" s="400"/>
    </row>
    <row r="8121" spans="81:81">
      <c r="CC8121" s="400"/>
    </row>
    <row r="8122" spans="81:81">
      <c r="CC8122" s="400"/>
    </row>
    <row r="8123" spans="81:81">
      <c r="CC8123" s="400"/>
    </row>
    <row r="8124" spans="81:81">
      <c r="CC8124" s="400"/>
    </row>
    <row r="8125" spans="81:81">
      <c r="CC8125" s="400"/>
    </row>
    <row r="8126" spans="81:81">
      <c r="CC8126" s="400"/>
    </row>
    <row r="8127" spans="81:81">
      <c r="CC8127" s="400"/>
    </row>
    <row r="8128" spans="81:81">
      <c r="CC8128" s="400"/>
    </row>
    <row r="8129" spans="81:81">
      <c r="CC8129" s="400"/>
    </row>
    <row r="8130" spans="81:81">
      <c r="CC8130" s="400"/>
    </row>
    <row r="8131" spans="81:81">
      <c r="CC8131" s="400"/>
    </row>
    <row r="8132" spans="81:81">
      <c r="CC8132" s="400"/>
    </row>
    <row r="8133" spans="81:81">
      <c r="CC8133" s="400"/>
    </row>
    <row r="8134" spans="81:81">
      <c r="CC8134" s="400"/>
    </row>
    <row r="8135" spans="81:81">
      <c r="CC8135" s="400"/>
    </row>
    <row r="8136" spans="81:81">
      <c r="CC8136" s="400"/>
    </row>
    <row r="8137" spans="81:81">
      <c r="CC8137" s="400"/>
    </row>
    <row r="8138" spans="81:81">
      <c r="CC8138" s="400"/>
    </row>
    <row r="8139" spans="81:81">
      <c r="CC8139" s="400"/>
    </row>
    <row r="8140" spans="81:81">
      <c r="CC8140" s="400"/>
    </row>
    <row r="8141" spans="81:81">
      <c r="CC8141" s="400"/>
    </row>
    <row r="8142" spans="81:81">
      <c r="CC8142" s="400"/>
    </row>
    <row r="8143" spans="81:81">
      <c r="CC8143" s="400"/>
    </row>
    <row r="8144" spans="81:81">
      <c r="CC8144" s="400"/>
    </row>
    <row r="8145" spans="81:81">
      <c r="CC8145" s="400"/>
    </row>
    <row r="8146" spans="81:81">
      <c r="CC8146" s="400"/>
    </row>
    <row r="8147" spans="81:81">
      <c r="CC8147" s="400"/>
    </row>
    <row r="8148" spans="81:81">
      <c r="CC8148" s="400"/>
    </row>
    <row r="8149" spans="81:81">
      <c r="CC8149" s="400"/>
    </row>
    <row r="8150" spans="81:81">
      <c r="CC8150" s="400"/>
    </row>
    <row r="8151" spans="81:81">
      <c r="CC8151" s="400"/>
    </row>
    <row r="8152" spans="81:81">
      <c r="CC8152" s="400"/>
    </row>
    <row r="8153" spans="81:81">
      <c r="CC8153" s="400"/>
    </row>
    <row r="8154" spans="81:81">
      <c r="CC8154" s="400"/>
    </row>
    <row r="8155" spans="81:81">
      <c r="CC8155" s="400"/>
    </row>
    <row r="8156" spans="81:81">
      <c r="CC8156" s="400"/>
    </row>
    <row r="8157" spans="81:81">
      <c r="CC8157" s="400"/>
    </row>
    <row r="8158" spans="81:81">
      <c r="CC8158" s="400"/>
    </row>
    <row r="8159" spans="81:81">
      <c r="CC8159" s="400"/>
    </row>
    <row r="8160" spans="81:81">
      <c r="CC8160" s="400"/>
    </row>
    <row r="8161" spans="81:81">
      <c r="CC8161" s="400"/>
    </row>
    <row r="8162" spans="81:81">
      <c r="CC8162" s="400"/>
    </row>
    <row r="8163" spans="81:81">
      <c r="CC8163" s="400"/>
    </row>
    <row r="8164" spans="81:81">
      <c r="CC8164" s="400"/>
    </row>
    <row r="8165" spans="81:81">
      <c r="CC8165" s="400"/>
    </row>
    <row r="8166" spans="81:81">
      <c r="CC8166" s="400"/>
    </row>
    <row r="8167" spans="81:81">
      <c r="CC8167" s="400"/>
    </row>
    <row r="8168" spans="81:81">
      <c r="CC8168" s="400"/>
    </row>
    <row r="8169" spans="81:81">
      <c r="CC8169" s="400"/>
    </row>
    <row r="8170" spans="81:81">
      <c r="CC8170" s="400"/>
    </row>
    <row r="8171" spans="81:81">
      <c r="CC8171" s="400"/>
    </row>
    <row r="8172" spans="81:81">
      <c r="CC8172" s="400"/>
    </row>
    <row r="8173" spans="81:81">
      <c r="CC8173" s="400"/>
    </row>
    <row r="8174" spans="81:81">
      <c r="CC8174" s="400"/>
    </row>
    <row r="8175" spans="81:81">
      <c r="CC8175" s="400"/>
    </row>
    <row r="8176" spans="81:81">
      <c r="CC8176" s="400"/>
    </row>
    <row r="8177" spans="81:81">
      <c r="CC8177" s="400"/>
    </row>
    <row r="8178" spans="81:81">
      <c r="CC8178" s="400"/>
    </row>
    <row r="8179" spans="81:81">
      <c r="CC8179" s="400"/>
    </row>
    <row r="8180" spans="81:81">
      <c r="CC8180" s="400"/>
    </row>
    <row r="8181" spans="81:81">
      <c r="CC8181" s="400"/>
    </row>
    <row r="8182" spans="81:81">
      <c r="CC8182" s="400"/>
    </row>
    <row r="8183" spans="81:81">
      <c r="CC8183" s="400"/>
    </row>
    <row r="8184" spans="81:81">
      <c r="CC8184" s="400"/>
    </row>
    <row r="8185" spans="81:81">
      <c r="CC8185" s="400"/>
    </row>
    <row r="8186" spans="81:81">
      <c r="CC8186" s="400"/>
    </row>
    <row r="8187" spans="81:81">
      <c r="CC8187" s="400"/>
    </row>
    <row r="8188" spans="81:81">
      <c r="CC8188" s="400"/>
    </row>
    <row r="8189" spans="81:81">
      <c r="CC8189" s="400"/>
    </row>
    <row r="8190" spans="81:81">
      <c r="CC8190" s="400"/>
    </row>
    <row r="8191" spans="81:81">
      <c r="CC8191" s="400"/>
    </row>
    <row r="8192" spans="81:81">
      <c r="CC8192" s="400"/>
    </row>
    <row r="8193" spans="81:81">
      <c r="CC8193" s="400"/>
    </row>
    <row r="8194" spans="81:81">
      <c r="CC8194" s="400"/>
    </row>
    <row r="8195" spans="81:81">
      <c r="CC8195" s="400"/>
    </row>
    <row r="8196" spans="81:81">
      <c r="CC8196" s="400"/>
    </row>
    <row r="8197" spans="81:81">
      <c r="CC8197" s="400"/>
    </row>
    <row r="8198" spans="81:81">
      <c r="CC8198" s="400"/>
    </row>
    <row r="8199" spans="81:81">
      <c r="CC8199" s="400"/>
    </row>
    <row r="8200" spans="81:81">
      <c r="CC8200" s="400"/>
    </row>
  </sheetData>
  <sortState ref="Z8:Z429">
    <sortCondition ref="Z7"/>
  </sortState>
  <conditionalFormatting sqref="K448:AA44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Portada</vt:lpstr>
      <vt:lpstr>Ficha técnica</vt:lpstr>
      <vt:lpstr>Datos de Entrada</vt:lpstr>
      <vt:lpstr>Resumo</vt:lpstr>
      <vt:lpstr>Desagregados</vt:lpstr>
      <vt:lpstr>Datos</vt:lpstr>
      <vt:lpstr>'Datos de Entrada'!Área_de_impresión</vt:lpstr>
      <vt:lpstr>'Ficha técnica'!Área_de_impresión</vt:lpstr>
      <vt:lpstr>Portada!Área_de_impresión</vt:lpstr>
      <vt:lpstr>Desagregados!Títulos_a_imprimir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2018-02-08T13:09:09Z</cp:lastPrinted>
  <dcterms:created xsi:type="dcterms:W3CDTF">2016-05-02T14:35:13Z</dcterms:created>
  <dcterms:modified xsi:type="dcterms:W3CDTF">2019-01-08T07:47:47Z</dcterms:modified>
</cp:coreProperties>
</file>