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Actividades culturais, deportivas e de divulgación\"/>
    </mc:Choice>
  </mc:AlternateContent>
  <xr:revisionPtr revIDLastSave="0" documentId="13_ncr:1_{B22E058C-A04F-4099-B43E-0F41E7603F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ividades" sheetId="3" r:id="rId1"/>
    <sheet name="Competicións" sheetId="6" r:id="rId2"/>
    <sheet name="Instalación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6" l="1"/>
  <c r="N14" i="6"/>
  <c r="L14" i="6"/>
  <c r="H16" i="6"/>
  <c r="I16" i="6"/>
  <c r="G16" i="6"/>
  <c r="C18" i="6"/>
  <c r="O37" i="6"/>
  <c r="O34" i="6"/>
  <c r="H106" i="3"/>
  <c r="B76" i="3"/>
  <c r="D18" i="6"/>
  <c r="B18" i="6"/>
  <c r="O30" i="6"/>
  <c r="O31" i="6"/>
  <c r="O32" i="6"/>
  <c r="O33" i="6"/>
  <c r="O35" i="6"/>
  <c r="O36" i="6"/>
  <c r="G106" i="3"/>
  <c r="J41" i="3"/>
  <c r="J42" i="3"/>
  <c r="J43" i="3"/>
  <c r="J44" i="3"/>
  <c r="J45" i="3"/>
  <c r="J46" i="3"/>
  <c r="J47" i="3"/>
  <c r="J48" i="3"/>
  <c r="J49" i="3"/>
  <c r="J50" i="3"/>
  <c r="G41" i="3"/>
  <c r="G42" i="3"/>
  <c r="G43" i="3"/>
  <c r="G44" i="3"/>
  <c r="G45" i="3"/>
  <c r="G46" i="3"/>
  <c r="G47" i="3"/>
  <c r="G48" i="3"/>
  <c r="G49" i="3"/>
  <c r="G50" i="3"/>
  <c r="E51" i="3"/>
  <c r="D49" i="3"/>
  <c r="H32" i="3"/>
  <c r="J30" i="3"/>
  <c r="J29" i="3"/>
  <c r="J28" i="3"/>
  <c r="G31" i="3"/>
  <c r="G22" i="3"/>
  <c r="G30" i="3"/>
  <c r="G29" i="3"/>
  <c r="G28" i="3"/>
  <c r="D22" i="3"/>
  <c r="D29" i="3"/>
  <c r="J13" i="3"/>
  <c r="J14" i="3"/>
  <c r="J15" i="3"/>
  <c r="J12" i="3"/>
  <c r="G13" i="3"/>
  <c r="G14" i="3"/>
  <c r="G15" i="3"/>
  <c r="F32" i="3"/>
  <c r="I32" i="3"/>
  <c r="E32" i="3"/>
  <c r="C32" i="3"/>
  <c r="B32" i="3"/>
  <c r="J22" i="3"/>
  <c r="C106" i="3"/>
  <c r="D106" i="3"/>
  <c r="E106" i="3"/>
  <c r="F106" i="3"/>
  <c r="B106" i="3"/>
  <c r="O29" i="6"/>
  <c r="O25" i="6"/>
  <c r="G25" i="6"/>
  <c r="K44" i="3" l="1"/>
  <c r="K41" i="3"/>
  <c r="K49" i="3"/>
  <c r="K43" i="3"/>
  <c r="K29" i="3"/>
  <c r="K28" i="3"/>
  <c r="K30" i="3"/>
  <c r="K22" i="3"/>
  <c r="F59" i="3" l="1"/>
  <c r="F60" i="3"/>
  <c r="F61" i="3"/>
  <c r="F62" i="3"/>
  <c r="F63" i="3"/>
  <c r="F64" i="3"/>
  <c r="F58" i="3"/>
  <c r="E65" i="3"/>
  <c r="J31" i="3"/>
  <c r="D13" i="3"/>
  <c r="J86" i="3"/>
  <c r="G86" i="3"/>
  <c r="D86" i="3"/>
  <c r="J85" i="3"/>
  <c r="G85" i="3"/>
  <c r="D85" i="3"/>
  <c r="C65" i="3"/>
  <c r="B65" i="3"/>
  <c r="J40" i="3"/>
  <c r="G40" i="3"/>
  <c r="D42" i="3"/>
  <c r="K42" i="3" s="1"/>
  <c r="D45" i="3"/>
  <c r="K45" i="3" s="1"/>
  <c r="D46" i="3"/>
  <c r="K46" i="3" s="1"/>
  <c r="D47" i="3"/>
  <c r="K47" i="3" s="1"/>
  <c r="D48" i="3"/>
  <c r="K48" i="3" s="1"/>
  <c r="D50" i="3"/>
  <c r="K50" i="3" s="1"/>
  <c r="D40" i="3"/>
  <c r="J24" i="3"/>
  <c r="J25" i="3"/>
  <c r="J26" i="3"/>
  <c r="J27" i="3"/>
  <c r="J23" i="3"/>
  <c r="G24" i="3"/>
  <c r="G25" i="3"/>
  <c r="G26" i="3"/>
  <c r="G27" i="3"/>
  <c r="G23" i="3"/>
  <c r="D24" i="3"/>
  <c r="D25" i="3"/>
  <c r="D27" i="3"/>
  <c r="D31" i="3"/>
  <c r="D23" i="3"/>
  <c r="G12" i="3"/>
  <c r="D14" i="3"/>
  <c r="D15" i="3"/>
  <c r="D12" i="3"/>
  <c r="D32" i="3" l="1"/>
  <c r="J32" i="3"/>
  <c r="G32" i="3"/>
  <c r="D16" i="3"/>
  <c r="G16" i="3"/>
  <c r="D65" i="3"/>
  <c r="F65" i="3" s="1"/>
  <c r="J91" i="3"/>
  <c r="G91" i="3"/>
  <c r="D91" i="3"/>
  <c r="C74" i="3" l="1"/>
  <c r="K91" i="3"/>
  <c r="L91" i="3" s="1"/>
  <c r="H51" i="3"/>
  <c r="C51" i="3"/>
  <c r="F51" i="3"/>
  <c r="I51" i="3"/>
  <c r="B51" i="3"/>
  <c r="K24" i="3"/>
  <c r="K25" i="3"/>
  <c r="K26" i="3"/>
  <c r="K27" i="3"/>
  <c r="K31" i="3"/>
  <c r="K23" i="3"/>
  <c r="K13" i="3"/>
  <c r="K14" i="3"/>
  <c r="K15" i="3"/>
  <c r="K12" i="3"/>
  <c r="C16" i="3"/>
  <c r="E16" i="3"/>
  <c r="F16" i="3"/>
  <c r="H16" i="3"/>
  <c r="I16" i="3"/>
  <c r="J16" i="3"/>
  <c r="B16" i="3"/>
  <c r="C73" i="3" l="1"/>
  <c r="C75" i="3"/>
  <c r="K32" i="3"/>
  <c r="L25" i="3" s="1"/>
  <c r="J51" i="3"/>
  <c r="G51" i="3"/>
  <c r="K40" i="3"/>
  <c r="D51" i="3"/>
  <c r="L31" i="3" l="1"/>
  <c r="L24" i="3"/>
  <c r="L23" i="3"/>
  <c r="L26" i="3"/>
  <c r="L30" i="3"/>
  <c r="L22" i="3"/>
  <c r="L28" i="3"/>
  <c r="L29" i="3"/>
  <c r="L27" i="3"/>
  <c r="K16" i="3"/>
  <c r="K51" i="3"/>
  <c r="L12" i="3" l="1"/>
  <c r="L14" i="3"/>
  <c r="L15" i="3"/>
  <c r="L13" i="3"/>
  <c r="L43" i="3"/>
  <c r="L41" i="3"/>
  <c r="L44" i="3"/>
  <c r="L49" i="3"/>
  <c r="L47" i="3"/>
  <c r="L46" i="3"/>
  <c r="L50" i="3"/>
  <c r="L42" i="3"/>
  <c r="L48" i="3"/>
  <c r="L45" i="3"/>
  <c r="L40" i="3"/>
</calcChain>
</file>

<file path=xl/sharedStrings.xml><?xml version="1.0" encoding="utf-8"?>
<sst xmlns="http://schemas.openxmlformats.org/spreadsheetml/2006/main" count="307" uniqueCount="176">
  <si>
    <t>Unidade de Análises e Programas</t>
  </si>
  <si>
    <t xml:space="preserve">Fonte: Área de benestar, saúde e deporte </t>
  </si>
  <si>
    <t>Ocupación das instalacións de uso colectivo</t>
  </si>
  <si>
    <t>Ourense</t>
  </si>
  <si>
    <t>Campo de herba sintética</t>
  </si>
  <si>
    <t>Pista de atletismo</t>
  </si>
  <si>
    <t>Pistas de tenis (2)</t>
  </si>
  <si>
    <t>Pontevedra</t>
  </si>
  <si>
    <t>Vigo</t>
  </si>
  <si>
    <t>Usos das instalacións de uso individual</t>
  </si>
  <si>
    <t>Total usos</t>
  </si>
  <si>
    <t>% uso com. univ.</t>
  </si>
  <si>
    <t>% uso externo</t>
  </si>
  <si>
    <t>% uso mulleres</t>
  </si>
  <si>
    <t>Bicicletas BTT</t>
  </si>
  <si>
    <t>Medicina deportiva</t>
  </si>
  <si>
    <t>OURENSE</t>
  </si>
  <si>
    <t>PONTEVEDRA</t>
  </si>
  <si>
    <t>VIGO</t>
  </si>
  <si>
    <t>Total</t>
  </si>
  <si>
    <t>Homes</t>
  </si>
  <si>
    <t>Mulleres</t>
  </si>
  <si>
    <t>Horas de apertura</t>
  </si>
  <si>
    <t>Salas multiusos (3)</t>
  </si>
  <si>
    <t>Tenis de mesa (5)</t>
  </si>
  <si>
    <t>3. Actividades na natureza</t>
  </si>
  <si>
    <t>2. Escolas e cursos de iniciación deportiva</t>
  </si>
  <si>
    <t>Tenis</t>
  </si>
  <si>
    <t>Voleibol</t>
  </si>
  <si>
    <t>Atletismo</t>
  </si>
  <si>
    <t>% participación actividade</t>
  </si>
  <si>
    <t>Participación
total</t>
  </si>
  <si>
    <t>Escalada</t>
  </si>
  <si>
    <t>% mulleres</t>
  </si>
  <si>
    <t>Bádminton</t>
  </si>
  <si>
    <t>Sala multiusos</t>
  </si>
  <si>
    <t>% uso homes</t>
  </si>
  <si>
    <t>Actividades dirixidas</t>
  </si>
  <si>
    <t>Muro de escalada</t>
  </si>
  <si>
    <t>Fitness</t>
  </si>
  <si>
    <t>1. Actividades nas instalacións</t>
  </si>
  <si>
    <t>Uso libre</t>
  </si>
  <si>
    <t>Ioga</t>
  </si>
  <si>
    <t>Pilates</t>
  </si>
  <si>
    <t>% ocupación</t>
  </si>
  <si>
    <t>Tenis de mesa (2)</t>
  </si>
  <si>
    <t>Sala de usos múltiples</t>
  </si>
  <si>
    <t>Sala usos múltiples</t>
  </si>
  <si>
    <t>CORE</t>
  </si>
  <si>
    <t>HIIT</t>
  </si>
  <si>
    <t>Tenis infantil</t>
  </si>
  <si>
    <t>Tenis de mesa</t>
  </si>
  <si>
    <t>Campo de fútbol/Rugby</t>
  </si>
  <si>
    <t>Pista polideportiva cuberta</t>
  </si>
  <si>
    <t xml:space="preserve">Pista polideportiva  </t>
  </si>
  <si>
    <t>Campo de herba natural</t>
  </si>
  <si>
    <t>Pista polideportiva</t>
  </si>
  <si>
    <t>Pistas de tenis (5)</t>
  </si>
  <si>
    <t>Sala cardio-fitness</t>
  </si>
  <si>
    <t>Actividades dirixidas na pista polideportiva</t>
  </si>
  <si>
    <t>BTT</t>
  </si>
  <si>
    <t>Body Pump</t>
  </si>
  <si>
    <t>Volei praia</t>
  </si>
  <si>
    <t>Flyboard</t>
  </si>
  <si>
    <t>Mergullo</t>
  </si>
  <si>
    <t>Surf</t>
  </si>
  <si>
    <t>Wakeboard</t>
  </si>
  <si>
    <t>Windsurf</t>
  </si>
  <si>
    <t>4. Exploracampus</t>
  </si>
  <si>
    <t>5. Servizos de medicina deportiva e valoración funcional</t>
  </si>
  <si>
    <t>Antropometría</t>
  </si>
  <si>
    <t>% actividades propias /uso libre</t>
  </si>
  <si>
    <t>% actividades externas</t>
  </si>
  <si>
    <t>Cuestionario de aptitude para o exercicio</t>
  </si>
  <si>
    <t>Idade media</t>
  </si>
  <si>
    <t>Risco moderado ou alto</t>
  </si>
  <si>
    <t>Risco baixo</t>
  </si>
  <si>
    <t>Sen risco</t>
  </si>
  <si>
    <t>Outono</t>
  </si>
  <si>
    <t>Primavera</t>
  </si>
  <si>
    <t>Nº persoas</t>
  </si>
  <si>
    <t>Media idade/total persoas</t>
  </si>
  <si>
    <t>Escolas deportivas na pista polideportiva</t>
  </si>
  <si>
    <t>Competicións universitarias</t>
  </si>
  <si>
    <t>Ligas universitarias internas</t>
  </si>
  <si>
    <t>Modalidades</t>
  </si>
  <si>
    <t>Fútbol sala masculino</t>
  </si>
  <si>
    <t>Fútbol 7 mixto</t>
  </si>
  <si>
    <t>Modalidade</t>
  </si>
  <si>
    <t>Universidade gañadora</t>
  </si>
  <si>
    <t>Natación</t>
  </si>
  <si>
    <t>Totais</t>
  </si>
  <si>
    <t>Campionatos galegos</t>
  </si>
  <si>
    <t>Posto da UVIGO</t>
  </si>
  <si>
    <t>Orientación</t>
  </si>
  <si>
    <t>Baloncesto Feminino</t>
  </si>
  <si>
    <t>Baloncesto Masculino</t>
  </si>
  <si>
    <t>2º</t>
  </si>
  <si>
    <t>Balonmán Feminino</t>
  </si>
  <si>
    <t>1º</t>
  </si>
  <si>
    <t>Balonmán Masculino</t>
  </si>
  <si>
    <t>Fútbol Sala Feminino</t>
  </si>
  <si>
    <t>Fútbol Sala Masculino</t>
  </si>
  <si>
    <t>Voleibol Feminino</t>
  </si>
  <si>
    <t>Voleibol Masculino</t>
  </si>
  <si>
    <t>Campionatos nacionais</t>
  </si>
  <si>
    <t>Iudo</t>
  </si>
  <si>
    <t>Taekwondo</t>
  </si>
  <si>
    <t>Vela</t>
  </si>
  <si>
    <t>3º</t>
  </si>
  <si>
    <t>Competición</t>
  </si>
  <si>
    <t>Participación total Uvigo</t>
  </si>
  <si>
    <t>Loita</t>
  </si>
  <si>
    <t>Golf</t>
  </si>
  <si>
    <t>Medallas individuais</t>
  </si>
  <si>
    <t>Medallas por equipos</t>
  </si>
  <si>
    <t>Prata</t>
  </si>
  <si>
    <t>Metal</t>
  </si>
  <si>
    <t>6. Evolución da participación das mulleres nos diferentes programas deportivos</t>
  </si>
  <si>
    <t>Actividades de uso libre</t>
  </si>
  <si>
    <t>Actividades dirixidas de fitness</t>
  </si>
  <si>
    <t>Actividades no medio natural</t>
  </si>
  <si>
    <t>Competicións internas</t>
  </si>
  <si>
    <t>Competicións interuniversitarias</t>
  </si>
  <si>
    <t>Deporte federado</t>
  </si>
  <si>
    <t>Escolas e cursos de iniciación deportiva</t>
  </si>
  <si>
    <t>Persoas abonadas</t>
  </si>
  <si>
    <t>ACTIVIDADE</t>
  </si>
  <si>
    <t>2017/2018</t>
  </si>
  <si>
    <t>2018/219</t>
  </si>
  <si>
    <t>2019/2020</t>
  </si>
  <si>
    <t>2020/2021</t>
  </si>
  <si>
    <t>2021/2022</t>
  </si>
  <si>
    <t>Promedio por actividade e curso</t>
  </si>
  <si>
    <t>Adestramento funcional</t>
  </si>
  <si>
    <t>Benestar integral</t>
  </si>
  <si>
    <t>Ciclo indoor</t>
  </si>
  <si>
    <t>Dance fitness</t>
  </si>
  <si>
    <t>Jiu Jitsu</t>
  </si>
  <si>
    <t>Baloncesto</t>
  </si>
  <si>
    <t>Escalada infantil</t>
  </si>
  <si>
    <t>Rugby</t>
  </si>
  <si>
    <t>Xadrez</t>
  </si>
  <si>
    <t>Caiac-mergullo-andaina</t>
  </si>
  <si>
    <t>Descenso de rápidos</t>
  </si>
  <si>
    <t>Iniciación á orientación</t>
  </si>
  <si>
    <t>2022/2023</t>
  </si>
  <si>
    <t>s.d.</t>
  </si>
  <si>
    <t>Halterofilia</t>
  </si>
  <si>
    <t>Loitas olímpicas</t>
  </si>
  <si>
    <t>Fase de campus</t>
  </si>
  <si>
    <t>Nº equipos</t>
  </si>
  <si>
    <t>Final intercampus</t>
  </si>
  <si>
    <t>Escolas deportivas en herba sintética</t>
  </si>
  <si>
    <t>Actividades deportivas e saudables, curso 2023/2024</t>
  </si>
  <si>
    <t>Data de publicación: abril 2025</t>
  </si>
  <si>
    <t>Andaina de solpor Monte Galiñeiro</t>
  </si>
  <si>
    <t>Iniciación á escalada indoor</t>
  </si>
  <si>
    <t>2023/2024</t>
  </si>
  <si>
    <t>Fútbol Feminino</t>
  </si>
  <si>
    <t>Fútbol Masculino</t>
  </si>
  <si>
    <t>Rugby Feminino</t>
  </si>
  <si>
    <t>Rugby Masculino</t>
  </si>
  <si>
    <t>USC</t>
  </si>
  <si>
    <t>3 equipos</t>
  </si>
  <si>
    <t>Karate</t>
  </si>
  <si>
    <t>Taekondo</t>
  </si>
  <si>
    <t>Bronce</t>
  </si>
  <si>
    <t>Badminton</t>
  </si>
  <si>
    <t>Fútbol sala mixto</t>
  </si>
  <si>
    <t>Fútbol sala feminino</t>
  </si>
  <si>
    <t>Voleibol mixto</t>
  </si>
  <si>
    <t>Fútbol 11 masculino</t>
  </si>
  <si>
    <t>Rugby masculino</t>
  </si>
  <si>
    <t>Copa Fair Play</t>
  </si>
  <si>
    <t>Campionatos individuais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</si>
</sst>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0"/>
      <color rgb="FF000000"/>
      <name val="Calibri"/>
      <family val="2"/>
    </font>
    <font>
      <sz val="10"/>
      <color rgb="FF00B050"/>
      <name val="Calibri"/>
      <family val="2"/>
    </font>
    <font>
      <sz val="10"/>
      <color rgb="FFC00000"/>
      <name val="Calibri"/>
      <family val="2"/>
    </font>
    <font>
      <sz val="10"/>
      <color rgb="FF0070C0"/>
      <name val="Calibri"/>
      <family val="2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4"/>
      <color theme="7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B050"/>
      <name val="Calibri"/>
      <family val="2"/>
    </font>
    <font>
      <b/>
      <sz val="10"/>
      <color rgb="FFC00000"/>
      <name val="Calibri"/>
      <family val="2"/>
    </font>
    <font>
      <b/>
      <sz val="10"/>
      <color rgb="FF0070C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</font>
    <font>
      <b/>
      <sz val="14"/>
      <color rgb="FF806000"/>
      <name val="Calibri"/>
      <family val="2"/>
    </font>
    <font>
      <b/>
      <sz val="12"/>
      <color rgb="FF000000"/>
      <name val="Calibri"/>
      <family val="2"/>
    </font>
    <font>
      <sz val="11"/>
      <color theme="1"/>
      <name val="Calibri"/>
      <family val="2"/>
    </font>
    <font>
      <b/>
      <sz val="10"/>
      <color rgb="FFFF0000"/>
      <name val="Calibri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0000"/>
      <name val="Times New Roman"/>
      <family val="1"/>
    </font>
    <font>
      <b/>
      <sz val="12"/>
      <name val="Calibri"/>
      <family val="2"/>
      <scheme val="minor"/>
    </font>
    <font>
      <i/>
      <sz val="10"/>
      <color rgb="FF000000"/>
      <name val="Calibri"/>
      <family val="2"/>
    </font>
    <font>
      <sz val="10"/>
      <color rgb="FFFF0000"/>
      <name val="Calibri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74">
    <xf numFmtId="0" fontId="0" fillId="0" borderId="0" xfId="0"/>
    <xf numFmtId="0" fontId="3" fillId="0" borderId="1" xfId="2" applyFont="1" applyBorder="1" applyAlignment="1">
      <alignment vertical="center" wrapText="1"/>
    </xf>
    <xf numFmtId="0" fontId="2" fillId="0" borderId="1" xfId="2" applyBorder="1"/>
    <xf numFmtId="0" fontId="0" fillId="0" borderId="1" xfId="0" applyBorder="1"/>
    <xf numFmtId="0" fontId="4" fillId="0" borderId="1" xfId="2" applyFont="1" applyBorder="1" applyAlignment="1">
      <alignment horizontal="left" wrapText="1"/>
    </xf>
    <xf numFmtId="0" fontId="5" fillId="0" borderId="0" xfId="0" applyFont="1"/>
    <xf numFmtId="0" fontId="6" fillId="0" borderId="0" xfId="0" applyFont="1"/>
    <xf numFmtId="0" fontId="7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10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0" fontId="10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0" fontId="11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0" fontId="11" fillId="0" borderId="0" xfId="0" applyNumberFormat="1" applyFont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1" fontId="11" fillId="0" borderId="0" xfId="0" applyNumberFormat="1" applyFont="1" applyAlignment="1">
      <alignment horizontal="center" vertical="center" wrapText="1"/>
    </xf>
    <xf numFmtId="10" fontId="22" fillId="0" borderId="0" xfId="0" applyNumberFormat="1" applyFont="1" applyAlignment="1">
      <alignment horizontal="center" vertical="center"/>
    </xf>
    <xf numFmtId="10" fontId="23" fillId="0" borderId="0" xfId="0" applyNumberFormat="1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0" fillId="0" borderId="0" xfId="1" applyNumberFormat="1" applyFont="1"/>
    <xf numFmtId="0" fontId="26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29" fillId="0" borderId="0" xfId="0" applyFont="1"/>
    <xf numFmtId="0" fontId="19" fillId="0" borderId="6" xfId="0" applyFont="1" applyBorder="1" applyAlignment="1">
      <alignment horizontal="center" vertical="center" wrapText="1"/>
    </xf>
    <xf numFmtId="9" fontId="20" fillId="0" borderId="2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justify" vertical="center" wrapText="1"/>
    </xf>
    <xf numFmtId="0" fontId="2" fillId="0" borderId="1" xfId="2" applyBorder="1" applyAlignment="1">
      <alignment wrapText="1"/>
    </xf>
    <xf numFmtId="0" fontId="3" fillId="0" borderId="0" xfId="2" applyFont="1" applyAlignment="1">
      <alignment vertical="center" wrapText="1"/>
    </xf>
    <xf numFmtId="0" fontId="2" fillId="0" borderId="0" xfId="2"/>
    <xf numFmtId="0" fontId="2" fillId="0" borderId="0" xfId="2" applyAlignment="1">
      <alignment wrapText="1"/>
    </xf>
    <xf numFmtId="0" fontId="4" fillId="0" borderId="0" xfId="2" applyFont="1" applyAlignment="1">
      <alignment horizontal="left" wrapText="1"/>
    </xf>
    <xf numFmtId="0" fontId="2" fillId="0" borderId="0" xfId="2" applyAlignment="1">
      <alignment horizontal="right" vertical="center" wrapText="1"/>
    </xf>
    <xf numFmtId="1" fontId="20" fillId="0" borderId="2" xfId="0" applyNumberFormat="1" applyFont="1" applyBorder="1" applyAlignment="1">
      <alignment horizontal="center" vertical="center" wrapText="1"/>
    </xf>
    <xf numFmtId="1" fontId="20" fillId="0" borderId="11" xfId="0" applyNumberFormat="1" applyFont="1" applyBorder="1" applyAlignment="1">
      <alignment horizontal="center" vertical="center" wrapText="1"/>
    </xf>
    <xf numFmtId="0" fontId="31" fillId="0" borderId="2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32" fillId="0" borderId="2" xfId="0" applyFont="1" applyBorder="1"/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9" fontId="19" fillId="0" borderId="0" xfId="1" applyFont="1" applyBorder="1" applyAlignment="1">
      <alignment horizontal="center" vertical="center" wrapText="1"/>
    </xf>
    <xf numFmtId="10" fontId="10" fillId="0" borderId="2" xfId="1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10" fontId="32" fillId="0" borderId="2" xfId="1" applyNumberFormat="1" applyFont="1" applyBorder="1"/>
    <xf numFmtId="0" fontId="13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1" fontId="20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9" fontId="20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28" fillId="0" borderId="5" xfId="0" applyFont="1" applyBorder="1" applyAlignment="1">
      <alignment vertical="center" wrapText="1"/>
    </xf>
    <xf numFmtId="0" fontId="28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center" vertical="center" wrapText="1"/>
    </xf>
    <xf numFmtId="10" fontId="9" fillId="0" borderId="0" xfId="0" applyNumberFormat="1" applyFont="1" applyAlignment="1">
      <alignment horizontal="center" vertical="center" wrapText="1"/>
    </xf>
    <xf numFmtId="10" fontId="9" fillId="0" borderId="2" xfId="1" applyNumberFormat="1" applyFont="1" applyFill="1" applyBorder="1" applyAlignment="1">
      <alignment horizontal="center" vertical="center" wrapText="1"/>
    </xf>
    <xf numFmtId="10" fontId="11" fillId="0" borderId="2" xfId="1" applyNumberFormat="1" applyFont="1" applyFill="1" applyBorder="1" applyAlignment="1">
      <alignment horizontal="center" vertical="center" wrapText="1"/>
    </xf>
    <xf numFmtId="10" fontId="22" fillId="0" borderId="2" xfId="1" applyNumberFormat="1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35" fillId="0" borderId="0" xfId="0" applyFont="1" applyAlignment="1">
      <alignment horizontal="justify" vertical="center" wrapText="1"/>
    </xf>
    <xf numFmtId="0" fontId="0" fillId="0" borderId="12" xfId="0" applyBorder="1" applyAlignment="1">
      <alignment vertical="center"/>
    </xf>
    <xf numFmtId="0" fontId="27" fillId="0" borderId="0" xfId="0" applyFont="1" applyAlignment="1">
      <alignment horizontal="center"/>
    </xf>
    <xf numFmtId="9" fontId="26" fillId="0" borderId="0" xfId="1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10" fontId="0" fillId="0" borderId="0" xfId="0" applyNumberFormat="1"/>
    <xf numFmtId="2" fontId="26" fillId="0" borderId="2" xfId="0" applyNumberFormat="1" applyFont="1" applyBorder="1" applyAlignment="1">
      <alignment horizontal="center" vertical="center" wrapText="1"/>
    </xf>
    <xf numFmtId="2" fontId="19" fillId="0" borderId="2" xfId="0" applyNumberFormat="1" applyFont="1" applyBorder="1" applyAlignment="1">
      <alignment horizontal="center" vertical="center" wrapText="1"/>
    </xf>
    <xf numFmtId="1" fontId="26" fillId="0" borderId="2" xfId="0" applyNumberFormat="1" applyFont="1" applyBorder="1" applyAlignment="1">
      <alignment horizontal="center" vertical="center" wrapText="1"/>
    </xf>
    <xf numFmtId="1" fontId="19" fillId="0" borderId="2" xfId="0" applyNumberFormat="1" applyFont="1" applyBorder="1" applyAlignment="1">
      <alignment horizontal="center" vertical="center" wrapText="1"/>
    </xf>
    <xf numFmtId="0" fontId="0" fillId="0" borderId="2" xfId="0" applyBorder="1"/>
    <xf numFmtId="10" fontId="38" fillId="0" borderId="2" xfId="1" applyNumberFormat="1" applyFont="1" applyFill="1" applyBorder="1" applyAlignment="1">
      <alignment horizontal="center" vertical="center" wrapText="1"/>
    </xf>
    <xf numFmtId="10" fontId="38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8" fillId="0" borderId="0" xfId="0" applyFont="1" applyAlignment="1">
      <alignment horizontal="justify" vertical="center" wrapText="1"/>
    </xf>
    <xf numFmtId="0" fontId="17" fillId="0" borderId="0" xfId="0" applyFont="1" applyAlignment="1">
      <alignment horizontal="justify" vertical="center" wrapText="1"/>
    </xf>
    <xf numFmtId="0" fontId="21" fillId="0" borderId="2" xfId="0" applyFont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  <xf numFmtId="0" fontId="8" fillId="0" borderId="2" xfId="0" applyFont="1" applyBorder="1" applyAlignment="1">
      <alignment horizontal="justify" vertical="center" wrapText="1"/>
    </xf>
    <xf numFmtId="0" fontId="40" fillId="0" borderId="2" xfId="0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5" xfId="0" applyFont="1" applyBorder="1" applyAlignment="1">
      <alignment horizontal="justify" vertical="center" wrapText="1"/>
    </xf>
    <xf numFmtId="0" fontId="13" fillId="0" borderId="0" xfId="0" applyFont="1" applyAlignment="1">
      <alignment horizontal="justify" vertical="center" wrapText="1"/>
    </xf>
    <xf numFmtId="0" fontId="39" fillId="0" borderId="0" xfId="0" applyFont="1"/>
    <xf numFmtId="0" fontId="41" fillId="0" borderId="0" xfId="0" applyFont="1"/>
    <xf numFmtId="0" fontId="40" fillId="0" borderId="0" xfId="0" applyFont="1"/>
    <xf numFmtId="0" fontId="40" fillId="0" borderId="2" xfId="0" applyFont="1" applyBorder="1"/>
    <xf numFmtId="0" fontId="8" fillId="0" borderId="0" xfId="0" applyFont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25" fillId="0" borderId="0" xfId="0" applyFont="1"/>
    <xf numFmtId="0" fontId="25" fillId="0" borderId="0" xfId="0" applyFont="1" applyAlignment="1">
      <alignment horizontal="center" vertical="center"/>
    </xf>
    <xf numFmtId="0" fontId="34" fillId="0" borderId="0" xfId="2" applyFont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9" fontId="20" fillId="0" borderId="11" xfId="0" applyNumberFormat="1" applyFont="1" applyBorder="1" applyAlignment="1">
      <alignment horizontal="center" vertical="center" wrapText="1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40" fillId="0" borderId="2" xfId="0" applyFont="1" applyBorder="1" applyAlignment="1">
      <alignment horizontal="left"/>
    </xf>
    <xf numFmtId="0" fontId="40" fillId="0" borderId="2" xfId="0" applyFont="1" applyBorder="1" applyAlignment="1">
      <alignment horizontal="center"/>
    </xf>
    <xf numFmtId="0" fontId="40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28" fillId="0" borderId="8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/>
    </xf>
    <xf numFmtId="0" fontId="20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32" fillId="0" borderId="2" xfId="0" applyFont="1" applyBorder="1" applyAlignment="1">
      <alignment horizontal="center" wrapText="1"/>
    </xf>
    <xf numFmtId="0" fontId="32" fillId="0" borderId="2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15" fillId="0" borderId="2" xfId="0" applyFont="1" applyBorder="1" applyAlignment="1">
      <alignment horizontal="left" vertical="center" wrapText="1"/>
    </xf>
    <xf numFmtId="0" fontId="36" fillId="0" borderId="6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7" fillId="0" borderId="0" xfId="0" applyFont="1" applyAlignment="1">
      <alignment horizontal="left" vertical="top" wrapText="1"/>
    </xf>
    <xf numFmtId="0" fontId="27" fillId="0" borderId="13" xfId="0" applyFont="1" applyBorder="1" applyAlignment="1">
      <alignment horizontal="center" vertical="center"/>
    </xf>
    <xf numFmtId="0" fontId="34" fillId="0" borderId="1" xfId="2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39" fillId="0" borderId="2" xfId="0" applyFont="1" applyBorder="1" applyAlignment="1">
      <alignment horizontal="center"/>
    </xf>
    <xf numFmtId="0" fontId="40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/>
    </xf>
    <xf numFmtId="0" fontId="34" fillId="0" borderId="1" xfId="2" applyFont="1" applyBorder="1" applyAlignment="1">
      <alignment horizontal="right" vertical="center" wrapText="1"/>
    </xf>
    <xf numFmtId="0" fontId="14" fillId="0" borderId="13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33" fillId="0" borderId="1" xfId="2" applyFont="1" applyBorder="1" applyAlignment="1">
      <alignment horizontal="right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</cellXfs>
  <cellStyles count="3">
    <cellStyle name="Normal" xfId="0" builtinId="0"/>
    <cellStyle name="Normal 2 3" xfId="2" xr:uid="{00000000-0005-0000-0000-000001000000}"/>
    <cellStyle name="Porcentaje" xfId="1" builtinId="5"/>
  </cellStyles>
  <dxfs count="8"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font>
        <b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Evolución da participación das mulleres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Actividades!$A$98</c:f>
              <c:strCache>
                <c:ptCount val="1"/>
                <c:pt idx="0">
                  <c:v>Actividades de uso libre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Actividades!$B$97:$H$97</c:f>
              <c:strCache>
                <c:ptCount val="7"/>
                <c:pt idx="0">
                  <c:v>2017/2018</c:v>
                </c:pt>
                <c:pt idx="1">
                  <c:v>2018/219</c:v>
                </c:pt>
                <c:pt idx="2">
                  <c:v>2019/2020</c:v>
                </c:pt>
                <c:pt idx="3">
                  <c:v>2020/2021</c:v>
                </c:pt>
                <c:pt idx="4">
                  <c:v>2021/2022</c:v>
                </c:pt>
                <c:pt idx="5">
                  <c:v>2022/2023</c:v>
                </c:pt>
                <c:pt idx="6">
                  <c:v>2023/2024</c:v>
                </c:pt>
              </c:strCache>
            </c:strRef>
          </c:cat>
          <c:val>
            <c:numRef>
              <c:f>Actividades!$B$98:$H$98</c:f>
              <c:numCache>
                <c:formatCode>0.00%</c:formatCode>
                <c:ptCount val="7"/>
                <c:pt idx="0">
                  <c:v>0.34350000000000003</c:v>
                </c:pt>
                <c:pt idx="1">
                  <c:v>0.3508</c:v>
                </c:pt>
                <c:pt idx="2">
                  <c:v>0.33279999999999998</c:v>
                </c:pt>
                <c:pt idx="3">
                  <c:v>0.30530000000000002</c:v>
                </c:pt>
                <c:pt idx="4">
                  <c:v>0.35039999999999999</c:v>
                </c:pt>
                <c:pt idx="5">
                  <c:v>0.34799999999999998</c:v>
                </c:pt>
                <c:pt idx="6">
                  <c:v>0.3498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A-42FE-8240-04C4BA02DDEB}"/>
            </c:ext>
          </c:extLst>
        </c:ser>
        <c:ser>
          <c:idx val="1"/>
          <c:order val="1"/>
          <c:tx>
            <c:strRef>
              <c:f>Actividades!$A$99</c:f>
              <c:strCache>
                <c:ptCount val="1"/>
                <c:pt idx="0">
                  <c:v>Actividades dirixidas de fitness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Actividades!$B$97:$H$97</c:f>
              <c:strCache>
                <c:ptCount val="7"/>
                <c:pt idx="0">
                  <c:v>2017/2018</c:v>
                </c:pt>
                <c:pt idx="1">
                  <c:v>2018/219</c:v>
                </c:pt>
                <c:pt idx="2">
                  <c:v>2019/2020</c:v>
                </c:pt>
                <c:pt idx="3">
                  <c:v>2020/2021</c:v>
                </c:pt>
                <c:pt idx="4">
                  <c:v>2021/2022</c:v>
                </c:pt>
                <c:pt idx="5">
                  <c:v>2022/2023</c:v>
                </c:pt>
                <c:pt idx="6">
                  <c:v>2023/2024</c:v>
                </c:pt>
              </c:strCache>
            </c:strRef>
          </c:cat>
          <c:val>
            <c:numRef>
              <c:f>Actividades!$B$99:$H$99</c:f>
              <c:numCache>
                <c:formatCode>0.00%</c:formatCode>
                <c:ptCount val="7"/>
                <c:pt idx="0">
                  <c:v>0.68689999999999996</c:v>
                </c:pt>
                <c:pt idx="1">
                  <c:v>0.69479999999999997</c:v>
                </c:pt>
                <c:pt idx="2">
                  <c:v>0.77210000000000001</c:v>
                </c:pt>
                <c:pt idx="3">
                  <c:v>0.87549999999999994</c:v>
                </c:pt>
                <c:pt idx="4">
                  <c:v>0.82020000000000004</c:v>
                </c:pt>
                <c:pt idx="5">
                  <c:v>0.78210000000000002</c:v>
                </c:pt>
                <c:pt idx="6">
                  <c:v>0.7944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2A-42FE-8240-04C4BA02DDEB}"/>
            </c:ext>
          </c:extLst>
        </c:ser>
        <c:ser>
          <c:idx val="2"/>
          <c:order val="2"/>
          <c:tx>
            <c:strRef>
              <c:f>Actividades!$A$100</c:f>
              <c:strCache>
                <c:ptCount val="1"/>
                <c:pt idx="0">
                  <c:v>Actividades no medio natural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Actividades!$B$97:$H$97</c:f>
              <c:strCache>
                <c:ptCount val="7"/>
                <c:pt idx="0">
                  <c:v>2017/2018</c:v>
                </c:pt>
                <c:pt idx="1">
                  <c:v>2018/219</c:v>
                </c:pt>
                <c:pt idx="2">
                  <c:v>2019/2020</c:v>
                </c:pt>
                <c:pt idx="3">
                  <c:v>2020/2021</c:v>
                </c:pt>
                <c:pt idx="4">
                  <c:v>2021/2022</c:v>
                </c:pt>
                <c:pt idx="5">
                  <c:v>2022/2023</c:v>
                </c:pt>
                <c:pt idx="6">
                  <c:v>2023/2024</c:v>
                </c:pt>
              </c:strCache>
            </c:strRef>
          </c:cat>
          <c:val>
            <c:numRef>
              <c:f>Actividades!$B$100:$H$100</c:f>
              <c:numCache>
                <c:formatCode>0.00%</c:formatCode>
                <c:ptCount val="7"/>
                <c:pt idx="0">
                  <c:v>0.55589999999999995</c:v>
                </c:pt>
                <c:pt idx="1">
                  <c:v>0.52339999999999998</c:v>
                </c:pt>
                <c:pt idx="2">
                  <c:v>0.58760000000000001</c:v>
                </c:pt>
                <c:pt idx="3">
                  <c:v>0.59640000000000004</c:v>
                </c:pt>
                <c:pt idx="4">
                  <c:v>0.61599999999999999</c:v>
                </c:pt>
                <c:pt idx="5">
                  <c:v>0.60170000000000001</c:v>
                </c:pt>
                <c:pt idx="6">
                  <c:v>0.58130000000000004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2A-42FE-8240-04C4BA02DDEB}"/>
            </c:ext>
          </c:extLst>
        </c:ser>
        <c:ser>
          <c:idx val="3"/>
          <c:order val="3"/>
          <c:tx>
            <c:strRef>
              <c:f>Actividades!$A$101</c:f>
              <c:strCache>
                <c:ptCount val="1"/>
                <c:pt idx="0">
                  <c:v>Competicións internas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Actividades!$B$97:$H$97</c:f>
              <c:strCache>
                <c:ptCount val="7"/>
                <c:pt idx="0">
                  <c:v>2017/2018</c:v>
                </c:pt>
                <c:pt idx="1">
                  <c:v>2018/219</c:v>
                </c:pt>
                <c:pt idx="2">
                  <c:v>2019/2020</c:v>
                </c:pt>
                <c:pt idx="3">
                  <c:v>2020/2021</c:v>
                </c:pt>
                <c:pt idx="4">
                  <c:v>2021/2022</c:v>
                </c:pt>
                <c:pt idx="5">
                  <c:v>2022/2023</c:v>
                </c:pt>
                <c:pt idx="6">
                  <c:v>2023/2024</c:v>
                </c:pt>
              </c:strCache>
            </c:strRef>
          </c:cat>
          <c:val>
            <c:numRef>
              <c:f>Actividades!$B$101:$H$101</c:f>
              <c:numCache>
                <c:formatCode>0.00%</c:formatCode>
                <c:ptCount val="7"/>
                <c:pt idx="0">
                  <c:v>7.9899999999999999E-2</c:v>
                </c:pt>
                <c:pt idx="1">
                  <c:v>6.4500000000000002E-2</c:v>
                </c:pt>
                <c:pt idx="2">
                  <c:v>8.1699999999999995E-2</c:v>
                </c:pt>
                <c:pt idx="3">
                  <c:v>7.1400000000000005E-2</c:v>
                </c:pt>
                <c:pt idx="4">
                  <c:v>9.06E-2</c:v>
                </c:pt>
                <c:pt idx="5">
                  <c:v>7.0900000000000005E-2</c:v>
                </c:pt>
                <c:pt idx="6">
                  <c:v>0.1018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2A-42FE-8240-04C4BA02DDEB}"/>
            </c:ext>
          </c:extLst>
        </c:ser>
        <c:ser>
          <c:idx val="4"/>
          <c:order val="4"/>
          <c:tx>
            <c:strRef>
              <c:f>Actividades!$A$102</c:f>
              <c:strCache>
                <c:ptCount val="1"/>
                <c:pt idx="0">
                  <c:v>Competicións interuniversitarias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Actividades!$B$97:$H$97</c:f>
              <c:strCache>
                <c:ptCount val="7"/>
                <c:pt idx="0">
                  <c:v>2017/2018</c:v>
                </c:pt>
                <c:pt idx="1">
                  <c:v>2018/219</c:v>
                </c:pt>
                <c:pt idx="2">
                  <c:v>2019/2020</c:v>
                </c:pt>
                <c:pt idx="3">
                  <c:v>2020/2021</c:v>
                </c:pt>
                <c:pt idx="4">
                  <c:v>2021/2022</c:v>
                </c:pt>
                <c:pt idx="5">
                  <c:v>2022/2023</c:v>
                </c:pt>
                <c:pt idx="6">
                  <c:v>2023/2024</c:v>
                </c:pt>
              </c:strCache>
            </c:strRef>
          </c:cat>
          <c:val>
            <c:numRef>
              <c:f>Actividades!$B$102:$H$102</c:f>
              <c:numCache>
                <c:formatCode>0.00%</c:formatCode>
                <c:ptCount val="7"/>
                <c:pt idx="0">
                  <c:v>0.38419999999999999</c:v>
                </c:pt>
                <c:pt idx="1">
                  <c:v>0.50729999999999997</c:v>
                </c:pt>
                <c:pt idx="2">
                  <c:v>0.44319999999999998</c:v>
                </c:pt>
                <c:pt idx="3">
                  <c:v>0</c:v>
                </c:pt>
                <c:pt idx="4">
                  <c:v>0.52680000000000005</c:v>
                </c:pt>
                <c:pt idx="5">
                  <c:v>0.48530000000000001</c:v>
                </c:pt>
                <c:pt idx="6">
                  <c:v>0.47889999999999999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2A-42FE-8240-04C4BA02DDEB}"/>
            </c:ext>
          </c:extLst>
        </c:ser>
        <c:ser>
          <c:idx val="5"/>
          <c:order val="5"/>
          <c:tx>
            <c:strRef>
              <c:f>Actividades!$A$103</c:f>
              <c:strCache>
                <c:ptCount val="1"/>
                <c:pt idx="0">
                  <c:v>Deporte federado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Actividades!$B$97:$H$97</c:f>
              <c:strCache>
                <c:ptCount val="7"/>
                <c:pt idx="0">
                  <c:v>2017/2018</c:v>
                </c:pt>
                <c:pt idx="1">
                  <c:v>2018/219</c:v>
                </c:pt>
                <c:pt idx="2">
                  <c:v>2019/2020</c:v>
                </c:pt>
                <c:pt idx="3">
                  <c:v>2020/2021</c:v>
                </c:pt>
                <c:pt idx="4">
                  <c:v>2021/2022</c:v>
                </c:pt>
                <c:pt idx="5">
                  <c:v>2022/2023</c:v>
                </c:pt>
                <c:pt idx="6">
                  <c:v>2023/2024</c:v>
                </c:pt>
              </c:strCache>
            </c:strRef>
          </c:cat>
          <c:val>
            <c:numRef>
              <c:f>Actividades!$B$103:$H$103</c:f>
              <c:numCache>
                <c:formatCode>0.00%</c:formatCode>
                <c:ptCount val="7"/>
                <c:pt idx="0">
                  <c:v>0.34839999999999999</c:v>
                </c:pt>
                <c:pt idx="1">
                  <c:v>0.33119999999999999</c:v>
                </c:pt>
                <c:pt idx="2">
                  <c:v>0.3488</c:v>
                </c:pt>
                <c:pt idx="3">
                  <c:v>0.35510000000000003</c:v>
                </c:pt>
                <c:pt idx="4">
                  <c:v>0.35610000000000003</c:v>
                </c:pt>
                <c:pt idx="5">
                  <c:v>0.32350000000000001</c:v>
                </c:pt>
                <c:pt idx="6">
                  <c:v>0.44440000000000002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12A-42FE-8240-04C4BA02DDEB}"/>
            </c:ext>
          </c:extLst>
        </c:ser>
        <c:ser>
          <c:idx val="6"/>
          <c:order val="6"/>
          <c:tx>
            <c:strRef>
              <c:f>Actividades!$A$104</c:f>
              <c:strCache>
                <c:ptCount val="1"/>
                <c:pt idx="0">
                  <c:v>Escolas e cursos de iniciación deportiva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Actividades!$B$97:$H$97</c:f>
              <c:strCache>
                <c:ptCount val="7"/>
                <c:pt idx="0">
                  <c:v>2017/2018</c:v>
                </c:pt>
                <c:pt idx="1">
                  <c:v>2018/219</c:v>
                </c:pt>
                <c:pt idx="2">
                  <c:v>2019/2020</c:v>
                </c:pt>
                <c:pt idx="3">
                  <c:v>2020/2021</c:v>
                </c:pt>
                <c:pt idx="4">
                  <c:v>2021/2022</c:v>
                </c:pt>
                <c:pt idx="5">
                  <c:v>2022/2023</c:v>
                </c:pt>
                <c:pt idx="6">
                  <c:v>2023/2024</c:v>
                </c:pt>
              </c:strCache>
            </c:strRef>
          </c:cat>
          <c:val>
            <c:numRef>
              <c:f>Actividades!$B$104:$H$104</c:f>
              <c:numCache>
                <c:formatCode>0.00%</c:formatCode>
                <c:ptCount val="7"/>
                <c:pt idx="0">
                  <c:v>0.38169999999999998</c:v>
                </c:pt>
                <c:pt idx="1">
                  <c:v>0.39150000000000001</c:v>
                </c:pt>
                <c:pt idx="2">
                  <c:v>0.46960000000000002</c:v>
                </c:pt>
                <c:pt idx="3">
                  <c:v>0.45</c:v>
                </c:pt>
                <c:pt idx="4">
                  <c:v>0.47</c:v>
                </c:pt>
                <c:pt idx="5">
                  <c:v>0.53</c:v>
                </c:pt>
                <c:pt idx="6">
                  <c:v>0.4713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12A-42FE-8240-04C4BA02DDEB}"/>
            </c:ext>
          </c:extLst>
        </c:ser>
        <c:ser>
          <c:idx val="7"/>
          <c:order val="7"/>
          <c:tx>
            <c:strRef>
              <c:f>Actividades!$A$105</c:f>
              <c:strCache>
                <c:ptCount val="1"/>
                <c:pt idx="0">
                  <c:v>Persoas abonadas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Actividades!$B$97:$H$97</c:f>
              <c:strCache>
                <c:ptCount val="7"/>
                <c:pt idx="0">
                  <c:v>2017/2018</c:v>
                </c:pt>
                <c:pt idx="1">
                  <c:v>2018/219</c:v>
                </c:pt>
                <c:pt idx="2">
                  <c:v>2019/2020</c:v>
                </c:pt>
                <c:pt idx="3">
                  <c:v>2020/2021</c:v>
                </c:pt>
                <c:pt idx="4">
                  <c:v>2021/2022</c:v>
                </c:pt>
                <c:pt idx="5">
                  <c:v>2022/2023</c:v>
                </c:pt>
                <c:pt idx="6">
                  <c:v>2023/2024</c:v>
                </c:pt>
              </c:strCache>
            </c:strRef>
          </c:cat>
          <c:val>
            <c:numRef>
              <c:f>Actividades!$B$105:$H$105</c:f>
              <c:numCache>
                <c:formatCode>0.00%</c:formatCode>
                <c:ptCount val="7"/>
                <c:pt idx="0">
                  <c:v>0.42399999999999999</c:v>
                </c:pt>
                <c:pt idx="1">
                  <c:v>0.41920000000000002</c:v>
                </c:pt>
                <c:pt idx="2">
                  <c:v>0.40200000000000002</c:v>
                </c:pt>
                <c:pt idx="3">
                  <c:v>0.34510000000000002</c:v>
                </c:pt>
                <c:pt idx="4">
                  <c:v>0.378</c:v>
                </c:pt>
                <c:pt idx="5">
                  <c:v>0.40300000000000002</c:v>
                </c:pt>
                <c:pt idx="6">
                  <c:v>0.38850000000000001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12A-42FE-8240-04C4BA02D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2492239"/>
        <c:axId val="1812492655"/>
      </c:lineChart>
      <c:catAx>
        <c:axId val="1812492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12492655"/>
        <c:crosses val="autoZero"/>
        <c:auto val="1"/>
        <c:lblAlgn val="ctr"/>
        <c:lblOffset val="100"/>
        <c:noMultiLvlLbl val="0"/>
      </c:catAx>
      <c:valAx>
        <c:axId val="1812492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12492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656201343625313"/>
          <c:y val="0.23628483554901938"/>
          <c:w val="0.29343798656374692"/>
          <c:h val="0.58715918485062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Uso individual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Instalacións!$F$28</c:f>
              <c:strCache>
                <c:ptCount val="1"/>
                <c:pt idx="0">
                  <c:v>% uso homes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Instalacións!$A$29:$B$40</c:f>
              <c:multiLvlStrCache>
                <c:ptCount val="12"/>
                <c:lvl>
                  <c:pt idx="0">
                    <c:v>Pista de atletismo</c:v>
                  </c:pt>
                  <c:pt idx="1">
                    <c:v>Sala cardio-fitness</c:v>
                  </c:pt>
                  <c:pt idx="2">
                    <c:v>Sala de usos múltiples</c:v>
                  </c:pt>
                  <c:pt idx="3">
                    <c:v>Actividades dirixidas na pista polideportiva</c:v>
                  </c:pt>
                  <c:pt idx="4">
                    <c:v>Sala cardio-fitness</c:v>
                  </c:pt>
                  <c:pt idx="5">
                    <c:v>Escolas deportivas en herba sintética</c:v>
                  </c:pt>
                  <c:pt idx="6">
                    <c:v>Escolas deportivas na pista polideportiva</c:v>
                  </c:pt>
                  <c:pt idx="7">
                    <c:v>Bicicletas BTT</c:v>
                  </c:pt>
                  <c:pt idx="8">
                    <c:v>Muro de escalada</c:v>
                  </c:pt>
                  <c:pt idx="9">
                    <c:v>Pista de atletismo</c:v>
                  </c:pt>
                  <c:pt idx="10">
                    <c:v>Sala cardio-fitness</c:v>
                  </c:pt>
                  <c:pt idx="11">
                    <c:v>Sala usos múltiples</c:v>
                  </c:pt>
                </c:lvl>
                <c:lvl>
                  <c:pt idx="0">
                    <c:v>Ourense</c:v>
                  </c:pt>
                  <c:pt idx="3">
                    <c:v>Pontevedra</c:v>
                  </c:pt>
                  <c:pt idx="5">
                    <c:v>Vigo</c:v>
                  </c:pt>
                </c:lvl>
              </c:multiLvlStrCache>
            </c:multiLvlStrRef>
          </c:cat>
          <c:val>
            <c:numRef>
              <c:f>Instalacións!$F$29:$F$40</c:f>
              <c:numCache>
                <c:formatCode>0.00%</c:formatCode>
                <c:ptCount val="12"/>
                <c:pt idx="0">
                  <c:v>0.68989999999999996</c:v>
                </c:pt>
                <c:pt idx="1">
                  <c:v>0.73160000000000003</c:v>
                </c:pt>
                <c:pt idx="2">
                  <c:v>0.1115</c:v>
                </c:pt>
                <c:pt idx="3">
                  <c:v>0.317</c:v>
                </c:pt>
                <c:pt idx="4">
                  <c:v>0.7036</c:v>
                </c:pt>
                <c:pt idx="5">
                  <c:v>0.3115</c:v>
                </c:pt>
                <c:pt idx="6">
                  <c:v>0.56430000000000002</c:v>
                </c:pt>
                <c:pt idx="7">
                  <c:v>0.58140000000000003</c:v>
                </c:pt>
                <c:pt idx="8">
                  <c:v>0.6875</c:v>
                </c:pt>
                <c:pt idx="9">
                  <c:v>0.75839999999999996</c:v>
                </c:pt>
                <c:pt idx="10">
                  <c:v>0.76049999999999995</c:v>
                </c:pt>
                <c:pt idx="11">
                  <c:v>0.30620000000000003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BB-4F3A-8C59-92E505C00CAE}"/>
            </c:ext>
          </c:extLst>
        </c:ser>
        <c:ser>
          <c:idx val="1"/>
          <c:order val="1"/>
          <c:tx>
            <c:strRef>
              <c:f>Instalacións!$G$28</c:f>
              <c:strCache>
                <c:ptCount val="1"/>
                <c:pt idx="0">
                  <c:v>% uso mulleres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Instalacións!$A$29:$B$40</c:f>
              <c:multiLvlStrCache>
                <c:ptCount val="12"/>
                <c:lvl>
                  <c:pt idx="0">
                    <c:v>Pista de atletismo</c:v>
                  </c:pt>
                  <c:pt idx="1">
                    <c:v>Sala cardio-fitness</c:v>
                  </c:pt>
                  <c:pt idx="2">
                    <c:v>Sala de usos múltiples</c:v>
                  </c:pt>
                  <c:pt idx="3">
                    <c:v>Actividades dirixidas na pista polideportiva</c:v>
                  </c:pt>
                  <c:pt idx="4">
                    <c:v>Sala cardio-fitness</c:v>
                  </c:pt>
                  <c:pt idx="5">
                    <c:v>Escolas deportivas en herba sintética</c:v>
                  </c:pt>
                  <c:pt idx="6">
                    <c:v>Escolas deportivas na pista polideportiva</c:v>
                  </c:pt>
                  <c:pt idx="7">
                    <c:v>Bicicletas BTT</c:v>
                  </c:pt>
                  <c:pt idx="8">
                    <c:v>Muro de escalada</c:v>
                  </c:pt>
                  <c:pt idx="9">
                    <c:v>Pista de atletismo</c:v>
                  </c:pt>
                  <c:pt idx="10">
                    <c:v>Sala cardio-fitness</c:v>
                  </c:pt>
                  <c:pt idx="11">
                    <c:v>Sala usos múltiples</c:v>
                  </c:pt>
                </c:lvl>
                <c:lvl>
                  <c:pt idx="0">
                    <c:v>Ourense</c:v>
                  </c:pt>
                  <c:pt idx="3">
                    <c:v>Pontevedra</c:v>
                  </c:pt>
                  <c:pt idx="5">
                    <c:v>Vigo</c:v>
                  </c:pt>
                </c:lvl>
              </c:multiLvlStrCache>
            </c:multiLvlStrRef>
          </c:cat>
          <c:val>
            <c:numRef>
              <c:f>Instalacións!$G$29:$G$40</c:f>
              <c:numCache>
                <c:formatCode>0.00%</c:formatCode>
                <c:ptCount val="12"/>
                <c:pt idx="0">
                  <c:v>0.31009999999999999</c:v>
                </c:pt>
                <c:pt idx="1">
                  <c:v>0.26840000000000003</c:v>
                </c:pt>
                <c:pt idx="2">
                  <c:v>0.88849999999999996</c:v>
                </c:pt>
                <c:pt idx="3">
                  <c:v>0.68300000000000005</c:v>
                </c:pt>
                <c:pt idx="4">
                  <c:v>0.2964</c:v>
                </c:pt>
                <c:pt idx="5">
                  <c:v>0.6885</c:v>
                </c:pt>
                <c:pt idx="6">
                  <c:v>0.43569999999999998</c:v>
                </c:pt>
                <c:pt idx="7">
                  <c:v>0.41860000000000003</c:v>
                </c:pt>
                <c:pt idx="8">
                  <c:v>0.3125</c:v>
                </c:pt>
                <c:pt idx="9">
                  <c:v>0.24160000000000001</c:v>
                </c:pt>
                <c:pt idx="10">
                  <c:v>0.23949999999999999</c:v>
                </c:pt>
                <c:pt idx="11">
                  <c:v>0.69379999999999997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BB-4F3A-8C59-92E505C00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96389136"/>
        <c:axId val="1996391216"/>
      </c:barChart>
      <c:catAx>
        <c:axId val="19963891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96391216"/>
        <c:crosses val="autoZero"/>
        <c:auto val="1"/>
        <c:lblAlgn val="ctr"/>
        <c:lblOffset val="100"/>
        <c:noMultiLvlLbl val="0"/>
      </c:catAx>
      <c:valAx>
        <c:axId val="1996391216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9638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Tipo de usuarios/as, uso individual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Instalacións!$D$28</c:f>
              <c:strCache>
                <c:ptCount val="1"/>
                <c:pt idx="0">
                  <c:v>% uso com. univ.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Instalacións!$A$29:$B$40</c:f>
              <c:multiLvlStrCache>
                <c:ptCount val="12"/>
                <c:lvl>
                  <c:pt idx="0">
                    <c:v>Pista de atletismo</c:v>
                  </c:pt>
                  <c:pt idx="1">
                    <c:v>Sala cardio-fitness</c:v>
                  </c:pt>
                  <c:pt idx="2">
                    <c:v>Sala de usos múltiples</c:v>
                  </c:pt>
                  <c:pt idx="3">
                    <c:v>Actividades dirixidas na pista polideportiva</c:v>
                  </c:pt>
                  <c:pt idx="4">
                    <c:v>Sala cardio-fitness</c:v>
                  </c:pt>
                  <c:pt idx="5">
                    <c:v>Escolas deportivas en herba sintética</c:v>
                  </c:pt>
                  <c:pt idx="6">
                    <c:v>Escolas deportivas na pista polideportiva</c:v>
                  </c:pt>
                  <c:pt idx="7">
                    <c:v>Bicicletas BTT</c:v>
                  </c:pt>
                  <c:pt idx="8">
                    <c:v>Muro de escalada</c:v>
                  </c:pt>
                  <c:pt idx="9">
                    <c:v>Pista de atletismo</c:v>
                  </c:pt>
                  <c:pt idx="10">
                    <c:v>Sala cardio-fitness</c:v>
                  </c:pt>
                  <c:pt idx="11">
                    <c:v>Sala usos múltiples</c:v>
                  </c:pt>
                </c:lvl>
                <c:lvl>
                  <c:pt idx="0">
                    <c:v>Ourense</c:v>
                  </c:pt>
                  <c:pt idx="3">
                    <c:v>Pontevedra</c:v>
                  </c:pt>
                  <c:pt idx="5">
                    <c:v>Vigo</c:v>
                  </c:pt>
                </c:lvl>
              </c:multiLvlStrCache>
            </c:multiLvlStrRef>
          </c:cat>
          <c:val>
            <c:numRef>
              <c:f>Instalacións!$D$29:$D$40</c:f>
              <c:numCache>
                <c:formatCode>0.00%</c:formatCode>
                <c:ptCount val="12"/>
                <c:pt idx="0">
                  <c:v>0.16569999999999999</c:v>
                </c:pt>
                <c:pt idx="1">
                  <c:v>0.65349999999999997</c:v>
                </c:pt>
                <c:pt idx="2">
                  <c:v>0.75180000000000002</c:v>
                </c:pt>
                <c:pt idx="3">
                  <c:v>0.8024</c:v>
                </c:pt>
                <c:pt idx="4">
                  <c:v>0.83979999999999999</c:v>
                </c:pt>
                <c:pt idx="5">
                  <c:v>0.21310000000000001</c:v>
                </c:pt>
                <c:pt idx="6">
                  <c:v>0.94440000000000002</c:v>
                </c:pt>
                <c:pt idx="7">
                  <c:v>0.81399999999999995</c:v>
                </c:pt>
                <c:pt idx="8">
                  <c:v>0.29170000000000001</c:v>
                </c:pt>
                <c:pt idx="9">
                  <c:v>0.18990000000000001</c:v>
                </c:pt>
                <c:pt idx="10">
                  <c:v>0.72030000000000005</c:v>
                </c:pt>
                <c:pt idx="11">
                  <c:v>0.86709999999999998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DF-4CA5-9A2C-F67F205EC31F}"/>
            </c:ext>
          </c:extLst>
        </c:ser>
        <c:ser>
          <c:idx val="1"/>
          <c:order val="1"/>
          <c:tx>
            <c:strRef>
              <c:f>Instalacións!$E$28</c:f>
              <c:strCache>
                <c:ptCount val="1"/>
                <c:pt idx="0">
                  <c:v>% uso externo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Instalacións!$A$29:$B$40</c:f>
              <c:multiLvlStrCache>
                <c:ptCount val="12"/>
                <c:lvl>
                  <c:pt idx="0">
                    <c:v>Pista de atletismo</c:v>
                  </c:pt>
                  <c:pt idx="1">
                    <c:v>Sala cardio-fitness</c:v>
                  </c:pt>
                  <c:pt idx="2">
                    <c:v>Sala de usos múltiples</c:v>
                  </c:pt>
                  <c:pt idx="3">
                    <c:v>Actividades dirixidas na pista polideportiva</c:v>
                  </c:pt>
                  <c:pt idx="4">
                    <c:v>Sala cardio-fitness</c:v>
                  </c:pt>
                  <c:pt idx="5">
                    <c:v>Escolas deportivas en herba sintética</c:v>
                  </c:pt>
                  <c:pt idx="6">
                    <c:v>Escolas deportivas na pista polideportiva</c:v>
                  </c:pt>
                  <c:pt idx="7">
                    <c:v>Bicicletas BTT</c:v>
                  </c:pt>
                  <c:pt idx="8">
                    <c:v>Muro de escalada</c:v>
                  </c:pt>
                  <c:pt idx="9">
                    <c:v>Pista de atletismo</c:v>
                  </c:pt>
                  <c:pt idx="10">
                    <c:v>Sala cardio-fitness</c:v>
                  </c:pt>
                  <c:pt idx="11">
                    <c:v>Sala usos múltiples</c:v>
                  </c:pt>
                </c:lvl>
                <c:lvl>
                  <c:pt idx="0">
                    <c:v>Ourense</c:v>
                  </c:pt>
                  <c:pt idx="3">
                    <c:v>Pontevedra</c:v>
                  </c:pt>
                  <c:pt idx="5">
                    <c:v>Vigo</c:v>
                  </c:pt>
                </c:lvl>
              </c:multiLvlStrCache>
            </c:multiLvlStrRef>
          </c:cat>
          <c:val>
            <c:numRef>
              <c:f>Instalacións!$E$29:$E$40</c:f>
              <c:numCache>
                <c:formatCode>0.00%</c:formatCode>
                <c:ptCount val="12"/>
                <c:pt idx="0">
                  <c:v>0.83430000000000004</c:v>
                </c:pt>
                <c:pt idx="1">
                  <c:v>0.34649999999999997</c:v>
                </c:pt>
                <c:pt idx="2">
                  <c:v>0.2482</c:v>
                </c:pt>
                <c:pt idx="3">
                  <c:v>0.1976</c:v>
                </c:pt>
                <c:pt idx="4">
                  <c:v>0.16020000000000001</c:v>
                </c:pt>
                <c:pt idx="5">
                  <c:v>0.78690000000000004</c:v>
                </c:pt>
                <c:pt idx="6">
                  <c:v>5.5599999999999997E-2</c:v>
                </c:pt>
                <c:pt idx="7">
                  <c:v>0.186</c:v>
                </c:pt>
                <c:pt idx="8">
                  <c:v>0.70830000000000004</c:v>
                </c:pt>
                <c:pt idx="9">
                  <c:v>0.81010000000000004</c:v>
                </c:pt>
                <c:pt idx="10">
                  <c:v>0.2797</c:v>
                </c:pt>
                <c:pt idx="11">
                  <c:v>0.13289999999999999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DF-4CA5-9A2C-F67F205EC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64035840"/>
        <c:axId val="2064041248"/>
      </c:barChart>
      <c:catAx>
        <c:axId val="2064035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4041248"/>
        <c:crosses val="autoZero"/>
        <c:auto val="1"/>
        <c:lblAlgn val="ctr"/>
        <c:lblOffset val="100"/>
        <c:noMultiLvlLbl val="0"/>
      </c:catAx>
      <c:valAx>
        <c:axId val="2064041248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4035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Porcentaxe de ocupación, uso colectivo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0552840187012026E-2"/>
          <c:y val="0.15799787007454738"/>
          <c:w val="0.89090522976663311"/>
          <c:h val="0.462659723445112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Instalacións!$D$7</c:f>
              <c:strCache>
                <c:ptCount val="1"/>
                <c:pt idx="0">
                  <c:v>% ocupación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837-4C1C-BD21-9B34FBDB915A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837-4C1C-BD21-9B34FBDB915A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837-4C1C-BD21-9B34FBDB915A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E837-4C1C-BD21-9B34FBDB915A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E837-4C1C-BD21-9B34FBDB915A}"/>
              </c:ext>
            </c:extLst>
          </c:dPt>
          <c:dPt>
            <c:idx val="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E837-4C1C-BD21-9B34FBDB915A}"/>
              </c:ext>
            </c:extLst>
          </c:dPt>
          <c:cat>
            <c:strRef>
              <c:f>Instalacións!$B$8:$B$22</c:f>
              <c:strCache>
                <c:ptCount val="15"/>
                <c:pt idx="0">
                  <c:v>Campo de fútbol/Rugby</c:v>
                </c:pt>
                <c:pt idx="1">
                  <c:v>Pista de atletismo</c:v>
                </c:pt>
                <c:pt idx="2">
                  <c:v>Pista polideportiva cuberta</c:v>
                </c:pt>
                <c:pt idx="3">
                  <c:v>Pistas de tenis (2)</c:v>
                </c:pt>
                <c:pt idx="4">
                  <c:v>Sala multiusos</c:v>
                </c:pt>
                <c:pt idx="5">
                  <c:v>Tenis de mesa (2)</c:v>
                </c:pt>
                <c:pt idx="6">
                  <c:v>Pista polideportiva  </c:v>
                </c:pt>
                <c:pt idx="7">
                  <c:v>Campo de herba sintética</c:v>
                </c:pt>
                <c:pt idx="8">
                  <c:v>Campo de herba natural</c:v>
                </c:pt>
                <c:pt idx="9">
                  <c:v>Muro de escalada</c:v>
                </c:pt>
                <c:pt idx="10">
                  <c:v>Pista de atletismo</c:v>
                </c:pt>
                <c:pt idx="11">
                  <c:v>Pista polideportiva</c:v>
                </c:pt>
                <c:pt idx="12">
                  <c:v>Pistas de tenis (5)</c:v>
                </c:pt>
                <c:pt idx="13">
                  <c:v>Salas multiusos (3)</c:v>
                </c:pt>
                <c:pt idx="14">
                  <c:v>Tenis de mesa (5)</c:v>
                </c:pt>
              </c:strCache>
            </c:strRef>
          </c:cat>
          <c:val>
            <c:numRef>
              <c:f>Instalacións!$D$8:$D$22</c:f>
              <c:numCache>
                <c:formatCode>0.00%</c:formatCode>
                <c:ptCount val="15"/>
                <c:pt idx="0">
                  <c:v>0.37359999999999999</c:v>
                </c:pt>
                <c:pt idx="1">
                  <c:v>0.18260000000000001</c:v>
                </c:pt>
                <c:pt idx="2">
                  <c:v>0.49270000000000003</c:v>
                </c:pt>
                <c:pt idx="3">
                  <c:v>0.3463</c:v>
                </c:pt>
                <c:pt idx="4">
                  <c:v>0.25259999999999999</c:v>
                </c:pt>
                <c:pt idx="5">
                  <c:v>5.0500000000000003E-2</c:v>
                </c:pt>
                <c:pt idx="6">
                  <c:v>0.66549999999999998</c:v>
                </c:pt>
                <c:pt idx="7">
                  <c:v>0.27139999999999997</c:v>
                </c:pt>
                <c:pt idx="8">
                  <c:v>4.1099999999999998E-2</c:v>
                </c:pt>
                <c:pt idx="9">
                  <c:v>0.33150000000000002</c:v>
                </c:pt>
                <c:pt idx="10">
                  <c:v>0.4894</c:v>
                </c:pt>
                <c:pt idx="11">
                  <c:v>0.51670000000000005</c:v>
                </c:pt>
                <c:pt idx="12">
                  <c:v>0.2046</c:v>
                </c:pt>
                <c:pt idx="13">
                  <c:v>0.13250000000000001</c:v>
                </c:pt>
                <c:pt idx="14">
                  <c:v>0.1144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10-4AD4-9FCA-72D812DF3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4034176"/>
        <c:axId val="2064034592"/>
      </c:barChart>
      <c:catAx>
        <c:axId val="206403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4034592"/>
        <c:crosses val="autoZero"/>
        <c:auto val="1"/>
        <c:lblAlgn val="ctr"/>
        <c:lblOffset val="100"/>
        <c:noMultiLvlLbl val="0"/>
      </c:catAx>
      <c:valAx>
        <c:axId val="2064034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4034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Actividades propias versus actividades externas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Instalacións!$E$7</c:f>
              <c:strCache>
                <c:ptCount val="1"/>
                <c:pt idx="0">
                  <c:v>% actividades propias /uso libre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Instalacións!$E$8:$E$22</c:f>
              <c:numCache>
                <c:formatCode>0.00%</c:formatCode>
                <c:ptCount val="15"/>
                <c:pt idx="0">
                  <c:v>9.8100000000000007E-2</c:v>
                </c:pt>
                <c:pt idx="1">
                  <c:v>0.71530000000000005</c:v>
                </c:pt>
                <c:pt idx="2">
                  <c:v>0.51170000000000004</c:v>
                </c:pt>
                <c:pt idx="3">
                  <c:v>0.44440000000000002</c:v>
                </c:pt>
                <c:pt idx="4">
                  <c:v>0.98729999999999996</c:v>
                </c:pt>
                <c:pt idx="5">
                  <c:v>0.63139999999999996</c:v>
                </c:pt>
                <c:pt idx="6">
                  <c:v>0.43919999999999998</c:v>
                </c:pt>
                <c:pt idx="7">
                  <c:v>0.26119999999999999</c:v>
                </c:pt>
                <c:pt idx="8">
                  <c:v>0.11509999999999999</c:v>
                </c:pt>
                <c:pt idx="9">
                  <c:v>0.27900000000000003</c:v>
                </c:pt>
                <c:pt idx="10">
                  <c:v>0.90620000000000001</c:v>
                </c:pt>
                <c:pt idx="11">
                  <c:v>0.2898</c:v>
                </c:pt>
                <c:pt idx="12">
                  <c:v>0.6452</c:v>
                </c:pt>
                <c:pt idx="13">
                  <c:v>0.96650000000000003</c:v>
                </c:pt>
                <c:pt idx="14">
                  <c:v>0.91820000000000002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41-40F1-8CB3-E0F839907B0E}"/>
            </c:ext>
          </c:extLst>
        </c:ser>
        <c:ser>
          <c:idx val="1"/>
          <c:order val="1"/>
          <c:tx>
            <c:strRef>
              <c:f>Instalacións!$F$7</c:f>
              <c:strCache>
                <c:ptCount val="1"/>
                <c:pt idx="0">
                  <c:v>% actividades externas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Instalacións!$F$8:$F$22</c:f>
              <c:numCache>
                <c:formatCode>0.00%</c:formatCode>
                <c:ptCount val="15"/>
                <c:pt idx="0">
                  <c:v>0.90190000000000003</c:v>
                </c:pt>
                <c:pt idx="1">
                  <c:v>0.28470000000000001</c:v>
                </c:pt>
                <c:pt idx="2">
                  <c:v>0.48830000000000001</c:v>
                </c:pt>
                <c:pt idx="3">
                  <c:v>0.55549999999999999</c:v>
                </c:pt>
                <c:pt idx="4">
                  <c:v>1.2699999999999999E-2</c:v>
                </c:pt>
                <c:pt idx="5">
                  <c:v>0.36859999999999998</c:v>
                </c:pt>
                <c:pt idx="6">
                  <c:v>0.56079999999999997</c:v>
                </c:pt>
                <c:pt idx="7">
                  <c:v>0.73880000000000001</c:v>
                </c:pt>
                <c:pt idx="8">
                  <c:v>0.88490000000000002</c:v>
                </c:pt>
                <c:pt idx="9">
                  <c:v>0.72099999999999997</c:v>
                </c:pt>
                <c:pt idx="10">
                  <c:v>9.3799999999999994E-2</c:v>
                </c:pt>
                <c:pt idx="11">
                  <c:v>0.71020000000000005</c:v>
                </c:pt>
                <c:pt idx="12">
                  <c:v>0.3548</c:v>
                </c:pt>
                <c:pt idx="13">
                  <c:v>3.3500000000000002E-2</c:v>
                </c:pt>
                <c:pt idx="14">
                  <c:v>8.1799999999999998E-2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41-40F1-8CB3-E0F839907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64032512"/>
        <c:axId val="2064037920"/>
      </c:barChart>
      <c:catAx>
        <c:axId val="2064032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4037920"/>
        <c:crosses val="autoZero"/>
        <c:auto val="1"/>
        <c:lblAlgn val="ctr"/>
        <c:lblOffset val="100"/>
        <c:noMultiLvlLbl val="0"/>
      </c:catAx>
      <c:valAx>
        <c:axId val="206403792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403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19049</xdr:rowOff>
    </xdr:from>
    <xdr:to>
      <xdr:col>1</xdr:col>
      <xdr:colOff>447675</xdr:colOff>
      <xdr:row>0</xdr:row>
      <xdr:rowOff>561974</xdr:rowOff>
    </xdr:to>
    <xdr:pic>
      <xdr:nvPicPr>
        <xdr:cNvPr id="7" name="_x0037__x0020_Imagen" descr="Descripción: logotipo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19049"/>
          <a:ext cx="2895601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761998</xdr:colOff>
      <xdr:row>94</xdr:row>
      <xdr:rowOff>23812</xdr:rowOff>
    </xdr:from>
    <xdr:to>
      <xdr:col>18</xdr:col>
      <xdr:colOff>704850</xdr:colOff>
      <xdr:row>113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82251AF-D7A0-87DA-0B82-C79F7A62DB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0</xdr:row>
      <xdr:rowOff>95249</xdr:rowOff>
    </xdr:from>
    <xdr:to>
      <xdr:col>0</xdr:col>
      <xdr:colOff>2638425</xdr:colOff>
      <xdr:row>0</xdr:row>
      <xdr:rowOff>542925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D282A4-C434-4201-9AC8-9096D6DA7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8" y="95249"/>
          <a:ext cx="2543177" cy="447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161923</xdr:colOff>
      <xdr:row>0</xdr:row>
      <xdr:rowOff>161925</xdr:rowOff>
    </xdr:from>
    <xdr:to>
      <xdr:col>1</xdr:col>
      <xdr:colOff>2028824</xdr:colOff>
      <xdr:row>0</xdr:row>
      <xdr:rowOff>600075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3" y="161925"/>
          <a:ext cx="2628901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95249</xdr:colOff>
      <xdr:row>26</xdr:row>
      <xdr:rowOff>123825</xdr:rowOff>
    </xdr:from>
    <xdr:to>
      <xdr:col>18</xdr:col>
      <xdr:colOff>9524</xdr:colOff>
      <xdr:row>44</xdr:row>
      <xdr:rowOff>180975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447676</xdr:colOff>
      <xdr:row>26</xdr:row>
      <xdr:rowOff>66674</xdr:rowOff>
    </xdr:from>
    <xdr:to>
      <xdr:col>29</xdr:col>
      <xdr:colOff>0</xdr:colOff>
      <xdr:row>44</xdr:row>
      <xdr:rowOff>190499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361951</xdr:colOff>
      <xdr:row>1</xdr:row>
      <xdr:rowOff>161926</xdr:rowOff>
    </xdr:from>
    <xdr:to>
      <xdr:col>17</xdr:col>
      <xdr:colOff>752475</xdr:colOff>
      <xdr:row>21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409575</xdr:colOff>
      <xdr:row>5</xdr:row>
      <xdr:rowOff>152400</xdr:rowOff>
    </xdr:from>
    <xdr:to>
      <xdr:col>29</xdr:col>
      <xdr:colOff>9525</xdr:colOff>
      <xdr:row>23</xdr:row>
      <xdr:rowOff>123825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29F692-B048-41ED-9E75-C2AA1C47773F}" name="Tabla1" displayName="Tabla1" ref="A97:H106" totalsRowShown="0" headerRowDxfId="7">
  <autoFilter ref="A97:H106" xr:uid="{EC29F692-B048-41ED-9E75-C2AA1C47773F}"/>
  <tableColumns count="8">
    <tableColumn id="1" xr3:uid="{F1B694D4-2D74-4A5A-8C01-838D216C8390}" name="ACTIVIDADE"/>
    <tableColumn id="2" xr3:uid="{44B1F8CB-C157-4DE3-96B6-0A9B015D0E4C}" name="2017/2018" dataDxfId="6"/>
    <tableColumn id="3" xr3:uid="{B7BC72A7-CE71-41A5-B7F5-DAEBEEFD0C3A}" name="2018/219" dataDxfId="5"/>
    <tableColumn id="4" xr3:uid="{E72CB7A9-E8B6-45F6-99B2-1C3A61E31AD3}" name="2019/2020" dataDxfId="4"/>
    <tableColumn id="5" xr3:uid="{6EE88B15-D85C-4F71-89DB-AB55A350A9F6}" name="2020/2021" dataDxfId="3"/>
    <tableColumn id="6" xr3:uid="{B1F0A241-24C1-484C-892F-16965D83A9D2}" name="2021/2022" dataDxfId="2"/>
    <tableColumn id="7" xr3:uid="{365DDB3D-1D45-48F1-ADDB-A62AA56B3BDA}" name="2022/2023" dataDxfId="1"/>
    <tableColumn id="8" xr3:uid="{8F10D657-B005-4958-8C39-9B9301F971B2}" name="2023/2024" dataDxfId="0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6"/>
  <sheetViews>
    <sheetView tabSelected="1" workbookViewId="0">
      <selection activeCell="M9" sqref="M9"/>
    </sheetView>
  </sheetViews>
  <sheetFormatPr baseColWidth="10" defaultRowHeight="15" x14ac:dyDescent="0.25"/>
  <cols>
    <col min="1" max="1" width="38.42578125" customWidth="1"/>
    <col min="2" max="2" width="14.42578125" bestFit="1" customWidth="1"/>
    <col min="3" max="3" width="21" bestFit="1" customWidth="1"/>
    <col min="4" max="6" width="14.42578125" bestFit="1" customWidth="1"/>
    <col min="7" max="7" width="12.5703125" customWidth="1"/>
    <col min="9" max="9" width="13.28515625" customWidth="1"/>
    <col min="11" max="11" width="11.85546875" customWidth="1"/>
    <col min="12" max="12" width="12" customWidth="1"/>
  </cols>
  <sheetData>
    <row r="1" spans="1:17" ht="49.5" customHeight="1" thickBot="1" x14ac:dyDescent="0.3">
      <c r="A1" s="1"/>
      <c r="B1" s="2"/>
      <c r="C1" s="3"/>
      <c r="D1" s="4"/>
      <c r="E1" s="4"/>
      <c r="F1" s="3"/>
      <c r="G1" s="3"/>
      <c r="H1" s="3"/>
      <c r="I1" s="3"/>
      <c r="J1" s="154" t="s">
        <v>0</v>
      </c>
      <c r="K1" s="154"/>
      <c r="L1" s="154"/>
      <c r="M1" s="154"/>
      <c r="O1" s="107"/>
      <c r="P1" s="107"/>
      <c r="Q1" s="107"/>
    </row>
    <row r="3" spans="1:17" ht="23.25" x14ac:dyDescent="0.35">
      <c r="A3" s="5" t="s">
        <v>154</v>
      </c>
    </row>
    <row r="4" spans="1:17" x14ac:dyDescent="0.25">
      <c r="A4" s="6" t="s">
        <v>1</v>
      </c>
    </row>
    <row r="5" spans="1:17" x14ac:dyDescent="0.25">
      <c r="A5" s="6" t="s">
        <v>155</v>
      </c>
    </row>
    <row r="7" spans="1:17" ht="18.75" x14ac:dyDescent="0.3">
      <c r="A7" s="147" t="s">
        <v>40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</row>
    <row r="8" spans="1:17" ht="18.75" x14ac:dyDescent="0.3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</row>
    <row r="9" spans="1:17" ht="18.75" x14ac:dyDescent="0.3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</row>
    <row r="10" spans="1:17" x14ac:dyDescent="0.25">
      <c r="A10" s="142" t="s">
        <v>41</v>
      </c>
      <c r="B10" s="132" t="s">
        <v>16</v>
      </c>
      <c r="C10" s="133"/>
      <c r="D10" s="134"/>
      <c r="E10" s="135" t="s">
        <v>17</v>
      </c>
      <c r="F10" s="136"/>
      <c r="G10" s="137"/>
      <c r="H10" s="138" t="s">
        <v>18</v>
      </c>
      <c r="I10" s="139"/>
      <c r="J10" s="140"/>
      <c r="K10" s="130" t="s">
        <v>31</v>
      </c>
      <c r="L10" s="130" t="s">
        <v>30</v>
      </c>
    </row>
    <row r="11" spans="1:17" ht="21" customHeight="1" x14ac:dyDescent="0.25">
      <c r="A11" s="142"/>
      <c r="B11" s="71" t="s">
        <v>20</v>
      </c>
      <c r="C11" s="19" t="s">
        <v>21</v>
      </c>
      <c r="D11" s="19" t="s">
        <v>19</v>
      </c>
      <c r="E11" s="19" t="s">
        <v>20</v>
      </c>
      <c r="F11" s="19" t="s">
        <v>21</v>
      </c>
      <c r="G11" s="19" t="s">
        <v>19</v>
      </c>
      <c r="H11" s="19" t="s">
        <v>20</v>
      </c>
      <c r="I11" s="19" t="s">
        <v>21</v>
      </c>
      <c r="J11" s="33" t="s">
        <v>19</v>
      </c>
      <c r="K11" s="131"/>
      <c r="L11" s="131"/>
    </row>
    <row r="12" spans="1:17" ht="15" customHeight="1" x14ac:dyDescent="0.25">
      <c r="A12" s="20" t="s">
        <v>29</v>
      </c>
      <c r="B12" s="8">
        <v>382</v>
      </c>
      <c r="C12" s="8">
        <v>155</v>
      </c>
      <c r="D12" s="8">
        <f>SUM(B12:C12)</f>
        <v>537</v>
      </c>
      <c r="E12" s="10">
        <v>0</v>
      </c>
      <c r="F12" s="10">
        <v>0</v>
      </c>
      <c r="G12" s="10">
        <f>SUM(E12:F12)</f>
        <v>0</v>
      </c>
      <c r="H12" s="12">
        <v>290</v>
      </c>
      <c r="I12" s="12">
        <v>120</v>
      </c>
      <c r="J12" s="12">
        <f>H12+I12</f>
        <v>410</v>
      </c>
      <c r="K12" s="42">
        <f>D12+G12+J12</f>
        <v>947</v>
      </c>
      <c r="L12" s="34">
        <f>K12/$K$16</f>
        <v>0.274731650710763</v>
      </c>
    </row>
    <row r="13" spans="1:17" x14ac:dyDescent="0.25">
      <c r="A13" s="20" t="s">
        <v>60</v>
      </c>
      <c r="B13" s="8">
        <v>0</v>
      </c>
      <c r="C13" s="8">
        <v>0</v>
      </c>
      <c r="D13" s="8">
        <f>SUM(B13:C13)</f>
        <v>0</v>
      </c>
      <c r="E13" s="10">
        <v>0</v>
      </c>
      <c r="F13" s="10">
        <v>0</v>
      </c>
      <c r="G13" s="10">
        <f t="shared" ref="G13:G15" si="0">SUM(E13:F13)</f>
        <v>0</v>
      </c>
      <c r="H13" s="12">
        <v>13</v>
      </c>
      <c r="I13" s="12">
        <v>7</v>
      </c>
      <c r="J13" s="12">
        <f t="shared" ref="J13:J15" si="1">H13+I13</f>
        <v>20</v>
      </c>
      <c r="K13" s="42">
        <f t="shared" ref="K13:K16" si="2">D13+G13+J13</f>
        <v>20</v>
      </c>
      <c r="L13" s="34">
        <f t="shared" ref="L13:L15" si="3">K13/$K$16</f>
        <v>5.8021467943138961E-3</v>
      </c>
    </row>
    <row r="14" spans="1:17" x14ac:dyDescent="0.25">
      <c r="A14" s="20" t="s">
        <v>39</v>
      </c>
      <c r="B14" s="8">
        <v>574</v>
      </c>
      <c r="C14" s="8">
        <v>320</v>
      </c>
      <c r="D14" s="8">
        <f t="shared" ref="D14:D15" si="4">SUM(B14:C14)</f>
        <v>894</v>
      </c>
      <c r="E14" s="10">
        <v>328</v>
      </c>
      <c r="F14" s="10">
        <v>238</v>
      </c>
      <c r="G14" s="10">
        <f t="shared" si="0"/>
        <v>566</v>
      </c>
      <c r="H14" s="12">
        <v>686</v>
      </c>
      <c r="I14" s="12">
        <v>311</v>
      </c>
      <c r="J14" s="12">
        <f t="shared" si="1"/>
        <v>997</v>
      </c>
      <c r="K14" s="42">
        <f t="shared" si="2"/>
        <v>2457</v>
      </c>
      <c r="L14" s="34">
        <f t="shared" si="3"/>
        <v>0.71279373368146215</v>
      </c>
    </row>
    <row r="15" spans="1:17" x14ac:dyDescent="0.25">
      <c r="A15" s="20" t="s">
        <v>32</v>
      </c>
      <c r="B15" s="8">
        <v>0</v>
      </c>
      <c r="C15" s="8">
        <v>0</v>
      </c>
      <c r="D15" s="8">
        <f t="shared" si="4"/>
        <v>0</v>
      </c>
      <c r="E15" s="10">
        <v>0</v>
      </c>
      <c r="F15" s="10">
        <v>0</v>
      </c>
      <c r="G15" s="10">
        <f t="shared" si="0"/>
        <v>0</v>
      </c>
      <c r="H15" s="12">
        <v>16</v>
      </c>
      <c r="I15" s="12">
        <v>7</v>
      </c>
      <c r="J15" s="12">
        <f t="shared" si="1"/>
        <v>23</v>
      </c>
      <c r="K15" s="42">
        <f t="shared" si="2"/>
        <v>23</v>
      </c>
      <c r="L15" s="34">
        <f t="shared" si="3"/>
        <v>6.6724688134609808E-3</v>
      </c>
    </row>
    <row r="16" spans="1:17" x14ac:dyDescent="0.25">
      <c r="A16" s="57" t="s">
        <v>19</v>
      </c>
      <c r="B16" s="24">
        <f>SUM(B12:B15)</f>
        <v>956</v>
      </c>
      <c r="C16" s="24">
        <f t="shared" ref="C16:J16" si="5">SUM(C12:C15)</f>
        <v>475</v>
      </c>
      <c r="D16" s="8">
        <f>SUM(D12:D15)</f>
        <v>1431</v>
      </c>
      <c r="E16" s="10">
        <f t="shared" si="5"/>
        <v>328</v>
      </c>
      <c r="F16" s="10">
        <f t="shared" si="5"/>
        <v>238</v>
      </c>
      <c r="G16" s="10">
        <f>SUM(G12:G15)</f>
        <v>566</v>
      </c>
      <c r="H16" s="12">
        <f t="shared" si="5"/>
        <v>1005</v>
      </c>
      <c r="I16" s="12">
        <f t="shared" si="5"/>
        <v>445</v>
      </c>
      <c r="J16" s="12">
        <f t="shared" si="5"/>
        <v>1450</v>
      </c>
      <c r="K16" s="42">
        <f t="shared" si="2"/>
        <v>3447</v>
      </c>
      <c r="L16" s="43"/>
    </row>
    <row r="17" spans="1:12" x14ac:dyDescent="0.25">
      <c r="A17" s="58"/>
      <c r="B17" s="47"/>
      <c r="C17" s="47"/>
      <c r="D17" s="47"/>
      <c r="E17" s="60"/>
      <c r="F17" s="60"/>
      <c r="G17" s="60"/>
      <c r="H17" s="49"/>
      <c r="I17" s="49"/>
      <c r="J17" s="49"/>
      <c r="K17" s="59"/>
      <c r="L17" s="59"/>
    </row>
    <row r="18" spans="1:12" x14ac:dyDescent="0.25">
      <c r="A18" s="58"/>
      <c r="B18" s="47"/>
      <c r="C18" s="47"/>
      <c r="D18" s="47"/>
      <c r="E18" s="60"/>
      <c r="F18" s="60"/>
      <c r="G18" s="60"/>
      <c r="H18" s="49"/>
      <c r="I18" s="49"/>
      <c r="J18" s="49"/>
      <c r="K18" s="59"/>
      <c r="L18" s="59"/>
    </row>
    <row r="19" spans="1:12" x14ac:dyDescent="0.25">
      <c r="A19" s="58"/>
      <c r="B19" s="47"/>
      <c r="C19" s="47"/>
      <c r="D19" s="47"/>
      <c r="E19" s="60"/>
      <c r="F19" s="60"/>
      <c r="G19" s="60"/>
      <c r="H19" s="49"/>
      <c r="I19" s="49"/>
      <c r="J19" s="49"/>
      <c r="K19" s="59"/>
      <c r="L19" s="59"/>
    </row>
    <row r="20" spans="1:12" x14ac:dyDescent="0.25">
      <c r="A20" s="142" t="s">
        <v>37</v>
      </c>
      <c r="B20" s="132" t="s">
        <v>16</v>
      </c>
      <c r="C20" s="133"/>
      <c r="D20" s="134"/>
      <c r="E20" s="135" t="s">
        <v>17</v>
      </c>
      <c r="F20" s="136"/>
      <c r="G20" s="137"/>
      <c r="H20" s="138" t="s">
        <v>18</v>
      </c>
      <c r="I20" s="139"/>
      <c r="J20" s="140"/>
      <c r="K20" s="130" t="s">
        <v>31</v>
      </c>
      <c r="L20" s="130" t="s">
        <v>30</v>
      </c>
    </row>
    <row r="21" spans="1:12" ht="22.5" customHeight="1" x14ac:dyDescent="0.25">
      <c r="A21" s="142"/>
      <c r="B21" s="71" t="s">
        <v>20</v>
      </c>
      <c r="C21" s="19" t="s">
        <v>21</v>
      </c>
      <c r="D21" s="19" t="s">
        <v>19</v>
      </c>
      <c r="E21" s="19" t="s">
        <v>20</v>
      </c>
      <c r="F21" s="19" t="s">
        <v>21</v>
      </c>
      <c r="G21" s="19" t="s">
        <v>19</v>
      </c>
      <c r="H21" s="19" t="s">
        <v>20</v>
      </c>
      <c r="I21" s="19" t="s">
        <v>21</v>
      </c>
      <c r="J21" s="33" t="s">
        <v>19</v>
      </c>
      <c r="K21" s="131"/>
      <c r="L21" s="131"/>
    </row>
    <row r="22" spans="1:12" ht="15" customHeight="1" x14ac:dyDescent="0.25">
      <c r="A22" s="20" t="s">
        <v>134</v>
      </c>
      <c r="B22" s="8">
        <v>1</v>
      </c>
      <c r="C22" s="8">
        <v>16</v>
      </c>
      <c r="D22" s="8">
        <f>B22+C22</f>
        <v>17</v>
      </c>
      <c r="E22" s="10"/>
      <c r="F22" s="10"/>
      <c r="G22" s="10">
        <f>E22+F22</f>
        <v>0</v>
      </c>
      <c r="H22" s="12">
        <v>4</v>
      </c>
      <c r="I22" s="12">
        <v>26</v>
      </c>
      <c r="J22" s="12">
        <f>SUM(H22:I22)</f>
        <v>30</v>
      </c>
      <c r="K22" s="42">
        <f>D22+G22+J22</f>
        <v>47</v>
      </c>
      <c r="L22" s="34">
        <f t="shared" ref="L22:L31" si="6">K22/$K$32</f>
        <v>3.3861671469740631E-2</v>
      </c>
    </row>
    <row r="23" spans="1:12" x14ac:dyDescent="0.25">
      <c r="A23" s="20" t="s">
        <v>135</v>
      </c>
      <c r="B23" s="8">
        <v>7</v>
      </c>
      <c r="C23" s="8">
        <v>63</v>
      </c>
      <c r="D23" s="8">
        <f>SUM(B23:C23)</f>
        <v>70</v>
      </c>
      <c r="E23" s="10"/>
      <c r="F23" s="10"/>
      <c r="G23" s="10">
        <f>SUM(E23:F23)</f>
        <v>0</v>
      </c>
      <c r="H23" s="12"/>
      <c r="I23" s="12"/>
      <c r="J23" s="12">
        <f>SUM(H23:I23)</f>
        <v>0</v>
      </c>
      <c r="K23" s="42">
        <f>D23+G23+J23</f>
        <v>70</v>
      </c>
      <c r="L23" s="34">
        <f t="shared" si="6"/>
        <v>5.0432276657060522E-2</v>
      </c>
    </row>
    <row r="24" spans="1:12" x14ac:dyDescent="0.25">
      <c r="A24" s="20" t="s">
        <v>61</v>
      </c>
      <c r="B24" s="8">
        <v>11</v>
      </c>
      <c r="C24" s="8">
        <v>65</v>
      </c>
      <c r="D24" s="8">
        <f t="shared" ref="D24:D31" si="7">SUM(B24:C24)</f>
        <v>76</v>
      </c>
      <c r="E24" s="10"/>
      <c r="F24" s="10"/>
      <c r="G24" s="10">
        <f t="shared" ref="G24:G31" si="8">SUM(E24:F24)</f>
        <v>0</v>
      </c>
      <c r="H24" s="12"/>
      <c r="I24" s="12"/>
      <c r="J24" s="12">
        <f t="shared" ref="J24:J31" si="9">SUM(H24:I24)</f>
        <v>0</v>
      </c>
      <c r="K24" s="42">
        <f t="shared" ref="K24:K32" si="10">D24+G24+J24</f>
        <v>76</v>
      </c>
      <c r="L24" s="34">
        <f t="shared" si="6"/>
        <v>5.4755043227665709E-2</v>
      </c>
    </row>
    <row r="25" spans="1:12" x14ac:dyDescent="0.25">
      <c r="A25" s="20" t="s">
        <v>136</v>
      </c>
      <c r="B25" s="8">
        <v>3</v>
      </c>
      <c r="C25" s="8">
        <v>25</v>
      </c>
      <c r="D25" s="8">
        <f t="shared" si="7"/>
        <v>28</v>
      </c>
      <c r="E25" s="10"/>
      <c r="F25" s="10"/>
      <c r="G25" s="10">
        <f t="shared" si="8"/>
        <v>0</v>
      </c>
      <c r="H25" s="12"/>
      <c r="I25" s="12"/>
      <c r="J25" s="12">
        <f t="shared" si="9"/>
        <v>0</v>
      </c>
      <c r="K25" s="42">
        <f t="shared" si="10"/>
        <v>28</v>
      </c>
      <c r="L25" s="34">
        <f t="shared" si="6"/>
        <v>2.0172910662824207E-2</v>
      </c>
    </row>
    <row r="26" spans="1:12" x14ac:dyDescent="0.25">
      <c r="A26" s="20" t="s">
        <v>48</v>
      </c>
      <c r="B26" s="8"/>
      <c r="C26" s="8"/>
      <c r="D26" s="8"/>
      <c r="E26" s="10"/>
      <c r="F26" s="10"/>
      <c r="G26" s="10">
        <f t="shared" si="8"/>
        <v>0</v>
      </c>
      <c r="H26" s="12">
        <v>8</v>
      </c>
      <c r="I26" s="12">
        <v>29</v>
      </c>
      <c r="J26" s="12">
        <f t="shared" si="9"/>
        <v>37</v>
      </c>
      <c r="K26" s="42">
        <f t="shared" si="10"/>
        <v>37</v>
      </c>
      <c r="L26" s="34">
        <f t="shared" si="6"/>
        <v>2.6657060518731988E-2</v>
      </c>
    </row>
    <row r="27" spans="1:12" x14ac:dyDescent="0.25">
      <c r="A27" s="20" t="s">
        <v>137</v>
      </c>
      <c r="B27" s="8">
        <v>4</v>
      </c>
      <c r="C27" s="8">
        <v>54</v>
      </c>
      <c r="D27" s="8">
        <f t="shared" si="7"/>
        <v>58</v>
      </c>
      <c r="E27" s="10"/>
      <c r="F27" s="10"/>
      <c r="G27" s="10">
        <f t="shared" si="8"/>
        <v>0</v>
      </c>
      <c r="H27" s="12"/>
      <c r="I27" s="12"/>
      <c r="J27" s="12">
        <f t="shared" si="9"/>
        <v>0</v>
      </c>
      <c r="K27" s="42">
        <f t="shared" si="10"/>
        <v>58</v>
      </c>
      <c r="L27" s="34">
        <f t="shared" si="6"/>
        <v>4.1786743515850142E-2</v>
      </c>
    </row>
    <row r="28" spans="1:12" x14ac:dyDescent="0.25">
      <c r="A28" s="20" t="s">
        <v>138</v>
      </c>
      <c r="B28" s="8"/>
      <c r="C28" s="8"/>
      <c r="D28" s="8"/>
      <c r="E28" s="10">
        <v>27</v>
      </c>
      <c r="F28" s="10">
        <v>68</v>
      </c>
      <c r="G28" s="10">
        <f t="shared" si="8"/>
        <v>95</v>
      </c>
      <c r="H28" s="12">
        <v>22</v>
      </c>
      <c r="I28" s="12">
        <v>20</v>
      </c>
      <c r="J28" s="12">
        <f t="shared" si="9"/>
        <v>42</v>
      </c>
      <c r="K28" s="42">
        <f t="shared" si="10"/>
        <v>137</v>
      </c>
      <c r="L28" s="34">
        <f t="shared" si="6"/>
        <v>9.870317002881844E-2</v>
      </c>
    </row>
    <row r="29" spans="1:12" x14ac:dyDescent="0.25">
      <c r="A29" s="20" t="s">
        <v>49</v>
      </c>
      <c r="B29" s="8">
        <v>3</v>
      </c>
      <c r="C29" s="8">
        <v>53</v>
      </c>
      <c r="D29" s="8">
        <f t="shared" si="7"/>
        <v>56</v>
      </c>
      <c r="E29" s="10"/>
      <c r="F29" s="10"/>
      <c r="G29" s="10">
        <f t="shared" si="8"/>
        <v>0</v>
      </c>
      <c r="H29" s="12">
        <v>14</v>
      </c>
      <c r="I29" s="12">
        <v>75</v>
      </c>
      <c r="J29" s="12">
        <f t="shared" si="9"/>
        <v>89</v>
      </c>
      <c r="K29" s="42">
        <f t="shared" si="10"/>
        <v>145</v>
      </c>
      <c r="L29" s="34">
        <f t="shared" si="6"/>
        <v>0.10446685878962536</v>
      </c>
    </row>
    <row r="30" spans="1:12" x14ac:dyDescent="0.25">
      <c r="A30" s="20" t="s">
        <v>42</v>
      </c>
      <c r="B30" s="8"/>
      <c r="C30" s="8"/>
      <c r="D30" s="8"/>
      <c r="E30" s="10">
        <v>16</v>
      </c>
      <c r="F30" s="10">
        <v>80</v>
      </c>
      <c r="G30" s="10">
        <f t="shared" si="8"/>
        <v>96</v>
      </c>
      <c r="H30" s="12"/>
      <c r="I30" s="12"/>
      <c r="J30" s="12">
        <f t="shared" si="9"/>
        <v>0</v>
      </c>
      <c r="K30" s="42">
        <f t="shared" si="10"/>
        <v>96</v>
      </c>
      <c r="L30" s="34">
        <f t="shared" si="6"/>
        <v>6.9164265129683003E-2</v>
      </c>
    </row>
    <row r="31" spans="1:12" x14ac:dyDescent="0.25">
      <c r="A31" s="20" t="s">
        <v>43</v>
      </c>
      <c r="B31" s="8">
        <v>29</v>
      </c>
      <c r="C31" s="8">
        <v>276</v>
      </c>
      <c r="D31" s="8">
        <f t="shared" si="7"/>
        <v>305</v>
      </c>
      <c r="E31" s="10">
        <v>43</v>
      </c>
      <c r="F31" s="10">
        <v>148</v>
      </c>
      <c r="G31" s="10">
        <f t="shared" si="8"/>
        <v>191</v>
      </c>
      <c r="H31" s="12">
        <v>48</v>
      </c>
      <c r="I31" s="12">
        <v>150</v>
      </c>
      <c r="J31" s="12">
        <f t="shared" si="9"/>
        <v>198</v>
      </c>
      <c r="K31" s="42">
        <f t="shared" si="10"/>
        <v>694</v>
      </c>
      <c r="L31" s="34">
        <f t="shared" si="6"/>
        <v>0.5</v>
      </c>
    </row>
    <row r="32" spans="1:12" x14ac:dyDescent="0.25">
      <c r="A32" s="57" t="s">
        <v>19</v>
      </c>
      <c r="B32" s="24">
        <f t="shared" ref="B32:J32" si="11">SUM(B22:B31)</f>
        <v>58</v>
      </c>
      <c r="C32" s="24">
        <f t="shared" si="11"/>
        <v>552</v>
      </c>
      <c r="D32" s="24">
        <f t="shared" si="11"/>
        <v>610</v>
      </c>
      <c r="E32" s="10">
        <f t="shared" si="11"/>
        <v>86</v>
      </c>
      <c r="F32" s="10">
        <f t="shared" si="11"/>
        <v>296</v>
      </c>
      <c r="G32" s="10">
        <f t="shared" si="11"/>
        <v>382</v>
      </c>
      <c r="H32" s="12">
        <f t="shared" si="11"/>
        <v>96</v>
      </c>
      <c r="I32" s="12">
        <f t="shared" si="11"/>
        <v>300</v>
      </c>
      <c r="J32" s="12">
        <f t="shared" si="11"/>
        <v>396</v>
      </c>
      <c r="K32" s="42">
        <f t="shared" si="10"/>
        <v>1388</v>
      </c>
      <c r="L32" s="111"/>
    </row>
    <row r="33" spans="1:13" x14ac:dyDescent="0.25">
      <c r="A33" s="58"/>
      <c r="B33" s="47"/>
      <c r="C33" s="47"/>
      <c r="D33" s="47"/>
      <c r="E33" s="60"/>
      <c r="F33" s="60"/>
      <c r="G33" s="60"/>
      <c r="H33" s="49"/>
      <c r="I33" s="49"/>
      <c r="J33" s="49"/>
      <c r="K33" s="59"/>
      <c r="L33" s="59"/>
    </row>
    <row r="34" spans="1:13" ht="15.75" customHeight="1" x14ac:dyDescent="0.25"/>
    <row r="36" spans="1:13" ht="18.75" x14ac:dyDescent="0.25">
      <c r="A36" s="141" t="s">
        <v>26</v>
      </c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65"/>
    </row>
    <row r="37" spans="1:13" ht="18.75" x14ac:dyDescent="0.25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</row>
    <row r="38" spans="1:13" ht="18.75" x14ac:dyDescent="0.25">
      <c r="A38" s="64"/>
      <c r="B38" s="132" t="s">
        <v>16</v>
      </c>
      <c r="C38" s="133"/>
      <c r="D38" s="134"/>
      <c r="E38" s="135" t="s">
        <v>17</v>
      </c>
      <c r="F38" s="136"/>
      <c r="G38" s="137"/>
      <c r="H38" s="138" t="s">
        <v>18</v>
      </c>
      <c r="I38" s="139"/>
      <c r="J38" s="140"/>
      <c r="K38" s="130" t="s">
        <v>31</v>
      </c>
      <c r="L38" s="130" t="s">
        <v>30</v>
      </c>
      <c r="M38" s="55"/>
    </row>
    <row r="39" spans="1:13" ht="18.75" x14ac:dyDescent="0.25">
      <c r="A39" s="63"/>
      <c r="B39" s="19" t="s">
        <v>20</v>
      </c>
      <c r="C39" s="19" t="s">
        <v>21</v>
      </c>
      <c r="D39" s="19" t="s">
        <v>19</v>
      </c>
      <c r="E39" s="19" t="s">
        <v>20</v>
      </c>
      <c r="F39" s="19" t="s">
        <v>21</v>
      </c>
      <c r="G39" s="19" t="s">
        <v>19</v>
      </c>
      <c r="H39" s="19" t="s">
        <v>20</v>
      </c>
      <c r="I39" s="19" t="s">
        <v>21</v>
      </c>
      <c r="J39" s="33" t="s">
        <v>19</v>
      </c>
      <c r="K39" s="131"/>
      <c r="L39" s="131"/>
      <c r="M39" s="55"/>
    </row>
    <row r="40" spans="1:13" ht="18.75" x14ac:dyDescent="0.25">
      <c r="A40" s="20" t="s">
        <v>34</v>
      </c>
      <c r="B40" s="8"/>
      <c r="C40" s="8"/>
      <c r="D40" s="8">
        <f>SUM(B40:C40)</f>
        <v>0</v>
      </c>
      <c r="E40" s="10">
        <v>15</v>
      </c>
      <c r="F40" s="10">
        <v>15</v>
      </c>
      <c r="G40" s="10">
        <f>SUM(E40:F40)</f>
        <v>30</v>
      </c>
      <c r="H40" s="12">
        <v>8</v>
      </c>
      <c r="I40" s="12">
        <v>11</v>
      </c>
      <c r="J40" s="12">
        <f>SUM(H40:I40)</f>
        <v>19</v>
      </c>
      <c r="K40" s="42">
        <f>D40+G40+J40</f>
        <v>49</v>
      </c>
      <c r="L40" s="34">
        <f>K40/$K$51</f>
        <v>7.8904991948470213E-2</v>
      </c>
      <c r="M40" s="55"/>
    </row>
    <row r="41" spans="1:13" ht="18.75" x14ac:dyDescent="0.25">
      <c r="A41" s="20" t="s">
        <v>139</v>
      </c>
      <c r="B41" s="8"/>
      <c r="C41" s="8"/>
      <c r="D41" s="8"/>
      <c r="E41" s="10">
        <v>35</v>
      </c>
      <c r="F41" s="10">
        <v>25</v>
      </c>
      <c r="G41" s="10">
        <f t="shared" ref="G41:G50" si="12">SUM(E41:F41)</f>
        <v>60</v>
      </c>
      <c r="H41" s="12"/>
      <c r="I41" s="12"/>
      <c r="J41" s="12">
        <f t="shared" ref="J41:J50" si="13">SUM(H41:I41)</f>
        <v>0</v>
      </c>
      <c r="K41" s="42">
        <f t="shared" ref="K41:K50" si="14">D41+G41+J41</f>
        <v>60</v>
      </c>
      <c r="L41" s="34">
        <f t="shared" ref="L41:L50" si="15">K41/$K$51</f>
        <v>9.6618357487922704E-2</v>
      </c>
      <c r="M41" s="55"/>
    </row>
    <row r="42" spans="1:13" ht="18.75" x14ac:dyDescent="0.25">
      <c r="A42" s="20" t="s">
        <v>32</v>
      </c>
      <c r="B42" s="8"/>
      <c r="C42" s="8"/>
      <c r="D42" s="8">
        <f t="shared" ref="D42:D50" si="16">SUM(B42:C42)</f>
        <v>0</v>
      </c>
      <c r="E42" s="10"/>
      <c r="F42" s="10"/>
      <c r="G42" s="10">
        <f t="shared" si="12"/>
        <v>0</v>
      </c>
      <c r="H42" s="12">
        <v>30</v>
      </c>
      <c r="I42" s="12">
        <v>20</v>
      </c>
      <c r="J42" s="12">
        <f t="shared" si="13"/>
        <v>50</v>
      </c>
      <c r="K42" s="42">
        <f t="shared" si="14"/>
        <v>50</v>
      </c>
      <c r="L42" s="34">
        <f t="shared" si="15"/>
        <v>8.0515297906602251E-2</v>
      </c>
      <c r="M42" s="55"/>
    </row>
    <row r="43" spans="1:13" ht="18.75" x14ac:dyDescent="0.25">
      <c r="A43" s="20" t="s">
        <v>140</v>
      </c>
      <c r="B43" s="8"/>
      <c r="C43" s="8"/>
      <c r="D43" s="8"/>
      <c r="E43" s="10"/>
      <c r="F43" s="10"/>
      <c r="G43" s="10">
        <f t="shared" si="12"/>
        <v>0</v>
      </c>
      <c r="H43" s="12">
        <v>7</v>
      </c>
      <c r="I43" s="12">
        <v>9</v>
      </c>
      <c r="J43" s="12">
        <f t="shared" si="13"/>
        <v>16</v>
      </c>
      <c r="K43" s="42">
        <f t="shared" si="14"/>
        <v>16</v>
      </c>
      <c r="L43" s="34">
        <f t="shared" si="15"/>
        <v>2.5764895330112721E-2</v>
      </c>
      <c r="M43" s="55"/>
    </row>
    <row r="44" spans="1:13" ht="18.75" x14ac:dyDescent="0.25">
      <c r="A44" s="20" t="s">
        <v>141</v>
      </c>
      <c r="B44" s="8"/>
      <c r="C44" s="8"/>
      <c r="D44" s="8"/>
      <c r="E44" s="10"/>
      <c r="F44" s="10"/>
      <c r="G44" s="10">
        <f t="shared" si="12"/>
        <v>0</v>
      </c>
      <c r="H44" s="12">
        <v>17</v>
      </c>
      <c r="I44" s="12">
        <v>13</v>
      </c>
      <c r="J44" s="12">
        <f t="shared" si="13"/>
        <v>30</v>
      </c>
      <c r="K44" s="42">
        <f t="shared" si="14"/>
        <v>30</v>
      </c>
      <c r="L44" s="34">
        <f t="shared" si="15"/>
        <v>4.8309178743961352E-2</v>
      </c>
      <c r="M44" s="55"/>
    </row>
    <row r="45" spans="1:13" ht="18.75" x14ac:dyDescent="0.25">
      <c r="A45" s="20" t="s">
        <v>27</v>
      </c>
      <c r="B45" s="8"/>
      <c r="C45" s="8"/>
      <c r="D45" s="8">
        <f t="shared" si="16"/>
        <v>0</v>
      </c>
      <c r="E45" s="10">
        <v>1</v>
      </c>
      <c r="F45" s="10">
        <v>2</v>
      </c>
      <c r="G45" s="10">
        <f t="shared" si="12"/>
        <v>3</v>
      </c>
      <c r="H45" s="12">
        <v>16</v>
      </c>
      <c r="I45" s="12">
        <v>25</v>
      </c>
      <c r="J45" s="12">
        <f t="shared" si="13"/>
        <v>41</v>
      </c>
      <c r="K45" s="42">
        <f t="shared" si="14"/>
        <v>44</v>
      </c>
      <c r="L45" s="34">
        <f t="shared" si="15"/>
        <v>7.0853462157809979E-2</v>
      </c>
      <c r="M45" s="55"/>
    </row>
    <row r="46" spans="1:13" ht="18.75" x14ac:dyDescent="0.25">
      <c r="A46" s="20" t="s">
        <v>50</v>
      </c>
      <c r="B46" s="8">
        <v>30</v>
      </c>
      <c r="C46" s="8">
        <v>53</v>
      </c>
      <c r="D46" s="8">
        <f t="shared" si="16"/>
        <v>83</v>
      </c>
      <c r="E46" s="10"/>
      <c r="F46" s="10"/>
      <c r="G46" s="10">
        <f t="shared" si="12"/>
        <v>0</v>
      </c>
      <c r="H46" s="12">
        <v>32</v>
      </c>
      <c r="I46" s="12">
        <v>29</v>
      </c>
      <c r="J46" s="12">
        <f t="shared" si="13"/>
        <v>61</v>
      </c>
      <c r="K46" s="42">
        <f t="shared" si="14"/>
        <v>144</v>
      </c>
      <c r="L46" s="34">
        <f t="shared" si="15"/>
        <v>0.2318840579710145</v>
      </c>
      <c r="M46" s="55"/>
    </row>
    <row r="47" spans="1:13" ht="18.75" x14ac:dyDescent="0.25">
      <c r="A47" s="20" t="s">
        <v>51</v>
      </c>
      <c r="B47" s="8">
        <v>27</v>
      </c>
      <c r="C47" s="8">
        <v>19</v>
      </c>
      <c r="D47" s="8">
        <f t="shared" si="16"/>
        <v>46</v>
      </c>
      <c r="E47" s="10"/>
      <c r="F47" s="10"/>
      <c r="G47" s="10">
        <f t="shared" si="12"/>
        <v>0</v>
      </c>
      <c r="H47" s="12"/>
      <c r="I47" s="12"/>
      <c r="J47" s="12">
        <f t="shared" si="13"/>
        <v>0</v>
      </c>
      <c r="K47" s="42">
        <f t="shared" si="14"/>
        <v>46</v>
      </c>
      <c r="L47" s="34">
        <f t="shared" si="15"/>
        <v>7.407407407407407E-2</v>
      </c>
      <c r="M47" s="55"/>
    </row>
    <row r="48" spans="1:13" ht="18.75" x14ac:dyDescent="0.25">
      <c r="A48" s="20" t="s">
        <v>28</v>
      </c>
      <c r="B48" s="8"/>
      <c r="C48" s="8"/>
      <c r="D48" s="8">
        <f t="shared" si="16"/>
        <v>0</v>
      </c>
      <c r="E48" s="10"/>
      <c r="F48" s="10"/>
      <c r="G48" s="10">
        <f t="shared" si="12"/>
        <v>0</v>
      </c>
      <c r="H48" s="12">
        <v>8</v>
      </c>
      <c r="I48" s="12"/>
      <c r="J48" s="12">
        <f t="shared" si="13"/>
        <v>8</v>
      </c>
      <c r="K48" s="42">
        <f t="shared" si="14"/>
        <v>8</v>
      </c>
      <c r="L48" s="34">
        <f t="shared" si="15"/>
        <v>1.2882447665056361E-2</v>
      </c>
      <c r="M48" s="55"/>
    </row>
    <row r="49" spans="1:17" ht="18.75" x14ac:dyDescent="0.25">
      <c r="A49" s="20" t="s">
        <v>62</v>
      </c>
      <c r="B49" s="8">
        <v>21</v>
      </c>
      <c r="C49" s="8">
        <v>25</v>
      </c>
      <c r="D49" s="8">
        <f t="shared" si="16"/>
        <v>46</v>
      </c>
      <c r="E49" s="10">
        <v>35</v>
      </c>
      <c r="F49" s="10">
        <v>40</v>
      </c>
      <c r="G49" s="10">
        <f t="shared" si="12"/>
        <v>75</v>
      </c>
      <c r="H49" s="12">
        <v>22</v>
      </c>
      <c r="I49" s="12">
        <v>23</v>
      </c>
      <c r="J49" s="12">
        <f t="shared" si="13"/>
        <v>45</v>
      </c>
      <c r="K49" s="42">
        <f t="shared" si="14"/>
        <v>166</v>
      </c>
      <c r="L49" s="34">
        <f t="shared" si="15"/>
        <v>0.26731078904991951</v>
      </c>
      <c r="M49" s="55"/>
    </row>
    <row r="50" spans="1:17" ht="18.75" x14ac:dyDescent="0.25">
      <c r="A50" s="110" t="s">
        <v>142</v>
      </c>
      <c r="B50" s="8">
        <v>4</v>
      </c>
      <c r="C50" s="8">
        <v>4</v>
      </c>
      <c r="D50" s="8">
        <f t="shared" si="16"/>
        <v>8</v>
      </c>
      <c r="E50" s="10"/>
      <c r="F50" s="10"/>
      <c r="G50" s="10">
        <f t="shared" si="12"/>
        <v>0</v>
      </c>
      <c r="H50" s="12"/>
      <c r="I50" s="12"/>
      <c r="J50" s="12">
        <f t="shared" si="13"/>
        <v>0</v>
      </c>
      <c r="K50" s="42">
        <f t="shared" si="14"/>
        <v>8</v>
      </c>
      <c r="L50" s="34">
        <f t="shared" si="15"/>
        <v>1.2882447665056361E-2</v>
      </c>
      <c r="M50" s="55"/>
    </row>
    <row r="51" spans="1:17" ht="18.75" x14ac:dyDescent="0.25">
      <c r="A51" s="57" t="s">
        <v>19</v>
      </c>
      <c r="B51" s="24">
        <f t="shared" ref="B51:J51" si="17">SUM(B40:B50)</f>
        <v>82</v>
      </c>
      <c r="C51" s="24">
        <f t="shared" si="17"/>
        <v>101</v>
      </c>
      <c r="D51" s="24">
        <f t="shared" si="17"/>
        <v>183</v>
      </c>
      <c r="E51" s="10">
        <f>SUM(E40:E50)</f>
        <v>86</v>
      </c>
      <c r="F51" s="10">
        <f t="shared" si="17"/>
        <v>82</v>
      </c>
      <c r="G51" s="10">
        <f t="shared" si="17"/>
        <v>168</v>
      </c>
      <c r="H51" s="12">
        <f t="shared" si="17"/>
        <v>140</v>
      </c>
      <c r="I51" s="12">
        <f t="shared" si="17"/>
        <v>130</v>
      </c>
      <c r="J51" s="12">
        <f t="shared" si="17"/>
        <v>270</v>
      </c>
      <c r="K51" s="42">
        <f t="shared" ref="K51" si="18">D51+G51+J51</f>
        <v>621</v>
      </c>
      <c r="L51" s="61"/>
      <c r="M51" s="55"/>
      <c r="P51" s="72"/>
      <c r="Q51" s="72"/>
    </row>
    <row r="52" spans="1:17" ht="18.75" x14ac:dyDescent="0.25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P52" s="72"/>
      <c r="Q52" s="72"/>
    </row>
    <row r="53" spans="1:17" x14ac:dyDescent="0.25">
      <c r="A53" s="35"/>
      <c r="B53" s="26"/>
      <c r="C53" s="26"/>
      <c r="D53" s="26"/>
      <c r="E53" s="26"/>
      <c r="F53" s="26"/>
      <c r="G53" s="32"/>
      <c r="H53" s="32"/>
      <c r="P53" s="72"/>
      <c r="Q53" s="72"/>
    </row>
    <row r="54" spans="1:17" x14ac:dyDescent="0.25">
      <c r="P54" s="72"/>
      <c r="Q54" s="72"/>
    </row>
    <row r="55" spans="1:17" ht="18.75" x14ac:dyDescent="0.3">
      <c r="A55" s="129" t="s">
        <v>25</v>
      </c>
      <c r="B55" s="129"/>
      <c r="C55" s="129"/>
      <c r="D55" s="129"/>
      <c r="P55" s="72"/>
      <c r="Q55" s="72"/>
    </row>
    <row r="56" spans="1:17" ht="18.75" x14ac:dyDescent="0.3">
      <c r="A56" s="74"/>
      <c r="B56" s="153" t="s">
        <v>78</v>
      </c>
      <c r="C56" s="153"/>
      <c r="D56" s="153" t="s">
        <v>79</v>
      </c>
      <c r="E56" s="153"/>
      <c r="P56" s="72"/>
      <c r="Q56" s="72"/>
    </row>
    <row r="57" spans="1:17" ht="18.75" x14ac:dyDescent="0.25">
      <c r="A57" s="31"/>
      <c r="B57" s="19" t="s">
        <v>20</v>
      </c>
      <c r="C57" s="19" t="s">
        <v>21</v>
      </c>
      <c r="D57" s="19" t="s">
        <v>20</v>
      </c>
      <c r="E57" s="19" t="s">
        <v>21</v>
      </c>
      <c r="F57" s="19" t="s">
        <v>19</v>
      </c>
      <c r="P57" s="72"/>
      <c r="Q57" s="72"/>
    </row>
    <row r="58" spans="1:17" x14ac:dyDescent="0.25">
      <c r="A58" s="20" t="s">
        <v>63</v>
      </c>
      <c r="B58" s="30"/>
      <c r="C58" s="30"/>
      <c r="D58" s="30">
        <v>2</v>
      </c>
      <c r="E58" s="30">
        <v>4</v>
      </c>
      <c r="F58" s="83">
        <f>SUM(B58:E58)</f>
        <v>6</v>
      </c>
    </row>
    <row r="59" spans="1:17" x14ac:dyDescent="0.25">
      <c r="A59" s="20" t="s">
        <v>143</v>
      </c>
      <c r="B59" s="30"/>
      <c r="C59" s="30"/>
      <c r="D59" s="30">
        <v>13</v>
      </c>
      <c r="E59" s="30">
        <v>11</v>
      </c>
      <c r="F59" s="83">
        <f t="shared" ref="F59:F65" si="19">SUM(B59:E59)</f>
        <v>24</v>
      </c>
    </row>
    <row r="60" spans="1:17" x14ac:dyDescent="0.25">
      <c r="A60" s="20" t="s">
        <v>144</v>
      </c>
      <c r="B60" s="30"/>
      <c r="C60" s="30"/>
      <c r="D60" s="30">
        <v>22</v>
      </c>
      <c r="E60" s="30">
        <v>6</v>
      </c>
      <c r="F60" s="83">
        <f t="shared" si="19"/>
        <v>28</v>
      </c>
    </row>
    <row r="61" spans="1:17" x14ac:dyDescent="0.25">
      <c r="A61" s="20" t="s">
        <v>64</v>
      </c>
      <c r="B61" s="30"/>
      <c r="C61" s="30"/>
      <c r="D61" s="30">
        <v>13</v>
      </c>
      <c r="E61" s="30">
        <v>6</v>
      </c>
      <c r="F61" s="83">
        <f t="shared" si="19"/>
        <v>19</v>
      </c>
    </row>
    <row r="62" spans="1:17" x14ac:dyDescent="0.25">
      <c r="A62" s="20" t="s">
        <v>65</v>
      </c>
      <c r="B62" s="30">
        <v>16</v>
      </c>
      <c r="C62" s="30">
        <v>20</v>
      </c>
      <c r="D62" s="30">
        <v>21</v>
      </c>
      <c r="E62" s="30">
        <v>15</v>
      </c>
      <c r="F62" s="83">
        <f t="shared" si="19"/>
        <v>72</v>
      </c>
    </row>
    <row r="63" spans="1:17" x14ac:dyDescent="0.25">
      <c r="A63" s="20" t="s">
        <v>67</v>
      </c>
      <c r="B63" s="30">
        <v>3</v>
      </c>
      <c r="C63" s="30">
        <v>6</v>
      </c>
      <c r="D63" s="30">
        <v>8</v>
      </c>
      <c r="E63" s="30">
        <v>2</v>
      </c>
      <c r="F63" s="83">
        <f t="shared" si="19"/>
        <v>19</v>
      </c>
    </row>
    <row r="64" spans="1:17" x14ac:dyDescent="0.25">
      <c r="A64" s="20" t="s">
        <v>66</v>
      </c>
      <c r="B64" s="30"/>
      <c r="C64" s="30"/>
      <c r="D64" s="30">
        <v>3</v>
      </c>
      <c r="E64" s="30">
        <v>7</v>
      </c>
      <c r="F64" s="83">
        <f t="shared" si="19"/>
        <v>10</v>
      </c>
    </row>
    <row r="65" spans="1:23" x14ac:dyDescent="0.25">
      <c r="A65" s="20" t="s">
        <v>19</v>
      </c>
      <c r="B65" s="30">
        <f>SUM(B58:B64)</f>
        <v>19</v>
      </c>
      <c r="C65" s="30">
        <f>SUM(C58:C64)</f>
        <v>26</v>
      </c>
      <c r="D65" s="30">
        <f>SUM(D58:D64)</f>
        <v>82</v>
      </c>
      <c r="E65" s="30">
        <f>SUM(E58:E64)</f>
        <v>51</v>
      </c>
      <c r="F65" s="83">
        <f t="shared" si="19"/>
        <v>178</v>
      </c>
    </row>
    <row r="66" spans="1:23" x14ac:dyDescent="0.25">
      <c r="A66" s="25"/>
      <c r="B66" s="75"/>
      <c r="C66" s="75"/>
      <c r="D66" s="66"/>
    </row>
    <row r="67" spans="1:23" ht="25.5" customHeight="1" x14ac:dyDescent="0.25">
      <c r="A67" s="152"/>
      <c r="B67" s="152"/>
      <c r="C67" s="75"/>
      <c r="D67" s="66"/>
    </row>
    <row r="68" spans="1:23" x14ac:dyDescent="0.25">
      <c r="A68" s="25"/>
      <c r="B68" s="75"/>
      <c r="C68" s="75"/>
      <c r="D68" s="66"/>
    </row>
    <row r="69" spans="1:23" ht="18.75" x14ac:dyDescent="0.3">
      <c r="A69" s="129" t="s">
        <v>68</v>
      </c>
      <c r="B69" s="129"/>
      <c r="C69" s="129"/>
      <c r="D69" s="129"/>
    </row>
    <row r="70" spans="1:23" ht="18.75" x14ac:dyDescent="0.3">
      <c r="A70" s="76"/>
      <c r="B70" s="76"/>
      <c r="C70" s="76"/>
      <c r="D70" s="76"/>
    </row>
    <row r="71" spans="1:23" ht="15.75" x14ac:dyDescent="0.25">
      <c r="A71" s="64"/>
      <c r="B71" s="130" t="s">
        <v>31</v>
      </c>
      <c r="C71" s="130" t="s">
        <v>30</v>
      </c>
      <c r="D71" s="47"/>
      <c r="E71" s="155"/>
      <c r="F71" s="155"/>
      <c r="G71" s="155"/>
      <c r="H71" s="156"/>
      <c r="I71" s="156"/>
      <c r="J71" s="156"/>
    </row>
    <row r="72" spans="1:23" ht="21.75" customHeight="1" x14ac:dyDescent="0.25">
      <c r="A72" s="125"/>
      <c r="B72" s="131"/>
      <c r="C72" s="131"/>
      <c r="D72" s="128"/>
      <c r="E72" s="128"/>
      <c r="F72" s="128"/>
      <c r="G72" s="128"/>
      <c r="H72" s="128"/>
      <c r="I72" s="128"/>
      <c r="J72" s="128"/>
    </row>
    <row r="73" spans="1:23" x14ac:dyDescent="0.25">
      <c r="A73" s="126" t="s">
        <v>156</v>
      </c>
      <c r="B73" s="42">
        <v>21</v>
      </c>
      <c r="C73" s="34">
        <f>B73/$B$76</f>
        <v>0.31343283582089554</v>
      </c>
      <c r="D73" s="26"/>
      <c r="E73" s="27"/>
      <c r="F73" s="27"/>
      <c r="G73" s="27"/>
      <c r="H73" s="17"/>
      <c r="I73" s="17"/>
      <c r="J73" s="17"/>
    </row>
    <row r="74" spans="1:23" x14ac:dyDescent="0.25">
      <c r="A74" s="126" t="s">
        <v>145</v>
      </c>
      <c r="B74" s="42">
        <v>31</v>
      </c>
      <c r="C74" s="34">
        <f>B74/$B$76</f>
        <v>0.46268656716417911</v>
      </c>
      <c r="D74" s="26"/>
      <c r="E74" s="27"/>
      <c r="F74" s="27"/>
      <c r="G74" s="27"/>
      <c r="H74" s="17"/>
      <c r="I74" s="17"/>
      <c r="J74" s="17"/>
    </row>
    <row r="75" spans="1:23" x14ac:dyDescent="0.25">
      <c r="A75" s="126" t="s">
        <v>157</v>
      </c>
      <c r="B75" s="42">
        <v>15</v>
      </c>
      <c r="C75" s="34">
        <f>B75/$B$76</f>
        <v>0.22388059701492538</v>
      </c>
      <c r="D75" s="26"/>
      <c r="E75" s="27"/>
      <c r="F75" s="27"/>
      <c r="G75" s="27"/>
      <c r="H75" s="17"/>
      <c r="I75" s="17"/>
      <c r="J75" s="17"/>
    </row>
    <row r="76" spans="1:23" x14ac:dyDescent="0.25">
      <c r="A76" s="127" t="s">
        <v>19</v>
      </c>
      <c r="B76" s="42">
        <f>SUM(B73:B75)</f>
        <v>67</v>
      </c>
      <c r="C76" s="61"/>
      <c r="D76" s="47"/>
      <c r="E76" s="27"/>
      <c r="F76" s="27"/>
      <c r="G76" s="27"/>
      <c r="H76" s="17"/>
      <c r="I76" s="17"/>
      <c r="J76" s="17"/>
    </row>
    <row r="77" spans="1:23" x14ac:dyDescent="0.25">
      <c r="A77" s="25"/>
      <c r="B77" s="66"/>
      <c r="C77" s="66"/>
      <c r="D77" s="66"/>
    </row>
    <row r="78" spans="1:23" x14ac:dyDescent="0.25">
      <c r="R78" s="32"/>
      <c r="S78" s="32"/>
      <c r="T78" s="32"/>
      <c r="U78" s="32"/>
      <c r="V78" s="32"/>
      <c r="W78" s="32"/>
    </row>
    <row r="79" spans="1:23" x14ac:dyDescent="0.25">
      <c r="R79" s="32"/>
      <c r="S79" s="32"/>
      <c r="T79" s="32"/>
      <c r="U79" s="32"/>
      <c r="V79" s="32"/>
      <c r="W79" s="32"/>
    </row>
    <row r="80" spans="1:23" ht="18.75" x14ac:dyDescent="0.3">
      <c r="A80" s="147" t="s">
        <v>69</v>
      </c>
      <c r="B80" s="147"/>
      <c r="C80" s="147"/>
      <c r="D80" s="147"/>
      <c r="E80" s="147"/>
      <c r="F80" s="147"/>
      <c r="G80" s="147"/>
      <c r="H80" s="147"/>
      <c r="I80" s="147"/>
      <c r="J80" s="147"/>
    </row>
    <row r="81" spans="1:24" ht="18.75" x14ac:dyDescent="0.3">
      <c r="A81" s="77"/>
      <c r="B81" s="77"/>
      <c r="C81" s="77"/>
      <c r="D81" s="77"/>
      <c r="E81" s="77"/>
      <c r="F81" s="77"/>
      <c r="G81" s="77"/>
      <c r="H81" s="77"/>
      <c r="I81" s="77"/>
      <c r="J81" s="77"/>
    </row>
    <row r="82" spans="1:24" ht="18.75" x14ac:dyDescent="0.3">
      <c r="A82" s="77"/>
      <c r="B82" s="77"/>
      <c r="C82" s="77"/>
      <c r="D82" s="77"/>
      <c r="E82" s="77"/>
      <c r="F82" s="77"/>
      <c r="G82" s="77"/>
      <c r="H82" s="77"/>
      <c r="I82" s="77"/>
      <c r="J82" s="77"/>
    </row>
    <row r="83" spans="1:24" ht="15.75" x14ac:dyDescent="0.25">
      <c r="A83" s="148" t="s">
        <v>73</v>
      </c>
      <c r="B83" s="149" t="s">
        <v>75</v>
      </c>
      <c r="C83" s="150"/>
      <c r="D83" s="151"/>
      <c r="E83" s="149" t="s">
        <v>76</v>
      </c>
      <c r="F83" s="150"/>
      <c r="G83" s="151"/>
      <c r="H83" s="149" t="s">
        <v>77</v>
      </c>
      <c r="I83" s="150"/>
      <c r="J83" s="151"/>
    </row>
    <row r="84" spans="1:24" ht="38.25" x14ac:dyDescent="0.25">
      <c r="A84" s="148"/>
      <c r="B84" s="71" t="s">
        <v>20</v>
      </c>
      <c r="C84" s="71" t="s">
        <v>21</v>
      </c>
      <c r="D84" s="71" t="s">
        <v>81</v>
      </c>
      <c r="E84" s="19" t="s">
        <v>20</v>
      </c>
      <c r="F84" s="19" t="s">
        <v>21</v>
      </c>
      <c r="G84" s="71" t="s">
        <v>81</v>
      </c>
      <c r="H84" s="19" t="s">
        <v>20</v>
      </c>
      <c r="I84" s="19" t="s">
        <v>21</v>
      </c>
      <c r="J84" s="71" t="s">
        <v>81</v>
      </c>
    </row>
    <row r="85" spans="1:24" x14ac:dyDescent="0.25">
      <c r="A85" s="44" t="s">
        <v>74</v>
      </c>
      <c r="B85" s="79">
        <v>32.1</v>
      </c>
      <c r="C85" s="79">
        <v>31.5</v>
      </c>
      <c r="D85" s="80">
        <f>AVERAGE(B85:C85)</f>
        <v>31.8</v>
      </c>
      <c r="E85" s="79">
        <v>33.5</v>
      </c>
      <c r="F85" s="79">
        <v>31.2</v>
      </c>
      <c r="G85" s="80">
        <f>AVERAGE(E85:F85)</f>
        <v>32.35</v>
      </c>
      <c r="H85" s="79">
        <v>26.6</v>
      </c>
      <c r="I85" s="79">
        <v>28.7</v>
      </c>
      <c r="J85" s="80">
        <f>AVERAGE(H85:I85)</f>
        <v>27.65</v>
      </c>
    </row>
    <row r="86" spans="1:24" x14ac:dyDescent="0.25">
      <c r="A86" s="44" t="s">
        <v>80</v>
      </c>
      <c r="B86" s="81">
        <v>117</v>
      </c>
      <c r="C86" s="81">
        <v>178</v>
      </c>
      <c r="D86" s="82">
        <f>SUM(B86:C86)</f>
        <v>295</v>
      </c>
      <c r="E86" s="81">
        <v>124</v>
      </c>
      <c r="F86" s="81">
        <v>174</v>
      </c>
      <c r="G86" s="82">
        <f>SUM(E86:F86)</f>
        <v>298</v>
      </c>
      <c r="H86" s="81">
        <v>1357</v>
      </c>
      <c r="I86" s="81">
        <v>1237</v>
      </c>
      <c r="J86" s="82">
        <f>SUM(H86:I86)</f>
        <v>2594</v>
      </c>
    </row>
    <row r="87" spans="1:24" ht="18.75" x14ac:dyDescent="0.3">
      <c r="A87" s="77"/>
      <c r="B87" s="77"/>
      <c r="C87" s="77"/>
      <c r="D87" s="77"/>
      <c r="E87" s="77"/>
      <c r="F87" s="77"/>
      <c r="G87" s="77"/>
      <c r="H87" s="77"/>
      <c r="I87" s="77"/>
      <c r="J87" s="77"/>
    </row>
    <row r="88" spans="1:24" ht="18.75" x14ac:dyDescent="0.3">
      <c r="A88" s="77"/>
      <c r="B88" s="77"/>
      <c r="C88" s="77"/>
      <c r="D88" s="77"/>
      <c r="E88" s="77"/>
      <c r="F88" s="77"/>
      <c r="G88" s="77"/>
      <c r="H88" s="77"/>
      <c r="I88" s="77"/>
      <c r="J88" s="77"/>
    </row>
    <row r="89" spans="1:24" x14ac:dyDescent="0.25">
      <c r="A89" s="143" t="s">
        <v>15</v>
      </c>
      <c r="B89" s="132" t="s">
        <v>16</v>
      </c>
      <c r="C89" s="133"/>
      <c r="D89" s="134"/>
      <c r="E89" s="135" t="s">
        <v>17</v>
      </c>
      <c r="F89" s="136"/>
      <c r="G89" s="137"/>
      <c r="H89" s="138" t="s">
        <v>18</v>
      </c>
      <c r="I89" s="139"/>
      <c r="J89" s="140"/>
      <c r="K89" s="145" t="s">
        <v>31</v>
      </c>
      <c r="L89" s="73"/>
    </row>
    <row r="90" spans="1:24" x14ac:dyDescent="0.25">
      <c r="A90" s="143"/>
      <c r="B90" s="71" t="s">
        <v>20</v>
      </c>
      <c r="C90" s="19" t="s">
        <v>21</v>
      </c>
      <c r="D90" s="19" t="s">
        <v>19</v>
      </c>
      <c r="E90" s="19" t="s">
        <v>20</v>
      </c>
      <c r="F90" s="19" t="s">
        <v>21</v>
      </c>
      <c r="G90" s="19" t="s">
        <v>19</v>
      </c>
      <c r="H90" s="19" t="s">
        <v>20</v>
      </c>
      <c r="I90" s="19" t="s">
        <v>21</v>
      </c>
      <c r="J90" s="33" t="s">
        <v>19</v>
      </c>
      <c r="K90" s="146"/>
      <c r="L90" s="19" t="s">
        <v>33</v>
      </c>
    </row>
    <row r="91" spans="1:24" x14ac:dyDescent="0.25">
      <c r="A91" s="44" t="s">
        <v>70</v>
      </c>
      <c r="B91" s="8">
        <v>0</v>
      </c>
      <c r="C91" s="8">
        <v>1</v>
      </c>
      <c r="D91" s="8">
        <f>SUM(B91:C91)</f>
        <v>1</v>
      </c>
      <c r="E91" s="10">
        <v>24</v>
      </c>
      <c r="F91" s="10">
        <v>15</v>
      </c>
      <c r="G91" s="10">
        <f>SUM(E91:F91)</f>
        <v>39</v>
      </c>
      <c r="H91" s="12">
        <v>69</v>
      </c>
      <c r="I91" s="12">
        <v>24</v>
      </c>
      <c r="J91" s="45">
        <f>SUM(H91:I91)</f>
        <v>93</v>
      </c>
      <c r="K91" s="46">
        <f>D91+G91+J91</f>
        <v>133</v>
      </c>
      <c r="L91" s="56">
        <f>(F91+I91)/K91</f>
        <v>0.2932330827067669</v>
      </c>
      <c r="S91" s="51"/>
      <c r="T91" s="47"/>
      <c r="U91" s="48"/>
      <c r="V91" s="49"/>
      <c r="W91" s="50"/>
      <c r="X91" s="52"/>
    </row>
    <row r="92" spans="1:24" x14ac:dyDescent="0.25">
      <c r="A92" s="25"/>
      <c r="B92" s="26"/>
      <c r="C92" s="26"/>
      <c r="D92" s="26"/>
      <c r="E92" s="27"/>
      <c r="F92" s="27"/>
      <c r="G92" s="27"/>
      <c r="H92" s="17"/>
      <c r="I92" s="17"/>
      <c r="J92" s="17"/>
    </row>
    <row r="93" spans="1:24" x14ac:dyDescent="0.25">
      <c r="A93" s="28"/>
      <c r="I93" s="53"/>
    </row>
    <row r="94" spans="1:24" ht="18.75" x14ac:dyDescent="0.3">
      <c r="A94" s="147" t="s">
        <v>118</v>
      </c>
      <c r="B94" s="147"/>
      <c r="C94" s="147"/>
      <c r="D94" s="147"/>
      <c r="E94" s="147"/>
      <c r="F94" s="147"/>
      <c r="G94" s="147"/>
      <c r="H94" s="147"/>
      <c r="I94" s="147"/>
      <c r="J94" s="147"/>
    </row>
    <row r="95" spans="1:24" x14ac:dyDescent="0.25">
      <c r="A95" s="144"/>
      <c r="B95" s="144"/>
      <c r="C95" s="144"/>
      <c r="D95" s="144"/>
      <c r="E95" s="144"/>
      <c r="I95" s="144"/>
      <c r="J95" s="144"/>
      <c r="K95" s="144"/>
      <c r="L95" s="144"/>
      <c r="M95" s="144"/>
    </row>
    <row r="96" spans="1:24" x14ac:dyDescent="0.25">
      <c r="G96" s="106"/>
      <c r="Q96" s="29"/>
    </row>
    <row r="97" spans="1:8" x14ac:dyDescent="0.25">
      <c r="A97" s="105" t="s">
        <v>127</v>
      </c>
      <c r="B97" s="106" t="s">
        <v>128</v>
      </c>
      <c r="C97" s="106" t="s">
        <v>129</v>
      </c>
      <c r="D97" s="106" t="s">
        <v>130</v>
      </c>
      <c r="E97" s="106" t="s">
        <v>131</v>
      </c>
      <c r="F97" s="106" t="s">
        <v>132</v>
      </c>
      <c r="G97" s="106" t="s">
        <v>146</v>
      </c>
      <c r="H97" s="106" t="s">
        <v>158</v>
      </c>
    </row>
    <row r="98" spans="1:8" x14ac:dyDescent="0.25">
      <c r="A98" t="s">
        <v>119</v>
      </c>
      <c r="B98" s="78">
        <v>0.34350000000000003</v>
      </c>
      <c r="C98" s="78">
        <v>0.3508</v>
      </c>
      <c r="D98" s="78">
        <v>0.33279999999999998</v>
      </c>
      <c r="E98" s="78">
        <v>0.30530000000000002</v>
      </c>
      <c r="F98" s="78">
        <v>0.35039999999999999</v>
      </c>
      <c r="G98" s="78">
        <v>0.34799999999999998</v>
      </c>
      <c r="H98" s="78">
        <v>0.3498</v>
      </c>
    </row>
    <row r="99" spans="1:8" x14ac:dyDescent="0.25">
      <c r="A99" t="s">
        <v>120</v>
      </c>
      <c r="B99" s="78">
        <v>0.68689999999999996</v>
      </c>
      <c r="C99" s="78">
        <v>0.69479999999999997</v>
      </c>
      <c r="D99" s="78">
        <v>0.77210000000000001</v>
      </c>
      <c r="E99" s="78">
        <v>0.87549999999999994</v>
      </c>
      <c r="F99" s="78">
        <v>0.82020000000000004</v>
      </c>
      <c r="G99" s="78">
        <v>0.78210000000000002</v>
      </c>
      <c r="H99" s="78">
        <v>0.7944</v>
      </c>
    </row>
    <row r="100" spans="1:8" x14ac:dyDescent="0.25">
      <c r="A100" t="s">
        <v>121</v>
      </c>
      <c r="B100" s="78">
        <v>0.55589999999999995</v>
      </c>
      <c r="C100" s="78">
        <v>0.52339999999999998</v>
      </c>
      <c r="D100" s="78">
        <v>0.58760000000000001</v>
      </c>
      <c r="E100" s="78">
        <v>0.59640000000000004</v>
      </c>
      <c r="F100" s="78">
        <v>0.61599999999999999</v>
      </c>
      <c r="G100" s="78">
        <v>0.60170000000000001</v>
      </c>
      <c r="H100" s="78">
        <v>0.58130000000000004</v>
      </c>
    </row>
    <row r="101" spans="1:8" x14ac:dyDescent="0.25">
      <c r="A101" t="s">
        <v>122</v>
      </c>
      <c r="B101" s="78">
        <v>7.9899999999999999E-2</v>
      </c>
      <c r="C101" s="78">
        <v>6.4500000000000002E-2</v>
      </c>
      <c r="D101" s="78">
        <v>8.1699999999999995E-2</v>
      </c>
      <c r="E101" s="78">
        <v>7.1400000000000005E-2</v>
      </c>
      <c r="F101" s="78">
        <v>9.06E-2</v>
      </c>
      <c r="G101" s="78">
        <v>7.0900000000000005E-2</v>
      </c>
      <c r="H101" s="78">
        <v>0.1018</v>
      </c>
    </row>
    <row r="102" spans="1:8" x14ac:dyDescent="0.25">
      <c r="A102" t="s">
        <v>123</v>
      </c>
      <c r="B102" s="78">
        <v>0.38419999999999999</v>
      </c>
      <c r="C102" s="78">
        <v>0.50729999999999997</v>
      </c>
      <c r="D102" s="78">
        <v>0.44319999999999998</v>
      </c>
      <c r="E102" s="78">
        <v>0</v>
      </c>
      <c r="F102" s="78">
        <v>0.52680000000000005</v>
      </c>
      <c r="G102" s="78">
        <v>0.48530000000000001</v>
      </c>
      <c r="H102" s="78">
        <v>0.47889999999999999</v>
      </c>
    </row>
    <row r="103" spans="1:8" x14ac:dyDescent="0.25">
      <c r="A103" t="s">
        <v>124</v>
      </c>
      <c r="B103" s="78">
        <v>0.34839999999999999</v>
      </c>
      <c r="C103" s="78">
        <v>0.33119999999999999</v>
      </c>
      <c r="D103" s="78">
        <v>0.3488</v>
      </c>
      <c r="E103" s="78">
        <v>0.35510000000000003</v>
      </c>
      <c r="F103" s="78">
        <v>0.35610000000000003</v>
      </c>
      <c r="G103" s="78">
        <v>0.32350000000000001</v>
      </c>
      <c r="H103" s="78">
        <v>0.44440000000000002</v>
      </c>
    </row>
    <row r="104" spans="1:8" x14ac:dyDescent="0.25">
      <c r="A104" t="s">
        <v>125</v>
      </c>
      <c r="B104" s="78">
        <v>0.38169999999999998</v>
      </c>
      <c r="C104" s="78">
        <v>0.39150000000000001</v>
      </c>
      <c r="D104" s="78">
        <v>0.46960000000000002</v>
      </c>
      <c r="E104" s="78">
        <v>0.45</v>
      </c>
      <c r="F104" s="78">
        <v>0.47</v>
      </c>
      <c r="G104" s="78">
        <v>0.53</v>
      </c>
      <c r="H104" s="78">
        <v>0.4713</v>
      </c>
    </row>
    <row r="105" spans="1:8" x14ac:dyDescent="0.25">
      <c r="A105" t="s">
        <v>126</v>
      </c>
      <c r="B105" s="78">
        <v>0.42399999999999999</v>
      </c>
      <c r="C105" s="78">
        <v>0.41920000000000002</v>
      </c>
      <c r="D105" s="78">
        <v>0.40200000000000002</v>
      </c>
      <c r="E105" s="78">
        <v>0.34510000000000002</v>
      </c>
      <c r="F105" s="78">
        <v>0.378</v>
      </c>
      <c r="G105" s="78">
        <v>0.40300000000000002</v>
      </c>
      <c r="H105" s="78">
        <v>0.38850000000000001</v>
      </c>
    </row>
    <row r="106" spans="1:8" x14ac:dyDescent="0.25">
      <c r="A106" t="s">
        <v>133</v>
      </c>
      <c r="B106" s="78">
        <f>AVERAGE(B98:B105)</f>
        <v>0.40056249999999999</v>
      </c>
      <c r="C106" s="78">
        <f t="shared" ref="C106:F106" si="20">AVERAGE(C98:C105)</f>
        <v>0.41033750000000002</v>
      </c>
      <c r="D106" s="78">
        <f t="shared" si="20"/>
        <v>0.42972500000000002</v>
      </c>
      <c r="E106" s="78">
        <f t="shared" si="20"/>
        <v>0.37485000000000002</v>
      </c>
      <c r="F106" s="78">
        <f t="shared" si="20"/>
        <v>0.45101250000000004</v>
      </c>
      <c r="G106" s="78">
        <f>SUBTOTAL(101,G98:G105)</f>
        <v>0.44306250000000008</v>
      </c>
      <c r="H106" s="78">
        <f>SUBTOTAL(101,H98:H105)</f>
        <v>0.45129999999999998</v>
      </c>
    </row>
  </sheetData>
  <mergeCells count="42">
    <mergeCell ref="A67:B67"/>
    <mergeCell ref="B56:C56"/>
    <mergeCell ref="D56:E56"/>
    <mergeCell ref="J1:M1"/>
    <mergeCell ref="C71:C72"/>
    <mergeCell ref="A69:D69"/>
    <mergeCell ref="E71:G71"/>
    <mergeCell ref="H71:J71"/>
    <mergeCell ref="B71:B72"/>
    <mergeCell ref="L10:L11"/>
    <mergeCell ref="A7:K7"/>
    <mergeCell ref="A10:A11"/>
    <mergeCell ref="B10:D10"/>
    <mergeCell ref="E10:G10"/>
    <mergeCell ref="H10:J10"/>
    <mergeCell ref="K10:K11"/>
    <mergeCell ref="A83:A84"/>
    <mergeCell ref="B83:D83"/>
    <mergeCell ref="E83:G83"/>
    <mergeCell ref="H83:J83"/>
    <mergeCell ref="A80:J80"/>
    <mergeCell ref="A89:A90"/>
    <mergeCell ref="B89:D89"/>
    <mergeCell ref="E89:G89"/>
    <mergeCell ref="H89:J89"/>
    <mergeCell ref="A95:E95"/>
    <mergeCell ref="I95:M95"/>
    <mergeCell ref="K89:K90"/>
    <mergeCell ref="A94:J94"/>
    <mergeCell ref="A55:D55"/>
    <mergeCell ref="L20:L21"/>
    <mergeCell ref="B38:D38"/>
    <mergeCell ref="E38:G38"/>
    <mergeCell ref="H38:J38"/>
    <mergeCell ref="K38:K39"/>
    <mergeCell ref="L38:L39"/>
    <mergeCell ref="A36:L36"/>
    <mergeCell ref="A20:A21"/>
    <mergeCell ref="B20:D20"/>
    <mergeCell ref="E20:G20"/>
    <mergeCell ref="H20:J20"/>
    <mergeCell ref="K20:K21"/>
  </mergeCells>
  <phoneticPr fontId="43" type="noConversion"/>
  <pageMargins left="0.7" right="0.7" top="0.75" bottom="0.75" header="0.3" footer="0.3"/>
  <pageSetup paperSize="9" orientation="portrait" r:id="rId1"/>
  <ignoredErrors>
    <ignoredError sqref="J31" formulaRange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96E70-34D7-493A-9C86-48925185B7D9}">
  <dimension ref="A1:Q42"/>
  <sheetViews>
    <sheetView workbookViewId="0">
      <selection activeCell="F4" sqref="F4"/>
    </sheetView>
  </sheetViews>
  <sheetFormatPr baseColWidth="10" defaultRowHeight="15" x14ac:dyDescent="0.25"/>
  <cols>
    <col min="1" max="1" width="37.7109375" customWidth="1"/>
    <col min="2" max="2" width="16.140625" customWidth="1"/>
    <col min="6" max="6" width="22.85546875" customWidth="1"/>
    <col min="11" max="11" width="14.7109375" bestFit="1" customWidth="1"/>
    <col min="12" max="12" width="19.42578125" customWidth="1"/>
  </cols>
  <sheetData>
    <row r="1" spans="1:15" ht="49.5" customHeight="1" thickBot="1" x14ac:dyDescent="0.3">
      <c r="A1" s="1"/>
      <c r="B1" s="2"/>
      <c r="C1" s="3"/>
      <c r="D1" s="36"/>
      <c r="E1" s="4"/>
      <c r="F1" s="4"/>
      <c r="G1" s="4"/>
      <c r="H1" s="4"/>
      <c r="I1" s="4"/>
      <c r="J1" s="3"/>
      <c r="K1" s="3"/>
      <c r="L1" s="161" t="s">
        <v>0</v>
      </c>
      <c r="M1" s="161"/>
      <c r="N1" s="161"/>
      <c r="O1" s="161"/>
    </row>
    <row r="2" spans="1:15" ht="19.5" customHeight="1" x14ac:dyDescent="0.25">
      <c r="A2" s="37"/>
      <c r="B2" s="38"/>
      <c r="D2" s="39"/>
      <c r="E2" s="40"/>
      <c r="F2" s="40"/>
      <c r="G2" s="40"/>
      <c r="H2" s="40"/>
      <c r="I2" s="40"/>
      <c r="J2" s="41"/>
      <c r="K2" s="41"/>
      <c r="L2" s="41"/>
    </row>
    <row r="3" spans="1:15" ht="19.5" customHeight="1" x14ac:dyDescent="0.35">
      <c r="A3" s="5" t="s">
        <v>154</v>
      </c>
      <c r="B3" s="38"/>
      <c r="D3" s="39"/>
      <c r="E3" s="40"/>
      <c r="F3" s="40"/>
      <c r="G3" s="40"/>
      <c r="H3" s="40"/>
      <c r="I3" s="40"/>
      <c r="J3" s="41"/>
      <c r="K3" s="41"/>
      <c r="L3" s="41"/>
    </row>
    <row r="4" spans="1:15" ht="19.5" customHeight="1" x14ac:dyDescent="0.25">
      <c r="A4" s="6" t="s">
        <v>1</v>
      </c>
      <c r="B4" s="38"/>
      <c r="D4" s="39"/>
      <c r="E4" s="40"/>
      <c r="F4" s="40"/>
      <c r="G4" s="40"/>
      <c r="H4" s="40"/>
      <c r="I4" s="40"/>
      <c r="J4" s="41"/>
      <c r="K4" s="41"/>
      <c r="L4" s="41"/>
    </row>
    <row r="5" spans="1:15" ht="15" customHeight="1" x14ac:dyDescent="0.25">
      <c r="A5" s="109" t="s">
        <v>155</v>
      </c>
      <c r="B5" s="38"/>
      <c r="D5" s="39"/>
      <c r="E5" s="40"/>
      <c r="F5" s="40"/>
      <c r="G5" s="40"/>
      <c r="H5" s="40"/>
      <c r="I5" s="40"/>
      <c r="J5" s="41"/>
      <c r="K5" s="41"/>
      <c r="L5" s="41"/>
    </row>
    <row r="6" spans="1:15" ht="18.75" x14ac:dyDescent="0.3">
      <c r="A6" s="162" t="s">
        <v>83</v>
      </c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</row>
    <row r="7" spans="1:15" ht="15.75" x14ac:dyDescent="0.25">
      <c r="A7" s="157" t="s">
        <v>84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</row>
    <row r="8" spans="1:15" ht="15.75" x14ac:dyDescent="0.25">
      <c r="A8" s="112"/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</row>
    <row r="9" spans="1:15" ht="15.75" x14ac:dyDescent="0.25">
      <c r="A9" s="112"/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</row>
    <row r="10" spans="1:15" ht="15.75" x14ac:dyDescent="0.25">
      <c r="A10" s="114" t="s">
        <v>150</v>
      </c>
      <c r="B10" s="112"/>
      <c r="C10" s="112"/>
      <c r="D10" s="112"/>
      <c r="E10" s="112"/>
      <c r="F10" s="114" t="s">
        <v>152</v>
      </c>
      <c r="G10" s="112"/>
      <c r="H10" s="112"/>
      <c r="I10" s="112"/>
      <c r="J10" s="112"/>
      <c r="K10" s="115" t="s">
        <v>174</v>
      </c>
      <c r="L10" s="112"/>
      <c r="M10" s="112"/>
      <c r="N10" s="112"/>
      <c r="O10" s="112"/>
    </row>
    <row r="11" spans="1:15" ht="15.75" x14ac:dyDescent="0.25">
      <c r="A11" s="86" t="s">
        <v>85</v>
      </c>
      <c r="B11" s="86" t="s">
        <v>151</v>
      </c>
      <c r="C11" s="86" t="s">
        <v>20</v>
      </c>
      <c r="D11" s="86" t="s">
        <v>21</v>
      </c>
      <c r="E11" s="112"/>
      <c r="F11" s="86" t="s">
        <v>85</v>
      </c>
      <c r="G11" s="86" t="s">
        <v>151</v>
      </c>
      <c r="H11" s="86" t="s">
        <v>20</v>
      </c>
      <c r="I11" s="86" t="s">
        <v>21</v>
      </c>
      <c r="J11" s="87"/>
      <c r="K11" s="86" t="s">
        <v>85</v>
      </c>
      <c r="L11" s="86" t="s">
        <v>151</v>
      </c>
      <c r="M11" s="86" t="s">
        <v>20</v>
      </c>
      <c r="N11" s="86" t="s">
        <v>21</v>
      </c>
      <c r="O11" s="112"/>
    </row>
    <row r="12" spans="1:15" ht="15.75" x14ac:dyDescent="0.25">
      <c r="A12" s="116" t="s">
        <v>87</v>
      </c>
      <c r="B12" s="117">
        <v>53</v>
      </c>
      <c r="C12" s="117">
        <v>781</v>
      </c>
      <c r="D12" s="117">
        <v>20</v>
      </c>
      <c r="E12" s="112"/>
      <c r="F12" s="116" t="s">
        <v>86</v>
      </c>
      <c r="G12" s="117">
        <v>3</v>
      </c>
      <c r="H12" s="117">
        <v>36</v>
      </c>
      <c r="I12" s="117"/>
      <c r="J12" s="113"/>
      <c r="K12" s="118" t="s">
        <v>87</v>
      </c>
      <c r="L12" s="117">
        <v>2</v>
      </c>
      <c r="M12" s="117">
        <v>22</v>
      </c>
      <c r="N12" s="117">
        <v>0</v>
      </c>
      <c r="O12" s="112"/>
    </row>
    <row r="13" spans="1:15" ht="15.75" x14ac:dyDescent="0.25">
      <c r="A13" s="116" t="s">
        <v>169</v>
      </c>
      <c r="B13" s="117">
        <v>21</v>
      </c>
      <c r="C13" s="117">
        <v>229</v>
      </c>
      <c r="D13" s="117"/>
      <c r="E13" s="112"/>
      <c r="F13" s="116" t="s">
        <v>172</v>
      </c>
      <c r="G13" s="117">
        <v>4</v>
      </c>
      <c r="H13" s="117">
        <v>64</v>
      </c>
      <c r="I13" s="117"/>
      <c r="J13" s="113"/>
      <c r="K13" s="118" t="s">
        <v>169</v>
      </c>
      <c r="L13" s="117">
        <v>8</v>
      </c>
      <c r="M13" s="117">
        <v>116</v>
      </c>
      <c r="N13" s="117">
        <v>4</v>
      </c>
      <c r="O13" s="112"/>
    </row>
    <row r="14" spans="1:15" ht="15.75" x14ac:dyDescent="0.25">
      <c r="A14" s="116" t="s">
        <v>170</v>
      </c>
      <c r="B14" s="117">
        <v>2</v>
      </c>
      <c r="C14" s="117"/>
      <c r="D14" s="117">
        <v>24</v>
      </c>
      <c r="E14" s="112"/>
      <c r="F14" s="118" t="s">
        <v>173</v>
      </c>
      <c r="G14" s="117">
        <v>2</v>
      </c>
      <c r="H14" s="117">
        <v>24</v>
      </c>
      <c r="I14" s="117"/>
      <c r="J14" s="113"/>
      <c r="K14" s="118" t="s">
        <v>19</v>
      </c>
      <c r="L14" s="117">
        <f>SUM(L12:L13)</f>
        <v>10</v>
      </c>
      <c r="M14" s="117">
        <f t="shared" ref="M14:N14" si="0">SUM(M12:M13)</f>
        <v>138</v>
      </c>
      <c r="N14" s="117">
        <f t="shared" si="0"/>
        <v>4</v>
      </c>
      <c r="O14" s="112"/>
    </row>
    <row r="15" spans="1:15" ht="15.75" x14ac:dyDescent="0.25">
      <c r="A15" s="116" t="s">
        <v>86</v>
      </c>
      <c r="B15" s="117">
        <v>8</v>
      </c>
      <c r="C15" s="117">
        <v>96</v>
      </c>
      <c r="D15" s="117"/>
      <c r="E15" s="112"/>
      <c r="F15" s="118" t="s">
        <v>171</v>
      </c>
      <c r="G15" s="117">
        <v>3</v>
      </c>
      <c r="H15" s="117">
        <v>24</v>
      </c>
      <c r="I15" s="117">
        <v>12</v>
      </c>
      <c r="J15" s="112"/>
      <c r="O15" s="112"/>
    </row>
    <row r="16" spans="1:15" ht="15.75" x14ac:dyDescent="0.25">
      <c r="A16" s="116" t="s">
        <v>27</v>
      </c>
      <c r="B16" s="117">
        <v>18</v>
      </c>
      <c r="C16" s="117">
        <v>15</v>
      </c>
      <c r="D16" s="117">
        <v>3</v>
      </c>
      <c r="E16" s="112"/>
      <c r="F16" s="118" t="s">
        <v>19</v>
      </c>
      <c r="G16" s="117">
        <f>SUM(G12:G15)</f>
        <v>12</v>
      </c>
      <c r="H16" s="117">
        <f t="shared" ref="H16:I16" si="1">SUM(H12:H15)</f>
        <v>148</v>
      </c>
      <c r="I16" s="117">
        <f t="shared" si="1"/>
        <v>12</v>
      </c>
      <c r="J16" s="112"/>
      <c r="K16" s="115" t="s">
        <v>175</v>
      </c>
      <c r="L16" s="112"/>
      <c r="M16" s="112"/>
      <c r="N16" s="112"/>
      <c r="O16" s="112"/>
    </row>
    <row r="17" spans="1:17" ht="15.75" x14ac:dyDescent="0.25">
      <c r="A17" s="116" t="s">
        <v>171</v>
      </c>
      <c r="B17" s="117">
        <v>5</v>
      </c>
      <c r="C17" s="117">
        <v>45</v>
      </c>
      <c r="D17" s="117">
        <v>15</v>
      </c>
      <c r="E17" s="112"/>
      <c r="F17" s="112"/>
      <c r="G17" s="112"/>
      <c r="H17" s="112"/>
      <c r="I17" s="112"/>
      <c r="J17" s="112"/>
      <c r="K17" s="86" t="s">
        <v>88</v>
      </c>
      <c r="L17" s="86" t="s">
        <v>20</v>
      </c>
      <c r="M17" s="86" t="s">
        <v>21</v>
      </c>
      <c r="N17" s="112"/>
      <c r="O17" s="112"/>
    </row>
    <row r="18" spans="1:17" ht="15.75" x14ac:dyDescent="0.25">
      <c r="A18" s="118" t="s">
        <v>19</v>
      </c>
      <c r="B18" s="117">
        <f>SUM(B12:B17)</f>
        <v>107</v>
      </c>
      <c r="C18" s="117">
        <f t="shared" ref="C18:D18" si="2">SUM(C12:C17)</f>
        <v>1166</v>
      </c>
      <c r="D18" s="117">
        <f t="shared" si="2"/>
        <v>62</v>
      </c>
      <c r="E18" s="112"/>
      <c r="F18" s="112"/>
      <c r="G18" s="112"/>
      <c r="H18" s="112"/>
      <c r="I18" s="112"/>
      <c r="J18" s="112"/>
      <c r="K18" s="118" t="s">
        <v>27</v>
      </c>
      <c r="L18" s="117">
        <v>15</v>
      </c>
      <c r="M18" s="117">
        <v>5</v>
      </c>
      <c r="N18" s="112"/>
      <c r="O18" s="112"/>
    </row>
    <row r="19" spans="1:17" ht="15.75" x14ac:dyDescent="0.25">
      <c r="A19" s="112"/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</row>
    <row r="20" spans="1:17" x14ac:dyDescent="0.25">
      <c r="F20" s="89"/>
      <c r="G20" s="48"/>
      <c r="H20" s="48"/>
      <c r="I20" s="48"/>
      <c r="J20" s="48"/>
      <c r="K20" s="48"/>
      <c r="L20" s="88"/>
      <c r="M20" s="49"/>
      <c r="N20" s="49"/>
      <c r="O20" s="49"/>
    </row>
    <row r="21" spans="1:17" x14ac:dyDescent="0.25">
      <c r="F21" s="89"/>
      <c r="G21" s="48"/>
      <c r="H21" s="48"/>
      <c r="I21" s="48"/>
      <c r="J21" s="48"/>
      <c r="K21" s="48"/>
      <c r="L21" s="88"/>
      <c r="M21" s="49"/>
      <c r="N21" s="49"/>
      <c r="O21" s="49"/>
    </row>
    <row r="23" spans="1:17" ht="15.75" x14ac:dyDescent="0.25">
      <c r="A23" s="157" t="s">
        <v>92</v>
      </c>
      <c r="B23" s="157"/>
      <c r="C23" s="157"/>
      <c r="D23" s="157"/>
      <c r="E23" s="157"/>
      <c r="F23" s="157"/>
      <c r="G23" s="157"/>
      <c r="H23" s="157"/>
      <c r="I23" s="112"/>
      <c r="J23" s="98"/>
      <c r="K23" s="98"/>
      <c r="L23" s="160" t="s">
        <v>105</v>
      </c>
      <c r="M23" s="160"/>
      <c r="N23" s="160"/>
      <c r="O23" s="160"/>
    </row>
    <row r="24" spans="1:17" ht="25.5" x14ac:dyDescent="0.25">
      <c r="A24" s="96" t="s">
        <v>88</v>
      </c>
      <c r="B24" s="96" t="s">
        <v>93</v>
      </c>
      <c r="C24" s="87"/>
      <c r="D24" s="86" t="s">
        <v>110</v>
      </c>
      <c r="E24" s="86" t="s">
        <v>20</v>
      </c>
      <c r="F24" s="86" t="s">
        <v>21</v>
      </c>
      <c r="G24" s="86" t="s">
        <v>91</v>
      </c>
      <c r="H24" s="86" t="s">
        <v>89</v>
      </c>
      <c r="I24" s="87"/>
      <c r="L24" s="159" t="s">
        <v>111</v>
      </c>
      <c r="M24" s="86" t="s">
        <v>20</v>
      </c>
      <c r="N24" s="86" t="s">
        <v>21</v>
      </c>
      <c r="O24" s="86" t="s">
        <v>19</v>
      </c>
    </row>
    <row r="25" spans="1:17" ht="15" customHeight="1" x14ac:dyDescent="0.25">
      <c r="A25" s="90" t="s">
        <v>95</v>
      </c>
      <c r="B25" s="14" t="s">
        <v>99</v>
      </c>
      <c r="C25" s="91"/>
      <c r="D25" s="20" t="s">
        <v>90</v>
      </c>
      <c r="E25" s="14">
        <v>11</v>
      </c>
      <c r="F25" s="14">
        <v>16</v>
      </c>
      <c r="G25" s="86">
        <f>SUM(E25:F25)</f>
        <v>27</v>
      </c>
      <c r="H25" s="14" t="s">
        <v>163</v>
      </c>
      <c r="I25" s="91"/>
      <c r="L25" s="159"/>
      <c r="M25" s="94">
        <v>46</v>
      </c>
      <c r="N25" s="94">
        <v>51</v>
      </c>
      <c r="O25" s="14">
        <f>SUM(M25:N25)</f>
        <v>97</v>
      </c>
    </row>
    <row r="26" spans="1:17" ht="15" customHeight="1" x14ac:dyDescent="0.25">
      <c r="A26" s="90" t="s">
        <v>96</v>
      </c>
      <c r="B26" s="14" t="s">
        <v>109</v>
      </c>
      <c r="C26" s="91"/>
      <c r="D26" s="20" t="s">
        <v>94</v>
      </c>
      <c r="E26" s="14" t="s">
        <v>147</v>
      </c>
      <c r="F26" s="14" t="s">
        <v>147</v>
      </c>
      <c r="G26" s="86">
        <v>12</v>
      </c>
      <c r="H26" s="14" t="s">
        <v>147</v>
      </c>
      <c r="I26" s="91"/>
      <c r="M26" s="100"/>
      <c r="N26" s="100"/>
      <c r="O26" s="100"/>
    </row>
    <row r="27" spans="1:17" ht="15" customHeight="1" x14ac:dyDescent="0.25">
      <c r="A27" s="90" t="s">
        <v>98</v>
      </c>
      <c r="B27" s="14" t="s">
        <v>99</v>
      </c>
      <c r="C27" s="91"/>
      <c r="D27" s="20" t="s">
        <v>108</v>
      </c>
      <c r="E27" s="158" t="s">
        <v>164</v>
      </c>
      <c r="F27" s="158"/>
      <c r="G27" s="83"/>
      <c r="H27" s="14" t="s">
        <v>163</v>
      </c>
      <c r="I27" s="91"/>
      <c r="J27" s="91"/>
      <c r="K27" s="91"/>
      <c r="L27" s="100"/>
      <c r="M27" s="100"/>
      <c r="N27" s="100"/>
      <c r="O27" s="100"/>
    </row>
    <row r="28" spans="1:17" ht="15" customHeight="1" x14ac:dyDescent="0.25">
      <c r="A28" s="90" t="s">
        <v>100</v>
      </c>
      <c r="B28" s="14" t="s">
        <v>99</v>
      </c>
      <c r="C28" s="91"/>
      <c r="D28" s="99"/>
      <c r="L28" s="46" t="s">
        <v>114</v>
      </c>
      <c r="M28" s="104" t="s">
        <v>20</v>
      </c>
      <c r="N28" s="104" t="s">
        <v>21</v>
      </c>
      <c r="O28" s="104" t="s">
        <v>19</v>
      </c>
    </row>
    <row r="29" spans="1:17" ht="15" customHeight="1" x14ac:dyDescent="0.25">
      <c r="A29" s="90" t="s">
        <v>159</v>
      </c>
      <c r="B29" s="14" t="s">
        <v>97</v>
      </c>
      <c r="C29" s="91"/>
      <c r="D29" s="92"/>
      <c r="L29" s="101" t="s">
        <v>29</v>
      </c>
      <c r="M29" s="94">
        <v>1</v>
      </c>
      <c r="N29" s="94">
        <v>1</v>
      </c>
      <c r="O29" s="94">
        <f>SUM(M29:N29)</f>
        <v>2</v>
      </c>
    </row>
    <row r="30" spans="1:17" ht="15" customHeight="1" x14ac:dyDescent="0.25">
      <c r="A30" s="90" t="s">
        <v>160</v>
      </c>
      <c r="B30" s="14" t="s">
        <v>109</v>
      </c>
      <c r="C30" s="91"/>
      <c r="D30" s="92"/>
      <c r="L30" s="101" t="s">
        <v>34</v>
      </c>
      <c r="M30" s="94">
        <v>1</v>
      </c>
      <c r="N30" s="94"/>
      <c r="O30" s="94">
        <f t="shared" ref="O30:O34" si="3">SUM(M30:N30)</f>
        <v>1</v>
      </c>
    </row>
    <row r="31" spans="1:17" ht="15" customHeight="1" x14ac:dyDescent="0.25">
      <c r="A31" s="90" t="s">
        <v>101</v>
      </c>
      <c r="B31" s="14" t="s">
        <v>109</v>
      </c>
      <c r="C31" s="91"/>
      <c r="D31" s="92"/>
      <c r="L31" s="101" t="s">
        <v>113</v>
      </c>
      <c r="M31" s="86"/>
      <c r="N31" s="86"/>
      <c r="O31" s="94">
        <f t="shared" si="3"/>
        <v>0</v>
      </c>
      <c r="P31" s="95"/>
      <c r="Q31" s="87"/>
    </row>
    <row r="32" spans="1:17" ht="15" customHeight="1" x14ac:dyDescent="0.25">
      <c r="A32" s="90" t="s">
        <v>102</v>
      </c>
      <c r="B32" s="14" t="s">
        <v>109</v>
      </c>
      <c r="C32" s="91"/>
      <c r="D32" s="92"/>
      <c r="L32" s="101" t="s">
        <v>148</v>
      </c>
      <c r="M32" s="14"/>
      <c r="N32" s="14">
        <v>1</v>
      </c>
      <c r="O32" s="94">
        <f t="shared" si="3"/>
        <v>1</v>
      </c>
      <c r="P32" s="102"/>
      <c r="Q32" s="91"/>
    </row>
    <row r="33" spans="1:15" ht="15" customHeight="1" x14ac:dyDescent="0.25">
      <c r="A33" s="90" t="s">
        <v>161</v>
      </c>
      <c r="B33" s="14" t="s">
        <v>109</v>
      </c>
      <c r="C33" s="91"/>
      <c r="D33" s="92"/>
      <c r="L33" s="101" t="s">
        <v>165</v>
      </c>
      <c r="M33" s="94">
        <v>1</v>
      </c>
      <c r="N33" s="103"/>
      <c r="O33" s="94">
        <f t="shared" si="3"/>
        <v>1</v>
      </c>
    </row>
    <row r="34" spans="1:15" ht="15" customHeight="1" x14ac:dyDescent="0.25">
      <c r="A34" s="90" t="s">
        <v>162</v>
      </c>
      <c r="B34" s="14" t="s">
        <v>99</v>
      </c>
      <c r="C34" s="91"/>
      <c r="D34" s="92"/>
      <c r="L34" s="101" t="s">
        <v>106</v>
      </c>
      <c r="M34" s="83"/>
      <c r="N34" s="103">
        <v>3</v>
      </c>
      <c r="O34" s="94">
        <f t="shared" si="3"/>
        <v>3</v>
      </c>
    </row>
    <row r="35" spans="1:15" ht="15" customHeight="1" x14ac:dyDescent="0.25">
      <c r="A35" s="90" t="s">
        <v>103</v>
      </c>
      <c r="B35" s="14" t="s">
        <v>109</v>
      </c>
      <c r="C35" s="91"/>
      <c r="D35" s="92"/>
      <c r="L35" s="101" t="s">
        <v>112</v>
      </c>
      <c r="M35" s="94">
        <v>2</v>
      </c>
      <c r="N35" s="103">
        <v>1</v>
      </c>
      <c r="O35" s="94">
        <f>SUM(M35:N35)</f>
        <v>3</v>
      </c>
    </row>
    <row r="36" spans="1:15" ht="15" customHeight="1" x14ac:dyDescent="0.25">
      <c r="A36" s="93" t="s">
        <v>104</v>
      </c>
      <c r="B36" s="14" t="s">
        <v>109</v>
      </c>
      <c r="C36" s="91"/>
      <c r="D36" s="92"/>
      <c r="L36" s="101" t="s">
        <v>65</v>
      </c>
      <c r="M36" s="103"/>
      <c r="N36" s="103">
        <v>1</v>
      </c>
      <c r="O36" s="94">
        <f>SUM(M36:N36)</f>
        <v>1</v>
      </c>
    </row>
    <row r="37" spans="1:15" x14ac:dyDescent="0.25">
      <c r="A37" s="97"/>
      <c r="B37" s="87"/>
      <c r="C37" s="87"/>
      <c r="D37" s="92"/>
      <c r="L37" s="101" t="s">
        <v>166</v>
      </c>
      <c r="M37" s="83">
        <v>3</v>
      </c>
      <c r="N37" s="103">
        <v>4</v>
      </c>
      <c r="O37" s="94">
        <f>SUM(M37:N37)</f>
        <v>7</v>
      </c>
    </row>
    <row r="39" spans="1:15" x14ac:dyDescent="0.25">
      <c r="L39" s="104" t="s">
        <v>115</v>
      </c>
      <c r="M39" s="104" t="s">
        <v>117</v>
      </c>
    </row>
    <row r="40" spans="1:15" x14ac:dyDescent="0.25">
      <c r="L40" s="101" t="s">
        <v>168</v>
      </c>
      <c r="M40" s="101" t="s">
        <v>167</v>
      </c>
    </row>
    <row r="41" spans="1:15" x14ac:dyDescent="0.25">
      <c r="L41" s="101" t="s">
        <v>149</v>
      </c>
      <c r="M41" s="101" t="s">
        <v>116</v>
      </c>
    </row>
    <row r="42" spans="1:15" x14ac:dyDescent="0.25">
      <c r="L42" s="101" t="s">
        <v>107</v>
      </c>
      <c r="M42" s="101" t="s">
        <v>167</v>
      </c>
    </row>
  </sheetData>
  <mergeCells count="7">
    <mergeCell ref="A23:H23"/>
    <mergeCell ref="E27:F27"/>
    <mergeCell ref="L24:L25"/>
    <mergeCell ref="L23:O23"/>
    <mergeCell ref="L1:O1"/>
    <mergeCell ref="A6:O6"/>
    <mergeCell ref="A7:O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1"/>
  <sheetViews>
    <sheetView workbookViewId="0">
      <selection activeCell="G8" sqref="G8"/>
    </sheetView>
  </sheetViews>
  <sheetFormatPr baseColWidth="10" defaultRowHeight="15" x14ac:dyDescent="0.25"/>
  <cols>
    <col min="2" max="2" width="40.5703125" customWidth="1"/>
  </cols>
  <sheetData>
    <row r="1" spans="1:21" ht="51.75" customHeight="1" thickBot="1" x14ac:dyDescent="0.3">
      <c r="A1" s="1"/>
      <c r="B1" s="2"/>
      <c r="C1" s="3"/>
      <c r="D1" s="4"/>
      <c r="E1" s="4"/>
      <c r="F1" s="3"/>
      <c r="G1" s="3"/>
      <c r="H1" s="3"/>
      <c r="I1" s="3"/>
      <c r="J1" s="3"/>
      <c r="K1" s="3"/>
      <c r="L1" s="3"/>
      <c r="M1" s="165" t="s">
        <v>0</v>
      </c>
      <c r="N1" s="165"/>
      <c r="O1" s="165"/>
      <c r="P1" s="165"/>
      <c r="Q1" s="3"/>
      <c r="R1" s="3"/>
      <c r="S1" s="3"/>
      <c r="T1" s="3"/>
      <c r="U1" s="3"/>
    </row>
    <row r="3" spans="1:21" ht="23.25" x14ac:dyDescent="0.35">
      <c r="A3" s="5" t="s">
        <v>154</v>
      </c>
    </row>
    <row r="4" spans="1:21" x14ac:dyDescent="0.25">
      <c r="A4" s="6" t="s">
        <v>1</v>
      </c>
    </row>
    <row r="5" spans="1:21" x14ac:dyDescent="0.25">
      <c r="A5" s="6" t="s">
        <v>155</v>
      </c>
    </row>
    <row r="7" spans="1:21" ht="51" x14ac:dyDescent="0.25">
      <c r="A7" s="7" t="s">
        <v>2</v>
      </c>
      <c r="B7" s="7"/>
      <c r="C7" s="14" t="s">
        <v>22</v>
      </c>
      <c r="D7" s="14" t="s">
        <v>44</v>
      </c>
      <c r="E7" s="14" t="s">
        <v>71</v>
      </c>
      <c r="F7" s="14" t="s">
        <v>72</v>
      </c>
    </row>
    <row r="8" spans="1:21" x14ac:dyDescent="0.25">
      <c r="A8" s="168" t="s">
        <v>3</v>
      </c>
      <c r="B8" s="119" t="s">
        <v>52</v>
      </c>
      <c r="C8" s="8">
        <v>3574</v>
      </c>
      <c r="D8" s="68">
        <v>0.37359999999999999</v>
      </c>
      <c r="E8" s="68">
        <v>9.8100000000000007E-2</v>
      </c>
      <c r="F8" s="68">
        <v>0.90190000000000003</v>
      </c>
      <c r="G8" s="67"/>
    </row>
    <row r="9" spans="1:21" x14ac:dyDescent="0.25">
      <c r="A9" s="169"/>
      <c r="B9" s="119" t="s">
        <v>5</v>
      </c>
      <c r="C9" s="8">
        <v>3631</v>
      </c>
      <c r="D9" s="68">
        <v>0.18260000000000001</v>
      </c>
      <c r="E9" s="68">
        <v>0.71530000000000005</v>
      </c>
      <c r="F9" s="68">
        <v>0.28470000000000001</v>
      </c>
      <c r="G9" s="67"/>
    </row>
    <row r="10" spans="1:21" x14ac:dyDescent="0.25">
      <c r="A10" s="169"/>
      <c r="B10" s="119" t="s">
        <v>53</v>
      </c>
      <c r="C10" s="8">
        <v>3587</v>
      </c>
      <c r="D10" s="68">
        <v>0.49270000000000003</v>
      </c>
      <c r="E10" s="68">
        <v>0.51170000000000004</v>
      </c>
      <c r="F10" s="68">
        <v>0.48830000000000001</v>
      </c>
      <c r="G10" s="67"/>
    </row>
    <row r="11" spans="1:21" x14ac:dyDescent="0.25">
      <c r="A11" s="169"/>
      <c r="B11" s="119" t="s">
        <v>6</v>
      </c>
      <c r="C11" s="8">
        <v>3523</v>
      </c>
      <c r="D11" s="68">
        <v>0.3463</v>
      </c>
      <c r="E11" s="68">
        <v>0.44440000000000002</v>
      </c>
      <c r="F11" s="68">
        <v>0.55549999999999999</v>
      </c>
      <c r="G11" s="67"/>
    </row>
    <row r="12" spans="1:21" x14ac:dyDescent="0.25">
      <c r="A12" s="169"/>
      <c r="B12" s="120" t="s">
        <v>35</v>
      </c>
      <c r="C12" s="8">
        <v>3745</v>
      </c>
      <c r="D12" s="68">
        <v>0.25259999999999999</v>
      </c>
      <c r="E12" s="68">
        <v>0.98729999999999996</v>
      </c>
      <c r="F12" s="68">
        <v>1.2699999999999999E-2</v>
      </c>
      <c r="G12" s="67"/>
    </row>
    <row r="13" spans="1:21" x14ac:dyDescent="0.25">
      <c r="A13" s="170"/>
      <c r="B13" s="119" t="s">
        <v>45</v>
      </c>
      <c r="C13" s="8">
        <v>3650.5</v>
      </c>
      <c r="D13" s="68">
        <v>5.0500000000000003E-2</v>
      </c>
      <c r="E13" s="68">
        <v>0.63139999999999996</v>
      </c>
      <c r="F13" s="68">
        <v>0.36859999999999998</v>
      </c>
      <c r="G13" s="67"/>
    </row>
    <row r="14" spans="1:21" x14ac:dyDescent="0.25">
      <c r="A14" s="108" t="s">
        <v>7</v>
      </c>
      <c r="B14" s="121" t="s">
        <v>54</v>
      </c>
      <c r="C14" s="10">
        <v>2646</v>
      </c>
      <c r="D14" s="54">
        <v>0.66549999999999998</v>
      </c>
      <c r="E14" s="54">
        <v>0.43919999999999998</v>
      </c>
      <c r="F14" s="84">
        <v>0.56079999999999997</v>
      </c>
      <c r="G14" s="67"/>
    </row>
    <row r="15" spans="1:21" x14ac:dyDescent="0.25">
      <c r="A15" s="171" t="s">
        <v>8</v>
      </c>
      <c r="B15" s="122" t="s">
        <v>4</v>
      </c>
      <c r="C15" s="12">
        <v>3415.5</v>
      </c>
      <c r="D15" s="69">
        <v>0.27139999999999997</v>
      </c>
      <c r="E15" s="70">
        <v>0.26119999999999999</v>
      </c>
      <c r="F15" s="70">
        <v>0.73880000000000001</v>
      </c>
      <c r="G15" s="67"/>
    </row>
    <row r="16" spans="1:21" x14ac:dyDescent="0.25">
      <c r="A16" s="171"/>
      <c r="B16" s="122" t="s">
        <v>55</v>
      </c>
      <c r="C16" s="12">
        <v>3594</v>
      </c>
      <c r="D16" s="69">
        <v>4.1099999999999998E-2</v>
      </c>
      <c r="E16" s="70">
        <v>0.11509999999999999</v>
      </c>
      <c r="F16" s="70">
        <v>0.88490000000000002</v>
      </c>
      <c r="G16" s="67"/>
    </row>
    <row r="17" spans="1:8" x14ac:dyDescent="0.25">
      <c r="A17" s="171"/>
      <c r="B17" s="122" t="s">
        <v>38</v>
      </c>
      <c r="C17" s="12">
        <v>3280</v>
      </c>
      <c r="D17" s="69">
        <v>0.33150000000000002</v>
      </c>
      <c r="E17" s="70">
        <v>0.27900000000000003</v>
      </c>
      <c r="F17" s="70">
        <v>0.72099999999999997</v>
      </c>
      <c r="G17" s="67"/>
    </row>
    <row r="18" spans="1:8" x14ac:dyDescent="0.25">
      <c r="A18" s="171"/>
      <c r="B18" s="122" t="s">
        <v>5</v>
      </c>
      <c r="C18" s="12">
        <v>3508</v>
      </c>
      <c r="D18" s="69">
        <v>0.4894</v>
      </c>
      <c r="E18" s="70">
        <v>0.90620000000000001</v>
      </c>
      <c r="F18" s="70">
        <v>9.3799999999999994E-2</v>
      </c>
      <c r="G18" s="67"/>
    </row>
    <row r="19" spans="1:8" x14ac:dyDescent="0.25">
      <c r="A19" s="171"/>
      <c r="B19" s="122" t="s">
        <v>56</v>
      </c>
      <c r="C19" s="12">
        <v>3232</v>
      </c>
      <c r="D19" s="69">
        <v>0.51670000000000005</v>
      </c>
      <c r="E19" s="70">
        <v>0.2898</v>
      </c>
      <c r="F19" s="70">
        <v>0.71020000000000005</v>
      </c>
      <c r="G19" s="67"/>
    </row>
    <row r="20" spans="1:8" x14ac:dyDescent="0.25">
      <c r="A20" s="171"/>
      <c r="B20" s="122" t="s">
        <v>57</v>
      </c>
      <c r="C20" s="12">
        <v>3471.8</v>
      </c>
      <c r="D20" s="69">
        <v>0.2046</v>
      </c>
      <c r="E20" s="70">
        <v>0.6452</v>
      </c>
      <c r="F20" s="70">
        <v>0.3548</v>
      </c>
      <c r="G20" s="67"/>
    </row>
    <row r="21" spans="1:8" x14ac:dyDescent="0.25">
      <c r="A21" s="171"/>
      <c r="B21" s="123" t="s">
        <v>23</v>
      </c>
      <c r="C21" s="12">
        <v>3528</v>
      </c>
      <c r="D21" s="69">
        <v>0.13250000000000001</v>
      </c>
      <c r="E21" s="70">
        <v>0.96650000000000003</v>
      </c>
      <c r="F21" s="70">
        <v>3.3500000000000002E-2</v>
      </c>
      <c r="G21" s="67"/>
    </row>
    <row r="22" spans="1:8" x14ac:dyDescent="0.25">
      <c r="A22" s="171"/>
      <c r="B22" s="122" t="s">
        <v>24</v>
      </c>
      <c r="C22" s="12">
        <v>3165</v>
      </c>
      <c r="D22" s="69">
        <v>0.1144</v>
      </c>
      <c r="E22" s="70">
        <v>0.91820000000000002</v>
      </c>
      <c r="F22" s="70">
        <v>8.1799999999999998E-2</v>
      </c>
      <c r="G22" s="67"/>
    </row>
    <row r="23" spans="1:8" x14ac:dyDescent="0.25">
      <c r="A23" s="16"/>
      <c r="B23" s="17"/>
      <c r="C23" s="17"/>
      <c r="D23" s="21"/>
      <c r="E23" s="22"/>
      <c r="F23" s="23"/>
      <c r="G23" s="23"/>
    </row>
    <row r="24" spans="1:8" x14ac:dyDescent="0.25">
      <c r="A24" s="16"/>
      <c r="B24" s="17"/>
      <c r="C24" s="17"/>
      <c r="D24" s="18"/>
      <c r="E24" s="18"/>
    </row>
    <row r="25" spans="1:8" x14ac:dyDescent="0.25">
      <c r="A25" s="16"/>
      <c r="B25" s="17"/>
      <c r="C25" s="17"/>
      <c r="D25" s="18"/>
      <c r="E25" s="18"/>
    </row>
    <row r="28" spans="1:8" ht="25.5" customHeight="1" x14ac:dyDescent="0.25">
      <c r="A28" s="172" t="s">
        <v>9</v>
      </c>
      <c r="B28" s="173"/>
      <c r="C28" s="15" t="s">
        <v>10</v>
      </c>
      <c r="D28" s="15" t="s">
        <v>11</v>
      </c>
      <c r="E28" s="15" t="s">
        <v>12</v>
      </c>
      <c r="F28" s="15" t="s">
        <v>36</v>
      </c>
      <c r="G28" s="15" t="s">
        <v>13</v>
      </c>
    </row>
    <row r="29" spans="1:8" x14ac:dyDescent="0.25">
      <c r="A29" s="168" t="s">
        <v>3</v>
      </c>
      <c r="B29" s="119" t="s">
        <v>5</v>
      </c>
      <c r="C29" s="8">
        <v>4514</v>
      </c>
      <c r="D29" s="9">
        <v>0.16569999999999999</v>
      </c>
      <c r="E29" s="9">
        <v>0.83430000000000004</v>
      </c>
      <c r="F29" s="9">
        <v>0.68989999999999996</v>
      </c>
      <c r="G29" s="9">
        <v>0.31009999999999999</v>
      </c>
      <c r="H29" s="78"/>
    </row>
    <row r="30" spans="1:8" x14ac:dyDescent="0.25">
      <c r="A30" s="169"/>
      <c r="B30" s="119" t="s">
        <v>58</v>
      </c>
      <c r="C30" s="8">
        <v>25245</v>
      </c>
      <c r="D30" s="9">
        <v>0.65349999999999997</v>
      </c>
      <c r="E30" s="9">
        <v>0.34649999999999997</v>
      </c>
      <c r="F30" s="9">
        <v>0.73160000000000003</v>
      </c>
      <c r="G30" s="9">
        <v>0.26840000000000003</v>
      </c>
      <c r="H30" s="78"/>
    </row>
    <row r="31" spans="1:8" x14ac:dyDescent="0.25">
      <c r="A31" s="170"/>
      <c r="B31" s="124" t="s">
        <v>46</v>
      </c>
      <c r="C31" s="8">
        <v>1668</v>
      </c>
      <c r="D31" s="9">
        <v>0.75180000000000002</v>
      </c>
      <c r="E31" s="9">
        <v>0.2482</v>
      </c>
      <c r="F31" s="9">
        <v>0.1115</v>
      </c>
      <c r="G31" s="9">
        <v>0.88849999999999996</v>
      </c>
      <c r="H31" s="78"/>
    </row>
    <row r="32" spans="1:8" x14ac:dyDescent="0.25">
      <c r="A32" s="166" t="s">
        <v>7</v>
      </c>
      <c r="B32" s="121" t="s">
        <v>59</v>
      </c>
      <c r="C32" s="10">
        <v>4009</v>
      </c>
      <c r="D32" s="11">
        <v>0.8024</v>
      </c>
      <c r="E32" s="85">
        <v>0.1976</v>
      </c>
      <c r="F32" s="11">
        <v>0.317</v>
      </c>
      <c r="G32" s="85">
        <v>0.68300000000000005</v>
      </c>
      <c r="H32" s="78"/>
    </row>
    <row r="33" spans="1:8" x14ac:dyDescent="0.25">
      <c r="A33" s="167"/>
      <c r="B33" s="121" t="s">
        <v>58</v>
      </c>
      <c r="C33" s="10">
        <v>14755</v>
      </c>
      <c r="D33" s="11">
        <v>0.83979999999999999</v>
      </c>
      <c r="E33" s="85">
        <v>0.16020000000000001</v>
      </c>
      <c r="F33" s="11">
        <v>0.7036</v>
      </c>
      <c r="G33" s="85">
        <v>0.2964</v>
      </c>
      <c r="H33" s="78"/>
    </row>
    <row r="34" spans="1:8" x14ac:dyDescent="0.25">
      <c r="A34" s="163" t="s">
        <v>8</v>
      </c>
      <c r="B34" s="122" t="s">
        <v>153</v>
      </c>
      <c r="C34" s="12">
        <v>61</v>
      </c>
      <c r="D34" s="13">
        <v>0.21310000000000001</v>
      </c>
      <c r="E34" s="13">
        <v>0.78690000000000004</v>
      </c>
      <c r="F34" s="13">
        <v>0.3115</v>
      </c>
      <c r="G34" s="13">
        <v>0.6885</v>
      </c>
      <c r="H34" s="78"/>
    </row>
    <row r="35" spans="1:8" x14ac:dyDescent="0.25">
      <c r="A35" s="163"/>
      <c r="B35" s="122" t="s">
        <v>82</v>
      </c>
      <c r="C35" s="12">
        <v>342</v>
      </c>
      <c r="D35" s="13">
        <v>0.94440000000000002</v>
      </c>
      <c r="E35" s="13">
        <v>5.5599999999999997E-2</v>
      </c>
      <c r="F35" s="13">
        <v>0.56430000000000002</v>
      </c>
      <c r="G35" s="13">
        <v>0.43569999999999998</v>
      </c>
      <c r="H35" s="78"/>
    </row>
    <row r="36" spans="1:8" x14ac:dyDescent="0.25">
      <c r="A36" s="163"/>
      <c r="B36" s="122" t="s">
        <v>14</v>
      </c>
      <c r="C36" s="12">
        <v>43</v>
      </c>
      <c r="D36" s="13">
        <v>0.81399999999999995</v>
      </c>
      <c r="E36" s="13">
        <v>0.186</v>
      </c>
      <c r="F36" s="13">
        <v>0.58140000000000003</v>
      </c>
      <c r="G36" s="13">
        <v>0.41860000000000003</v>
      </c>
      <c r="H36" s="78"/>
    </row>
    <row r="37" spans="1:8" x14ac:dyDescent="0.25">
      <c r="A37" s="163"/>
      <c r="B37" s="123" t="s">
        <v>38</v>
      </c>
      <c r="C37" s="12">
        <v>48</v>
      </c>
      <c r="D37" s="13">
        <v>0.29170000000000001</v>
      </c>
      <c r="E37" s="13">
        <v>0.70830000000000004</v>
      </c>
      <c r="F37" s="13">
        <v>0.6875</v>
      </c>
      <c r="G37" s="13">
        <v>0.3125</v>
      </c>
      <c r="H37" s="78"/>
    </row>
    <row r="38" spans="1:8" x14ac:dyDescent="0.25">
      <c r="A38" s="163"/>
      <c r="B38" s="122" t="s">
        <v>5</v>
      </c>
      <c r="C38" s="12">
        <v>3286</v>
      </c>
      <c r="D38" s="13">
        <v>0.18990000000000001</v>
      </c>
      <c r="E38" s="13">
        <v>0.81010000000000004</v>
      </c>
      <c r="F38" s="13">
        <v>0.75839999999999996</v>
      </c>
      <c r="G38" s="13">
        <v>0.24160000000000001</v>
      </c>
      <c r="H38" s="78"/>
    </row>
    <row r="39" spans="1:8" x14ac:dyDescent="0.25">
      <c r="A39" s="163"/>
      <c r="B39" s="122" t="s">
        <v>58</v>
      </c>
      <c r="C39" s="12">
        <v>27175</v>
      </c>
      <c r="D39" s="13">
        <v>0.72030000000000005</v>
      </c>
      <c r="E39" s="13">
        <v>0.2797</v>
      </c>
      <c r="F39" s="13">
        <v>0.76049999999999995</v>
      </c>
      <c r="G39" s="13">
        <v>0.23949999999999999</v>
      </c>
      <c r="H39" s="78"/>
    </row>
    <row r="40" spans="1:8" x14ac:dyDescent="0.25">
      <c r="A40" s="164"/>
      <c r="B40" s="122" t="s">
        <v>47</v>
      </c>
      <c r="C40" s="12">
        <v>3086</v>
      </c>
      <c r="D40" s="13">
        <v>0.86709999999999998</v>
      </c>
      <c r="E40" s="13">
        <v>0.13289999999999999</v>
      </c>
      <c r="F40" s="13">
        <v>0.30620000000000003</v>
      </c>
      <c r="G40" s="13">
        <v>0.69379999999999997</v>
      </c>
      <c r="H40" s="78"/>
    </row>
    <row r="41" spans="1:8" x14ac:dyDescent="0.25">
      <c r="E41" s="18"/>
    </row>
  </sheetData>
  <mergeCells count="7">
    <mergeCell ref="A34:A40"/>
    <mergeCell ref="M1:P1"/>
    <mergeCell ref="A32:A33"/>
    <mergeCell ref="A29:A31"/>
    <mergeCell ref="A8:A13"/>
    <mergeCell ref="A15:A22"/>
    <mergeCell ref="A28:B2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Actividades</vt:lpstr>
      <vt:lpstr>Competicións</vt:lpstr>
      <vt:lpstr>Instalacións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Mónica Zas Varela</cp:lastModifiedBy>
  <dcterms:created xsi:type="dcterms:W3CDTF">2018-05-24T11:39:33Z</dcterms:created>
  <dcterms:modified xsi:type="dcterms:W3CDTF">2025-04-04T07:19:02Z</dcterms:modified>
</cp:coreProperties>
</file>