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"/>
    </mc:Choice>
  </mc:AlternateContent>
  <xr:revisionPtr revIDLastSave="0" documentId="13_ncr:1_{34C0BB01-5C4D-4550-896C-43AA9EA3A6CA}" xr6:coauthVersionLast="47" xr6:coauthVersionMax="47" xr10:uidLastSave="{00000000-0000-0000-0000-000000000000}"/>
  <bookViews>
    <workbookView xWindow="28680" yWindow="-120" windowWidth="29040" windowHeight="15720" xr2:uid="{13A03DE4-5E1A-4904-AA57-6D5556E5BD13}"/>
  </bookViews>
  <sheets>
    <sheet name="2024_Centros singulares I+D" sheetId="1" r:id="rId1"/>
    <sheet name="2024_Centros singulares_proxect" sheetId="3" r:id="rId2"/>
  </sheets>
  <externalReferences>
    <externalReference r:id="rId3"/>
    <externalReference r:id="rId4"/>
  </externalReferences>
  <definedNames>
    <definedName name="Interval">'[1]Office Work Schedule'!#REF!</definedName>
    <definedName name="ScheduleStart">'[1]Office Work Schedule'!#REF!</definedName>
    <definedName name="Type">'[2]Maintenance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3" l="1"/>
  <c r="I45" i="3"/>
  <c r="H45" i="3"/>
  <c r="G22" i="3"/>
  <c r="E22" i="3"/>
  <c r="D22" i="3"/>
  <c r="F22" i="3" s="1"/>
  <c r="C22" i="3"/>
  <c r="B22" i="3"/>
  <c r="G21" i="3"/>
  <c r="F21" i="3"/>
  <c r="G20" i="3"/>
  <c r="F20" i="3"/>
  <c r="G19" i="3"/>
  <c r="F19" i="3"/>
  <c r="G18" i="3"/>
  <c r="F18" i="3"/>
  <c r="G17" i="3"/>
  <c r="F17" i="3"/>
  <c r="G16" i="3"/>
  <c r="F16" i="3"/>
  <c r="G15" i="3"/>
  <c r="F15" i="3"/>
  <c r="G14" i="3"/>
  <c r="F14" i="3"/>
  <c r="D63" i="1"/>
  <c r="C63" i="1"/>
  <c r="D40" i="1"/>
  <c r="C40" i="1"/>
  <c r="E21" i="1" l="1"/>
  <c r="D21" i="1"/>
  <c r="C21" i="1"/>
  <c r="B21" i="1"/>
  <c r="G20" i="1"/>
  <c r="F20" i="1"/>
  <c r="G19" i="1"/>
  <c r="F19" i="1"/>
  <c r="G18" i="1"/>
  <c r="F18" i="1"/>
  <c r="G21" i="1" l="1"/>
  <c r="F21" i="1"/>
</calcChain>
</file>

<file path=xl/sharedStrings.xml><?xml version="1.0" encoding="utf-8"?>
<sst xmlns="http://schemas.openxmlformats.org/spreadsheetml/2006/main" count="237" uniqueCount="70">
  <si>
    <t>Unidade de Análises e Programas</t>
  </si>
  <si>
    <t>Actividades de I+D contratadas ao longo do ano_Información xeral</t>
  </si>
  <si>
    <t>Centros singulares de investigación</t>
  </si>
  <si>
    <t>Fonte: Centros singulares; SUXI; PeopleNet</t>
  </si>
  <si>
    <t xml:space="preserve">Nota: a asignación dos proxectos captados se fai contando un dos investigadores principais </t>
  </si>
  <si>
    <t>Actividades totais Uvigo</t>
  </si>
  <si>
    <t>Actividades centros singulares</t>
  </si>
  <si>
    <t>% centros singulares sobre total Uvigo</t>
  </si>
  <si>
    <t>Tipo</t>
  </si>
  <si>
    <t>Nº actividades</t>
  </si>
  <si>
    <t>Importes</t>
  </si>
  <si>
    <t xml:space="preserve">Nº actividades </t>
  </si>
  <si>
    <t xml:space="preserve">Importes </t>
  </si>
  <si>
    <t>% sobre total</t>
  </si>
  <si>
    <t>% importe sobre total</t>
  </si>
  <si>
    <t>Contrato</t>
  </si>
  <si>
    <t>Curso</t>
  </si>
  <si>
    <t>Informe</t>
  </si>
  <si>
    <t>Total</t>
  </si>
  <si>
    <t>Centro</t>
  </si>
  <si>
    <t>AtlanTTic</t>
  </si>
  <si>
    <t>CIM</t>
  </si>
  <si>
    <t>CINBIO</t>
  </si>
  <si>
    <t>CINTECX</t>
  </si>
  <si>
    <t>Ciencias</t>
  </si>
  <si>
    <t>Ciencias da Saúde</t>
  </si>
  <si>
    <t>Ciencias Sociais e Xurídicas</t>
  </si>
  <si>
    <t>Enxeñaría e Arquitectura</t>
  </si>
  <si>
    <t>Categoría IP</t>
  </si>
  <si>
    <t>Homes</t>
  </si>
  <si>
    <t>Mulleres</t>
  </si>
  <si>
    <t>ECOBAS</t>
  </si>
  <si>
    <t>Catedrático/a de Universidade</t>
  </si>
  <si>
    <t>Persoal de programas de investigación</t>
  </si>
  <si>
    <t>Profesor/a Axudante Doutor/a</t>
  </si>
  <si>
    <t>Profesor/a Contratado/a Doutor/a</t>
  </si>
  <si>
    <t>Profesor/a Titular de Universidade</t>
  </si>
  <si>
    <t>Actividades segundo categoría do IP</t>
  </si>
  <si>
    <t>Programa Oportunius</t>
  </si>
  <si>
    <t>Categoría</t>
  </si>
  <si>
    <t>Fontes: Centros singulares; OPI; SAID; SUXI; PeopleNet</t>
  </si>
  <si>
    <t>Captación total Uvigo</t>
  </si>
  <si>
    <t>Captación Centros Singulares</t>
  </si>
  <si>
    <t>% Centros Singulares sobre total</t>
  </si>
  <si>
    <t>Nº proxectos</t>
  </si>
  <si>
    <t>Proxectos</t>
  </si>
  <si>
    <t>Importe</t>
  </si>
  <si>
    <t>E - CENTRAL DO ESTADO</t>
  </si>
  <si>
    <t>EUROPEOS_HORIZONTE EUROPA</t>
  </si>
  <si>
    <t>EUROPEOS_INTERREXIONAIS</t>
  </si>
  <si>
    <t>EUROPEOS_OUTROS</t>
  </si>
  <si>
    <t>INOU</t>
  </si>
  <si>
    <t>INPO</t>
  </si>
  <si>
    <t>O - OUTROS (convenios, fundacións e outros)</t>
  </si>
  <si>
    <t>X - XUNTA DE GALICIA</t>
  </si>
  <si>
    <t>Recursos captados segundo tipoloxía</t>
  </si>
  <si>
    <t>Recursos captados segundo categoría IP</t>
  </si>
  <si>
    <t>Centro singular</t>
  </si>
  <si>
    <t>Nª proxectos</t>
  </si>
  <si>
    <t>Suma de importe</t>
  </si>
  <si>
    <t>Nº proxectos captados</t>
  </si>
  <si>
    <t>2024_CONTRATACIÓN I+D</t>
  </si>
  <si>
    <t>Actividades por tipo</t>
  </si>
  <si>
    <t>Tipo_Actividade</t>
  </si>
  <si>
    <t>PDI por categoría e rama coñecemento</t>
  </si>
  <si>
    <t>2024_Captación de recursos de investigación</t>
  </si>
  <si>
    <t>Centros singualares</t>
  </si>
  <si>
    <t>2024_CAPTACIÓN DE PROXECTOS</t>
  </si>
  <si>
    <t>ATLANTTIC</t>
  </si>
  <si>
    <t>Data do informe: maio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</si>
</sst>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23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6"/>
      <color indexed="8"/>
      <name val="Calibri"/>
      <family val="2"/>
    </font>
    <font>
      <sz val="11"/>
      <color theme="0"/>
      <name val="Aptos Narrow"/>
      <family val="2"/>
      <scheme val="minor"/>
    </font>
    <font>
      <sz val="10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8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6"/>
      <name val="Calibri"/>
      <family val="2"/>
    </font>
    <font>
      <b/>
      <sz val="16"/>
      <color indexed="8"/>
      <name val="Calibri"/>
      <family val="2"/>
    </font>
    <font>
      <sz val="24"/>
      <color theme="1"/>
      <name val="Calibri"/>
      <family val="2"/>
    </font>
    <font>
      <sz val="12"/>
      <color indexed="8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 style="thin">
        <color theme="5"/>
      </top>
      <bottom style="double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double">
        <color theme="5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1" fillId="0" borderId="0"/>
    <xf numFmtId="0" fontId="3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6" fillId="0" borderId="1" xfId="4" applyFont="1" applyBorder="1" applyAlignment="1">
      <alignment horizontal="center" vertical="center"/>
    </xf>
    <xf numFmtId="0" fontId="8" fillId="0" borderId="1" xfId="4" applyFont="1" applyBorder="1"/>
    <xf numFmtId="0" fontId="9" fillId="0" borderId="1" xfId="4" applyFont="1" applyBorder="1" applyAlignment="1">
      <alignment vertical="center" wrapText="1"/>
    </xf>
    <xf numFmtId="0" fontId="10" fillId="0" borderId="1" xfId="4" applyFont="1" applyBorder="1"/>
    <xf numFmtId="0" fontId="11" fillId="0" borderId="1" xfId="0" applyFont="1" applyBorder="1"/>
    <xf numFmtId="0" fontId="10" fillId="0" borderId="1" xfId="4" applyFont="1" applyBorder="1" applyAlignment="1">
      <alignment wrapText="1"/>
    </xf>
    <xf numFmtId="0" fontId="12" fillId="0" borderId="1" xfId="4" applyFont="1" applyBorder="1" applyAlignment="1">
      <alignment horizontal="left" wrapText="1"/>
    </xf>
    <xf numFmtId="0" fontId="8" fillId="0" borderId="0" xfId="4" applyFont="1"/>
    <xf numFmtId="0" fontId="9" fillId="0" borderId="0" xfId="4" applyFont="1" applyAlignment="1">
      <alignment vertical="center" wrapText="1"/>
    </xf>
    <xf numFmtId="0" fontId="10" fillId="0" borderId="0" xfId="4" applyFont="1"/>
    <xf numFmtId="0" fontId="11" fillId="0" borderId="0" xfId="0" applyFont="1"/>
    <xf numFmtId="0" fontId="10" fillId="0" borderId="0" xfId="4" applyFont="1" applyAlignment="1">
      <alignment wrapText="1"/>
    </xf>
    <xf numFmtId="0" fontId="12" fillId="0" borderId="0" xfId="4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5" fillId="2" borderId="0" xfId="2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1" fillId="0" borderId="0" xfId="0" applyNumberFormat="1" applyFont="1"/>
    <xf numFmtId="10" fontId="11" fillId="0" borderId="0" xfId="1" applyNumberFormat="1" applyFont="1"/>
    <xf numFmtId="165" fontId="11" fillId="0" borderId="0" xfId="1" applyNumberFormat="1" applyFont="1"/>
    <xf numFmtId="0" fontId="16" fillId="0" borderId="2" xfId="0" applyFont="1" applyBorder="1"/>
    <xf numFmtId="164" fontId="16" fillId="0" borderId="2" xfId="0" applyNumberFormat="1" applyFont="1" applyBorder="1"/>
    <xf numFmtId="10" fontId="16" fillId="0" borderId="2" xfId="1" applyNumberFormat="1" applyFont="1" applyBorder="1"/>
    <xf numFmtId="165" fontId="16" fillId="0" borderId="2" xfId="1" applyNumberFormat="1" applyFont="1" applyBorder="1"/>
    <xf numFmtId="0" fontId="15" fillId="2" borderId="0" xfId="2" applyFont="1"/>
    <xf numFmtId="0" fontId="11" fillId="0" borderId="3" xfId="0" applyFont="1" applyBorder="1"/>
    <xf numFmtId="0" fontId="11" fillId="0" borderId="4" xfId="0" applyFont="1" applyBorder="1"/>
    <xf numFmtId="0" fontId="11" fillId="3" borderId="5" xfId="3" applyFont="1" applyBorder="1"/>
    <xf numFmtId="0" fontId="11" fillId="3" borderId="6" xfId="3" applyFont="1" applyBorder="1"/>
    <xf numFmtId="0" fontId="11" fillId="0" borderId="7" xfId="0" applyFont="1" applyBorder="1"/>
    <xf numFmtId="0" fontId="11" fillId="0" borderId="8" xfId="0" applyFont="1" applyBorder="1"/>
    <xf numFmtId="0" fontId="16" fillId="0" borderId="9" xfId="0" applyFont="1" applyBorder="1"/>
    <xf numFmtId="0" fontId="16" fillId="0" borderId="10" xfId="0" applyFont="1" applyBorder="1"/>
    <xf numFmtId="0" fontId="15" fillId="0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/>
    </xf>
    <xf numFmtId="0" fontId="16" fillId="0" borderId="0" xfId="0" applyFont="1"/>
    <xf numFmtId="164" fontId="16" fillId="0" borderId="0" xfId="0" applyNumberFormat="1" applyFont="1"/>
    <xf numFmtId="0" fontId="1" fillId="0" borderId="1" xfId="0" applyFont="1" applyBorder="1"/>
    <xf numFmtId="0" fontId="1" fillId="0" borderId="0" xfId="0" applyFont="1"/>
    <xf numFmtId="0" fontId="18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2" borderId="0" xfId="2" applyFont="1"/>
    <xf numFmtId="0" fontId="20" fillId="0" borderId="0" xfId="4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5" fillId="2" borderId="0" xfId="2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7" fillId="0" borderId="1" xfId="4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/>
    </xf>
    <xf numFmtId="0" fontId="15" fillId="2" borderId="0" xfId="2" applyFont="1" applyAlignment="1">
      <alignment horizontal="center"/>
    </xf>
  </cellXfs>
  <cellStyles count="8">
    <cellStyle name="20% - Énfasis2" xfId="3" builtinId="34"/>
    <cellStyle name="Énfasis2" xfId="2" builtinId="33"/>
    <cellStyle name="Énfasis2 2" xfId="6" xr:uid="{70FB378F-CDD3-4769-BD10-7885DA78C063}"/>
    <cellStyle name="Normal" xfId="0" builtinId="0"/>
    <cellStyle name="Normal 2" xfId="5" xr:uid="{EF398A31-F99A-4B2B-A463-3E1C104384F6}"/>
    <cellStyle name="Normal 2 3" xfId="4" xr:uid="{2F4D038C-53E5-472C-AF88-0467805E23D0}"/>
    <cellStyle name="Porcentaje" xfId="1" builtinId="5"/>
    <cellStyle name="Porcentaje 2" xfId="7" xr:uid="{F287F215-C158-425B-AFEC-6A5E6DC7F2C0}"/>
  </cellStyles>
  <dxfs count="40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'2024_Centros singulares I+D'!$A$18:$A$20</c:f>
              <c:strCache>
                <c:ptCount val="3"/>
                <c:pt idx="0">
                  <c:v>Contrato</c:v>
                </c:pt>
                <c:pt idx="1">
                  <c:v>Curso</c:v>
                </c:pt>
                <c:pt idx="2">
                  <c:v>Informe</c:v>
                </c:pt>
              </c:strCache>
            </c:strRef>
          </c:cat>
          <c:val>
            <c:numRef>
              <c:f>'2024_Centros singulares I+D'!$F$18:$F$20</c:f>
              <c:numCache>
                <c:formatCode>0.00%</c:formatCode>
                <c:ptCount val="3"/>
                <c:pt idx="0">
                  <c:v>0.5</c:v>
                </c:pt>
                <c:pt idx="1">
                  <c:v>0.35</c:v>
                </c:pt>
                <c:pt idx="2">
                  <c:v>0.47483221476510068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9-4C2A-AD8F-3BA7BE4CC3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032063"/>
        <c:axId val="6029567"/>
      </c:barChart>
      <c:catAx>
        <c:axId val="603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029567"/>
        <c:crosses val="autoZero"/>
        <c:auto val="1"/>
        <c:lblAlgn val="ctr"/>
        <c:lblOffset val="100"/>
        <c:noMultiLvlLbl val="0"/>
      </c:catAx>
      <c:valAx>
        <c:axId val="602956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03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'2024_Centros singulares_proxect'!$A$14:$A$21</c:f>
              <c:strCache>
                <c:ptCount val="8"/>
                <c:pt idx="0">
                  <c:v>E - CENTRAL DO ESTADO</c:v>
                </c:pt>
                <c:pt idx="1">
                  <c:v>EUROPEOS_HORIZONTE EUROPA</c:v>
                </c:pt>
                <c:pt idx="2">
                  <c:v>EUROPEOS_INTERREXIONAIS</c:v>
                </c:pt>
                <c:pt idx="3">
                  <c:v>EUROPEOS_OUTROS</c:v>
                </c:pt>
                <c:pt idx="4">
                  <c:v>INOU</c:v>
                </c:pt>
                <c:pt idx="5">
                  <c:v>INPO</c:v>
                </c:pt>
                <c:pt idx="6">
                  <c:v>O - OUTROS (convenios, fundacións e outros)</c:v>
                </c:pt>
                <c:pt idx="7">
                  <c:v>X - XUNTA DE GALICIA</c:v>
                </c:pt>
              </c:strCache>
            </c:strRef>
          </c:cat>
          <c:val>
            <c:numRef>
              <c:f>'2024_Centros singulares_proxect'!$G$14:$G$21</c:f>
              <c:numCache>
                <c:formatCode>0.00%</c:formatCode>
                <c:ptCount val="8"/>
                <c:pt idx="0">
                  <c:v>0.82412902913218122</c:v>
                </c:pt>
                <c:pt idx="1">
                  <c:v>0.32170656264894543</c:v>
                </c:pt>
                <c:pt idx="2">
                  <c:v>0.1035985835758006</c:v>
                </c:pt>
                <c:pt idx="3">
                  <c:v>0.99085034839025421</c:v>
                </c:pt>
                <c:pt idx="4">
                  <c:v>0.22222222222222221</c:v>
                </c:pt>
                <c:pt idx="5">
                  <c:v>0.3</c:v>
                </c:pt>
                <c:pt idx="6">
                  <c:v>0.65075150762655154</c:v>
                </c:pt>
                <c:pt idx="7">
                  <c:v>0.68417671112689449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B-4E0C-AA43-158D76C766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58817632"/>
        <c:axId val="1458826368"/>
      </c:barChart>
      <c:catAx>
        <c:axId val="145881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58826368"/>
        <c:crossesAt val="0"/>
        <c:auto val="1"/>
        <c:lblAlgn val="ctr"/>
        <c:lblOffset val="100"/>
        <c:noMultiLvlLbl val="0"/>
      </c:catAx>
      <c:valAx>
        <c:axId val="1458826368"/>
        <c:scaling>
          <c:orientation val="minMax"/>
          <c:max val="1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4588176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123825</xdr:rowOff>
    </xdr:from>
    <xdr:to>
      <xdr:col>1</xdr:col>
      <xdr:colOff>1733551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A890930-B526-4533-9F76-5AF4A3F54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2895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15</xdr:row>
      <xdr:rowOff>57150</xdr:rowOff>
    </xdr:from>
    <xdr:to>
      <xdr:col>14</xdr:col>
      <xdr:colOff>733425</xdr:colOff>
      <xdr:row>29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5C84664-F480-43A3-B192-9BAFCBCDCA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0</xdr:col>
      <xdr:colOff>3124200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1373407-FCE8-4323-A4AE-AE07F921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304800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10</xdr:row>
      <xdr:rowOff>0</xdr:rowOff>
    </xdr:from>
    <xdr:to>
      <xdr:col>24</xdr:col>
      <xdr:colOff>390525</xdr:colOff>
      <xdr:row>25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A046F5-9664-4D85-9B78-BFC307317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F8E697-8609-494F-8398-8FE4AC615766}" name="Tabla114" displayName="Tabla114" ref="A17:G21" totalsRowShown="0" headerRowDxfId="39" dataDxfId="38">
  <autoFilter ref="A17:G21" xr:uid="{03B4E68D-077A-4F62-B773-F56C0FD7B40D}"/>
  <tableColumns count="7">
    <tableColumn id="1" xr3:uid="{3DB5F9A0-71A2-42D9-AEB7-6BB0EB60F22B}" name="Tipo" dataDxfId="37"/>
    <tableColumn id="2" xr3:uid="{03C9AF13-0851-4937-BCE7-FB44EDB6A2E0}" name="Nº actividades" dataDxfId="36"/>
    <tableColumn id="3" xr3:uid="{D6E05061-2396-4585-B9BF-80F2664BCEA8}" name="Importes" dataDxfId="35"/>
    <tableColumn id="4" xr3:uid="{25685ABE-A584-4735-80E1-46AD02BECD48}" name="Nº actividades " dataDxfId="34"/>
    <tableColumn id="5" xr3:uid="{14E018F5-9C9C-41DA-87A2-941EC2913DC2}" name="Importes " dataDxfId="33"/>
    <tableColumn id="6" xr3:uid="{EB8B34EB-9830-48B8-A805-240BCF37C58B}" name="% sobre total" dataDxfId="32" dataCellStyle="Porcentaje">
      <calculatedColumnFormula>D18/B18</calculatedColumnFormula>
    </tableColumn>
    <tableColumn id="7" xr3:uid="{3E4C6507-1ECE-4480-8730-35A88A4C8213}" name="% importe sobre total" dataDxfId="31" dataCellStyle="Porcentaje">
      <calculatedColumnFormula>E18/C18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2E21044-CABD-4B4E-8EDD-E5E81D76405F}" name="Tabla15" displayName="Tabla15" ref="A43:D63" totalsRowShown="0" headerRowDxfId="30" dataDxfId="29">
  <autoFilter ref="A43:D63" xr:uid="{F20705A2-5001-4A1B-8ACD-B3E6FA2A437D}"/>
  <tableColumns count="4">
    <tableColumn id="1" xr3:uid="{0D20387A-1239-4CB5-B0A8-B2731D8788F7}" name="Centro" dataDxfId="28"/>
    <tableColumn id="2" xr3:uid="{653C2A91-E0BD-4F71-B04C-57606E793875}" name="Categoría" dataDxfId="27"/>
    <tableColumn id="3" xr3:uid="{E25405D9-CD8E-45D6-973D-C02071C796DC}" name="Nº actividades" dataDxfId="26"/>
    <tableColumn id="4" xr3:uid="{3B9D09E8-1AA5-45DF-A631-A0C61963B8B0}" name="Importes" dataDxfId="25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521439-3EA9-4B0A-8E96-ECB702BECFEA}" name="Tabla3" displayName="Tabla3" ref="A25:D40" totalsRowShown="0" headerRowDxfId="24" dataDxfId="23">
  <autoFilter ref="A25:D40" xr:uid="{84521439-3EA9-4B0A-8E96-ECB702BECFEA}"/>
  <tableColumns count="4">
    <tableColumn id="1" xr3:uid="{DB9D8549-1D5A-4688-B41D-6535EC924537}" name="Centro" dataDxfId="22"/>
    <tableColumn id="2" xr3:uid="{5892C013-C145-4F8B-A31B-3CBFF7ADB8A0}" name="Tipo_Actividade" dataDxfId="21"/>
    <tableColumn id="3" xr3:uid="{F06AFD89-531A-4EBF-834C-0E90E7A1C726}" name="Nº actividades" dataDxfId="20"/>
    <tableColumn id="4" xr3:uid="{A5349CEE-D123-41E3-ABBB-DC4C33241EB5}" name="Importes" dataDxfId="19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6CEBAA-5A7E-4FCF-AF54-4599C8C43318}" name="Tabla215" displayName="Tabla215" ref="A13:G22" totalsRowShown="0" headerRowDxfId="18" dataDxfId="17">
  <autoFilter ref="A13:G22" xr:uid="{F7CDDD5E-9416-4E87-BC0E-8C019A5738F3}"/>
  <tableColumns count="7">
    <tableColumn id="1" xr3:uid="{9F13C907-FED7-474F-AA2E-458AF687E253}" name="Tipo" dataDxfId="16"/>
    <tableColumn id="2" xr3:uid="{2ED50AC7-86D8-4831-AABE-4326D9B9B3C7}" name="Nº proxectos" dataDxfId="15"/>
    <tableColumn id="3" xr3:uid="{A95D5E78-8EC8-4B40-8176-D8C662D5A3D4}" name="Importes" dataDxfId="14"/>
    <tableColumn id="4" xr3:uid="{FD8746B4-D685-45A2-9DD4-3652A00B9D3F}" name="Proxectos" dataDxfId="13"/>
    <tableColumn id="5" xr3:uid="{845D28DE-1174-47E6-BFF4-E84694C032C1}" name="Importe" dataDxfId="12"/>
    <tableColumn id="6" xr3:uid="{22835E48-4437-4C83-BBC3-5A014F1B136D}" name="% sobre total" dataDxfId="11" dataCellStyle="Porcentaje">
      <calculatedColumnFormula>Tabla215[[#This Row],[Proxectos]]/Tabla215[[#This Row],[Nº proxectos]]</calculatedColumnFormula>
    </tableColumn>
    <tableColumn id="7" xr3:uid="{A920C409-640B-4611-ACD2-F7B2D68D3633}" name="% importe sobre total" dataDxfId="10" dataCellStyle="Porcentaje">
      <calculatedColumnFormula>Tabla215[[#This Row],[Importe]]/Tabla215[[#This Row],[Importes]]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D1B1E0-002B-46F5-A68C-59493D63064B}" name="Tabla156" displayName="Tabla156" ref="A28:D53" totalsRowShown="0" dataDxfId="9">
  <autoFilter ref="A28:D53" xr:uid="{C54714F7-07EA-4935-A9F1-C81A0671A913}"/>
  <tableColumns count="4">
    <tableColumn id="1" xr3:uid="{0EB2840E-4092-4FEB-A051-02AFE17B682A}" name="Centro singular" dataDxfId="8"/>
    <tableColumn id="2" xr3:uid="{9A2D0197-D6FA-4329-B034-0983AEC26018}" name="Tipo" dataDxfId="7"/>
    <tableColumn id="3" xr3:uid="{2BA14342-5890-40E3-90D6-F566CE255AF6}" name="Nª proxectos" dataDxfId="6"/>
    <tableColumn id="4" xr3:uid="{6410E91D-C5DD-44A3-BAB1-FC7061C6210E}" name="Suma de importe" dataDxfId="5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E22CCE0-8F2A-41A5-8FBE-0ACFD9A5DE3F}" name="Tabla16" displayName="Tabla16" ref="F28:I45" totalsRowShown="0" dataDxfId="4">
  <autoFilter ref="F28:I45" xr:uid="{77493D60-2136-4640-8F02-2FA7006CB9DF}"/>
  <tableColumns count="4">
    <tableColumn id="1" xr3:uid="{863B69C5-1C70-4007-AF03-9312654DE5A8}" name="Centro singular" dataDxfId="3"/>
    <tableColumn id="2" xr3:uid="{A319C56D-AFFB-423A-98C0-F0276DC931A3}" name="Categoría IP" dataDxfId="2"/>
    <tableColumn id="3" xr3:uid="{96C1643B-61C2-4877-A5BF-0C35C3A12386}" name="Nº proxectos captados" dataDxfId="1"/>
    <tableColumn id="4" xr3:uid="{B438449B-F6F7-4E63-BFC4-9A684BC6C64C}" name="Suma de importe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73E97-E0E9-4720-BD83-095162D0E70E}">
  <dimension ref="A1:O63"/>
  <sheetViews>
    <sheetView tabSelected="1" workbookViewId="0">
      <selection activeCell="E6" sqref="E6"/>
    </sheetView>
  </sheetViews>
  <sheetFormatPr baseColWidth="10" defaultRowHeight="15" x14ac:dyDescent="0.25"/>
  <cols>
    <col min="1" max="1" width="17.42578125" style="11" customWidth="1"/>
    <col min="2" max="2" width="27.5703125" style="11" customWidth="1"/>
    <col min="3" max="3" width="22.140625" style="11" customWidth="1"/>
    <col min="4" max="4" width="18.85546875" style="11" bestFit="1" customWidth="1"/>
    <col min="5" max="5" width="14" style="11" bestFit="1" customWidth="1"/>
    <col min="6" max="6" width="18.140625" style="11" customWidth="1"/>
    <col min="7" max="7" width="35.42578125" style="11" bestFit="1" customWidth="1"/>
    <col min="8" max="9" width="11.42578125" style="11"/>
    <col min="10" max="10" width="18.85546875" style="11" customWidth="1"/>
    <col min="11" max="11" width="14.5703125" style="11" customWidth="1"/>
    <col min="12" max="12" width="12.140625" style="11" customWidth="1"/>
    <col min="13" max="16384" width="11.42578125" style="11"/>
  </cols>
  <sheetData>
    <row r="1" spans="1:15" s="8" customFormat="1" ht="53.25" customHeight="1" thickBot="1" x14ac:dyDescent="0.3">
      <c r="A1" s="2"/>
      <c r="B1" s="3"/>
      <c r="C1" s="4"/>
      <c r="D1" s="5"/>
      <c r="E1" s="5"/>
      <c r="F1" s="6"/>
      <c r="G1" s="7"/>
      <c r="H1" s="2"/>
      <c r="I1" s="2"/>
      <c r="J1" s="7"/>
      <c r="K1" s="1" t="s">
        <v>0</v>
      </c>
      <c r="L1" s="2"/>
      <c r="M1" s="2"/>
      <c r="N1" s="2"/>
      <c r="O1" s="2"/>
    </row>
    <row r="2" spans="1:15" s="8" customFormat="1" ht="15" customHeight="1" x14ac:dyDescent="0.25">
      <c r="B2" s="9"/>
      <c r="C2" s="10"/>
      <c r="D2" s="11"/>
      <c r="E2" s="11"/>
      <c r="F2" s="12"/>
      <c r="G2" s="13"/>
      <c r="H2" s="13"/>
      <c r="I2" s="13"/>
      <c r="J2" s="13"/>
      <c r="K2" s="13"/>
    </row>
    <row r="3" spans="1:15" s="8" customFormat="1" ht="15" customHeight="1" x14ac:dyDescent="0.25">
      <c r="A3" s="46" t="s">
        <v>1</v>
      </c>
      <c r="B3" s="9"/>
      <c r="C3" s="10"/>
      <c r="D3" s="11"/>
      <c r="E3" s="11"/>
      <c r="F3" s="12"/>
      <c r="G3" s="13"/>
      <c r="H3" s="13"/>
      <c r="I3" s="13"/>
      <c r="J3" s="13"/>
      <c r="K3" s="13"/>
    </row>
    <row r="4" spans="1:15" s="8" customFormat="1" ht="15" customHeight="1" x14ac:dyDescent="0.25">
      <c r="A4" s="46" t="s">
        <v>2</v>
      </c>
      <c r="B4" s="9"/>
      <c r="C4" s="10"/>
      <c r="D4" s="11"/>
      <c r="E4" s="11"/>
      <c r="F4" s="12"/>
      <c r="G4" s="13"/>
      <c r="H4" s="13"/>
      <c r="I4" s="13"/>
      <c r="J4" s="13"/>
      <c r="K4" s="13"/>
    </row>
    <row r="5" spans="1:15" s="8" customFormat="1" ht="15" customHeight="1" x14ac:dyDescent="0.25">
      <c r="A5" s="47" t="s">
        <v>3</v>
      </c>
      <c r="B5" s="9"/>
      <c r="C5" s="10"/>
      <c r="D5" s="11"/>
      <c r="E5" s="11"/>
      <c r="F5" s="12"/>
      <c r="G5" s="13"/>
      <c r="H5" s="13"/>
      <c r="I5" s="13"/>
      <c r="J5" s="13"/>
      <c r="K5" s="13"/>
    </row>
    <row r="6" spans="1:15" s="8" customFormat="1" ht="15" customHeight="1" x14ac:dyDescent="0.25">
      <c r="A6" s="46" t="s">
        <v>69</v>
      </c>
      <c r="B6" s="9"/>
      <c r="C6" s="10"/>
      <c r="D6" s="11"/>
      <c r="E6" s="11"/>
      <c r="F6" s="12"/>
      <c r="G6" s="13"/>
      <c r="H6" s="13"/>
      <c r="I6" s="13"/>
      <c r="J6" s="13"/>
      <c r="K6" s="13"/>
    </row>
    <row r="7" spans="1:15" s="8" customFormat="1" ht="15" customHeight="1" x14ac:dyDescent="0.25">
      <c r="A7" s="46"/>
      <c r="B7" s="9"/>
      <c r="C7" s="10"/>
      <c r="D7" s="11"/>
      <c r="E7" s="11"/>
      <c r="F7" s="12"/>
      <c r="G7" s="13"/>
      <c r="H7" s="13"/>
      <c r="I7" s="13"/>
      <c r="J7" s="13"/>
      <c r="K7" s="13"/>
    </row>
    <row r="8" spans="1:15" s="8" customFormat="1" ht="15" customHeight="1" x14ac:dyDescent="0.25">
      <c r="A8" s="48" t="s">
        <v>4</v>
      </c>
      <c r="B8" s="9"/>
      <c r="C8" s="10"/>
      <c r="D8" s="11"/>
      <c r="E8" s="11"/>
      <c r="F8" s="12"/>
      <c r="G8" s="13"/>
      <c r="H8" s="13"/>
      <c r="I8" s="13"/>
      <c r="J8" s="13"/>
      <c r="K8" s="13"/>
    </row>
    <row r="11" spans="1:15" s="8" customFormat="1" ht="29.25" customHeight="1" x14ac:dyDescent="0.2">
      <c r="A11" s="50" t="s">
        <v>61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1:15" ht="15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ht="1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25">
      <c r="D15" s="51"/>
      <c r="E15" s="51"/>
    </row>
    <row r="16" spans="1:15" x14ac:dyDescent="0.25">
      <c r="B16" s="49" t="s">
        <v>5</v>
      </c>
      <c r="C16" s="49"/>
      <c r="D16" s="49" t="s">
        <v>6</v>
      </c>
      <c r="E16" s="49"/>
      <c r="F16" s="49" t="s">
        <v>7</v>
      </c>
      <c r="G16" s="49"/>
    </row>
    <row r="17" spans="1:7" x14ac:dyDescent="0.25">
      <c r="A17" s="11" t="s">
        <v>8</v>
      </c>
      <c r="B17" s="16" t="s">
        <v>9</v>
      </c>
      <c r="C17" s="16" t="s">
        <v>10</v>
      </c>
      <c r="D17" s="16" t="s">
        <v>11</v>
      </c>
      <c r="E17" s="16" t="s">
        <v>12</v>
      </c>
      <c r="F17" s="16" t="s">
        <v>13</v>
      </c>
      <c r="G17" s="16" t="s">
        <v>14</v>
      </c>
    </row>
    <row r="18" spans="1:7" x14ac:dyDescent="0.25">
      <c r="A18" s="11" t="s">
        <v>15</v>
      </c>
      <c r="B18" s="11">
        <v>126</v>
      </c>
      <c r="C18" s="17">
        <v>5920981.5099999998</v>
      </c>
      <c r="D18" s="11">
        <v>63</v>
      </c>
      <c r="E18" s="17">
        <v>4015422.18</v>
      </c>
      <c r="F18" s="18">
        <f>D18/B18</f>
        <v>0.5</v>
      </c>
      <c r="G18" s="19">
        <f>E18/C18</f>
        <v>0.67816833631692941</v>
      </c>
    </row>
    <row r="19" spans="1:7" x14ac:dyDescent="0.25">
      <c r="A19" s="11" t="s">
        <v>16</v>
      </c>
      <c r="B19" s="11">
        <v>20</v>
      </c>
      <c r="C19" s="17">
        <v>45619.020000000004</v>
      </c>
      <c r="D19" s="11">
        <v>7</v>
      </c>
      <c r="E19" s="17">
        <v>16944</v>
      </c>
      <c r="F19" s="18">
        <f t="shared" ref="F19:G21" si="0">D19/B19</f>
        <v>0.35</v>
      </c>
      <c r="G19" s="19">
        <f t="shared" si="0"/>
        <v>0.37142402445295841</v>
      </c>
    </row>
    <row r="20" spans="1:7" x14ac:dyDescent="0.25">
      <c r="A20" s="11" t="s">
        <v>17</v>
      </c>
      <c r="B20" s="11">
        <v>596</v>
      </c>
      <c r="C20" s="17">
        <v>1647214.3800000004</v>
      </c>
      <c r="D20" s="11">
        <v>283</v>
      </c>
      <c r="E20" s="17">
        <v>799418.42999999982</v>
      </c>
      <c r="F20" s="18">
        <f t="shared" si="0"/>
        <v>0.47483221476510068</v>
      </c>
      <c r="G20" s="19">
        <f t="shared" si="0"/>
        <v>0.48531535403424514</v>
      </c>
    </row>
    <row r="21" spans="1:7" ht="15.75" thickBot="1" x14ac:dyDescent="0.3">
      <c r="A21" s="20" t="s">
        <v>18</v>
      </c>
      <c r="B21" s="20">
        <f>SUM(B18:B20)</f>
        <v>742</v>
      </c>
      <c r="C21" s="21">
        <f t="shared" ref="C21:E21" si="1">SUM(C18:C20)</f>
        <v>7613814.9100000001</v>
      </c>
      <c r="D21" s="20">
        <f t="shared" si="1"/>
        <v>353</v>
      </c>
      <c r="E21" s="21">
        <f t="shared" si="1"/>
        <v>4831784.6100000003</v>
      </c>
      <c r="F21" s="22">
        <f>D21/B21</f>
        <v>0.47574123989218331</v>
      </c>
      <c r="G21" s="23">
        <f t="shared" si="0"/>
        <v>0.63460757414183055</v>
      </c>
    </row>
    <row r="22" spans="1:7" ht="15.75" thickTop="1" x14ac:dyDescent="0.25"/>
    <row r="24" spans="1:7" x14ac:dyDescent="0.25">
      <c r="A24" s="24" t="s">
        <v>62</v>
      </c>
      <c r="B24" s="24"/>
    </row>
    <row r="25" spans="1:7" x14ac:dyDescent="0.25">
      <c r="A25" s="11" t="s">
        <v>19</v>
      </c>
      <c r="B25" s="11" t="s">
        <v>63</v>
      </c>
      <c r="C25" s="11" t="s">
        <v>9</v>
      </c>
      <c r="D25" s="17" t="s">
        <v>10</v>
      </c>
    </row>
    <row r="26" spans="1:7" x14ac:dyDescent="0.25">
      <c r="A26" s="11" t="s">
        <v>20</v>
      </c>
      <c r="B26" s="11" t="s">
        <v>15</v>
      </c>
      <c r="C26" s="11">
        <v>29</v>
      </c>
      <c r="D26" s="17">
        <v>2427111.29</v>
      </c>
    </row>
    <row r="27" spans="1:7" x14ac:dyDescent="0.25">
      <c r="A27" s="11" t="s">
        <v>20</v>
      </c>
      <c r="B27" s="11" t="s">
        <v>16</v>
      </c>
      <c r="C27" s="11">
        <v>4</v>
      </c>
      <c r="D27" s="17">
        <v>954</v>
      </c>
    </row>
    <row r="28" spans="1:7" x14ac:dyDescent="0.25">
      <c r="A28" s="11" t="s">
        <v>20</v>
      </c>
      <c r="B28" s="11" t="s">
        <v>17</v>
      </c>
      <c r="C28" s="11">
        <v>117</v>
      </c>
      <c r="D28" s="17">
        <v>323671.15999999992</v>
      </c>
    </row>
    <row r="29" spans="1:7" x14ac:dyDescent="0.25">
      <c r="A29" s="11" t="s">
        <v>21</v>
      </c>
      <c r="B29" s="11" t="s">
        <v>15</v>
      </c>
      <c r="C29" s="11">
        <v>9</v>
      </c>
      <c r="D29" s="17">
        <v>513462.11</v>
      </c>
    </row>
    <row r="30" spans="1:7" x14ac:dyDescent="0.25">
      <c r="A30" s="11" t="s">
        <v>21</v>
      </c>
      <c r="B30" s="11" t="s">
        <v>16</v>
      </c>
      <c r="C30" s="11">
        <v>1</v>
      </c>
      <c r="D30" s="17">
        <v>1650</v>
      </c>
    </row>
    <row r="31" spans="1:7" x14ac:dyDescent="0.25">
      <c r="A31" s="11" t="s">
        <v>21</v>
      </c>
      <c r="B31" s="11" t="s">
        <v>17</v>
      </c>
      <c r="C31" s="11">
        <v>9</v>
      </c>
      <c r="D31" s="17">
        <v>124923</v>
      </c>
    </row>
    <row r="32" spans="1:7" x14ac:dyDescent="0.25">
      <c r="A32" s="11" t="s">
        <v>22</v>
      </c>
      <c r="B32" s="11" t="s">
        <v>15</v>
      </c>
      <c r="C32" s="11">
        <v>5</v>
      </c>
      <c r="D32" s="17">
        <v>157000</v>
      </c>
    </row>
    <row r="33" spans="1:15" x14ac:dyDescent="0.25">
      <c r="A33" s="11" t="s">
        <v>22</v>
      </c>
      <c r="B33" s="11" t="s">
        <v>17</v>
      </c>
      <c r="C33" s="11">
        <v>77</v>
      </c>
      <c r="D33" s="17">
        <v>52930.770000000004</v>
      </c>
      <c r="G33" s="33"/>
      <c r="H33" s="34"/>
      <c r="I33" s="52"/>
      <c r="J33" s="52"/>
      <c r="K33" s="52"/>
      <c r="L33" s="52"/>
      <c r="M33" s="52"/>
      <c r="N33" s="52"/>
      <c r="O33" s="35"/>
    </row>
    <row r="34" spans="1:15" x14ac:dyDescent="0.25">
      <c r="A34" s="11" t="s">
        <v>23</v>
      </c>
      <c r="B34" s="11" t="s">
        <v>15</v>
      </c>
      <c r="C34" s="11">
        <v>15</v>
      </c>
      <c r="D34" s="17">
        <v>695918</v>
      </c>
      <c r="G34" s="33"/>
      <c r="H34" s="33"/>
      <c r="I34" s="33"/>
      <c r="J34" s="33"/>
      <c r="K34" s="33"/>
      <c r="L34" s="33"/>
      <c r="M34" s="33"/>
      <c r="N34" s="33"/>
      <c r="O34" s="35"/>
    </row>
    <row r="35" spans="1:15" x14ac:dyDescent="0.25">
      <c r="A35" s="11" t="s">
        <v>23</v>
      </c>
      <c r="B35" s="11" t="s">
        <v>16</v>
      </c>
      <c r="C35" s="11">
        <v>1</v>
      </c>
      <c r="D35" s="17">
        <v>300</v>
      </c>
      <c r="G35" s="24" t="s">
        <v>64</v>
      </c>
      <c r="H35" s="49" t="s">
        <v>24</v>
      </c>
      <c r="I35" s="49"/>
      <c r="J35" s="24" t="s">
        <v>25</v>
      </c>
      <c r="K35" s="49" t="s">
        <v>26</v>
      </c>
      <c r="L35" s="49"/>
      <c r="M35" s="49" t="s">
        <v>27</v>
      </c>
      <c r="N35" s="49"/>
      <c r="O35" s="49" t="s">
        <v>18</v>
      </c>
    </row>
    <row r="36" spans="1:15" x14ac:dyDescent="0.25">
      <c r="A36" s="11" t="s">
        <v>23</v>
      </c>
      <c r="B36" s="11" t="s">
        <v>17</v>
      </c>
      <c r="C36" s="11">
        <v>75</v>
      </c>
      <c r="D36" s="17">
        <v>270717.16000000003</v>
      </c>
      <c r="G36" s="24" t="s">
        <v>28</v>
      </c>
      <c r="H36" s="15" t="s">
        <v>29</v>
      </c>
      <c r="I36" s="15" t="s">
        <v>30</v>
      </c>
      <c r="J36" s="15" t="s">
        <v>29</v>
      </c>
      <c r="K36" s="15" t="s">
        <v>29</v>
      </c>
      <c r="L36" s="15" t="s">
        <v>30</v>
      </c>
      <c r="M36" s="15" t="s">
        <v>29</v>
      </c>
      <c r="N36" s="15" t="s">
        <v>30</v>
      </c>
      <c r="O36" s="49"/>
    </row>
    <row r="37" spans="1:15" x14ac:dyDescent="0.25">
      <c r="A37" s="11" t="s">
        <v>31</v>
      </c>
      <c r="B37" s="11" t="s">
        <v>15</v>
      </c>
      <c r="C37" s="11">
        <v>5</v>
      </c>
      <c r="D37" s="17">
        <v>221930.78</v>
      </c>
      <c r="G37" s="25" t="s">
        <v>32</v>
      </c>
      <c r="H37" s="26">
        <v>6</v>
      </c>
      <c r="I37" s="26">
        <v>3</v>
      </c>
      <c r="J37" s="26">
        <v>3</v>
      </c>
      <c r="K37" s="26">
        <v>3</v>
      </c>
      <c r="L37" s="26"/>
      <c r="M37" s="26">
        <v>21</v>
      </c>
      <c r="N37" s="26">
        <v>3</v>
      </c>
      <c r="O37" s="26">
        <v>39</v>
      </c>
    </row>
    <row r="38" spans="1:15" x14ac:dyDescent="0.25">
      <c r="A38" s="11" t="s">
        <v>31</v>
      </c>
      <c r="B38" s="11" t="s">
        <v>16</v>
      </c>
      <c r="C38" s="11">
        <v>1</v>
      </c>
      <c r="D38" s="17">
        <v>14040</v>
      </c>
      <c r="G38" s="27" t="s">
        <v>33</v>
      </c>
      <c r="H38" s="28"/>
      <c r="I38" s="28"/>
      <c r="J38" s="28"/>
      <c r="K38" s="28"/>
      <c r="L38" s="28"/>
      <c r="M38" s="28">
        <v>2</v>
      </c>
      <c r="N38" s="28">
        <v>2</v>
      </c>
      <c r="O38" s="28">
        <v>4</v>
      </c>
    </row>
    <row r="39" spans="1:15" x14ac:dyDescent="0.25">
      <c r="A39" s="11" t="s">
        <v>31</v>
      </c>
      <c r="B39" s="11" t="s">
        <v>17</v>
      </c>
      <c r="C39" s="11">
        <v>5</v>
      </c>
      <c r="D39" s="17">
        <v>27176.34</v>
      </c>
      <c r="G39" s="29" t="s">
        <v>34</v>
      </c>
      <c r="H39" s="30"/>
      <c r="I39" s="30"/>
      <c r="J39" s="30"/>
      <c r="K39" s="30"/>
      <c r="L39" s="30"/>
      <c r="M39" s="30">
        <v>3</v>
      </c>
      <c r="N39" s="30"/>
      <c r="O39" s="30">
        <v>3</v>
      </c>
    </row>
    <row r="40" spans="1:15" x14ac:dyDescent="0.25">
      <c r="A40" s="36" t="s">
        <v>18</v>
      </c>
      <c r="B40" s="36"/>
      <c r="C40" s="36">
        <f>SUBTOTAL(109,C26:C39)</f>
        <v>353</v>
      </c>
      <c r="D40" s="37">
        <f>SUBTOTAL(109,D26:D39)</f>
        <v>4831784.6100000003</v>
      </c>
      <c r="G40" s="27" t="s">
        <v>35</v>
      </c>
      <c r="H40" s="28">
        <v>1</v>
      </c>
      <c r="I40" s="28"/>
      <c r="J40" s="28"/>
      <c r="K40" s="28"/>
      <c r="L40" s="28"/>
      <c r="M40" s="28">
        <v>5</v>
      </c>
      <c r="N40" s="28">
        <v>1</v>
      </c>
      <c r="O40" s="28">
        <v>7</v>
      </c>
    </row>
    <row r="41" spans="1:15" x14ac:dyDescent="0.25">
      <c r="G41" s="29" t="s">
        <v>36</v>
      </c>
      <c r="H41" s="30"/>
      <c r="I41" s="30"/>
      <c r="J41" s="30"/>
      <c r="K41" s="30">
        <v>4</v>
      </c>
      <c r="L41" s="30"/>
      <c r="M41" s="30">
        <v>9</v>
      </c>
      <c r="N41" s="30">
        <v>11</v>
      </c>
      <c r="O41" s="30">
        <v>24</v>
      </c>
    </row>
    <row r="42" spans="1:15" x14ac:dyDescent="0.25">
      <c r="A42" s="24" t="s">
        <v>37</v>
      </c>
      <c r="B42" s="24"/>
      <c r="G42" s="27" t="s">
        <v>38</v>
      </c>
      <c r="H42" s="28"/>
      <c r="I42" s="28">
        <v>1</v>
      </c>
      <c r="J42" s="28"/>
      <c r="K42" s="28"/>
      <c r="L42" s="28">
        <v>1</v>
      </c>
      <c r="M42" s="28"/>
      <c r="N42" s="28"/>
      <c r="O42" s="28">
        <v>2</v>
      </c>
    </row>
    <row r="43" spans="1:15" ht="15.75" thickBot="1" x14ac:dyDescent="0.3">
      <c r="A43" s="11" t="s">
        <v>19</v>
      </c>
      <c r="B43" s="11" t="s">
        <v>39</v>
      </c>
      <c r="C43" s="11" t="s">
        <v>9</v>
      </c>
      <c r="D43" s="11" t="s">
        <v>10</v>
      </c>
      <c r="G43" s="31" t="s">
        <v>18</v>
      </c>
      <c r="H43" s="32">
        <v>7</v>
      </c>
      <c r="I43" s="32">
        <v>4</v>
      </c>
      <c r="J43" s="32">
        <v>3</v>
      </c>
      <c r="K43" s="32">
        <v>7</v>
      </c>
      <c r="L43" s="32">
        <v>1</v>
      </c>
      <c r="M43" s="32">
        <v>40</v>
      </c>
      <c r="N43" s="32">
        <v>17</v>
      </c>
      <c r="O43" s="32">
        <v>79</v>
      </c>
    </row>
    <row r="44" spans="1:15" ht="15.75" thickTop="1" x14ac:dyDescent="0.25">
      <c r="A44" s="11" t="s">
        <v>20</v>
      </c>
      <c r="B44" s="11" t="s">
        <v>32</v>
      </c>
      <c r="C44" s="11">
        <v>85</v>
      </c>
      <c r="D44" s="17">
        <v>2166054.2599999993</v>
      </c>
    </row>
    <row r="45" spans="1:15" x14ac:dyDescent="0.25">
      <c r="A45" s="11" t="s">
        <v>20</v>
      </c>
      <c r="B45" s="11" t="s">
        <v>33</v>
      </c>
      <c r="C45" s="11">
        <v>1</v>
      </c>
      <c r="D45" s="17">
        <v>7000</v>
      </c>
    </row>
    <row r="46" spans="1:15" x14ac:dyDescent="0.25">
      <c r="A46" s="11" t="s">
        <v>20</v>
      </c>
      <c r="B46" s="11" t="s">
        <v>34</v>
      </c>
      <c r="C46" s="11">
        <v>5</v>
      </c>
      <c r="D46" s="17">
        <v>98126.09</v>
      </c>
    </row>
    <row r="47" spans="1:15" x14ac:dyDescent="0.25">
      <c r="A47" s="11" t="s">
        <v>20</v>
      </c>
      <c r="B47" s="11" t="s">
        <v>35</v>
      </c>
      <c r="C47" s="11">
        <v>5</v>
      </c>
      <c r="D47" s="17">
        <v>103411.2</v>
      </c>
    </row>
    <row r="48" spans="1:15" x14ac:dyDescent="0.25">
      <c r="A48" s="11" t="s">
        <v>20</v>
      </c>
      <c r="B48" s="11" t="s">
        <v>36</v>
      </c>
      <c r="C48" s="11">
        <v>54</v>
      </c>
      <c r="D48" s="17">
        <v>377144.89999999997</v>
      </c>
    </row>
    <row r="49" spans="1:4" x14ac:dyDescent="0.25">
      <c r="A49" s="11" t="s">
        <v>21</v>
      </c>
      <c r="B49" s="11" t="s">
        <v>32</v>
      </c>
      <c r="C49" s="11">
        <v>15</v>
      </c>
      <c r="D49" s="17">
        <v>494900.26</v>
      </c>
    </row>
    <row r="50" spans="1:4" x14ac:dyDescent="0.25">
      <c r="A50" s="11" t="s">
        <v>21</v>
      </c>
      <c r="B50" s="11" t="s">
        <v>33</v>
      </c>
      <c r="C50" s="11">
        <v>1</v>
      </c>
      <c r="D50" s="17">
        <v>14750</v>
      </c>
    </row>
    <row r="51" spans="1:4" x14ac:dyDescent="0.25">
      <c r="A51" s="11" t="s">
        <v>21</v>
      </c>
      <c r="B51" s="11" t="s">
        <v>35</v>
      </c>
      <c r="C51" s="11">
        <v>1</v>
      </c>
      <c r="D51" s="17">
        <v>16000</v>
      </c>
    </row>
    <row r="52" spans="1:4" x14ac:dyDescent="0.25">
      <c r="A52" s="11" t="s">
        <v>21</v>
      </c>
      <c r="B52" s="11" t="s">
        <v>38</v>
      </c>
      <c r="C52" s="11">
        <v>2</v>
      </c>
      <c r="D52" s="17">
        <v>114384.85</v>
      </c>
    </row>
    <row r="53" spans="1:4" x14ac:dyDescent="0.25">
      <c r="A53" s="11" t="s">
        <v>22</v>
      </c>
      <c r="B53" s="11" t="s">
        <v>32</v>
      </c>
      <c r="C53" s="11">
        <v>6</v>
      </c>
      <c r="D53" s="17">
        <v>157450</v>
      </c>
    </row>
    <row r="54" spans="1:4" x14ac:dyDescent="0.25">
      <c r="A54" s="11" t="s">
        <v>22</v>
      </c>
      <c r="B54" s="11" t="s">
        <v>33</v>
      </c>
      <c r="C54" s="11">
        <v>2</v>
      </c>
      <c r="D54" s="17">
        <v>4621.7700000000004</v>
      </c>
    </row>
    <row r="55" spans="1:4" x14ac:dyDescent="0.25">
      <c r="A55" s="11" t="s">
        <v>22</v>
      </c>
      <c r="B55" s="11" t="s">
        <v>36</v>
      </c>
      <c r="C55" s="11">
        <v>74</v>
      </c>
      <c r="D55" s="17">
        <v>47859</v>
      </c>
    </row>
    <row r="56" spans="1:4" x14ac:dyDescent="0.25">
      <c r="A56" s="11" t="s">
        <v>23</v>
      </c>
      <c r="B56" s="11" t="s">
        <v>32</v>
      </c>
      <c r="C56" s="11">
        <v>68</v>
      </c>
      <c r="D56" s="17">
        <v>745928</v>
      </c>
    </row>
    <row r="57" spans="1:4" x14ac:dyDescent="0.25">
      <c r="A57" s="11" t="s">
        <v>23</v>
      </c>
      <c r="B57" s="11" t="s">
        <v>33</v>
      </c>
      <c r="C57" s="11">
        <v>2</v>
      </c>
      <c r="D57" s="17">
        <v>6857</v>
      </c>
    </row>
    <row r="58" spans="1:4" x14ac:dyDescent="0.25">
      <c r="A58" s="11" t="s">
        <v>23</v>
      </c>
      <c r="B58" s="11" t="s">
        <v>34</v>
      </c>
      <c r="C58" s="11">
        <v>2</v>
      </c>
      <c r="D58" s="17">
        <v>57650</v>
      </c>
    </row>
    <row r="59" spans="1:4" x14ac:dyDescent="0.25">
      <c r="A59" s="11" t="s">
        <v>23</v>
      </c>
      <c r="B59" s="11" t="s">
        <v>35</v>
      </c>
      <c r="C59" s="11">
        <v>7</v>
      </c>
      <c r="D59" s="17">
        <v>26194</v>
      </c>
    </row>
    <row r="60" spans="1:4" x14ac:dyDescent="0.25">
      <c r="A60" s="11" t="s">
        <v>23</v>
      </c>
      <c r="B60" s="11" t="s">
        <v>36</v>
      </c>
      <c r="C60" s="11">
        <v>12</v>
      </c>
      <c r="D60" s="17">
        <v>130306.16</v>
      </c>
    </row>
    <row r="61" spans="1:4" x14ac:dyDescent="0.25">
      <c r="A61" s="11" t="s">
        <v>31</v>
      </c>
      <c r="B61" s="11" t="s">
        <v>32</v>
      </c>
      <c r="C61" s="11">
        <v>4</v>
      </c>
      <c r="D61" s="17">
        <v>139929.78</v>
      </c>
    </row>
    <row r="62" spans="1:4" x14ac:dyDescent="0.25">
      <c r="A62" s="11" t="s">
        <v>31</v>
      </c>
      <c r="B62" s="11" t="s">
        <v>36</v>
      </c>
      <c r="C62" s="11">
        <v>7</v>
      </c>
      <c r="D62" s="17">
        <v>123217.34</v>
      </c>
    </row>
    <row r="63" spans="1:4" x14ac:dyDescent="0.25">
      <c r="A63" s="36" t="s">
        <v>18</v>
      </c>
      <c r="B63" s="36"/>
      <c r="C63" s="36">
        <f>SUBTOTAL(109,C44:C62)</f>
        <v>353</v>
      </c>
      <c r="D63" s="37">
        <f>SUBTOTAL(109,D44:D62)</f>
        <v>4831784.6099999994</v>
      </c>
    </row>
  </sheetData>
  <mergeCells count="12">
    <mergeCell ref="O35:O36"/>
    <mergeCell ref="A11:O12"/>
    <mergeCell ref="D15:E15"/>
    <mergeCell ref="B16:C16"/>
    <mergeCell ref="D16:E16"/>
    <mergeCell ref="F16:G16"/>
    <mergeCell ref="I33:J33"/>
    <mergeCell ref="K33:L33"/>
    <mergeCell ref="M33:N33"/>
    <mergeCell ref="H35:I35"/>
    <mergeCell ref="K35:L35"/>
    <mergeCell ref="M35:N35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1753-5169-4246-9210-DF6B8C6B4D22}">
  <dimension ref="A1:X54"/>
  <sheetViews>
    <sheetView workbookViewId="0">
      <selection activeCell="A6" sqref="A6"/>
    </sheetView>
  </sheetViews>
  <sheetFormatPr baseColWidth="10" defaultRowHeight="15" x14ac:dyDescent="0.25"/>
  <cols>
    <col min="1" max="1" width="52.5703125" bestFit="1" customWidth="1"/>
    <col min="2" max="2" width="34.5703125" customWidth="1"/>
    <col min="3" max="3" width="21.28515625" customWidth="1"/>
    <col min="4" max="4" width="18.42578125" customWidth="1"/>
    <col min="5" max="5" width="14.140625" bestFit="1" customWidth="1"/>
    <col min="6" max="6" width="40.7109375" bestFit="1" customWidth="1"/>
    <col min="7" max="7" width="35.42578125" bestFit="1" customWidth="1"/>
    <col min="8" max="8" width="21.28515625" customWidth="1"/>
    <col min="9" max="9" width="18.42578125" customWidth="1"/>
  </cols>
  <sheetData>
    <row r="1" spans="1:24" s="39" customFormat="1" ht="49.5" customHeight="1" thickBot="1" x14ac:dyDescent="0.3">
      <c r="A1" s="3"/>
      <c r="B1" s="4"/>
      <c r="C1" s="38"/>
      <c r="D1" s="38"/>
      <c r="E1" s="38"/>
      <c r="F1" s="38"/>
      <c r="G1" s="38"/>
      <c r="H1" s="38"/>
      <c r="I1" s="38"/>
      <c r="J1" s="38"/>
      <c r="K1" s="38"/>
      <c r="L1" s="53" t="s">
        <v>0</v>
      </c>
      <c r="M1" s="53"/>
      <c r="N1" s="53"/>
      <c r="O1" s="53"/>
      <c r="P1" s="53"/>
      <c r="Q1" s="53"/>
      <c r="R1" s="38"/>
      <c r="S1" s="38"/>
      <c r="T1" s="38"/>
    </row>
    <row r="2" spans="1:24" s="39" customFormat="1" ht="15" customHeight="1" x14ac:dyDescent="0.25">
      <c r="A2" s="40"/>
      <c r="B2" s="41"/>
    </row>
    <row r="3" spans="1:24" s="39" customFormat="1" ht="15" customHeight="1" x14ac:dyDescent="0.25">
      <c r="A3" s="42" t="s">
        <v>65</v>
      </c>
      <c r="B3" s="41"/>
    </row>
    <row r="4" spans="1:24" s="39" customFormat="1" ht="15" customHeight="1" x14ac:dyDescent="0.25">
      <c r="A4" s="42" t="s">
        <v>66</v>
      </c>
      <c r="B4" s="41"/>
    </row>
    <row r="5" spans="1:24" s="39" customFormat="1" ht="15" customHeight="1" x14ac:dyDescent="0.25">
      <c r="A5" s="42" t="s">
        <v>40</v>
      </c>
      <c r="B5" s="41"/>
    </row>
    <row r="6" spans="1:24" s="39" customFormat="1" ht="15" customHeight="1" x14ac:dyDescent="0.25">
      <c r="A6" s="46" t="s">
        <v>69</v>
      </c>
      <c r="B6" s="41"/>
    </row>
    <row r="7" spans="1:24" s="39" customFormat="1" ht="15" customHeight="1" x14ac:dyDescent="0.25">
      <c r="A7" s="42"/>
      <c r="B7" s="41"/>
      <c r="F7" s="43"/>
      <c r="G7" s="43"/>
      <c r="H7" s="43"/>
    </row>
    <row r="8" spans="1:24" s="39" customFormat="1" ht="15" customHeight="1" x14ac:dyDescent="0.25">
      <c r="A8" s="42"/>
      <c r="B8" s="41"/>
    </row>
    <row r="9" spans="1:24" s="39" customFormat="1" ht="30" customHeight="1" x14ac:dyDescent="0.25">
      <c r="A9" s="54" t="s">
        <v>67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2" spans="1:24" x14ac:dyDescent="0.25">
      <c r="A12" s="11"/>
      <c r="B12" s="55" t="s">
        <v>41</v>
      </c>
      <c r="C12" s="55"/>
      <c r="D12" s="55" t="s">
        <v>42</v>
      </c>
      <c r="E12" s="55"/>
      <c r="F12" s="55" t="s">
        <v>43</v>
      </c>
      <c r="G12" s="55"/>
    </row>
    <row r="13" spans="1:24" x14ac:dyDescent="0.25">
      <c r="A13" s="11" t="s">
        <v>8</v>
      </c>
      <c r="B13" s="44" t="s">
        <v>44</v>
      </c>
      <c r="C13" s="44" t="s">
        <v>10</v>
      </c>
      <c r="D13" s="44" t="s">
        <v>45</v>
      </c>
      <c r="E13" s="44" t="s">
        <v>46</v>
      </c>
      <c r="F13" s="44" t="s">
        <v>13</v>
      </c>
      <c r="G13" s="44" t="s">
        <v>14</v>
      </c>
    </row>
    <row r="14" spans="1:24" x14ac:dyDescent="0.25">
      <c r="A14" s="11" t="s">
        <v>47</v>
      </c>
      <c r="B14" s="11">
        <v>52</v>
      </c>
      <c r="C14" s="17">
        <v>16057397</v>
      </c>
      <c r="D14" s="11">
        <v>27</v>
      </c>
      <c r="E14" s="17">
        <v>13233367</v>
      </c>
      <c r="F14" s="18">
        <f>Tabla215[[#This Row],[Proxectos]]/Tabla215[[#This Row],[Nº proxectos]]</f>
        <v>0.51923076923076927</v>
      </c>
      <c r="G14" s="18">
        <f>Tabla215[[#This Row],[Importe]]/Tabla215[[#This Row],[Importes]]</f>
        <v>0.82412902913218122</v>
      </c>
    </row>
    <row r="15" spans="1:24" x14ac:dyDescent="0.25">
      <c r="A15" s="11" t="s">
        <v>48</v>
      </c>
      <c r="B15" s="11">
        <v>12</v>
      </c>
      <c r="C15" s="17">
        <v>9739448.1300000008</v>
      </c>
      <c r="D15" s="11">
        <v>9</v>
      </c>
      <c r="E15" s="17">
        <v>3133244.38</v>
      </c>
      <c r="F15" s="18">
        <f>Tabla215[[#This Row],[Proxectos]]/Tabla215[[#This Row],[Nº proxectos]]</f>
        <v>0.75</v>
      </c>
      <c r="G15" s="18">
        <f>Tabla215[[#This Row],[Importe]]/Tabla215[[#This Row],[Importes]]</f>
        <v>0.32170656264894543</v>
      </c>
    </row>
    <row r="16" spans="1:24" x14ac:dyDescent="0.25">
      <c r="A16" s="11" t="s">
        <v>49</v>
      </c>
      <c r="B16" s="11">
        <v>7</v>
      </c>
      <c r="C16" s="17">
        <v>1241136.6599999999</v>
      </c>
      <c r="D16" s="11">
        <v>2</v>
      </c>
      <c r="E16" s="17">
        <v>128580</v>
      </c>
      <c r="F16" s="18">
        <f>Tabla215[[#This Row],[Proxectos]]/Tabla215[[#This Row],[Nº proxectos]]</f>
        <v>0.2857142857142857</v>
      </c>
      <c r="G16" s="18">
        <f>Tabla215[[#This Row],[Importe]]/Tabla215[[#This Row],[Importes]]</f>
        <v>0.1035985835758006</v>
      </c>
    </row>
    <row r="17" spans="1:9" x14ac:dyDescent="0.25">
      <c r="A17" s="11" t="s">
        <v>50</v>
      </c>
      <c r="B17" s="11">
        <v>5</v>
      </c>
      <c r="C17" s="17">
        <v>907556.96</v>
      </c>
      <c r="D17" s="11">
        <v>3</v>
      </c>
      <c r="E17" s="17">
        <v>899253.13</v>
      </c>
      <c r="F17" s="18">
        <f>Tabla215[[#This Row],[Proxectos]]/Tabla215[[#This Row],[Nº proxectos]]</f>
        <v>0.6</v>
      </c>
      <c r="G17" s="18">
        <f>Tabla215[[#This Row],[Importe]]/Tabla215[[#This Row],[Importes]]</f>
        <v>0.99085034839025421</v>
      </c>
    </row>
    <row r="18" spans="1:9" x14ac:dyDescent="0.25">
      <c r="A18" s="11" t="s">
        <v>51</v>
      </c>
      <c r="B18" s="11">
        <v>9</v>
      </c>
      <c r="C18" s="17">
        <v>58995</v>
      </c>
      <c r="D18" s="11">
        <v>2</v>
      </c>
      <c r="E18" s="17">
        <v>13110</v>
      </c>
      <c r="F18" s="18">
        <f>Tabla215[[#This Row],[Proxectos]]/Tabla215[[#This Row],[Nº proxectos]]</f>
        <v>0.22222222222222221</v>
      </c>
      <c r="G18" s="18">
        <f>Tabla215[[#This Row],[Importe]]/Tabla215[[#This Row],[Importes]]</f>
        <v>0.22222222222222221</v>
      </c>
    </row>
    <row r="19" spans="1:9" x14ac:dyDescent="0.25">
      <c r="A19" s="11" t="s">
        <v>52</v>
      </c>
      <c r="B19" s="11">
        <v>10</v>
      </c>
      <c r="C19" s="17">
        <v>79000</v>
      </c>
      <c r="D19" s="11">
        <v>3</v>
      </c>
      <c r="E19" s="17">
        <v>23700</v>
      </c>
      <c r="F19" s="18">
        <f>Tabla215[[#This Row],[Proxectos]]/Tabla215[[#This Row],[Nº proxectos]]</f>
        <v>0.3</v>
      </c>
      <c r="G19" s="18">
        <f>Tabla215[[#This Row],[Importe]]/Tabla215[[#This Row],[Importes]]</f>
        <v>0.3</v>
      </c>
    </row>
    <row r="20" spans="1:9" x14ac:dyDescent="0.25">
      <c r="A20" s="11" t="s">
        <v>53</v>
      </c>
      <c r="B20" s="11">
        <v>9</v>
      </c>
      <c r="C20" s="17">
        <v>246243.01</v>
      </c>
      <c r="D20" s="11">
        <v>6</v>
      </c>
      <c r="E20" s="17">
        <v>160243.01</v>
      </c>
      <c r="F20" s="18">
        <f>Tabla215[[#This Row],[Proxectos]]/Tabla215[[#This Row],[Nº proxectos]]</f>
        <v>0.66666666666666663</v>
      </c>
      <c r="G20" s="18">
        <f>Tabla215[[#This Row],[Importe]]/Tabla215[[#This Row],[Importes]]</f>
        <v>0.65075150762655154</v>
      </c>
    </row>
    <row r="21" spans="1:9" x14ac:dyDescent="0.25">
      <c r="A21" s="11" t="s">
        <v>54</v>
      </c>
      <c r="B21" s="11">
        <v>44</v>
      </c>
      <c r="C21" s="17">
        <v>7659280</v>
      </c>
      <c r="D21" s="11">
        <v>22</v>
      </c>
      <c r="E21" s="17">
        <v>5240301</v>
      </c>
      <c r="F21" s="18">
        <f>Tabla215[[#This Row],[Proxectos]]/Tabla215[[#This Row],[Nº proxectos]]</f>
        <v>0.5</v>
      </c>
      <c r="G21" s="18">
        <f>Tabla215[[#This Row],[Importe]]/Tabla215[[#This Row],[Importes]]</f>
        <v>0.68417671112689449</v>
      </c>
    </row>
    <row r="22" spans="1:9" ht="15.75" thickBot="1" x14ac:dyDescent="0.3">
      <c r="A22" s="20" t="s">
        <v>18</v>
      </c>
      <c r="B22" s="20">
        <f>SUBTOTAL(109,B14:B21)</f>
        <v>148</v>
      </c>
      <c r="C22" s="21">
        <f>SUBTOTAL(109,C14:C21)</f>
        <v>35989056.760000005</v>
      </c>
      <c r="D22" s="20">
        <f>SUBTOTAL(109,D14:D21)</f>
        <v>74</v>
      </c>
      <c r="E22" s="21">
        <f>SUBTOTAL(109,E14:E21)</f>
        <v>22831798.52</v>
      </c>
      <c r="F22" s="22">
        <f>Tabla215[[#This Row],[Proxectos]]/Tabla215[[#This Row],[Nº proxectos]]</f>
        <v>0.5</v>
      </c>
      <c r="G22" s="22">
        <f>Tabla215[[#This Row],[Importe]]/Tabla215[[#This Row],[Importes]]</f>
        <v>0.63440947264214975</v>
      </c>
    </row>
    <row r="23" spans="1:9" ht="15.75" thickTop="1" x14ac:dyDescent="0.25"/>
    <row r="27" spans="1:9" ht="15.75" x14ac:dyDescent="0.25">
      <c r="A27" s="45" t="s">
        <v>55</v>
      </c>
      <c r="F27" s="45" t="s">
        <v>56</v>
      </c>
    </row>
    <row r="28" spans="1:9" x14ac:dyDescent="0.25">
      <c r="A28" t="s">
        <v>57</v>
      </c>
      <c r="B28" t="s">
        <v>8</v>
      </c>
      <c r="C28" t="s">
        <v>58</v>
      </c>
      <c r="D28" t="s">
        <v>59</v>
      </c>
      <c r="F28" t="s">
        <v>57</v>
      </c>
      <c r="G28" t="s">
        <v>28</v>
      </c>
      <c r="H28" t="s">
        <v>60</v>
      </c>
      <c r="I28" t="s">
        <v>59</v>
      </c>
    </row>
    <row r="29" spans="1:9" x14ac:dyDescent="0.25">
      <c r="A29" s="11" t="s">
        <v>68</v>
      </c>
      <c r="B29" s="11" t="s">
        <v>47</v>
      </c>
      <c r="C29" s="11">
        <v>11</v>
      </c>
      <c r="D29" s="17">
        <v>10821621</v>
      </c>
      <c r="F29" s="11" t="s">
        <v>68</v>
      </c>
      <c r="G29" s="11" t="s">
        <v>32</v>
      </c>
      <c r="H29" s="11">
        <v>15</v>
      </c>
      <c r="I29" s="17">
        <v>8304815.8799999999</v>
      </c>
    </row>
    <row r="30" spans="1:9" x14ac:dyDescent="0.25">
      <c r="A30" s="11" t="s">
        <v>68</v>
      </c>
      <c r="B30" s="11" t="s">
        <v>48</v>
      </c>
      <c r="C30" s="11">
        <v>2</v>
      </c>
      <c r="D30" s="17">
        <v>206671.88</v>
      </c>
      <c r="F30" s="11" t="s">
        <v>68</v>
      </c>
      <c r="G30" s="11" t="s">
        <v>33</v>
      </c>
      <c r="H30" s="11">
        <v>2</v>
      </c>
      <c r="I30" s="17">
        <v>32900</v>
      </c>
    </row>
    <row r="31" spans="1:9" x14ac:dyDescent="0.25">
      <c r="A31" s="11" t="s">
        <v>68</v>
      </c>
      <c r="B31" s="11" t="s">
        <v>50</v>
      </c>
      <c r="C31" s="11">
        <v>1</v>
      </c>
      <c r="D31" s="17">
        <v>744253.13</v>
      </c>
      <c r="F31" s="11" t="s">
        <v>68</v>
      </c>
      <c r="G31" s="11" t="s">
        <v>34</v>
      </c>
      <c r="H31" s="11">
        <v>2</v>
      </c>
      <c r="I31" s="17">
        <v>750808.13</v>
      </c>
    </row>
    <row r="32" spans="1:9" x14ac:dyDescent="0.25">
      <c r="A32" s="11" t="s">
        <v>68</v>
      </c>
      <c r="B32" s="11" t="s">
        <v>51</v>
      </c>
      <c r="C32" s="11">
        <v>1</v>
      </c>
      <c r="D32" s="17">
        <v>6555</v>
      </c>
      <c r="F32" s="11" t="s">
        <v>68</v>
      </c>
      <c r="G32" s="11" t="s">
        <v>36</v>
      </c>
      <c r="H32" s="11">
        <v>3</v>
      </c>
      <c r="I32" s="17">
        <v>4952940</v>
      </c>
    </row>
    <row r="33" spans="1:9" x14ac:dyDescent="0.25">
      <c r="A33" s="11" t="s">
        <v>68</v>
      </c>
      <c r="B33" s="11" t="s">
        <v>52</v>
      </c>
      <c r="C33" s="11">
        <v>1</v>
      </c>
      <c r="D33" s="17">
        <v>7900</v>
      </c>
      <c r="F33" s="11" t="s">
        <v>21</v>
      </c>
      <c r="G33" s="11" t="s">
        <v>32</v>
      </c>
      <c r="H33" s="11">
        <v>5</v>
      </c>
      <c r="I33" s="17">
        <v>1345503.5</v>
      </c>
    </row>
    <row r="34" spans="1:9" x14ac:dyDescent="0.25">
      <c r="A34" s="11" t="s">
        <v>68</v>
      </c>
      <c r="B34" s="11" t="s">
        <v>54</v>
      </c>
      <c r="C34" s="11">
        <v>6</v>
      </c>
      <c r="D34" s="17">
        <v>2254463</v>
      </c>
      <c r="F34" s="11" t="s">
        <v>21</v>
      </c>
      <c r="G34" s="11" t="s">
        <v>33</v>
      </c>
      <c r="H34" s="11">
        <v>8</v>
      </c>
      <c r="I34" s="17">
        <v>396470</v>
      </c>
    </row>
    <row r="35" spans="1:9" x14ac:dyDescent="0.25">
      <c r="A35" s="11" t="s">
        <v>21</v>
      </c>
      <c r="B35" s="11" t="s">
        <v>47</v>
      </c>
      <c r="C35" s="11">
        <v>5</v>
      </c>
      <c r="D35" s="17">
        <v>608246</v>
      </c>
      <c r="F35" s="11" t="s">
        <v>21</v>
      </c>
      <c r="G35" s="11" t="s">
        <v>36</v>
      </c>
      <c r="H35" s="11">
        <v>4</v>
      </c>
      <c r="I35" s="17">
        <v>481835</v>
      </c>
    </row>
    <row r="36" spans="1:9" x14ac:dyDescent="0.25">
      <c r="A36" s="11" t="s">
        <v>21</v>
      </c>
      <c r="B36" s="11" t="s">
        <v>48</v>
      </c>
      <c r="C36" s="11">
        <v>3</v>
      </c>
      <c r="D36" s="17">
        <v>966702.5</v>
      </c>
      <c r="F36" s="11" t="s">
        <v>21</v>
      </c>
      <c r="G36" s="11" t="s">
        <v>38</v>
      </c>
      <c r="H36" s="11">
        <v>3</v>
      </c>
      <c r="I36" s="17">
        <v>136013.01</v>
      </c>
    </row>
    <row r="37" spans="1:9" x14ac:dyDescent="0.25">
      <c r="A37" s="11" t="s">
        <v>21</v>
      </c>
      <c r="B37" s="11" t="s">
        <v>49</v>
      </c>
      <c r="C37" s="11">
        <v>1</v>
      </c>
      <c r="D37" s="17">
        <v>72330</v>
      </c>
      <c r="F37" s="11" t="s">
        <v>22</v>
      </c>
      <c r="G37" s="11" t="s">
        <v>32</v>
      </c>
      <c r="H37" s="11">
        <v>7</v>
      </c>
      <c r="I37" s="17">
        <v>1213000</v>
      </c>
    </row>
    <row r="38" spans="1:9" x14ac:dyDescent="0.25">
      <c r="A38" s="11" t="s">
        <v>21</v>
      </c>
      <c r="B38" s="11" t="s">
        <v>50</v>
      </c>
      <c r="C38" s="11">
        <v>1</v>
      </c>
      <c r="D38" s="17">
        <v>15000</v>
      </c>
      <c r="F38" s="11" t="s">
        <v>22</v>
      </c>
      <c r="G38" s="11" t="s">
        <v>33</v>
      </c>
      <c r="H38" s="11">
        <v>4</v>
      </c>
      <c r="I38" s="17">
        <v>645625</v>
      </c>
    </row>
    <row r="39" spans="1:9" x14ac:dyDescent="0.25">
      <c r="A39" s="11" t="s">
        <v>21</v>
      </c>
      <c r="B39" s="11" t="s">
        <v>52</v>
      </c>
      <c r="C39" s="11">
        <v>2</v>
      </c>
      <c r="D39" s="17">
        <v>15800</v>
      </c>
      <c r="F39" s="11" t="s">
        <v>22</v>
      </c>
      <c r="G39" s="11" t="s">
        <v>34</v>
      </c>
      <c r="H39" s="11">
        <v>1</v>
      </c>
      <c r="I39" s="17">
        <v>6555</v>
      </c>
    </row>
    <row r="40" spans="1:9" x14ac:dyDescent="0.25">
      <c r="A40" s="11" t="s">
        <v>21</v>
      </c>
      <c r="B40" s="11" t="s">
        <v>53</v>
      </c>
      <c r="C40" s="11">
        <v>4</v>
      </c>
      <c r="D40" s="17">
        <v>106743.01</v>
      </c>
      <c r="F40" s="11" t="s">
        <v>22</v>
      </c>
      <c r="G40" s="11" t="s">
        <v>36</v>
      </c>
      <c r="H40" s="11">
        <v>2</v>
      </c>
      <c r="I40" s="17">
        <v>275250</v>
      </c>
    </row>
    <row r="41" spans="1:9" x14ac:dyDescent="0.25">
      <c r="A41" s="11" t="s">
        <v>21</v>
      </c>
      <c r="B41" s="11" t="s">
        <v>54</v>
      </c>
      <c r="C41" s="11">
        <v>4</v>
      </c>
      <c r="D41" s="17">
        <v>575000</v>
      </c>
      <c r="F41" s="11" t="s">
        <v>23</v>
      </c>
      <c r="G41" s="11" t="s">
        <v>32</v>
      </c>
      <c r="H41" s="11">
        <v>9</v>
      </c>
      <c r="I41" s="17">
        <v>3204433</v>
      </c>
    </row>
    <row r="42" spans="1:9" x14ac:dyDescent="0.25">
      <c r="A42" s="11" t="s">
        <v>22</v>
      </c>
      <c r="B42" s="11" t="s">
        <v>47</v>
      </c>
      <c r="C42" s="11">
        <v>5</v>
      </c>
      <c r="D42" s="17">
        <v>844000</v>
      </c>
      <c r="F42" s="11" t="s">
        <v>23</v>
      </c>
      <c r="G42" s="11" t="s">
        <v>33</v>
      </c>
      <c r="H42" s="11">
        <v>3</v>
      </c>
      <c r="I42" s="17">
        <v>345000</v>
      </c>
    </row>
    <row r="43" spans="1:9" x14ac:dyDescent="0.25">
      <c r="A43" s="11" t="s">
        <v>22</v>
      </c>
      <c r="B43" s="11" t="s">
        <v>48</v>
      </c>
      <c r="C43" s="11">
        <v>2</v>
      </c>
      <c r="D43" s="17">
        <v>491375</v>
      </c>
      <c r="F43" s="11" t="s">
        <v>23</v>
      </c>
      <c r="G43" s="11" t="s">
        <v>36</v>
      </c>
      <c r="H43" s="11">
        <v>5</v>
      </c>
      <c r="I43" s="17">
        <v>684400</v>
      </c>
    </row>
    <row r="44" spans="1:9" x14ac:dyDescent="0.25">
      <c r="A44" s="11" t="s">
        <v>22</v>
      </c>
      <c r="B44" s="11" t="s">
        <v>51</v>
      </c>
      <c r="C44" s="11">
        <v>1</v>
      </c>
      <c r="D44" s="17">
        <v>6555</v>
      </c>
      <c r="F44" s="11" t="s">
        <v>31</v>
      </c>
      <c r="G44" s="11" t="s">
        <v>36</v>
      </c>
      <c r="H44" s="11">
        <v>1</v>
      </c>
      <c r="I44" s="17">
        <v>56250</v>
      </c>
    </row>
    <row r="45" spans="1:9" ht="15.75" thickBot="1" x14ac:dyDescent="0.3">
      <c r="A45" s="11" t="s">
        <v>22</v>
      </c>
      <c r="B45" s="11" t="s">
        <v>53</v>
      </c>
      <c r="C45" s="11">
        <v>1</v>
      </c>
      <c r="D45" s="17">
        <v>38500</v>
      </c>
      <c r="F45" s="20" t="s">
        <v>18</v>
      </c>
      <c r="G45" s="20"/>
      <c r="H45" s="20">
        <f>SUBTOTAL(109,H29:H44)</f>
        <v>74</v>
      </c>
      <c r="I45" s="21">
        <f>SUBTOTAL(109,I29:I44)</f>
        <v>22831798.52</v>
      </c>
    </row>
    <row r="46" spans="1:9" ht="15.75" thickTop="1" x14ac:dyDescent="0.25">
      <c r="A46" s="11" t="s">
        <v>22</v>
      </c>
      <c r="B46" s="11" t="s">
        <v>54</v>
      </c>
      <c r="C46" s="11">
        <v>5</v>
      </c>
      <c r="D46" s="17">
        <v>760000</v>
      </c>
    </row>
    <row r="47" spans="1:9" x14ac:dyDescent="0.25">
      <c r="A47" s="11" t="s">
        <v>23</v>
      </c>
      <c r="B47" s="11" t="s">
        <v>47</v>
      </c>
      <c r="C47" s="11">
        <v>6</v>
      </c>
      <c r="D47" s="17">
        <v>959500</v>
      </c>
    </row>
    <row r="48" spans="1:9" x14ac:dyDescent="0.25">
      <c r="A48" s="11" t="s">
        <v>23</v>
      </c>
      <c r="B48" s="11" t="s">
        <v>48</v>
      </c>
      <c r="C48" s="11">
        <v>2</v>
      </c>
      <c r="D48" s="17">
        <v>1468495</v>
      </c>
    </row>
    <row r="49" spans="1:4" x14ac:dyDescent="0.25">
      <c r="A49" s="11" t="s">
        <v>23</v>
      </c>
      <c r="B49" s="11" t="s">
        <v>50</v>
      </c>
      <c r="C49" s="11">
        <v>1</v>
      </c>
      <c r="D49" s="17">
        <v>140000</v>
      </c>
    </row>
    <row r="50" spans="1:4" x14ac:dyDescent="0.25">
      <c r="A50" s="11" t="s">
        <v>23</v>
      </c>
      <c r="B50" s="11" t="s">
        <v>53</v>
      </c>
      <c r="C50" s="11">
        <v>1</v>
      </c>
      <c r="D50" s="17">
        <v>15000</v>
      </c>
    </row>
    <row r="51" spans="1:4" x14ac:dyDescent="0.25">
      <c r="A51" s="11" t="s">
        <v>23</v>
      </c>
      <c r="B51" s="11" t="s">
        <v>54</v>
      </c>
      <c r="C51" s="11">
        <v>7</v>
      </c>
      <c r="D51" s="17">
        <v>1650838</v>
      </c>
    </row>
    <row r="52" spans="1:4" x14ac:dyDescent="0.25">
      <c r="A52" s="11" t="s">
        <v>31</v>
      </c>
      <c r="B52" s="11" t="s">
        <v>49</v>
      </c>
      <c r="C52" s="11">
        <v>1</v>
      </c>
      <c r="D52" s="17">
        <v>56250</v>
      </c>
    </row>
    <row r="53" spans="1:4" ht="15.75" thickBot="1" x14ac:dyDescent="0.3">
      <c r="A53" s="20" t="s">
        <v>18</v>
      </c>
      <c r="B53" s="20"/>
      <c r="C53" s="20">
        <f>SUBTOTAL(109,C29:C52)</f>
        <v>74</v>
      </c>
      <c r="D53" s="21">
        <v>22831798.520000003</v>
      </c>
    </row>
    <row r="54" spans="1:4" ht="15.75" thickTop="1" x14ac:dyDescent="0.25"/>
  </sheetData>
  <mergeCells count="5">
    <mergeCell ref="L1:Q1"/>
    <mergeCell ref="A9:X9"/>
    <mergeCell ref="B12:C12"/>
    <mergeCell ref="D12:E12"/>
    <mergeCell ref="F12:G12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2024_Centros singulares I+D</vt:lpstr>
      <vt:lpstr>2024_Centros singulares_proxect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2024-04-16T08:05:22Z</dcterms:created>
  <dcterms:modified xsi:type="dcterms:W3CDTF">2025-04-30T07:23:26Z</dcterms:modified>
</cp:coreProperties>
</file>