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Unidade de Estudos e Programas\INDICADORES\UVIGO DAT\UVIGODAT_Indicadores personal\"/>
    </mc:Choice>
  </mc:AlternateContent>
  <bookViews>
    <workbookView xWindow="0" yWindow="0" windowWidth="28800" windowHeight="12585"/>
  </bookViews>
  <sheets>
    <sheet name="RRHH 2015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3" i="1" l="1"/>
  <c r="D90" i="1"/>
  <c r="D91" i="1"/>
  <c r="D83" i="1" l="1"/>
  <c r="J83" i="1"/>
  <c r="J65" i="1"/>
  <c r="G65" i="1"/>
  <c r="G54" i="1"/>
  <c r="P49" i="1"/>
  <c r="N49" i="1"/>
  <c r="M49" i="1"/>
  <c r="K49" i="1"/>
  <c r="J49" i="1"/>
  <c r="H49" i="1"/>
  <c r="E49" i="1"/>
  <c r="D49" i="1"/>
  <c r="B49" i="1"/>
  <c r="G49" i="1"/>
  <c r="H32" i="1"/>
  <c r="G29" i="1"/>
  <c r="F32" i="1"/>
  <c r="E32" i="1"/>
  <c r="C32" i="1"/>
  <c r="B32" i="1"/>
  <c r="D31" i="1"/>
  <c r="G31" i="1"/>
  <c r="E16" i="1"/>
  <c r="D143" i="1" l="1"/>
  <c r="D144" i="1"/>
  <c r="D142" i="1"/>
  <c r="G8" i="1" l="1"/>
  <c r="E8" i="1"/>
  <c r="C8" i="1"/>
  <c r="B8" i="1"/>
  <c r="I146" i="1" l="1"/>
  <c r="H146" i="1"/>
  <c r="F146" i="1"/>
  <c r="E146" i="1"/>
  <c r="C146" i="1"/>
  <c r="B146" i="1"/>
  <c r="G145" i="1"/>
  <c r="J144" i="1"/>
  <c r="G144" i="1"/>
  <c r="J143" i="1"/>
  <c r="G143" i="1"/>
  <c r="J142" i="1"/>
  <c r="G142" i="1"/>
  <c r="J141" i="1"/>
  <c r="I137" i="1"/>
  <c r="H137" i="1"/>
  <c r="F137" i="1"/>
  <c r="E137" i="1"/>
  <c r="C137" i="1"/>
  <c r="B137" i="1"/>
  <c r="J136" i="1"/>
  <c r="G136" i="1"/>
  <c r="D136" i="1"/>
  <c r="J135" i="1"/>
  <c r="G135" i="1"/>
  <c r="D135" i="1"/>
  <c r="J134" i="1"/>
  <c r="D134" i="1"/>
  <c r="J133" i="1"/>
  <c r="D133" i="1"/>
  <c r="O129" i="1"/>
  <c r="P129" i="1" s="1"/>
  <c r="L129" i="1"/>
  <c r="I129" i="1"/>
  <c r="F129" i="1"/>
  <c r="P128" i="1"/>
  <c r="P127" i="1"/>
  <c r="M127" i="1"/>
  <c r="J127" i="1"/>
  <c r="G127" i="1"/>
  <c r="P126" i="1"/>
  <c r="M126" i="1"/>
  <c r="J126" i="1"/>
  <c r="G126" i="1"/>
  <c r="P125" i="1"/>
  <c r="M125" i="1"/>
  <c r="J125" i="1"/>
  <c r="P124" i="1"/>
  <c r="M124" i="1"/>
  <c r="J124" i="1"/>
  <c r="G124" i="1"/>
  <c r="D120" i="1"/>
  <c r="P119" i="1"/>
  <c r="M119" i="1"/>
  <c r="J119" i="1"/>
  <c r="G119" i="1"/>
  <c r="P118" i="1"/>
  <c r="M118" i="1"/>
  <c r="J118" i="1"/>
  <c r="G118" i="1"/>
  <c r="P117" i="1"/>
  <c r="M117" i="1"/>
  <c r="J117" i="1"/>
  <c r="G117" i="1"/>
  <c r="P116" i="1"/>
  <c r="M116" i="1"/>
  <c r="J116" i="1"/>
  <c r="G116" i="1"/>
  <c r="B93" i="1"/>
  <c r="G84" i="1"/>
  <c r="J82" i="1"/>
  <c r="G82" i="1"/>
  <c r="J81" i="1"/>
  <c r="J80" i="1"/>
  <c r="D80" i="1"/>
  <c r="J79" i="1"/>
  <c r="G79" i="1"/>
  <c r="D79" i="1"/>
  <c r="J78" i="1"/>
  <c r="G78" i="1"/>
  <c r="D78" i="1"/>
  <c r="J77" i="1"/>
  <c r="G77" i="1"/>
  <c r="D77" i="1"/>
  <c r="J76" i="1"/>
  <c r="G76" i="1"/>
  <c r="D76" i="1"/>
  <c r="J75" i="1"/>
  <c r="J74" i="1"/>
  <c r="G74" i="1"/>
  <c r="D74" i="1"/>
  <c r="J73" i="1"/>
  <c r="G73" i="1"/>
  <c r="D73" i="1"/>
  <c r="J72" i="1"/>
  <c r="G72" i="1"/>
  <c r="D72" i="1"/>
  <c r="J71" i="1"/>
  <c r="G71" i="1"/>
  <c r="D71" i="1"/>
  <c r="G64" i="1"/>
  <c r="J63" i="1"/>
  <c r="G63" i="1"/>
  <c r="D63" i="1"/>
  <c r="P62" i="1"/>
  <c r="P61" i="1"/>
  <c r="M61" i="1"/>
  <c r="J61" i="1"/>
  <c r="G61" i="1"/>
  <c r="D61" i="1"/>
  <c r="P60" i="1"/>
  <c r="M60" i="1"/>
  <c r="J60" i="1"/>
  <c r="G60" i="1"/>
  <c r="J59" i="1"/>
  <c r="G59" i="1"/>
  <c r="P58" i="1"/>
  <c r="M58" i="1"/>
  <c r="J58" i="1"/>
  <c r="G58" i="1"/>
  <c r="P57" i="1"/>
  <c r="M57" i="1"/>
  <c r="J57" i="1"/>
  <c r="P56" i="1"/>
  <c r="M56" i="1"/>
  <c r="J56" i="1"/>
  <c r="P55" i="1"/>
  <c r="M55" i="1"/>
  <c r="J55" i="1"/>
  <c r="P54" i="1"/>
  <c r="M54" i="1"/>
  <c r="J54" i="1"/>
  <c r="P53" i="1"/>
  <c r="M53" i="1"/>
  <c r="J53" i="1"/>
  <c r="G30" i="1"/>
  <c r="D30" i="1"/>
  <c r="D29" i="1"/>
  <c r="G28" i="1"/>
  <c r="D28" i="1"/>
  <c r="G27" i="1"/>
  <c r="D27" i="1"/>
  <c r="G26" i="1"/>
  <c r="D26" i="1"/>
  <c r="G25" i="1"/>
  <c r="D25" i="1"/>
  <c r="G24" i="1"/>
  <c r="D24" i="1"/>
  <c r="G23" i="1"/>
  <c r="D23" i="1"/>
  <c r="G22" i="1"/>
  <c r="D22" i="1"/>
  <c r="G21" i="1"/>
  <c r="D21" i="1"/>
  <c r="G20" i="1"/>
  <c r="D20" i="1"/>
  <c r="G19" i="1"/>
  <c r="D19" i="1"/>
  <c r="C16" i="1"/>
  <c r="B16" i="1"/>
  <c r="D15" i="1"/>
  <c r="D14" i="1"/>
  <c r="G146" i="1" l="1"/>
  <c r="J146" i="1"/>
  <c r="D137" i="1"/>
  <c r="J137" i="1"/>
  <c r="P66" i="1"/>
  <c r="D84" i="1"/>
  <c r="G129" i="1"/>
  <c r="G137" i="1"/>
  <c r="M129" i="1"/>
  <c r="G66" i="1"/>
  <c r="M66" i="1"/>
  <c r="J84" i="1"/>
  <c r="J120" i="1"/>
  <c r="P120" i="1"/>
  <c r="D146" i="1"/>
  <c r="G32" i="1"/>
  <c r="D66" i="1"/>
  <c r="J66" i="1"/>
  <c r="G120" i="1"/>
  <c r="M120" i="1"/>
  <c r="J129" i="1"/>
  <c r="D32" i="1"/>
  <c r="D16" i="1"/>
</calcChain>
</file>

<file path=xl/sharedStrings.xml><?xml version="1.0" encoding="utf-8"?>
<sst xmlns="http://schemas.openxmlformats.org/spreadsheetml/2006/main" count="279" uniqueCount="100">
  <si>
    <t>Fonte: Meta4</t>
  </si>
  <si>
    <t>Tipo de persoal</t>
  </si>
  <si>
    <t>Total</t>
  </si>
  <si>
    <t>mulleres</t>
  </si>
  <si>
    <t>% mulleres</t>
  </si>
  <si>
    <t>estranxeiros/as</t>
  </si>
  <si>
    <t>% estranxeiros/as</t>
  </si>
  <si>
    <t>Servizo activo</t>
  </si>
  <si>
    <t>PDI</t>
  </si>
  <si>
    <t>PAS</t>
  </si>
  <si>
    <t>TOTAL</t>
  </si>
  <si>
    <t>PDI por TIPO</t>
  </si>
  <si>
    <t>Total ETC</t>
  </si>
  <si>
    <t>Funcionarios/as</t>
  </si>
  <si>
    <t>Laborais</t>
  </si>
  <si>
    <t>PDI por categoría e sexo</t>
  </si>
  <si>
    <t>Doutoras/es</t>
  </si>
  <si>
    <t>mulleres doutoras</t>
  </si>
  <si>
    <t>% mulleres doutoras</t>
  </si>
  <si>
    <t>Catedrático/a de universidade</t>
  </si>
  <si>
    <t>Titular de universidade</t>
  </si>
  <si>
    <t>Catedrático/a de escola universitaria</t>
  </si>
  <si>
    <t>Titular de escola universitaria</t>
  </si>
  <si>
    <t>Titular de escola universitaria (laboral)</t>
  </si>
  <si>
    <t>Contratados doutores/as</t>
  </si>
  <si>
    <t>Axudantes</t>
  </si>
  <si>
    <t>Axudantes doutores/as</t>
  </si>
  <si>
    <t>Asociados/as</t>
  </si>
  <si>
    <t>Eméritos/as</t>
  </si>
  <si>
    <t>Lectores/as</t>
  </si>
  <si>
    <t>Interinos/as</t>
  </si>
  <si>
    <t>PDI por categoría, rama e sexo</t>
  </si>
  <si>
    <t>CC da Saúde</t>
  </si>
  <si>
    <t>Ciencias</t>
  </si>
  <si>
    <t>CC Sociais e Xurídicas</t>
  </si>
  <si>
    <t>Enxeñaría</t>
  </si>
  <si>
    <t>Artes e Humanidades</t>
  </si>
  <si>
    <t>Categoría</t>
  </si>
  <si>
    <t xml:space="preserve">Total </t>
  </si>
  <si>
    <t>Total  ETC</t>
  </si>
  <si>
    <t xml:space="preserve">Total  </t>
  </si>
  <si>
    <t xml:space="preserve">% mulleres  </t>
  </si>
  <si>
    <t xml:space="preserve">Total  ETC  </t>
  </si>
  <si>
    <t xml:space="preserve">Total    </t>
  </si>
  <si>
    <t xml:space="preserve">% mulleres   </t>
  </si>
  <si>
    <t xml:space="preserve">Total  ETC   </t>
  </si>
  <si>
    <t xml:space="preserve">Total     </t>
  </si>
  <si>
    <t xml:space="preserve">% mulleres     </t>
  </si>
  <si>
    <t xml:space="preserve">Total      </t>
  </si>
  <si>
    <t xml:space="preserve">% mulleres      </t>
  </si>
  <si>
    <t xml:space="preserve">Total ETC       </t>
  </si>
  <si>
    <t>PDI por categoría, sexo e edad</t>
  </si>
  <si>
    <t>Menor de 30</t>
  </si>
  <si>
    <t>De 30 a 39</t>
  </si>
  <si>
    <t>De 40 a 49</t>
  </si>
  <si>
    <t>De 50 a 59</t>
  </si>
  <si>
    <t>De 60 ou maior de 60</t>
  </si>
  <si>
    <t xml:space="preserve">mulleres </t>
  </si>
  <si>
    <t xml:space="preserve">% mulleres </t>
  </si>
  <si>
    <t xml:space="preserve">Total   </t>
  </si>
  <si>
    <t xml:space="preserve">mulleres  </t>
  </si>
  <si>
    <t xml:space="preserve">mulleres   </t>
  </si>
  <si>
    <t xml:space="preserve">mulleres    </t>
  </si>
  <si>
    <t xml:space="preserve">% mulleres    </t>
  </si>
  <si>
    <t>PDI por categoría, sexo e CAMPUS</t>
  </si>
  <si>
    <t>CAMPUS OURENSE</t>
  </si>
  <si>
    <t>CAMPUS PONTEVEDRA</t>
  </si>
  <si>
    <t>CAMPUS VIGO</t>
  </si>
  <si>
    <t>% fixo</t>
  </si>
  <si>
    <t>Persoal Laboral</t>
  </si>
  <si>
    <t>Persoal funcionario</t>
  </si>
  <si>
    <t>Persoal eventual e altos cargos</t>
  </si>
  <si>
    <t>Grupo I</t>
  </si>
  <si>
    <t>Grupo II</t>
  </si>
  <si>
    <t>Grupo III</t>
  </si>
  <si>
    <t>Grupo IV</t>
  </si>
  <si>
    <t>PAS funcionario
por grupo e sexo</t>
  </si>
  <si>
    <t>Grupo A1</t>
  </si>
  <si>
    <t>Grupo A2</t>
  </si>
  <si>
    <t>Grupo C1</t>
  </si>
  <si>
    <t>Grupo C2</t>
  </si>
  <si>
    <t>Grupo E</t>
  </si>
  <si>
    <t>Persoal eventual e altos cargos
por grupo e sexo</t>
  </si>
  <si>
    <t>Persoal Investigador contratado e bolseiros</t>
  </si>
  <si>
    <t>Persoal de programas de investigación</t>
  </si>
  <si>
    <t>Persoal contratado con cargo a proxectos</t>
  </si>
  <si>
    <t>Bolseiros/as investigación e proxectos</t>
  </si>
  <si>
    <t>Persoal técnico de programas de investigación</t>
  </si>
  <si>
    <t>Persoal da UVIGO
a 31/12/2015</t>
  </si>
  <si>
    <r>
      <t xml:space="preserve">PDI a 31_12_2015
</t>
    </r>
    <r>
      <rPr>
        <b/>
        <sz val="10"/>
        <rFont val="Calibri"/>
        <family val="2"/>
      </rPr>
      <t>(ETC &gt; Equivalencia a Tempo Completo)</t>
    </r>
  </si>
  <si>
    <t>PAS
a 31/12/2015</t>
  </si>
  <si>
    <t>Outro persoal investigador.
Ano 2015</t>
  </si>
  <si>
    <t>PAS laboral
por grupo e sexo</t>
  </si>
  <si>
    <t>PAS funcionario, eventual e altos cargos
por grupo, sexo e idade</t>
  </si>
  <si>
    <t>PAS laboral
por grupo, sexo e campus</t>
  </si>
  <si>
    <t>PAS funcionario, eventual e altos cargos
por grupo, sexo e campus</t>
  </si>
  <si>
    <t>PAS laboral
por grupo, sexo e idade</t>
  </si>
  <si>
    <t>Persoal de administración e servizos (PAS)</t>
  </si>
  <si>
    <t>Visitantes</t>
  </si>
  <si>
    <t>Unidade de Análises e Programas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</si>
</sst>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i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2"/>
    </font>
    <font>
      <sz val="11"/>
      <color indexed="63"/>
      <name val="Calibri"/>
      <family val="2"/>
    </font>
    <font>
      <b/>
      <sz val="11"/>
      <color indexed="63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b/>
      <sz val="14"/>
      <color indexed="9"/>
      <name val="Calibri"/>
      <family val="2"/>
    </font>
    <font>
      <b/>
      <sz val="10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7"/>
      <color indexed="8"/>
      <name val="Calibri"/>
      <family val="2"/>
    </font>
    <font>
      <sz val="11"/>
      <color indexed="63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theme="4"/>
        <bgColor theme="4"/>
      </patternFill>
    </fill>
    <fill>
      <patternFill patternType="solid">
        <fgColor indexed="22"/>
      </patternFill>
    </fill>
    <fill>
      <patternFill patternType="solid">
        <fgColor indexed="62"/>
        <bgColor indexed="62"/>
      </patternFill>
    </fill>
    <fill>
      <patternFill patternType="solid">
        <fgColor indexed="5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7">
    <xf numFmtId="0" fontId="0" fillId="0" borderId="0"/>
    <xf numFmtId="0" fontId="2" fillId="2" borderId="1" applyNumberFormat="0" applyAlignment="0" applyProtection="0"/>
    <xf numFmtId="0" fontId="3" fillId="0" borderId="0"/>
    <xf numFmtId="0" fontId="1" fillId="0" borderId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1" fillId="7" borderId="13" applyNumberFormat="0" applyAlignment="0" applyProtection="0"/>
  </cellStyleXfs>
  <cellXfs count="135">
    <xf numFmtId="0" fontId="0" fillId="0" borderId="0" xfId="0"/>
    <xf numFmtId="0" fontId="4" fillId="0" borderId="2" xfId="2" applyFont="1" applyBorder="1" applyAlignment="1">
      <alignment vertical="center" wrapText="1"/>
    </xf>
    <xf numFmtId="0" fontId="3" fillId="0" borderId="2" xfId="2" applyBorder="1"/>
    <xf numFmtId="0" fontId="0" fillId="0" borderId="2" xfId="0" applyBorder="1"/>
    <xf numFmtId="0" fontId="3" fillId="0" borderId="2" xfId="2" applyFont="1" applyBorder="1" applyAlignment="1">
      <alignment wrapText="1"/>
    </xf>
    <xf numFmtId="0" fontId="5" fillId="0" borderId="2" xfId="2" applyFont="1" applyBorder="1" applyAlignment="1">
      <alignment horizontal="left" wrapText="1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3" applyFont="1" applyBorder="1" applyAlignment="1">
      <alignment horizontal="center" vertical="center"/>
    </xf>
    <xf numFmtId="0" fontId="10" fillId="0" borderId="6" xfId="1" applyFont="1" applyFill="1" applyBorder="1" applyAlignment="1">
      <alignment vertical="center"/>
    </xf>
    <xf numFmtId="3" fontId="10" fillId="0" borderId="7" xfId="1" applyNumberFormat="1" applyFont="1" applyFill="1" applyBorder="1" applyAlignment="1">
      <alignment vertical="center"/>
    </xf>
    <xf numFmtId="9" fontId="0" fillId="0" borderId="7" xfId="0" applyNumberFormat="1" applyBorder="1" applyAlignment="1">
      <alignment horizontal="center" vertical="center"/>
    </xf>
    <xf numFmtId="10" fontId="0" fillId="0" borderId="7" xfId="0" applyNumberFormat="1" applyBorder="1" applyAlignment="1">
      <alignment horizontal="center" vertical="center"/>
    </xf>
    <xf numFmtId="0" fontId="11" fillId="4" borderId="8" xfId="1" applyFont="1" applyFill="1" applyBorder="1" applyAlignment="1">
      <alignment horizontal="right" vertical="center"/>
    </xf>
    <xf numFmtId="3" fontId="11" fillId="0" borderId="9" xfId="1" applyNumberFormat="1" applyFont="1" applyFill="1" applyBorder="1" applyAlignment="1">
      <alignment vertical="center"/>
    </xf>
    <xf numFmtId="9" fontId="12" fillId="0" borderId="9" xfId="0" applyNumberFormat="1" applyFont="1" applyBorder="1" applyAlignment="1">
      <alignment horizontal="center" vertical="center"/>
    </xf>
    <xf numFmtId="10" fontId="12" fillId="0" borderId="9" xfId="0" applyNumberFormat="1" applyFont="1" applyBorder="1" applyAlignment="1">
      <alignment horizontal="center" vertical="center"/>
    </xf>
    <xf numFmtId="0" fontId="10" fillId="0" borderId="0" xfId="1" applyFont="1" applyFill="1" applyBorder="1" applyAlignment="1">
      <alignment vertical="center"/>
    </xf>
    <xf numFmtId="3" fontId="10" fillId="0" borderId="0" xfId="1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9" fontId="13" fillId="0" borderId="0" xfId="4" applyFont="1" applyBorder="1" applyAlignment="1">
      <alignment vertical="center"/>
    </xf>
    <xf numFmtId="9" fontId="13" fillId="0" borderId="0" xfId="4" applyNumberFormat="1" applyFont="1" applyBorder="1" applyAlignment="1">
      <alignment vertical="center"/>
    </xf>
    <xf numFmtId="0" fontId="14" fillId="5" borderId="7" xfId="1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4" fontId="10" fillId="0" borderId="10" xfId="1" applyNumberFormat="1" applyFont="1" applyFill="1" applyBorder="1" applyAlignment="1">
      <alignment vertical="center"/>
    </xf>
    <xf numFmtId="0" fontId="0" fillId="0" borderId="6" xfId="0" applyBorder="1" applyAlignment="1">
      <alignment vertical="center"/>
    </xf>
    <xf numFmtId="0" fontId="16" fillId="4" borderId="8" xfId="0" applyFont="1" applyFill="1" applyBorder="1" applyAlignment="1">
      <alignment vertical="center"/>
    </xf>
    <xf numFmtId="9" fontId="16" fillId="0" borderId="9" xfId="0" applyNumberFormat="1" applyFont="1" applyBorder="1" applyAlignment="1">
      <alignment horizontal="center" vertical="center"/>
    </xf>
    <xf numFmtId="4" fontId="11" fillId="0" borderId="11" xfId="1" applyNumberFormat="1" applyFont="1" applyFill="1" applyBorder="1" applyAlignment="1">
      <alignment vertical="center"/>
    </xf>
    <xf numFmtId="4" fontId="0" fillId="0" borderId="0" xfId="0" applyNumberFormat="1" applyAlignment="1">
      <alignment vertical="center"/>
    </xf>
    <xf numFmtId="0" fontId="9" fillId="0" borderId="4" xfId="3" applyFont="1" applyBorder="1" applyAlignment="1">
      <alignment horizontal="center" vertical="center"/>
    </xf>
    <xf numFmtId="0" fontId="9" fillId="0" borderId="12" xfId="3" applyFont="1" applyFill="1" applyBorder="1" applyAlignment="1">
      <alignment horizontal="center" vertical="center"/>
    </xf>
    <xf numFmtId="0" fontId="9" fillId="0" borderId="4" xfId="3" applyFont="1" applyFill="1" applyBorder="1" applyAlignment="1">
      <alignment horizontal="center" vertical="center"/>
    </xf>
    <xf numFmtId="0" fontId="17" fillId="6" borderId="7" xfId="3" applyNumberFormat="1" applyFont="1" applyFill="1" applyBorder="1" applyAlignment="1">
      <alignment horizontal="center" vertical="center"/>
    </xf>
    <xf numFmtId="3" fontId="10" fillId="0" borderId="5" xfId="5" applyNumberFormat="1" applyFont="1" applyFill="1" applyBorder="1" applyAlignment="1">
      <alignment vertical="center"/>
    </xf>
    <xf numFmtId="9" fontId="10" fillId="0" borderId="4" xfId="1" applyNumberFormat="1" applyFont="1" applyFill="1" applyBorder="1" applyAlignment="1">
      <alignment horizontal="center" vertical="center"/>
    </xf>
    <xf numFmtId="4" fontId="10" fillId="2" borderId="7" xfId="1" applyNumberFormat="1" applyFont="1" applyBorder="1" applyAlignment="1">
      <alignment vertical="center"/>
    </xf>
    <xf numFmtId="3" fontId="10" fillId="0" borderId="10" xfId="5" applyNumberFormat="1" applyFont="1" applyFill="1" applyBorder="1" applyAlignment="1">
      <alignment vertical="center"/>
    </xf>
    <xf numFmtId="9" fontId="10" fillId="0" borderId="7" xfId="1" applyNumberFormat="1" applyFont="1" applyFill="1" applyBorder="1" applyAlignment="1">
      <alignment horizontal="center" vertical="center"/>
    </xf>
    <xf numFmtId="3" fontId="10" fillId="0" borderId="7" xfId="6" applyNumberFormat="1" applyFont="1" applyFill="1" applyBorder="1" applyAlignment="1">
      <alignment vertical="center"/>
    </xf>
    <xf numFmtId="0" fontId="16" fillId="4" borderId="8" xfId="0" applyFont="1" applyFill="1" applyBorder="1" applyAlignment="1">
      <alignment horizontal="right" vertical="center"/>
    </xf>
    <xf numFmtId="9" fontId="0" fillId="0" borderId="9" xfId="0" applyNumberFormat="1" applyBorder="1" applyAlignment="1">
      <alignment horizontal="center" vertical="center"/>
    </xf>
    <xf numFmtId="3" fontId="11" fillId="0" borderId="11" xfId="5" applyNumberFormat="1" applyFont="1" applyFill="1" applyBorder="1" applyAlignment="1">
      <alignment vertical="center"/>
    </xf>
    <xf numFmtId="9" fontId="10" fillId="0" borderId="9" xfId="1" applyNumberFormat="1" applyFont="1" applyFill="1" applyBorder="1" applyAlignment="1">
      <alignment horizontal="center" vertical="center"/>
    </xf>
    <xf numFmtId="4" fontId="11" fillId="2" borderId="7" xfId="1" applyNumberFormat="1" applyFont="1" applyBorder="1" applyAlignment="1">
      <alignment vertical="center"/>
    </xf>
    <xf numFmtId="0" fontId="8" fillId="8" borderId="14" xfId="1" applyFont="1" applyFill="1" applyBorder="1" applyAlignment="1">
      <alignment vertical="center"/>
    </xf>
    <xf numFmtId="0" fontId="8" fillId="8" borderId="3" xfId="1" applyFont="1" applyFill="1" applyBorder="1" applyAlignment="1">
      <alignment vertical="center"/>
    </xf>
    <xf numFmtId="0" fontId="18" fillId="0" borderId="4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9" fontId="0" fillId="0" borderId="7" xfId="0" applyNumberFormat="1" applyBorder="1" applyAlignment="1">
      <alignment horizontal="center"/>
    </xf>
    <xf numFmtId="4" fontId="10" fillId="0" borderId="7" xfId="1" applyNumberFormat="1" applyFont="1" applyFill="1" applyBorder="1" applyAlignment="1">
      <alignment vertical="center"/>
    </xf>
    <xf numFmtId="9" fontId="0" fillId="0" borderId="7" xfId="0" applyNumberFormat="1" applyBorder="1" applyAlignment="1">
      <alignment vertical="center"/>
    </xf>
    <xf numFmtId="9" fontId="0" fillId="0" borderId="9" xfId="0" applyNumberFormat="1" applyBorder="1" applyAlignment="1">
      <alignment horizontal="center"/>
    </xf>
    <xf numFmtId="4" fontId="11" fillId="0" borderId="9" xfId="1" applyNumberFormat="1" applyFont="1" applyFill="1" applyBorder="1" applyAlignment="1">
      <alignment vertical="center"/>
    </xf>
    <xf numFmtId="0" fontId="8" fillId="8" borderId="7" xfId="1" applyFont="1" applyFill="1" applyBorder="1" applyAlignment="1">
      <alignment vertical="center"/>
    </xf>
    <xf numFmtId="0" fontId="9" fillId="0" borderId="4" xfId="0" applyNumberFormat="1" applyFont="1" applyBorder="1" applyAlignment="1">
      <alignment horizontal="center" vertical="center"/>
    </xf>
    <xf numFmtId="0" fontId="9" fillId="0" borderId="5" xfId="0" applyNumberFormat="1" applyFont="1" applyBorder="1" applyAlignment="1">
      <alignment horizontal="center" vertical="center"/>
    </xf>
    <xf numFmtId="1" fontId="10" fillId="0" borderId="7" xfId="1" applyNumberFormat="1" applyFont="1" applyFill="1" applyBorder="1" applyAlignment="1">
      <alignment vertical="center"/>
    </xf>
    <xf numFmtId="1" fontId="0" fillId="0" borderId="7" xfId="0" applyNumberFormat="1" applyBorder="1" applyAlignment="1">
      <alignment horizontal="center"/>
    </xf>
    <xf numFmtId="1" fontId="0" fillId="0" borderId="7" xfId="0" applyNumberFormat="1" applyBorder="1" applyAlignment="1">
      <alignment horizontal="center" vertical="center"/>
    </xf>
    <xf numFmtId="1" fontId="10" fillId="0" borderId="7" xfId="6" applyNumberFormat="1" applyFont="1" applyFill="1" applyBorder="1" applyAlignment="1">
      <alignment vertical="center"/>
    </xf>
    <xf numFmtId="10" fontId="0" fillId="0" borderId="0" xfId="0" applyNumberFormat="1" applyAlignment="1">
      <alignment vertical="center"/>
    </xf>
    <xf numFmtId="1" fontId="11" fillId="0" borderId="9" xfId="1" applyNumberFormat="1" applyFont="1" applyFill="1" applyBorder="1" applyAlignment="1">
      <alignment vertical="center"/>
    </xf>
    <xf numFmtId="1" fontId="16" fillId="0" borderId="9" xfId="0" applyNumberFormat="1" applyFont="1" applyBorder="1" applyAlignment="1">
      <alignment horizontal="center"/>
    </xf>
    <xf numFmtId="9" fontId="0" fillId="0" borderId="0" xfId="0" applyNumberForma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9" fontId="13" fillId="0" borderId="7" xfId="4" applyFont="1" applyBorder="1" applyAlignment="1">
      <alignment horizontal="center" vertical="center"/>
    </xf>
    <xf numFmtId="0" fontId="16" fillId="4" borderId="7" xfId="0" applyFont="1" applyFill="1" applyBorder="1" applyAlignment="1">
      <alignment horizontal="right" vertical="center"/>
    </xf>
    <xf numFmtId="0" fontId="16" fillId="0" borderId="7" xfId="0" applyFont="1" applyBorder="1" applyAlignment="1">
      <alignment vertical="center"/>
    </xf>
    <xf numFmtId="9" fontId="16" fillId="0" borderId="7" xfId="0" applyNumberFormat="1" applyFont="1" applyBorder="1" applyAlignment="1">
      <alignment horizontal="center" vertical="center"/>
    </xf>
    <xf numFmtId="9" fontId="16" fillId="0" borderId="7" xfId="4" applyFont="1" applyBorder="1" applyAlignment="1">
      <alignment horizontal="center" vertical="center"/>
    </xf>
    <xf numFmtId="9" fontId="0" fillId="0" borderId="10" xfId="0" applyNumberFormat="1" applyBorder="1" applyAlignment="1">
      <alignment horizontal="center" vertical="center"/>
    </xf>
    <xf numFmtId="0" fontId="16" fillId="0" borderId="9" xfId="0" applyFont="1" applyBorder="1" applyAlignment="1">
      <alignment vertical="center"/>
    </xf>
    <xf numFmtId="9" fontId="16" fillId="0" borderId="11" xfId="0" applyNumberFormat="1" applyFont="1" applyBorder="1" applyAlignment="1">
      <alignment horizontal="center" vertical="center"/>
    </xf>
    <xf numFmtId="10" fontId="0" fillId="0" borderId="0" xfId="0" applyNumberFormat="1" applyBorder="1" applyAlignment="1">
      <alignment vertical="center"/>
    </xf>
    <xf numFmtId="0" fontId="17" fillId="6" borderId="7" xfId="0" applyFont="1" applyFill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9" fontId="0" fillId="0" borderId="7" xfId="0" applyNumberFormat="1" applyFont="1" applyBorder="1" applyAlignment="1">
      <alignment horizontal="center" vertical="center"/>
    </xf>
    <xf numFmtId="1" fontId="0" fillId="0" borderId="9" xfId="0" applyNumberFormat="1" applyBorder="1" applyAlignment="1">
      <alignment horizontal="center" vertical="center"/>
    </xf>
    <xf numFmtId="0" fontId="8" fillId="8" borderId="7" xfId="1" applyFont="1" applyFill="1" applyBorder="1" applyAlignment="1">
      <alignment vertical="center" wrapText="1"/>
    </xf>
    <xf numFmtId="1" fontId="11" fillId="0" borderId="9" xfId="1" applyNumberFormat="1" applyFont="1" applyFill="1" applyBorder="1" applyAlignment="1">
      <alignment horizontal="center" vertical="center"/>
    </xf>
    <xf numFmtId="0" fontId="19" fillId="0" borderId="7" xfId="2" applyFont="1" applyBorder="1" applyAlignment="1">
      <alignment vertical="center"/>
    </xf>
    <xf numFmtId="0" fontId="20" fillId="0" borderId="7" xfId="2" applyFont="1" applyBorder="1" applyAlignment="1">
      <alignment vertical="center"/>
    </xf>
    <xf numFmtId="9" fontId="20" fillId="0" borderId="7" xfId="2" applyNumberFormat="1" applyFont="1" applyBorder="1" applyAlignment="1">
      <alignment horizontal="center" vertical="center"/>
    </xf>
    <xf numFmtId="0" fontId="20" fillId="0" borderId="7" xfId="3" applyFont="1" applyBorder="1" applyAlignment="1">
      <alignment vertical="center"/>
    </xf>
    <xf numFmtId="9" fontId="20" fillId="0" borderId="7" xfId="3" applyNumberFormat="1" applyFont="1" applyBorder="1" applyAlignment="1">
      <alignment horizontal="center" vertical="center"/>
    </xf>
    <xf numFmtId="0" fontId="16" fillId="4" borderId="7" xfId="2" applyFont="1" applyFill="1" applyBorder="1" applyAlignment="1">
      <alignment horizontal="right" vertical="center"/>
    </xf>
    <xf numFmtId="9" fontId="12" fillId="14" borderId="7" xfId="2" applyNumberFormat="1" applyFont="1" applyFill="1" applyBorder="1" applyAlignment="1">
      <alignment horizontal="center" vertical="center"/>
    </xf>
    <xf numFmtId="0" fontId="12" fillId="0" borderId="7" xfId="3" applyFont="1" applyBorder="1" applyAlignment="1">
      <alignment vertical="center"/>
    </xf>
    <xf numFmtId="9" fontId="10" fillId="0" borderId="10" xfId="1" applyNumberFormat="1" applyFont="1" applyFill="1" applyBorder="1" applyAlignment="1">
      <alignment vertical="center"/>
    </xf>
    <xf numFmtId="9" fontId="11" fillId="0" borderId="11" xfId="1" applyNumberFormat="1" applyFont="1" applyFill="1" applyBorder="1" applyAlignment="1">
      <alignment vertical="center"/>
    </xf>
    <xf numFmtId="9" fontId="10" fillId="0" borderId="7" xfId="1" applyNumberFormat="1" applyFont="1" applyFill="1" applyBorder="1" applyAlignment="1">
      <alignment vertical="center"/>
    </xf>
    <xf numFmtId="9" fontId="11" fillId="0" borderId="9" xfId="1" applyNumberFormat="1" applyFont="1" applyFill="1" applyBorder="1" applyAlignment="1">
      <alignment vertical="center"/>
    </xf>
    <xf numFmtId="9" fontId="10" fillId="0" borderId="7" xfId="6" applyNumberFormat="1" applyFont="1" applyFill="1" applyBorder="1" applyAlignment="1">
      <alignment vertical="center"/>
    </xf>
    <xf numFmtId="3" fontId="12" fillId="0" borderId="7" xfId="2" applyNumberFormat="1" applyFont="1" applyBorder="1" applyAlignment="1">
      <alignment vertical="center"/>
    </xf>
    <xf numFmtId="0" fontId="8" fillId="8" borderId="3" xfId="1" applyFont="1" applyFill="1" applyBorder="1" applyAlignment="1">
      <alignment vertical="center" wrapText="1"/>
    </xf>
    <xf numFmtId="1" fontId="10" fillId="0" borderId="4" xfId="0" applyNumberFormat="1" applyFont="1" applyFill="1" applyBorder="1" applyAlignment="1">
      <alignment vertical="center"/>
    </xf>
    <xf numFmtId="9" fontId="10" fillId="0" borderId="9" xfId="6" applyNumberFormat="1" applyFont="1" applyFill="1" applyBorder="1" applyAlignment="1">
      <alignment vertical="center"/>
    </xf>
    <xf numFmtId="9" fontId="10" fillId="0" borderId="9" xfId="1" applyNumberFormat="1" applyFont="1" applyFill="1" applyBorder="1" applyAlignment="1">
      <alignment vertical="center"/>
    </xf>
    <xf numFmtId="0" fontId="21" fillId="0" borderId="4" xfId="0" applyFont="1" applyBorder="1" applyAlignment="1">
      <alignment horizontal="center" vertical="center" wrapText="1"/>
    </xf>
    <xf numFmtId="3" fontId="22" fillId="0" borderId="7" xfId="5" applyNumberFormat="1" applyFont="1" applyFill="1" applyBorder="1" applyAlignment="1">
      <alignment vertical="center"/>
    </xf>
    <xf numFmtId="9" fontId="22" fillId="0" borderId="7" xfId="1" applyNumberFormat="1" applyFont="1" applyFill="1" applyBorder="1" applyAlignment="1">
      <alignment horizontal="center" vertical="center"/>
    </xf>
    <xf numFmtId="4" fontId="22" fillId="0" borderId="7" xfId="5" applyNumberFormat="1" applyFont="1" applyFill="1" applyBorder="1" applyAlignment="1">
      <alignment vertical="center"/>
    </xf>
    <xf numFmtId="4" fontId="22" fillId="0" borderId="10" xfId="5" applyNumberFormat="1" applyFont="1" applyFill="1" applyBorder="1" applyAlignment="1">
      <alignment vertical="center"/>
    </xf>
    <xf numFmtId="1" fontId="22" fillId="0" borderId="7" xfId="5" applyNumberFormat="1" applyFont="1" applyFill="1" applyBorder="1" applyAlignment="1">
      <alignment vertical="center"/>
    </xf>
    <xf numFmtId="9" fontId="22" fillId="0" borderId="7" xfId="5" applyNumberFormat="1" applyFont="1" applyFill="1" applyBorder="1" applyAlignment="1">
      <alignment vertical="center"/>
    </xf>
    <xf numFmtId="9" fontId="22" fillId="0" borderId="10" xfId="5" applyNumberFormat="1" applyFont="1" applyFill="1" applyBorder="1" applyAlignment="1">
      <alignment vertical="center"/>
    </xf>
    <xf numFmtId="1" fontId="22" fillId="0" borderId="7" xfId="1" applyNumberFormat="1" applyFont="1" applyFill="1" applyBorder="1" applyAlignment="1">
      <alignment vertical="center"/>
    </xf>
    <xf numFmtId="9" fontId="22" fillId="0" borderId="7" xfId="1" applyNumberFormat="1" applyFont="1" applyFill="1" applyBorder="1" applyAlignment="1">
      <alignment vertical="center"/>
    </xf>
    <xf numFmtId="0" fontId="16" fillId="9" borderId="7" xfId="0" applyFont="1" applyFill="1" applyBorder="1" applyAlignment="1">
      <alignment horizontal="center" vertical="center"/>
    </xf>
    <xf numFmtId="0" fontId="16" fillId="13" borderId="7" xfId="0" applyFont="1" applyFill="1" applyBorder="1" applyAlignment="1">
      <alignment horizontal="center" vertical="center"/>
    </xf>
    <xf numFmtId="0" fontId="16" fillId="11" borderId="7" xfId="0" applyFont="1" applyFill="1" applyBorder="1" applyAlignment="1">
      <alignment horizontal="center" vertical="center"/>
    </xf>
    <xf numFmtId="0" fontId="16" fillId="12" borderId="7" xfId="0" applyFont="1" applyFill="1" applyBorder="1" applyAlignment="1">
      <alignment horizontal="center" vertical="center"/>
    </xf>
    <xf numFmtId="0" fontId="16" fillId="5" borderId="7" xfId="0" applyFont="1" applyFill="1" applyBorder="1" applyAlignment="1">
      <alignment horizontal="center" vertical="center"/>
    </xf>
    <xf numFmtId="0" fontId="16" fillId="10" borderId="7" xfId="0" applyFont="1" applyFill="1" applyBorder="1" applyAlignment="1">
      <alignment horizontal="center" vertical="center"/>
    </xf>
    <xf numFmtId="0" fontId="5" fillId="0" borderId="2" xfId="2" applyFont="1" applyBorder="1" applyAlignment="1">
      <alignment horizontal="left" vertical="center" wrapText="1"/>
    </xf>
    <xf numFmtId="0" fontId="7" fillId="3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horizontal="center" vertical="center"/>
    </xf>
    <xf numFmtId="0" fontId="16" fillId="9" borderId="15" xfId="0" applyFont="1" applyFill="1" applyBorder="1" applyAlignment="1">
      <alignment horizontal="center" vertical="center"/>
    </xf>
    <xf numFmtId="0" fontId="16" fillId="10" borderId="16" xfId="0" applyFont="1" applyFill="1" applyBorder="1" applyAlignment="1">
      <alignment horizontal="center" vertical="center"/>
    </xf>
    <xf numFmtId="0" fontId="16" fillId="10" borderId="15" xfId="0" applyFont="1" applyFill="1" applyBorder="1" applyAlignment="1">
      <alignment horizontal="center" vertical="center"/>
    </xf>
    <xf numFmtId="0" fontId="16" fillId="10" borderId="17" xfId="0" applyFont="1" applyFill="1" applyBorder="1" applyAlignment="1">
      <alignment horizontal="center" vertical="center"/>
    </xf>
    <xf numFmtId="0" fontId="16" fillId="11" borderId="16" xfId="0" applyFont="1" applyFill="1" applyBorder="1" applyAlignment="1">
      <alignment horizontal="center" vertical="center"/>
    </xf>
    <xf numFmtId="0" fontId="16" fillId="11" borderId="15" xfId="0" applyFont="1" applyFill="1" applyBorder="1" applyAlignment="1">
      <alignment horizontal="center" vertical="center"/>
    </xf>
    <xf numFmtId="0" fontId="16" fillId="11" borderId="17" xfId="0" applyFont="1" applyFill="1" applyBorder="1" applyAlignment="1">
      <alignment horizontal="center" vertical="center"/>
    </xf>
    <xf numFmtId="0" fontId="16" fillId="12" borderId="16" xfId="0" applyFont="1" applyFill="1" applyBorder="1" applyAlignment="1">
      <alignment horizontal="center" vertical="center"/>
    </xf>
    <xf numFmtId="0" fontId="16" fillId="12" borderId="15" xfId="0" applyFont="1" applyFill="1" applyBorder="1" applyAlignment="1">
      <alignment horizontal="center" vertical="center"/>
    </xf>
    <xf numFmtId="0" fontId="16" fillId="12" borderId="17" xfId="0" applyFont="1" applyFill="1" applyBorder="1" applyAlignment="1">
      <alignment horizontal="center" vertical="center"/>
    </xf>
    <xf numFmtId="0" fontId="16" fillId="5" borderId="16" xfId="0" applyFont="1" applyFill="1" applyBorder="1" applyAlignment="1">
      <alignment horizontal="center" vertical="center"/>
    </xf>
    <xf numFmtId="0" fontId="16" fillId="5" borderId="15" xfId="0" applyFont="1" applyFill="1" applyBorder="1" applyAlignment="1">
      <alignment horizontal="center" vertical="center"/>
    </xf>
    <xf numFmtId="0" fontId="16" fillId="5" borderId="17" xfId="0" applyFont="1" applyFill="1" applyBorder="1" applyAlignment="1">
      <alignment horizontal="center" vertical="center"/>
    </xf>
  </cellXfs>
  <cellStyles count="7">
    <cellStyle name="Normal" xfId="0" builtinId="0"/>
    <cellStyle name="Normal 2 2" xfId="3"/>
    <cellStyle name="Normal 2 3" xfId="2"/>
    <cellStyle name="Porcentaje 2" xfId="4"/>
    <cellStyle name="Porcentaje 3" xfId="5"/>
    <cellStyle name="Salida" xfId="1" builtinId="21"/>
    <cellStyle name="Salida_xeral transparencia" xfId="6"/>
  </cellStyles>
  <dxfs count="19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rgb="FFFF0000"/>
        <name val="Calibri"/>
        <scheme val="minor"/>
      </font>
      <numFmt numFmtId="164" formatCode="0.0%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alibri"/>
        <scheme val="minor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rgb="FFFF0000"/>
        <name val="Calibri"/>
        <scheme val="minor"/>
      </font>
      <alignment horizontal="general" vertical="center" textRotation="0" wrapText="0" indent="0" justifyLastLine="0" shrinkToFit="0" readingOrder="0"/>
    </dxf>
    <dxf>
      <numFmt numFmtId="14" formatCode="0.00%"/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color rgb="FFFF0000"/>
        <name val="Calibri"/>
        <scheme val="minor"/>
      </font>
      <numFmt numFmtId="13" formatCode="0%"/>
      <alignment horizontal="center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rgb="FFFF0000"/>
        <name val="Calibri"/>
        <scheme val="minor"/>
      </font>
      <alignment horizontal="general" vertical="center" textRotation="0" wrapText="0" indent="0" justifyLastLine="0" shrinkToFit="0" readingOrder="0"/>
    </dxf>
    <dxf>
      <fill>
        <patternFill patternType="solid">
          <fgColor indexed="64"/>
          <bgColor theme="0" tint="-0.14999847407452621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alibri"/>
        <scheme val="minor"/>
      </font>
      <alignment vertical="center" textRotation="0" wrapText="0" indent="0" justifyLastLine="0" shrinkToFit="0" readingOrder="0"/>
    </dxf>
    <dxf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9"/>
        <name val="Calibri"/>
        <scheme val="none"/>
      </font>
      <fill>
        <patternFill patternType="solid">
          <fgColor indexed="62"/>
          <bgColor indexed="62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4" formatCode="0.00%"/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center" vertical="center" textRotation="0" wrapText="0" indent="0" justifyLastLine="0" shrinkToFit="0" readingOrder="0"/>
    </dxf>
    <dxf>
      <numFmt numFmtId="14" formatCode="0.00%"/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3" formatCode="0%"/>
      <alignment horizontal="center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fill>
        <patternFill patternType="solid">
          <fgColor indexed="64"/>
          <bgColor theme="0" tint="-0.14999847407452621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3" formatCode="0%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numFmt numFmtId="13" formatCode="0%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3" formatCode="0%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3" formatCode="0%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3" formatCode="0%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3" formatCode="0%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3" formatCode="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libri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3" formatCode="0%"/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3" formatCode="0%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3" formatCode="0%"/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color indexed="63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3" formatCode="0%"/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1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2000"/>
              <a:t>PDI por rama</a:t>
            </a:r>
          </a:p>
        </c:rich>
      </c:tx>
      <c:layout>
        <c:manualLayout>
          <c:xMode val="edge"/>
          <c:yMode val="edge"/>
          <c:x val="0.2614324027678358"/>
          <c:y val="8.2094236037089249E-2"/>
        </c:manualLayout>
      </c:layout>
      <c:overlay val="1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1.1993999176902855E-2"/>
          <c:y val="4.5045045045045043E-2"/>
          <c:w val="0.77306194027361197"/>
          <c:h val="0.8991601049868766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'RRHH 2015'!$B$34:$D$34</c:f>
              <c:strCache>
                <c:ptCount val="1"/>
                <c:pt idx="0">
                  <c:v>CC da Saúde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FFFFCC"/>
                    </a:solidFill>
                    <a:latin typeface="Calibri"/>
                    <a:ea typeface="Calibri"/>
                    <a:cs typeface="Calibri"/>
                  </a:defRPr>
                </a:pPr>
                <a:endParaRPr lang="gl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'RRHH 2015'!$B$49</c:f>
              <c:numCache>
                <c:formatCode>#,##0</c:formatCode>
                <c:ptCount val="1"/>
                <c:pt idx="0">
                  <c:v>75</c:v>
                </c:pt>
              </c:numCache>
            </c:numRef>
          </c:val>
        </c:ser>
        <c:ser>
          <c:idx val="1"/>
          <c:order val="1"/>
          <c:tx>
            <c:strRef>
              <c:f>'RRHH 2015'!$E$34:$G$34</c:f>
              <c:strCache>
                <c:ptCount val="1"/>
                <c:pt idx="0">
                  <c:v>Ciencias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FFFFCC"/>
                    </a:solidFill>
                    <a:latin typeface="Calibri"/>
                    <a:ea typeface="Calibri"/>
                    <a:cs typeface="Calibri"/>
                  </a:defRPr>
                </a:pPr>
                <a:endParaRPr lang="gl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'RRHH 2015'!$E$49</c:f>
              <c:numCache>
                <c:formatCode>#,##0</c:formatCode>
                <c:ptCount val="1"/>
                <c:pt idx="0">
                  <c:v>262</c:v>
                </c:pt>
              </c:numCache>
            </c:numRef>
          </c:val>
        </c:ser>
        <c:ser>
          <c:idx val="2"/>
          <c:order val="2"/>
          <c:tx>
            <c:strRef>
              <c:f>'RRHH 2015'!$H$34:$J$34</c:f>
              <c:strCache>
                <c:ptCount val="1"/>
                <c:pt idx="0">
                  <c:v>CC Sociais e Xurídicas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FFFFCC"/>
                    </a:solidFill>
                    <a:latin typeface="Calibri"/>
                    <a:ea typeface="Calibri"/>
                    <a:cs typeface="Calibri"/>
                  </a:defRPr>
                </a:pPr>
                <a:endParaRPr lang="gl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'RRHH 2015'!$H$49</c:f>
              <c:numCache>
                <c:formatCode>#,##0</c:formatCode>
                <c:ptCount val="1"/>
                <c:pt idx="0">
                  <c:v>475</c:v>
                </c:pt>
              </c:numCache>
            </c:numRef>
          </c:val>
        </c:ser>
        <c:ser>
          <c:idx val="3"/>
          <c:order val="3"/>
          <c:tx>
            <c:strRef>
              <c:f>'RRHH 2015'!$K$34:$M$34</c:f>
              <c:strCache>
                <c:ptCount val="1"/>
                <c:pt idx="0">
                  <c:v>Enxeñaría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FFFFCC"/>
                    </a:solidFill>
                    <a:latin typeface="Calibri"/>
                    <a:ea typeface="Calibri"/>
                    <a:cs typeface="Calibri"/>
                  </a:defRPr>
                </a:pPr>
                <a:endParaRPr lang="gl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'RRHH 2015'!$K$49</c:f>
              <c:numCache>
                <c:formatCode>#,##0</c:formatCode>
                <c:ptCount val="1"/>
                <c:pt idx="0">
                  <c:v>356</c:v>
                </c:pt>
              </c:numCache>
            </c:numRef>
          </c:val>
        </c:ser>
        <c:ser>
          <c:idx val="4"/>
          <c:order val="4"/>
          <c:tx>
            <c:strRef>
              <c:f>'RRHH 2015'!$N$34:$P$34</c:f>
              <c:strCache>
                <c:ptCount val="1"/>
                <c:pt idx="0">
                  <c:v>Artes e Humanidades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FFFFCC"/>
                    </a:solidFill>
                    <a:latin typeface="Calibri"/>
                    <a:ea typeface="Calibri"/>
                    <a:cs typeface="Calibri"/>
                  </a:defRPr>
                </a:pPr>
                <a:endParaRPr lang="gl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'RRHH 2015'!$N$49</c:f>
              <c:numCache>
                <c:formatCode>#,##0</c:formatCode>
                <c:ptCount val="1"/>
                <c:pt idx="0">
                  <c:v>200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86182976"/>
        <c:axId val="286182416"/>
        <c:axId val="0"/>
      </c:bar3DChart>
      <c:catAx>
        <c:axId val="286182976"/>
        <c:scaling>
          <c:orientation val="minMax"/>
        </c:scaling>
        <c:delete val="1"/>
        <c:axPos val="l"/>
        <c:majorTickMark val="out"/>
        <c:minorTickMark val="none"/>
        <c:tickLblPos val="nextTo"/>
        <c:crossAx val="286182416"/>
        <c:crosses val="autoZero"/>
        <c:auto val="1"/>
        <c:lblAlgn val="ctr"/>
        <c:lblOffset val="100"/>
        <c:noMultiLvlLbl val="0"/>
      </c:catAx>
      <c:valAx>
        <c:axId val="286182416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extTo"/>
        <c:crossAx val="28618297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3894535645074699"/>
          <c:y val="0.22685444341005195"/>
          <c:w val="0.23731413217200376"/>
          <c:h val="0.5250504721209057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gl-ES"/>
        </a:p>
      </c:txPr>
    </c:legend>
    <c:plotVisOnly val="1"/>
    <c:dispBlanksAs val="gap"/>
    <c:showDLblsOverMax val="0"/>
  </c:chart>
  <c:spPr>
    <a:blipFill dpi="0" rotWithShape="0">
      <a:blip xmlns:r="http://schemas.openxmlformats.org/officeDocument/2006/relationships" r:embed="rId1"/>
      <a:srcRect/>
      <a:tile tx="0" ty="0" sx="100000" sy="100000" flip="none" algn="tl"/>
    </a:blipFill>
    <a:ln w="25400">
      <a:solidFill>
        <a:srgbClr val="00CC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FFFFCC"/>
          </a:solidFill>
          <a:latin typeface="Calibri"/>
          <a:ea typeface="Calibri"/>
          <a:cs typeface="Calibri"/>
        </a:defRPr>
      </a:pPr>
      <a:endParaRPr lang="gl-ES"/>
    </a:p>
  </c:txPr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256116</xdr:colOff>
      <xdr:row>17</xdr:row>
      <xdr:rowOff>21165</xdr:rowOff>
    </xdr:from>
    <xdr:to>
      <xdr:col>15</xdr:col>
      <xdr:colOff>494241</xdr:colOff>
      <xdr:row>32</xdr:row>
      <xdr:rowOff>10582</xdr:rowOff>
    </xdr:to>
    <xdr:graphicFrame macro="">
      <xdr:nvGraphicFramePr>
        <xdr:cNvPr id="2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124883</xdr:colOff>
      <xdr:row>0</xdr:row>
      <xdr:rowOff>114300</xdr:rowOff>
    </xdr:from>
    <xdr:to>
      <xdr:col>0</xdr:col>
      <xdr:colOff>2134658</xdr:colOff>
      <xdr:row>0</xdr:row>
      <xdr:rowOff>457200</xdr:rowOff>
    </xdr:to>
    <xdr:pic>
      <xdr:nvPicPr>
        <xdr:cNvPr id="3" name="_x0037__x0020_Imagen" descr="Descripción: logotipo.jp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883" y="114300"/>
          <a:ext cx="2009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la6129" displayName="Tabla6129" ref="A5:G8" totalsRowShown="0" headerRowDxfId="192" headerRowBorderDxfId="191" tableBorderDxfId="190" totalsRowBorderDxfId="189">
  <tableColumns count="7">
    <tableColumn id="1" name="Tipo de persoal" dataDxfId="188"/>
    <tableColumn id="2" name="Total" dataDxfId="187"/>
    <tableColumn id="3" name="mulleres" dataDxfId="186"/>
    <tableColumn id="4" name="% mulleres" dataDxfId="185"/>
    <tableColumn id="5" name="estranxeiros/as" dataDxfId="184" dataCellStyle="Porcentaje 3"/>
    <tableColumn id="6" name="% estranxeiros/as" dataDxfId="183"/>
    <tableColumn id="7" name="Servizo activo" dataDxfId="182"/>
  </tableColumns>
  <tableStyleInfo name="TableStyleLight9" showFirstColumn="0" showLastColumn="0" showRowStripes="1" showColumnStripes="0"/>
</table>
</file>

<file path=xl/tables/table10.xml><?xml version="1.0" encoding="utf-8"?>
<table xmlns="http://schemas.openxmlformats.org/spreadsheetml/2006/main" id="10" name="Tabla14134" displayName="Tabla14134" ref="A89:D93" headerRowDxfId="68" dataDxfId="67" totalsRowDxfId="65" tableBorderDxfId="66">
  <tableColumns count="4">
    <tableColumn id="1" name="Persoal de administración e servizos (PAS)" totalsRowLabel="TOTAL" dataDxfId="64" totalsRowDxfId="63"/>
    <tableColumn id="2" name="Total" totalsRowFunction="sum" dataDxfId="62" totalsRowDxfId="61"/>
    <tableColumn id="3" name="% mulleres" totalsRowLabel="60,35%" dataDxfId="60" totalsRowDxfId="59"/>
    <tableColumn id="4" name="% fixo" dataDxfId="58" totalsRowDxfId="57"/>
  </tableColumns>
  <tableStyleInfo name="TableStyleLight9" showFirstColumn="0" showLastColumn="0" showRowStripes="1" showColumnStripes="0"/>
</table>
</file>

<file path=xl/tables/table11.xml><?xml version="1.0" encoding="utf-8"?>
<table xmlns="http://schemas.openxmlformats.org/spreadsheetml/2006/main" id="11" name="Tabla14134313" displayName="Tabla14134313" ref="A151:E156" headerRowDxfId="56" dataDxfId="54" totalsRowDxfId="52" headerRowBorderDxfId="55" tableBorderDxfId="53" headerRowCellStyle="Salida">
  <tableColumns count="5">
    <tableColumn id="1" name="Persoal Investigador contratado e bolseiros" totalsRowLabel="TOTAL" dataDxfId="51" totalsRowDxfId="50"/>
    <tableColumn id="2" name="Total" totalsRowFunction="sum" dataDxfId="49" totalsRowDxfId="48"/>
    <tableColumn id="3" name="% mulleres" totalsRowLabel="60,35%" dataDxfId="47" totalsRowDxfId="46"/>
    <tableColumn id="5" name="estranxeiros/as" dataDxfId="45" totalsRowDxfId="44"/>
    <tableColumn id="6" name="% estranxeiros/as" dataDxfId="43" totalsRowDxfId="42"/>
  </tableColumns>
  <tableStyleInfo name="TableStyleLight9" showFirstColumn="0" showLastColumn="0" showRowStripes="1" showColumnStripes="0"/>
</table>
</file>

<file path=xl/tables/table12.xml><?xml version="1.0" encoding="utf-8"?>
<table xmlns="http://schemas.openxmlformats.org/spreadsheetml/2006/main" id="12" name="Tabla7131327976" displayName="Tabla7131327976" ref="A70:J84" totalsRowShown="0" headerRowDxfId="41" headerRowBorderDxfId="40" tableBorderDxfId="39" totalsRowBorderDxfId="38">
  <tableColumns count="10">
    <tableColumn id="1" name="Categoría" dataDxfId="37"/>
    <tableColumn id="2" name="Total" dataDxfId="36"/>
    <tableColumn id="3" name="mulleres" dataDxfId="35"/>
    <tableColumn id="4" name="% mulleres" dataDxfId="34">
      <calculatedColumnFormula>'RRHH 2015'!$C71/'RRHH 2015'!$B71</calculatedColumnFormula>
    </tableColumn>
    <tableColumn id="5" name="Total " dataDxfId="33"/>
    <tableColumn id="6" name="mulleres " dataDxfId="32"/>
    <tableColumn id="7" name="% mulleres " dataDxfId="31"/>
    <tableColumn id="8" name="Total   " dataDxfId="30"/>
    <tableColumn id="9" name="mulleres  " dataDxfId="29"/>
    <tableColumn id="10" name="% mulleres  " dataDxfId="28">
      <calculatedColumnFormula>'RRHH 2015'!$I71/'RRHH 2015'!$H71</calculatedColumnFormula>
    </tableColumn>
  </tableColumns>
  <tableStyleInfo name="TableStyleLight9" showFirstColumn="0" showLastColumn="0" showRowStripes="1" showColumnStripes="0"/>
</table>
</file>

<file path=xl/tables/table13.xml><?xml version="1.0" encoding="utf-8"?>
<table xmlns="http://schemas.openxmlformats.org/spreadsheetml/2006/main" id="13" name="Tabla71313279779819" displayName="Tabla71313279779819" ref="A132:J137" totalsRowShown="0" headerRowDxfId="27" headerRowBorderDxfId="26" tableBorderDxfId="25" totalsRowBorderDxfId="24">
  <tableColumns count="10">
    <tableColumn id="1" name="Categoría" dataDxfId="23"/>
    <tableColumn id="2" name="Total" dataDxfId="22"/>
    <tableColumn id="3" name="mulleres" dataDxfId="21"/>
    <tableColumn id="4" name="% mulleres" dataDxfId="20">
      <calculatedColumnFormula>'RRHH 2015'!$C133/'RRHH 2015'!$B133</calculatedColumnFormula>
    </tableColumn>
    <tableColumn id="5" name="Total " dataDxfId="19"/>
    <tableColumn id="6" name="mulleres " dataDxfId="18"/>
    <tableColumn id="7" name="% mulleres " dataDxfId="17"/>
    <tableColumn id="8" name="Total   " dataDxfId="16"/>
    <tableColumn id="9" name="mulleres  " dataDxfId="15"/>
    <tableColumn id="10" name="% mulleres  " dataDxfId="14">
      <calculatedColumnFormula>'RRHH 2015'!$I133/'RRHH 2015'!$H133</calculatedColumnFormula>
    </tableColumn>
  </tableColumns>
  <tableStyleInfo name="TableStyleLight9" showFirstColumn="0" showLastColumn="0" showRowStripes="1" showColumnStripes="0"/>
</table>
</file>

<file path=xl/tables/table14.xml><?xml version="1.0" encoding="utf-8"?>
<table xmlns="http://schemas.openxmlformats.org/spreadsheetml/2006/main" id="14" name="Tabla71313279779880020" displayName="Tabla71313279779880020" ref="A140:J146" totalsRowShown="0" headerRowDxfId="13" headerRowBorderDxfId="12" tableBorderDxfId="11" totalsRowBorderDxfId="10">
  <tableColumns count="10">
    <tableColumn id="1" name="Categoría" dataDxfId="9"/>
    <tableColumn id="2" name="Total" dataDxfId="8"/>
    <tableColumn id="3" name="mulleres" dataDxfId="7"/>
    <tableColumn id="4" name="% mulleres" dataDxfId="6">
      <calculatedColumnFormula>'RRHH 2015'!$C141/'RRHH 2015'!$B142</calculatedColumnFormula>
    </tableColumn>
    <tableColumn id="5" name="Total " dataDxfId="5"/>
    <tableColumn id="6" name="mulleres " dataDxfId="4"/>
    <tableColumn id="7" name="% mulleres " dataDxfId="3">
      <calculatedColumnFormula>'RRHH 2015'!$F141/'RRHH 2015'!$E141</calculatedColumnFormula>
    </tableColumn>
    <tableColumn id="8" name="Total   " dataDxfId="2"/>
    <tableColumn id="9" name="mulleres  " dataDxfId="1"/>
    <tableColumn id="10" name="% mulleres  " dataDxfId="0">
      <calculatedColumnFormula>'RRHH 2015'!$I141/'RRHH 2015'!$H141</calculatedColumnFormula>
    </tableColumn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2" name="Tabla7130" displayName="Tabla7130" ref="A18:G32" totalsRowShown="0" headerRowDxfId="181" dataDxfId="179" headerRowBorderDxfId="180" tableBorderDxfId="178" totalsRowBorderDxfId="177" headerRowCellStyle="Normal 2 2" dataCellStyle="Salida">
  <tableColumns count="7">
    <tableColumn id="1" name="PDI por categoría e sexo" dataDxfId="176"/>
    <tableColumn id="2" name="Total" dataDxfId="175" dataCellStyle="Porcentaje 3"/>
    <tableColumn id="3" name="mulleres" dataDxfId="174" dataCellStyle="Porcentaje 3"/>
    <tableColumn id="4" name="% mulleres" dataDxfId="173">
      <calculatedColumnFormula>C19/B19</calculatedColumnFormula>
    </tableColumn>
    <tableColumn id="5" name="Doutoras/es" dataDxfId="172" dataCellStyle="Porcentaje 3"/>
    <tableColumn id="6" name="mulleres doutoras" dataDxfId="171" dataCellStyle="Porcentaje 3"/>
    <tableColumn id="7" name="% mulleres doutoras" dataDxfId="170" dataCellStyle="Salida">
      <calculatedColumnFormula>F19/E19</calculatedColumnFormula>
    </tableColumn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3" name="Tabla8131" displayName="Tabla8131" ref="A13:E16" totalsRowShown="0" headerRowDxfId="169" headerRowBorderDxfId="168" tableBorderDxfId="167" totalsRowBorderDxfId="166">
  <tableColumns count="5">
    <tableColumn id="1" name="PDI por TIPO" dataDxfId="165"/>
    <tableColumn id="2" name="Total" dataDxfId="164"/>
    <tableColumn id="3" name="mulleres" dataDxfId="163"/>
    <tableColumn id="4" name="% mulleres" dataDxfId="162">
      <calculatedColumnFormula>C14/B14</calculatedColumnFormula>
    </tableColumn>
    <tableColumn id="5" name="Total ETC" dataDxfId="161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id="4" name="Tabla713132" displayName="Tabla713132" ref="A35:P49" totalsRowShown="0" headerRowDxfId="160" headerRowBorderDxfId="159" tableBorderDxfId="158" totalsRowBorderDxfId="157">
  <tableColumns count="16">
    <tableColumn id="1" name="Categoría" dataDxfId="156"/>
    <tableColumn id="2" name="Total " dataDxfId="155" dataCellStyle="Porcentaje 3"/>
    <tableColumn id="3" name="% mulleres" dataDxfId="154"/>
    <tableColumn id="4" name="Total  ETC" dataDxfId="153" dataCellStyle="Porcentaje 3"/>
    <tableColumn id="5" name="Total  " dataDxfId="152" dataCellStyle="Porcentaje 3"/>
    <tableColumn id="6" name="% mulleres  " dataDxfId="151"/>
    <tableColumn id="7" name="Total  ETC  " dataDxfId="150" dataCellStyle="Porcentaje 3"/>
    <tableColumn id="8" name="Total    " dataDxfId="149" dataCellStyle="Porcentaje 3"/>
    <tableColumn id="9" name="% mulleres   " dataDxfId="148"/>
    <tableColumn id="10" name="Total  ETC   " dataDxfId="147" dataCellStyle="Porcentaje 3"/>
    <tableColumn id="11" name="Total     " dataDxfId="146" dataCellStyle="Porcentaje 3"/>
    <tableColumn id="12" name="% mulleres     " dataDxfId="145"/>
    <tableColumn id="13" name="Total ETC" dataDxfId="144" dataCellStyle="Porcentaje 3"/>
    <tableColumn id="14" name="Total      " dataDxfId="143" dataCellStyle="Porcentaje 3"/>
    <tableColumn id="15" name="% mulleres      " dataDxfId="142"/>
    <tableColumn id="16" name="Total ETC       " dataDxfId="141" dataCellStyle="Porcentaje 3"/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id="5" name="Tabla15135" displayName="Tabla15135" ref="A95:C100" totalsRowShown="0" headerRowBorderDxfId="140" tableBorderDxfId="139" totalsRowBorderDxfId="138">
  <tableColumns count="3">
    <tableColumn id="1" name="PAS laboral_x000a_por grupo e sexo" dataDxfId="137"/>
    <tableColumn id="2" name="Total" dataDxfId="136"/>
    <tableColumn id="3" name="% mulleres" dataDxfId="135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id="6" name="Tabla16136" displayName="Tabla16136" ref="A102:C108" totalsRowShown="0" headerRowBorderDxfId="134" tableBorderDxfId="133" totalsRowBorderDxfId="132">
  <tableColumns count="3">
    <tableColumn id="1" name="PAS funcionario_x000a_por grupo e sexo" dataDxfId="131"/>
    <tableColumn id="2" name="Total" dataDxfId="130"/>
    <tableColumn id="3" name="% mulleres" dataDxfId="129"/>
  </tableColumns>
  <tableStyleInfo name="TableStyleLight9" showFirstColumn="0" showLastColumn="0" showRowStripes="1" showColumnStripes="0"/>
</table>
</file>

<file path=xl/tables/table7.xml><?xml version="1.0" encoding="utf-8"?>
<table xmlns="http://schemas.openxmlformats.org/spreadsheetml/2006/main" id="7" name="Tabla713132797" displayName="Tabla713132797" ref="A52:P66" totalsRowShown="0" headerRowDxfId="128" headerRowBorderDxfId="127" tableBorderDxfId="126" totalsRowBorderDxfId="125">
  <tableColumns count="16">
    <tableColumn id="1" name="Categoría" dataDxfId="124"/>
    <tableColumn id="2" name="Total" dataDxfId="123" dataCellStyle="Porcentaje 3"/>
    <tableColumn id="3" name="mulleres" dataDxfId="122"/>
    <tableColumn id="4" name="% mulleres" dataDxfId="121" dataCellStyle="Porcentaje 3"/>
    <tableColumn id="5" name="Total " dataDxfId="120" dataCellStyle="Porcentaje 3"/>
    <tableColumn id="6" name="mulleres " dataDxfId="119"/>
    <tableColumn id="7" name="% mulleres " dataDxfId="118" dataCellStyle="Porcentaje 3"/>
    <tableColumn id="8" name="Total   " dataDxfId="117" dataCellStyle="Porcentaje 3"/>
    <tableColumn id="9" name="mulleres  " dataDxfId="116"/>
    <tableColumn id="10" name="% mulleres  " dataDxfId="115" dataCellStyle="Porcentaje 3"/>
    <tableColumn id="11" name="Total  " dataDxfId="114" dataCellStyle="Porcentaje 3"/>
    <tableColumn id="12" name="mulleres   " dataDxfId="113"/>
    <tableColumn id="13" name="% mulleres   " dataDxfId="112" dataCellStyle="Porcentaje 3"/>
    <tableColumn id="14" name="Total    " dataDxfId="111" dataCellStyle="Porcentaje 3"/>
    <tableColumn id="15" name="mulleres    " dataDxfId="110"/>
    <tableColumn id="16" name="% mulleres    " dataDxfId="109" dataCellStyle="Porcentaje 3"/>
  </tableColumns>
  <tableStyleInfo name="TableStyleLight9" showFirstColumn="0" showLastColumn="0" showRowStripes="1" showColumnStripes="0"/>
</table>
</file>

<file path=xl/tables/table8.xml><?xml version="1.0" encoding="utf-8"?>
<table xmlns="http://schemas.openxmlformats.org/spreadsheetml/2006/main" id="8" name="Tabla713132797798" displayName="Tabla713132797798" ref="A115:P120" totalsRowShown="0" headerRowDxfId="108" headerRowBorderDxfId="107" tableBorderDxfId="106" totalsRowBorderDxfId="105">
  <tableColumns count="16">
    <tableColumn id="1" name="Categoría" dataDxfId="104"/>
    <tableColumn id="2" name="Total" dataDxfId="103" dataCellStyle="Porcentaje 3"/>
    <tableColumn id="3" name="mulleres" dataDxfId="102"/>
    <tableColumn id="4" name="% mulleres" dataDxfId="101" dataCellStyle="Porcentaje 3"/>
    <tableColumn id="5" name="Total " dataDxfId="100" dataCellStyle="Porcentaje 3"/>
    <tableColumn id="6" name="mulleres " dataDxfId="99"/>
    <tableColumn id="7" name="% mulleres " dataDxfId="98" dataCellStyle="Porcentaje 3">
      <calculatedColumnFormula>F116/E116</calculatedColumnFormula>
    </tableColumn>
    <tableColumn id="8" name="Total   " dataDxfId="97" dataCellStyle="Porcentaje 3"/>
    <tableColumn id="9" name="mulleres  " dataDxfId="96"/>
    <tableColumn id="10" name="% mulleres  " dataDxfId="95" dataCellStyle="Porcentaje 3">
      <calculatedColumnFormula>I116/H116</calculatedColumnFormula>
    </tableColumn>
    <tableColumn id="11" name="Total  " dataDxfId="94" dataCellStyle="Porcentaje 3"/>
    <tableColumn id="12" name="mulleres   " dataDxfId="93"/>
    <tableColumn id="13" name="% mulleres   " dataDxfId="92" dataCellStyle="Porcentaje 3">
      <calculatedColumnFormula>L116/K116</calculatedColumnFormula>
    </tableColumn>
    <tableColumn id="14" name="Total    " dataDxfId="91" dataCellStyle="Porcentaje 3"/>
    <tableColumn id="15" name="mulleres    " dataDxfId="90"/>
    <tableColumn id="16" name="% mulleres    " dataDxfId="89" dataCellStyle="Porcentaje 3">
      <calculatedColumnFormula>O116/N116</calculatedColumnFormula>
    </tableColumn>
  </tableColumns>
  <tableStyleInfo name="TableStyleLight9" showFirstColumn="0" showLastColumn="0" showRowStripes="1" showColumnStripes="0"/>
</table>
</file>

<file path=xl/tables/table9.xml><?xml version="1.0" encoding="utf-8"?>
<table xmlns="http://schemas.openxmlformats.org/spreadsheetml/2006/main" id="9" name="Tabla713132797798800" displayName="Tabla713132797798800" ref="A123:P129" totalsRowShown="0" headerRowDxfId="88" headerRowBorderDxfId="87" tableBorderDxfId="86" totalsRowBorderDxfId="85">
  <tableColumns count="16">
    <tableColumn id="1" name="Categoría" dataDxfId="84"/>
    <tableColumn id="2" name="Total" dataDxfId="83" dataCellStyle="Porcentaje 3"/>
    <tableColumn id="3" name="mulleres" dataDxfId="82"/>
    <tableColumn id="4" name="% mulleres" dataDxfId="81"/>
    <tableColumn id="5" name="Total " dataDxfId="80" dataCellStyle="Porcentaje 3"/>
    <tableColumn id="6" name="mulleres " dataDxfId="79"/>
    <tableColumn id="7" name="% mulleres " dataDxfId="78" dataCellStyle="Porcentaje 3">
      <calculatedColumnFormula>F124/E124</calculatedColumnFormula>
    </tableColumn>
    <tableColumn id="8" name="Total   " dataDxfId="77" dataCellStyle="Porcentaje 3"/>
    <tableColumn id="9" name="mulleres  " dataDxfId="76"/>
    <tableColumn id="10" name="% mulleres  " dataDxfId="75" dataCellStyle="Porcentaje 3">
      <calculatedColumnFormula>I124/H124</calculatedColumnFormula>
    </tableColumn>
    <tableColumn id="11" name="Total  " dataDxfId="74" dataCellStyle="Porcentaje 3"/>
    <tableColumn id="12" name="mulleres   " dataDxfId="73"/>
    <tableColumn id="13" name="% mulleres   " dataDxfId="72" dataCellStyle="Porcentaje 3"/>
    <tableColumn id="14" name="Total    " dataDxfId="71" dataCellStyle="Porcentaje 3"/>
    <tableColumn id="15" name="mulleres    " dataDxfId="70"/>
    <tableColumn id="16" name="% mulleres    " dataDxfId="69" dataCellStyle="Porcentaje 3">
      <calculatedColumnFormula>'RRHH 2015'!$O124/'RRHH 2015'!$N124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6.xml"/><Relationship Id="rId13" Type="http://schemas.openxmlformats.org/officeDocument/2006/relationships/table" Target="../tables/table11.xml"/><Relationship Id="rId3" Type="http://schemas.openxmlformats.org/officeDocument/2006/relationships/table" Target="../tables/table1.xml"/><Relationship Id="rId7" Type="http://schemas.openxmlformats.org/officeDocument/2006/relationships/table" Target="../tables/table5.xml"/><Relationship Id="rId12" Type="http://schemas.openxmlformats.org/officeDocument/2006/relationships/table" Target="../tables/table10.xml"/><Relationship Id="rId2" Type="http://schemas.openxmlformats.org/officeDocument/2006/relationships/drawing" Target="../drawings/drawing1.xml"/><Relationship Id="rId16" Type="http://schemas.openxmlformats.org/officeDocument/2006/relationships/table" Target="../tables/table14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11" Type="http://schemas.openxmlformats.org/officeDocument/2006/relationships/table" Target="../tables/table9.xml"/><Relationship Id="rId5" Type="http://schemas.openxmlformats.org/officeDocument/2006/relationships/table" Target="../tables/table3.xml"/><Relationship Id="rId15" Type="http://schemas.openxmlformats.org/officeDocument/2006/relationships/table" Target="../tables/table13.xml"/><Relationship Id="rId10" Type="http://schemas.openxmlformats.org/officeDocument/2006/relationships/table" Target="../tables/table8.xml"/><Relationship Id="rId4" Type="http://schemas.openxmlformats.org/officeDocument/2006/relationships/table" Target="../tables/table2.xml"/><Relationship Id="rId9" Type="http://schemas.openxmlformats.org/officeDocument/2006/relationships/table" Target="../tables/table7.xml"/><Relationship Id="rId14" Type="http://schemas.openxmlformats.org/officeDocument/2006/relationships/table" Target="../tables/table1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6"/>
  <sheetViews>
    <sheetView tabSelected="1" topLeftCell="A67" zoomScale="90" zoomScaleNormal="90" workbookViewId="0">
      <selection activeCell="E98" sqref="E98"/>
    </sheetView>
  </sheetViews>
  <sheetFormatPr baseColWidth="10" defaultRowHeight="15" x14ac:dyDescent="0.25"/>
  <cols>
    <col min="1" max="1" width="38.5703125" style="7" customWidth="1"/>
    <col min="2" max="3" width="10.7109375" style="7" customWidth="1"/>
    <col min="4" max="4" width="12" style="7" customWidth="1"/>
    <col min="5" max="5" width="13" style="7" customWidth="1"/>
    <col min="6" max="6" width="15.28515625" style="7" bestFit="1" customWidth="1"/>
    <col min="7" max="7" width="16.42578125" style="7" bestFit="1" customWidth="1"/>
    <col min="8" max="16" width="10.7109375" style="7" customWidth="1"/>
    <col min="17" max="16384" width="11.42578125" style="7"/>
  </cols>
  <sheetData>
    <row r="1" spans="1:16" customFormat="1" ht="45" customHeight="1" thickBot="1" x14ac:dyDescent="0.3">
      <c r="A1" s="1"/>
      <c r="B1" s="2"/>
      <c r="C1" s="3"/>
      <c r="D1" s="4"/>
      <c r="E1" s="5"/>
      <c r="F1" s="5"/>
      <c r="G1" s="5"/>
      <c r="H1" s="5"/>
      <c r="I1" s="5"/>
      <c r="J1" s="5"/>
      <c r="K1" s="5"/>
      <c r="L1" s="119" t="s">
        <v>99</v>
      </c>
      <c r="M1" s="119"/>
      <c r="N1" s="119"/>
      <c r="O1" s="119"/>
      <c r="P1" s="119"/>
    </row>
    <row r="2" spans="1:16" s="6" customFormat="1" x14ac:dyDescent="0.25">
      <c r="A2" s="6" t="s">
        <v>0</v>
      </c>
    </row>
    <row r="3" spans="1:16" ht="36" customHeight="1" x14ac:dyDescent="0.25">
      <c r="A3" s="120" t="s">
        <v>88</v>
      </c>
      <c r="B3" s="121"/>
      <c r="C3" s="121"/>
      <c r="D3" s="121"/>
      <c r="E3" s="121"/>
      <c r="F3" s="121"/>
    </row>
    <row r="4" spans="1:16" ht="15" customHeight="1" thickBot="1" x14ac:dyDescent="0.3">
      <c r="A4" s="8"/>
      <c r="B4" s="9"/>
      <c r="C4" s="9"/>
      <c r="D4" s="9"/>
      <c r="E4" s="9"/>
      <c r="F4" s="9"/>
    </row>
    <row r="5" spans="1:16" ht="30" customHeight="1" x14ac:dyDescent="0.25">
      <c r="A5" s="48" t="s">
        <v>1</v>
      </c>
      <c r="B5" s="10" t="s">
        <v>2</v>
      </c>
      <c r="C5" s="10" t="s">
        <v>3</v>
      </c>
      <c r="D5" s="10" t="s">
        <v>4</v>
      </c>
      <c r="E5" s="10" t="s">
        <v>5</v>
      </c>
      <c r="F5" s="10" t="s">
        <v>6</v>
      </c>
      <c r="G5" s="11" t="s">
        <v>7</v>
      </c>
    </row>
    <row r="6" spans="1:16" x14ac:dyDescent="0.25">
      <c r="A6" s="12" t="s">
        <v>8</v>
      </c>
      <c r="B6" s="13">
        <v>1368</v>
      </c>
      <c r="C6" s="13">
        <v>538</v>
      </c>
      <c r="D6" s="14">
        <v>0.39</v>
      </c>
      <c r="E6" s="13">
        <v>16</v>
      </c>
      <c r="F6" s="15">
        <v>1.17E-2</v>
      </c>
      <c r="G6" s="13">
        <v>1356</v>
      </c>
    </row>
    <row r="7" spans="1:16" x14ac:dyDescent="0.25">
      <c r="A7" s="12" t="s">
        <v>9</v>
      </c>
      <c r="B7" s="13">
        <v>698</v>
      </c>
      <c r="C7" s="13">
        <v>419</v>
      </c>
      <c r="D7" s="14">
        <v>0.6</v>
      </c>
      <c r="E7" s="13">
        <v>1</v>
      </c>
      <c r="F7" s="15">
        <v>1.4E-3</v>
      </c>
      <c r="G7" s="13">
        <v>696</v>
      </c>
    </row>
    <row r="8" spans="1:16" x14ac:dyDescent="0.25">
      <c r="A8" s="16" t="s">
        <v>10</v>
      </c>
      <c r="B8" s="17">
        <f>SUBTOTAL(109,B6:B7)</f>
        <v>2066</v>
      </c>
      <c r="C8" s="17">
        <f>SUBTOTAL(109,C6:C7)</f>
        <v>957</v>
      </c>
      <c r="D8" s="18">
        <v>0.46</v>
      </c>
      <c r="E8" s="17">
        <f>SUBTOTAL(109,E6:E7)</f>
        <v>17</v>
      </c>
      <c r="F8" s="19">
        <v>8.2000000000000007E-3</v>
      </c>
      <c r="G8" s="17">
        <f>SUBTOTAL(109,G6:G7)</f>
        <v>2052</v>
      </c>
    </row>
    <row r="9" spans="1:16" x14ac:dyDescent="0.25">
      <c r="A9"/>
      <c r="B9"/>
      <c r="C9"/>
      <c r="D9"/>
      <c r="E9"/>
      <c r="F9"/>
      <c r="G9"/>
    </row>
    <row r="10" spans="1:16" x14ac:dyDescent="0.25">
      <c r="A10" s="20"/>
      <c r="B10" s="21"/>
      <c r="C10" s="22"/>
      <c r="D10" s="23"/>
      <c r="E10" s="22"/>
      <c r="F10" s="24"/>
    </row>
    <row r="11" spans="1:16" ht="36" customHeight="1" x14ac:dyDescent="0.25">
      <c r="A11" s="25" t="s">
        <v>89</v>
      </c>
      <c r="B11" s="21"/>
      <c r="C11" s="22"/>
      <c r="D11" s="23"/>
      <c r="E11" s="22"/>
      <c r="F11" s="24"/>
    </row>
    <row r="12" spans="1:16" ht="15.75" thickBot="1" x14ac:dyDescent="0.3">
      <c r="A12" s="20"/>
      <c r="B12" s="21"/>
    </row>
    <row r="13" spans="1:16" ht="20.100000000000001" customHeight="1" x14ac:dyDescent="0.25">
      <c r="A13" s="48" t="s">
        <v>11</v>
      </c>
      <c r="B13" s="10" t="s">
        <v>2</v>
      </c>
      <c r="C13" s="10" t="s">
        <v>3</v>
      </c>
      <c r="D13" s="10" t="s">
        <v>4</v>
      </c>
      <c r="E13" s="26" t="s">
        <v>12</v>
      </c>
    </row>
    <row r="14" spans="1:16" x14ac:dyDescent="0.25">
      <c r="A14" s="12" t="s">
        <v>13</v>
      </c>
      <c r="B14" s="13">
        <v>818</v>
      </c>
      <c r="C14" s="13">
        <v>294</v>
      </c>
      <c r="D14" s="14">
        <f>C14/B14</f>
        <v>0.35941320293398532</v>
      </c>
      <c r="E14" s="27">
        <v>815.67</v>
      </c>
    </row>
    <row r="15" spans="1:16" x14ac:dyDescent="0.25">
      <c r="A15" s="28" t="s">
        <v>14</v>
      </c>
      <c r="B15" s="13">
        <v>550</v>
      </c>
      <c r="C15" s="13">
        <v>244</v>
      </c>
      <c r="D15" s="14">
        <f>C15/B15</f>
        <v>0.44363636363636366</v>
      </c>
      <c r="E15" s="27">
        <v>357.06</v>
      </c>
    </row>
    <row r="16" spans="1:16" x14ac:dyDescent="0.25">
      <c r="A16" s="29" t="s">
        <v>10</v>
      </c>
      <c r="B16" s="17">
        <f>SUBTOTAL(109,B14:B15)</f>
        <v>1368</v>
      </c>
      <c r="C16" s="17">
        <f>SUBTOTAL(109,C14:C15)</f>
        <v>538</v>
      </c>
      <c r="D16" s="30">
        <f>C16/B16</f>
        <v>0.39327485380116961</v>
      </c>
      <c r="E16" s="31">
        <f>SUM(E14:E15)</f>
        <v>1172.73</v>
      </c>
      <c r="H16" s="32"/>
    </row>
    <row r="17" spans="1:8" ht="15.75" thickBot="1" x14ac:dyDescent="0.3"/>
    <row r="18" spans="1:8" ht="20.100000000000001" customHeight="1" x14ac:dyDescent="0.25">
      <c r="A18" s="48" t="s">
        <v>15</v>
      </c>
      <c r="B18" s="10" t="s">
        <v>2</v>
      </c>
      <c r="C18" s="10" t="s">
        <v>3</v>
      </c>
      <c r="D18" s="10" t="s">
        <v>4</v>
      </c>
      <c r="E18" s="33" t="s">
        <v>16</v>
      </c>
      <c r="F18" s="34" t="s">
        <v>17</v>
      </c>
      <c r="G18" s="35" t="s">
        <v>18</v>
      </c>
      <c r="H18" s="36" t="s">
        <v>12</v>
      </c>
    </row>
    <row r="19" spans="1:8" x14ac:dyDescent="0.25">
      <c r="A19" s="28" t="s">
        <v>19</v>
      </c>
      <c r="B19" s="13">
        <v>137</v>
      </c>
      <c r="C19" s="13">
        <v>36</v>
      </c>
      <c r="D19" s="14">
        <f t="shared" ref="D19:D32" si="0">C19/B19</f>
        <v>0.26277372262773724</v>
      </c>
      <c r="E19" s="13">
        <v>137</v>
      </c>
      <c r="F19" s="37">
        <v>36</v>
      </c>
      <c r="G19" s="38">
        <f t="shared" ref="G19:G32" si="1">F19/E19</f>
        <v>0.26277372262773724</v>
      </c>
      <c r="H19" s="39">
        <v>136.26666666666665</v>
      </c>
    </row>
    <row r="20" spans="1:8" x14ac:dyDescent="0.25">
      <c r="A20" s="28" t="s">
        <v>20</v>
      </c>
      <c r="B20" s="13">
        <v>581</v>
      </c>
      <c r="C20" s="13">
        <v>227</v>
      </c>
      <c r="D20" s="14">
        <f t="shared" si="0"/>
        <v>0.39070567986230637</v>
      </c>
      <c r="E20" s="13">
        <v>581</v>
      </c>
      <c r="F20" s="40">
        <v>227</v>
      </c>
      <c r="G20" s="41">
        <f t="shared" si="1"/>
        <v>0.39070567986230637</v>
      </c>
      <c r="H20" s="39">
        <v>580.26</v>
      </c>
    </row>
    <row r="21" spans="1:8" x14ac:dyDescent="0.25">
      <c r="A21" s="28" t="s">
        <v>21</v>
      </c>
      <c r="B21" s="13">
        <v>25</v>
      </c>
      <c r="C21" s="13">
        <v>9</v>
      </c>
      <c r="D21" s="14">
        <f t="shared" si="0"/>
        <v>0.36</v>
      </c>
      <c r="E21" s="13">
        <v>25</v>
      </c>
      <c r="F21" s="40">
        <v>9</v>
      </c>
      <c r="G21" s="41">
        <f t="shared" si="1"/>
        <v>0.36</v>
      </c>
      <c r="H21" s="39">
        <v>24.133333333333333</v>
      </c>
    </row>
    <row r="22" spans="1:8" x14ac:dyDescent="0.25">
      <c r="A22" s="28" t="s">
        <v>22</v>
      </c>
      <c r="B22" s="13">
        <v>75</v>
      </c>
      <c r="C22" s="13">
        <v>22</v>
      </c>
      <c r="D22" s="14">
        <f t="shared" si="0"/>
        <v>0.29333333333333333</v>
      </c>
      <c r="E22" s="13">
        <v>10</v>
      </c>
      <c r="F22" s="40">
        <v>3</v>
      </c>
      <c r="G22" s="41">
        <f t="shared" si="1"/>
        <v>0.3</v>
      </c>
      <c r="H22" s="39">
        <v>75</v>
      </c>
    </row>
    <row r="23" spans="1:8" x14ac:dyDescent="0.25">
      <c r="A23" s="28" t="s">
        <v>23</v>
      </c>
      <c r="B23" s="42">
        <v>7</v>
      </c>
      <c r="C23" s="42">
        <v>3</v>
      </c>
      <c r="D23" s="14">
        <f>C23/B23</f>
        <v>0.42857142857142855</v>
      </c>
      <c r="E23" s="42">
        <v>1</v>
      </c>
      <c r="F23" s="40">
        <v>0</v>
      </c>
      <c r="G23" s="41">
        <f t="shared" si="1"/>
        <v>0</v>
      </c>
      <c r="H23" s="39">
        <v>6.2666666666666666</v>
      </c>
    </row>
    <row r="24" spans="1:8" x14ac:dyDescent="0.25">
      <c r="A24" s="28" t="s">
        <v>24</v>
      </c>
      <c r="B24" s="13">
        <v>242</v>
      </c>
      <c r="C24" s="13">
        <v>127</v>
      </c>
      <c r="D24" s="14">
        <f t="shared" si="0"/>
        <v>0.52479338842975209</v>
      </c>
      <c r="E24" s="13">
        <v>242</v>
      </c>
      <c r="F24" s="40">
        <v>127</v>
      </c>
      <c r="G24" s="41">
        <f t="shared" si="1"/>
        <v>0.52479338842975209</v>
      </c>
      <c r="H24" s="39">
        <v>242</v>
      </c>
    </row>
    <row r="25" spans="1:8" x14ac:dyDescent="0.25">
      <c r="A25" s="28" t="s">
        <v>25</v>
      </c>
      <c r="B25" s="13">
        <v>6</v>
      </c>
      <c r="C25" s="13">
        <v>2</v>
      </c>
      <c r="D25" s="14">
        <f t="shared" si="0"/>
        <v>0.33333333333333331</v>
      </c>
      <c r="E25" s="13">
        <v>3</v>
      </c>
      <c r="F25" s="40">
        <v>1</v>
      </c>
      <c r="G25" s="41">
        <f t="shared" si="1"/>
        <v>0.33333333333333331</v>
      </c>
      <c r="H25" s="39">
        <v>6</v>
      </c>
    </row>
    <row r="26" spans="1:8" x14ac:dyDescent="0.25">
      <c r="A26" s="28" t="s">
        <v>26</v>
      </c>
      <c r="B26" s="13">
        <v>40</v>
      </c>
      <c r="C26" s="13">
        <v>22</v>
      </c>
      <c r="D26" s="14">
        <f t="shared" si="0"/>
        <v>0.55000000000000004</v>
      </c>
      <c r="E26" s="13">
        <v>40</v>
      </c>
      <c r="F26" s="40">
        <v>22</v>
      </c>
      <c r="G26" s="41">
        <f t="shared" si="1"/>
        <v>0.55000000000000004</v>
      </c>
      <c r="H26" s="39">
        <v>40</v>
      </c>
    </row>
    <row r="27" spans="1:8" x14ac:dyDescent="0.25">
      <c r="A27" s="28" t="s">
        <v>27</v>
      </c>
      <c r="B27" s="13">
        <v>237</v>
      </c>
      <c r="C27" s="13">
        <v>78</v>
      </c>
      <c r="D27" s="14">
        <f t="shared" si="0"/>
        <v>0.32911392405063289</v>
      </c>
      <c r="E27" s="13">
        <v>43</v>
      </c>
      <c r="F27" s="40">
        <v>10</v>
      </c>
      <c r="G27" s="41">
        <f t="shared" si="1"/>
        <v>0.23255813953488372</v>
      </c>
      <c r="H27" s="39">
        <v>48.59</v>
      </c>
    </row>
    <row r="28" spans="1:8" x14ac:dyDescent="0.25">
      <c r="A28" s="28" t="s">
        <v>28</v>
      </c>
      <c r="B28" s="13">
        <v>4</v>
      </c>
      <c r="C28" s="13">
        <v>1</v>
      </c>
      <c r="D28" s="14">
        <f t="shared" si="0"/>
        <v>0.25</v>
      </c>
      <c r="E28" s="13">
        <v>4</v>
      </c>
      <c r="F28" s="40">
        <v>1</v>
      </c>
      <c r="G28" s="41">
        <f t="shared" si="1"/>
        <v>0.25</v>
      </c>
      <c r="H28" s="39">
        <v>4</v>
      </c>
    </row>
    <row r="29" spans="1:8" x14ac:dyDescent="0.25">
      <c r="A29" s="28" t="s">
        <v>29</v>
      </c>
      <c r="B29" s="13">
        <v>4</v>
      </c>
      <c r="C29" s="13">
        <v>3</v>
      </c>
      <c r="D29" s="14">
        <f t="shared" si="0"/>
        <v>0.75</v>
      </c>
      <c r="E29" s="13">
        <v>1</v>
      </c>
      <c r="F29" s="40">
        <v>1</v>
      </c>
      <c r="G29" s="41">
        <f t="shared" si="1"/>
        <v>1</v>
      </c>
      <c r="H29" s="39">
        <v>3.24</v>
      </c>
    </row>
    <row r="30" spans="1:8" x14ac:dyDescent="0.25">
      <c r="A30" s="28" t="s">
        <v>30</v>
      </c>
      <c r="B30" s="13">
        <v>4</v>
      </c>
      <c r="C30" s="13">
        <v>2</v>
      </c>
      <c r="D30" s="14">
        <f t="shared" si="0"/>
        <v>0.5</v>
      </c>
      <c r="E30" s="13">
        <v>3</v>
      </c>
      <c r="F30" s="40">
        <v>2</v>
      </c>
      <c r="G30" s="41">
        <f t="shared" si="1"/>
        <v>0.66666666666666663</v>
      </c>
      <c r="H30" s="39">
        <v>0.97</v>
      </c>
    </row>
    <row r="31" spans="1:8" x14ac:dyDescent="0.25">
      <c r="A31" s="28" t="s">
        <v>98</v>
      </c>
      <c r="B31" s="104">
        <v>6</v>
      </c>
      <c r="C31" s="104">
        <v>6</v>
      </c>
      <c r="D31" s="14">
        <f>C31/B31</f>
        <v>1</v>
      </c>
      <c r="E31" s="104">
        <v>6</v>
      </c>
      <c r="F31" s="104">
        <v>6</v>
      </c>
      <c r="G31" s="105">
        <f>F31/E31</f>
        <v>1</v>
      </c>
      <c r="H31" s="39">
        <v>6</v>
      </c>
    </row>
    <row r="32" spans="1:8" x14ac:dyDescent="0.25">
      <c r="A32" s="43" t="s">
        <v>10</v>
      </c>
      <c r="B32" s="17">
        <f>SUBTOTAL(109,B19:B31)</f>
        <v>1368</v>
      </c>
      <c r="C32" s="17">
        <f>SUBTOTAL(109,C19:C31)</f>
        <v>538</v>
      </c>
      <c r="D32" s="44">
        <f t="shared" si="0"/>
        <v>0.39327485380116961</v>
      </c>
      <c r="E32" s="17">
        <f>SUM(E19:E31)</f>
        <v>1096</v>
      </c>
      <c r="F32" s="45">
        <f>SUBTOTAL(109,F19:F31)</f>
        <v>445</v>
      </c>
      <c r="G32" s="46">
        <f t="shared" si="1"/>
        <v>0.40602189781021897</v>
      </c>
      <c r="H32" s="47">
        <f>SUM(H19:H31)</f>
        <v>1172.7266666666667</v>
      </c>
    </row>
    <row r="33" spans="1:16" ht="15.75" thickBot="1" x14ac:dyDescent="0.3">
      <c r="A33"/>
      <c r="B33"/>
      <c r="C33"/>
      <c r="D33"/>
      <c r="E33"/>
      <c r="F33"/>
    </row>
    <row r="34" spans="1:16" ht="20.100000000000001" customHeight="1" x14ac:dyDescent="0.25">
      <c r="A34" s="48" t="s">
        <v>31</v>
      </c>
      <c r="B34" s="122" t="s">
        <v>32</v>
      </c>
      <c r="C34" s="122"/>
      <c r="D34" s="122"/>
      <c r="E34" s="123" t="s">
        <v>33</v>
      </c>
      <c r="F34" s="124"/>
      <c r="G34" s="125"/>
      <c r="H34" s="126" t="s">
        <v>34</v>
      </c>
      <c r="I34" s="127"/>
      <c r="J34" s="128"/>
      <c r="K34" s="129" t="s">
        <v>35</v>
      </c>
      <c r="L34" s="130"/>
      <c r="M34" s="131"/>
      <c r="N34" s="132" t="s">
        <v>36</v>
      </c>
      <c r="O34" s="133"/>
      <c r="P34" s="134"/>
    </row>
    <row r="35" spans="1:16" x14ac:dyDescent="0.25">
      <c r="A35" s="49" t="s">
        <v>37</v>
      </c>
      <c r="B35" s="50" t="s">
        <v>38</v>
      </c>
      <c r="C35" s="50" t="s">
        <v>4</v>
      </c>
      <c r="D35" s="50" t="s">
        <v>39</v>
      </c>
      <c r="E35" s="50" t="s">
        <v>40</v>
      </c>
      <c r="F35" s="50" t="s">
        <v>41</v>
      </c>
      <c r="G35" s="50" t="s">
        <v>42</v>
      </c>
      <c r="H35" s="50" t="s">
        <v>43</v>
      </c>
      <c r="I35" s="50" t="s">
        <v>44</v>
      </c>
      <c r="J35" s="50" t="s">
        <v>45</v>
      </c>
      <c r="K35" s="50" t="s">
        <v>46</v>
      </c>
      <c r="L35" s="50" t="s">
        <v>47</v>
      </c>
      <c r="M35" s="50" t="s">
        <v>12</v>
      </c>
      <c r="N35" s="50" t="s">
        <v>48</v>
      </c>
      <c r="O35" s="50" t="s">
        <v>49</v>
      </c>
      <c r="P35" s="51" t="s">
        <v>50</v>
      </c>
    </row>
    <row r="36" spans="1:16" x14ac:dyDescent="0.25">
      <c r="A36" s="28" t="s">
        <v>19</v>
      </c>
      <c r="B36" s="13">
        <v>8</v>
      </c>
      <c r="C36" s="52">
        <v>0.5</v>
      </c>
      <c r="D36" s="53">
        <v>8</v>
      </c>
      <c r="E36" s="13">
        <v>51</v>
      </c>
      <c r="F36" s="14">
        <v>0.25</v>
      </c>
      <c r="G36" s="53">
        <v>51</v>
      </c>
      <c r="H36" s="13">
        <v>32</v>
      </c>
      <c r="I36" s="14">
        <v>0.375</v>
      </c>
      <c r="J36" s="53">
        <v>31.27</v>
      </c>
      <c r="K36" s="13">
        <v>35</v>
      </c>
      <c r="L36" s="14">
        <v>8.8235294117647065E-2</v>
      </c>
      <c r="M36" s="53">
        <v>35</v>
      </c>
      <c r="N36" s="13">
        <v>11</v>
      </c>
      <c r="O36" s="14">
        <v>0.36</v>
      </c>
      <c r="P36" s="27">
        <v>11</v>
      </c>
    </row>
    <row r="37" spans="1:16" x14ac:dyDescent="0.25">
      <c r="A37" s="28" t="s">
        <v>20</v>
      </c>
      <c r="B37" s="13">
        <v>24</v>
      </c>
      <c r="C37" s="52">
        <v>0.5</v>
      </c>
      <c r="D37" s="53">
        <v>24</v>
      </c>
      <c r="E37" s="13">
        <v>164</v>
      </c>
      <c r="F37" s="14">
        <v>0.42</v>
      </c>
      <c r="G37" s="53">
        <v>164</v>
      </c>
      <c r="H37" s="13">
        <v>143</v>
      </c>
      <c r="I37" s="14">
        <v>0.44</v>
      </c>
      <c r="J37" s="53">
        <v>142.26</v>
      </c>
      <c r="K37" s="13">
        <v>146</v>
      </c>
      <c r="L37" s="14">
        <v>0.26</v>
      </c>
      <c r="M37" s="53">
        <v>146</v>
      </c>
      <c r="N37" s="13">
        <v>104</v>
      </c>
      <c r="O37" s="14">
        <v>0.43</v>
      </c>
      <c r="P37" s="27">
        <v>104</v>
      </c>
    </row>
    <row r="38" spans="1:16" x14ac:dyDescent="0.25">
      <c r="A38" s="28" t="s">
        <v>21</v>
      </c>
      <c r="B38" s="13">
        <v>1</v>
      </c>
      <c r="C38" s="52">
        <v>0</v>
      </c>
      <c r="D38" s="53">
        <v>0.13333333333333333</v>
      </c>
      <c r="E38" s="13">
        <v>7</v>
      </c>
      <c r="F38" s="14">
        <v>0.56999999999999995</v>
      </c>
      <c r="G38" s="53">
        <v>7</v>
      </c>
      <c r="H38" s="13">
        <v>8</v>
      </c>
      <c r="I38" s="14">
        <v>0.5</v>
      </c>
      <c r="J38" s="53">
        <v>8</v>
      </c>
      <c r="K38" s="13">
        <v>5</v>
      </c>
      <c r="L38" s="14">
        <v>0</v>
      </c>
      <c r="M38" s="53">
        <v>5</v>
      </c>
      <c r="N38" s="13">
        <v>4</v>
      </c>
      <c r="O38" s="14">
        <v>0.25</v>
      </c>
      <c r="P38" s="27">
        <v>4</v>
      </c>
    </row>
    <row r="39" spans="1:16" x14ac:dyDescent="0.25">
      <c r="A39" s="28" t="s">
        <v>22</v>
      </c>
      <c r="B39" s="13">
        <v>2</v>
      </c>
      <c r="C39" s="52">
        <v>0</v>
      </c>
      <c r="D39" s="53">
        <v>2</v>
      </c>
      <c r="E39" s="13">
        <v>6</v>
      </c>
      <c r="F39" s="14">
        <v>0</v>
      </c>
      <c r="G39" s="53">
        <v>6</v>
      </c>
      <c r="H39" s="13">
        <v>28</v>
      </c>
      <c r="I39" s="14">
        <v>0.43</v>
      </c>
      <c r="J39" s="53">
        <v>28</v>
      </c>
      <c r="K39" s="13">
        <v>30</v>
      </c>
      <c r="L39" s="14">
        <v>0.2</v>
      </c>
      <c r="M39" s="53">
        <v>30</v>
      </c>
      <c r="N39" s="13">
        <v>9</v>
      </c>
      <c r="O39" s="14">
        <v>0.44</v>
      </c>
      <c r="P39" s="27">
        <v>9</v>
      </c>
    </row>
    <row r="40" spans="1:16" x14ac:dyDescent="0.25">
      <c r="A40" s="28" t="s">
        <v>23</v>
      </c>
      <c r="B40" s="42"/>
      <c r="C40" s="52"/>
      <c r="D40" s="53"/>
      <c r="E40" s="42">
        <v>1</v>
      </c>
      <c r="F40" s="14">
        <v>1</v>
      </c>
      <c r="G40" s="53">
        <v>1</v>
      </c>
      <c r="H40" s="42">
        <v>5</v>
      </c>
      <c r="I40" s="14">
        <v>0.2</v>
      </c>
      <c r="J40" s="53">
        <v>4.2699999999999996</v>
      </c>
      <c r="K40" s="13"/>
      <c r="L40" s="14"/>
      <c r="M40" s="53"/>
      <c r="N40" s="42">
        <v>1</v>
      </c>
      <c r="O40" s="14">
        <v>1</v>
      </c>
      <c r="P40" s="27">
        <v>1</v>
      </c>
    </row>
    <row r="41" spans="1:16" x14ac:dyDescent="0.25">
      <c r="A41" s="28" t="s">
        <v>24</v>
      </c>
      <c r="B41" s="13">
        <v>10</v>
      </c>
      <c r="C41" s="52">
        <v>0.7</v>
      </c>
      <c r="D41" s="53">
        <v>10</v>
      </c>
      <c r="E41" s="13">
        <v>30</v>
      </c>
      <c r="F41" s="14">
        <v>0.6</v>
      </c>
      <c r="G41" s="53">
        <v>30</v>
      </c>
      <c r="H41" s="13">
        <v>93</v>
      </c>
      <c r="I41" s="14">
        <v>0.55000000000000004</v>
      </c>
      <c r="J41" s="53">
        <v>93</v>
      </c>
      <c r="K41" s="13">
        <v>71</v>
      </c>
      <c r="L41" s="14">
        <v>0.34</v>
      </c>
      <c r="M41" s="53">
        <v>71</v>
      </c>
      <c r="N41" s="13">
        <v>38</v>
      </c>
      <c r="O41" s="14">
        <v>0.71</v>
      </c>
      <c r="P41" s="27">
        <v>38</v>
      </c>
    </row>
    <row r="42" spans="1:16" x14ac:dyDescent="0.25">
      <c r="A42" s="28" t="s">
        <v>25</v>
      </c>
      <c r="B42" s="13"/>
      <c r="C42" s="52"/>
      <c r="D42" s="53"/>
      <c r="E42" s="13"/>
      <c r="F42" s="54"/>
      <c r="G42" s="53"/>
      <c r="H42" s="13">
        <v>3</v>
      </c>
      <c r="I42" s="14">
        <v>0.33333333333333331</v>
      </c>
      <c r="J42" s="53">
        <v>3</v>
      </c>
      <c r="K42" s="13">
        <v>2</v>
      </c>
      <c r="L42" s="14">
        <v>0</v>
      </c>
      <c r="M42" s="53">
        <v>2</v>
      </c>
      <c r="N42" s="13">
        <v>1</v>
      </c>
      <c r="O42" s="14">
        <v>1</v>
      </c>
      <c r="P42" s="27">
        <v>1</v>
      </c>
    </row>
    <row r="43" spans="1:16" x14ac:dyDescent="0.25">
      <c r="A43" s="28" t="s">
        <v>26</v>
      </c>
      <c r="B43" s="13">
        <v>3</v>
      </c>
      <c r="C43" s="52">
        <v>1</v>
      </c>
      <c r="D43" s="53">
        <v>3</v>
      </c>
      <c r="E43" s="13"/>
      <c r="F43" s="14"/>
      <c r="G43" s="53"/>
      <c r="H43" s="13">
        <v>26</v>
      </c>
      <c r="I43" s="14">
        <v>0.53846153846153844</v>
      </c>
      <c r="J43" s="53">
        <v>26</v>
      </c>
      <c r="K43" s="13">
        <v>9</v>
      </c>
      <c r="L43" s="14">
        <v>0.44444444444444442</v>
      </c>
      <c r="M43" s="53">
        <v>9</v>
      </c>
      <c r="N43" s="13">
        <v>2</v>
      </c>
      <c r="O43" s="14">
        <v>0.5</v>
      </c>
      <c r="P43" s="27">
        <v>2</v>
      </c>
    </row>
    <row r="44" spans="1:16" x14ac:dyDescent="0.25">
      <c r="A44" s="28" t="s">
        <v>27</v>
      </c>
      <c r="B44" s="13">
        <v>27</v>
      </c>
      <c r="C44" s="52">
        <v>0.62962962962962965</v>
      </c>
      <c r="D44" s="53">
        <v>3.7333333333333325</v>
      </c>
      <c r="E44" s="13">
        <v>1</v>
      </c>
      <c r="F44" s="14">
        <v>0</v>
      </c>
      <c r="G44" s="53">
        <v>0.13</v>
      </c>
      <c r="H44" s="13">
        <v>132</v>
      </c>
      <c r="I44" s="14">
        <v>0.35</v>
      </c>
      <c r="J44" s="53">
        <v>27.15</v>
      </c>
      <c r="K44" s="13">
        <v>56</v>
      </c>
      <c r="L44" s="14">
        <v>0.09</v>
      </c>
      <c r="M44" s="53">
        <v>12.44</v>
      </c>
      <c r="N44" s="13">
        <v>21</v>
      </c>
      <c r="O44" s="14">
        <v>0.48</v>
      </c>
      <c r="P44" s="27">
        <v>5.13</v>
      </c>
    </row>
    <row r="45" spans="1:16" x14ac:dyDescent="0.25">
      <c r="A45" s="28" t="s">
        <v>28</v>
      </c>
      <c r="B45" s="13"/>
      <c r="C45" s="52"/>
      <c r="D45" s="53"/>
      <c r="E45" s="13">
        <v>1</v>
      </c>
      <c r="F45" s="14">
        <v>0</v>
      </c>
      <c r="G45" s="53">
        <v>1</v>
      </c>
      <c r="H45" s="13"/>
      <c r="I45" s="14"/>
      <c r="J45" s="53"/>
      <c r="K45" s="13">
        <v>2</v>
      </c>
      <c r="L45" s="14">
        <v>0</v>
      </c>
      <c r="M45" s="53">
        <v>2</v>
      </c>
      <c r="N45" s="13">
        <v>1</v>
      </c>
      <c r="O45" s="14">
        <v>1</v>
      </c>
      <c r="P45" s="27">
        <v>1</v>
      </c>
    </row>
    <row r="46" spans="1:16" x14ac:dyDescent="0.25">
      <c r="A46" s="28" t="s">
        <v>29</v>
      </c>
      <c r="B46" s="13"/>
      <c r="C46" s="52"/>
      <c r="D46" s="53"/>
      <c r="E46" s="13"/>
      <c r="F46" s="14"/>
      <c r="G46" s="53"/>
      <c r="H46" s="13"/>
      <c r="I46" s="14"/>
      <c r="J46" s="53"/>
      <c r="K46" s="13"/>
      <c r="L46" s="14"/>
      <c r="M46" s="53"/>
      <c r="N46" s="13">
        <v>4</v>
      </c>
      <c r="O46" s="14">
        <v>0.75</v>
      </c>
      <c r="P46" s="27">
        <v>3.24</v>
      </c>
    </row>
    <row r="47" spans="1:16" x14ac:dyDescent="0.25">
      <c r="A47" s="28" t="s">
        <v>30</v>
      </c>
      <c r="B47" s="13"/>
      <c r="C47" s="52"/>
      <c r="D47" s="53"/>
      <c r="E47" s="13">
        <v>1</v>
      </c>
      <c r="F47" s="14">
        <v>1</v>
      </c>
      <c r="G47" s="53">
        <v>0.17333333333333334</v>
      </c>
      <c r="H47" s="13">
        <v>2</v>
      </c>
      <c r="I47" s="14">
        <v>0.5</v>
      </c>
      <c r="J47" s="53">
        <v>0.53</v>
      </c>
      <c r="K47" s="13"/>
      <c r="L47" s="14"/>
      <c r="M47" s="53"/>
      <c r="N47" s="13">
        <v>1</v>
      </c>
      <c r="O47" s="14">
        <v>0</v>
      </c>
      <c r="P47" s="27">
        <v>0.27</v>
      </c>
    </row>
    <row r="48" spans="1:16" x14ac:dyDescent="0.25">
      <c r="A48" s="28" t="s">
        <v>98</v>
      </c>
      <c r="B48" s="104"/>
      <c r="C48" s="52"/>
      <c r="D48" s="104"/>
      <c r="E48" s="104"/>
      <c r="F48" s="14"/>
      <c r="G48" s="106"/>
      <c r="H48" s="104">
        <v>3</v>
      </c>
      <c r="I48" s="14">
        <v>1</v>
      </c>
      <c r="J48" s="106">
        <v>3</v>
      </c>
      <c r="K48" s="104"/>
      <c r="L48" s="14"/>
      <c r="M48" s="106"/>
      <c r="N48" s="104">
        <v>3</v>
      </c>
      <c r="O48" s="14">
        <v>1</v>
      </c>
      <c r="P48" s="107">
        <v>3</v>
      </c>
    </row>
    <row r="49" spans="1:20" x14ac:dyDescent="0.25">
      <c r="A49" s="43" t="s">
        <v>10</v>
      </c>
      <c r="B49" s="17">
        <f>SUBTOTAL(109,B36:B48)</f>
        <v>75</v>
      </c>
      <c r="C49" s="55">
        <v>0.56999999999999995</v>
      </c>
      <c r="D49" s="56">
        <f>SUM(D36:D48)</f>
        <v>50.866666666666667</v>
      </c>
      <c r="E49" s="17">
        <f>SUM(E36:E48)</f>
        <v>262</v>
      </c>
      <c r="F49" s="55">
        <v>0.4</v>
      </c>
      <c r="G49" s="56">
        <f>SUBTOTAL(109,G36:G48)</f>
        <v>260.30333333333334</v>
      </c>
      <c r="H49" s="17">
        <f>SUBTOTAL(109,H36:H48)</f>
        <v>475</v>
      </c>
      <c r="I49" s="55">
        <v>0.44</v>
      </c>
      <c r="J49" s="53">
        <f>SUBTOTAL(109,J36:J48)</f>
        <v>366.47999999999996</v>
      </c>
      <c r="K49" s="17">
        <f>SUBTOTAL(109,K36:K48)</f>
        <v>356</v>
      </c>
      <c r="L49" s="14">
        <v>0.22</v>
      </c>
      <c r="M49" s="53">
        <f>SUM(M36:M48)</f>
        <v>312.44</v>
      </c>
      <c r="N49" s="17">
        <f>SUBTOTAL(109,N36:N48)</f>
        <v>200</v>
      </c>
      <c r="O49" s="55">
        <v>0.51010101010101006</v>
      </c>
      <c r="P49" s="27">
        <f>SUM(P36:P48)</f>
        <v>182.64000000000001</v>
      </c>
    </row>
    <row r="50" spans="1:20" x14ac:dyDescent="0.2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</row>
    <row r="51" spans="1:20" ht="20.100000000000001" customHeight="1" x14ac:dyDescent="0.25">
      <c r="A51" s="57" t="s">
        <v>51</v>
      </c>
      <c r="B51" s="113" t="s">
        <v>52</v>
      </c>
      <c r="C51" s="113"/>
      <c r="D51" s="113"/>
      <c r="E51" s="118" t="s">
        <v>53</v>
      </c>
      <c r="F51" s="118"/>
      <c r="G51" s="118"/>
      <c r="H51" s="115" t="s">
        <v>54</v>
      </c>
      <c r="I51" s="115"/>
      <c r="J51" s="115"/>
      <c r="K51" s="116" t="s">
        <v>55</v>
      </c>
      <c r="L51" s="116"/>
      <c r="M51" s="116"/>
      <c r="N51" s="117" t="s">
        <v>56</v>
      </c>
      <c r="O51" s="117"/>
      <c r="P51" s="117"/>
    </row>
    <row r="52" spans="1:20" x14ac:dyDescent="0.25">
      <c r="A52" s="49" t="s">
        <v>37</v>
      </c>
      <c r="B52" s="10" t="s">
        <v>2</v>
      </c>
      <c r="C52" s="10" t="s">
        <v>3</v>
      </c>
      <c r="D52" s="10" t="s">
        <v>4</v>
      </c>
      <c r="E52" s="58" t="s">
        <v>38</v>
      </c>
      <c r="F52" s="58" t="s">
        <v>57</v>
      </c>
      <c r="G52" s="58" t="s">
        <v>58</v>
      </c>
      <c r="H52" s="58" t="s">
        <v>59</v>
      </c>
      <c r="I52" s="58" t="s">
        <v>60</v>
      </c>
      <c r="J52" s="58" t="s">
        <v>41</v>
      </c>
      <c r="K52" s="58" t="s">
        <v>40</v>
      </c>
      <c r="L52" s="58" t="s">
        <v>61</v>
      </c>
      <c r="M52" s="58" t="s">
        <v>44</v>
      </c>
      <c r="N52" s="58" t="s">
        <v>43</v>
      </c>
      <c r="O52" s="58" t="s">
        <v>62</v>
      </c>
      <c r="P52" s="59" t="s">
        <v>63</v>
      </c>
    </row>
    <row r="53" spans="1:20" x14ac:dyDescent="0.25">
      <c r="A53" s="28" t="s">
        <v>19</v>
      </c>
      <c r="B53" s="60"/>
      <c r="C53" s="61"/>
      <c r="D53" s="95"/>
      <c r="E53" s="60"/>
      <c r="F53" s="62"/>
      <c r="G53" s="95"/>
      <c r="H53" s="60">
        <v>33</v>
      </c>
      <c r="I53" s="62">
        <v>7</v>
      </c>
      <c r="J53" s="95">
        <f>I53/H53</f>
        <v>0.21212121212121213</v>
      </c>
      <c r="K53" s="60">
        <v>72</v>
      </c>
      <c r="L53" s="62">
        <v>23</v>
      </c>
      <c r="M53" s="95">
        <f>L53/K53</f>
        <v>0.31944444444444442</v>
      </c>
      <c r="N53" s="60">
        <v>32</v>
      </c>
      <c r="O53" s="62">
        <v>6</v>
      </c>
      <c r="P53" s="93">
        <f>O53/N53</f>
        <v>0.1875</v>
      </c>
    </row>
    <row r="54" spans="1:20" x14ac:dyDescent="0.25">
      <c r="A54" s="28" t="s">
        <v>20</v>
      </c>
      <c r="B54" s="60"/>
      <c r="C54" s="61"/>
      <c r="D54" s="95"/>
      <c r="E54" s="60">
        <v>18</v>
      </c>
      <c r="F54" s="62">
        <v>8</v>
      </c>
      <c r="G54" s="95">
        <f>Tabla713132797[[#This Row],[mulleres ]]/Tabla713132797[[#This Row],[Total ]]</f>
        <v>0.44444444444444442</v>
      </c>
      <c r="H54" s="60">
        <v>237</v>
      </c>
      <c r="I54" s="62">
        <v>98</v>
      </c>
      <c r="J54" s="95">
        <f t="shared" ref="J54:J66" si="2">I54/H54</f>
        <v>0.41350210970464135</v>
      </c>
      <c r="K54" s="60">
        <v>275</v>
      </c>
      <c r="L54" s="62">
        <v>106</v>
      </c>
      <c r="M54" s="95">
        <f t="shared" ref="M54:M66" si="3">L54/K54</f>
        <v>0.38545454545454544</v>
      </c>
      <c r="N54" s="60">
        <v>51</v>
      </c>
      <c r="O54" s="62">
        <v>15</v>
      </c>
      <c r="P54" s="93">
        <f t="shared" ref="P54:P66" si="4">O54/N54</f>
        <v>0.29411764705882354</v>
      </c>
    </row>
    <row r="55" spans="1:20" x14ac:dyDescent="0.25">
      <c r="A55" s="28" t="s">
        <v>21</v>
      </c>
      <c r="B55" s="60"/>
      <c r="C55" s="61"/>
      <c r="D55" s="95"/>
      <c r="E55" s="60"/>
      <c r="F55" s="62"/>
      <c r="G55" s="95"/>
      <c r="H55" s="60">
        <v>2</v>
      </c>
      <c r="I55" s="62"/>
      <c r="J55" s="95">
        <f t="shared" si="2"/>
        <v>0</v>
      </c>
      <c r="K55" s="60">
        <v>10</v>
      </c>
      <c r="L55" s="62">
        <v>6</v>
      </c>
      <c r="M55" s="95">
        <f t="shared" si="3"/>
        <v>0.6</v>
      </c>
      <c r="N55" s="60">
        <v>13</v>
      </c>
      <c r="O55" s="62">
        <v>3</v>
      </c>
      <c r="P55" s="93">
        <f t="shared" si="4"/>
        <v>0.23076923076923078</v>
      </c>
    </row>
    <row r="56" spans="1:20" x14ac:dyDescent="0.25">
      <c r="A56" s="28" t="s">
        <v>22</v>
      </c>
      <c r="B56" s="60"/>
      <c r="C56" s="61"/>
      <c r="D56" s="95"/>
      <c r="E56" s="60"/>
      <c r="F56" s="62"/>
      <c r="G56" s="95"/>
      <c r="H56" s="60">
        <v>9</v>
      </c>
      <c r="I56" s="62">
        <v>6</v>
      </c>
      <c r="J56" s="95">
        <f t="shared" si="2"/>
        <v>0.66666666666666663</v>
      </c>
      <c r="K56" s="60">
        <v>43</v>
      </c>
      <c r="L56" s="62">
        <v>11</v>
      </c>
      <c r="M56" s="95">
        <f t="shared" si="3"/>
        <v>0.2558139534883721</v>
      </c>
      <c r="N56" s="60">
        <v>23</v>
      </c>
      <c r="O56" s="62">
        <v>5</v>
      </c>
      <c r="P56" s="93">
        <f t="shared" si="4"/>
        <v>0.21739130434782608</v>
      </c>
    </row>
    <row r="57" spans="1:20" x14ac:dyDescent="0.25">
      <c r="A57" s="28" t="s">
        <v>23</v>
      </c>
      <c r="B57" s="63"/>
      <c r="C57" s="61"/>
      <c r="D57" s="97"/>
      <c r="E57" s="63"/>
      <c r="F57" s="62"/>
      <c r="G57" s="97"/>
      <c r="H57" s="63">
        <v>3</v>
      </c>
      <c r="I57" s="62">
        <v>1</v>
      </c>
      <c r="J57" s="95">
        <f t="shared" si="2"/>
        <v>0.33333333333333331</v>
      </c>
      <c r="K57" s="63">
        <v>3</v>
      </c>
      <c r="L57" s="62">
        <v>2</v>
      </c>
      <c r="M57" s="95">
        <f t="shared" si="3"/>
        <v>0.66666666666666663</v>
      </c>
      <c r="N57" s="63">
        <v>1</v>
      </c>
      <c r="O57" s="62"/>
      <c r="P57" s="93">
        <f t="shared" si="4"/>
        <v>0</v>
      </c>
    </row>
    <row r="58" spans="1:20" x14ac:dyDescent="0.25">
      <c r="A58" s="28" t="s">
        <v>24</v>
      </c>
      <c r="B58" s="60"/>
      <c r="C58" s="61"/>
      <c r="D58" s="95"/>
      <c r="E58" s="60">
        <v>37</v>
      </c>
      <c r="F58" s="62">
        <v>17</v>
      </c>
      <c r="G58" s="95">
        <f>F58/E58</f>
        <v>0.45945945945945948</v>
      </c>
      <c r="H58" s="60">
        <v>165</v>
      </c>
      <c r="I58" s="62">
        <v>92</v>
      </c>
      <c r="J58" s="95">
        <f t="shared" si="2"/>
        <v>0.55757575757575761</v>
      </c>
      <c r="K58" s="60">
        <v>33</v>
      </c>
      <c r="L58" s="62">
        <v>16</v>
      </c>
      <c r="M58" s="95">
        <f t="shared" si="3"/>
        <v>0.48484848484848486</v>
      </c>
      <c r="N58" s="60">
        <v>7</v>
      </c>
      <c r="O58" s="62">
        <v>2</v>
      </c>
      <c r="P58" s="93">
        <f t="shared" si="4"/>
        <v>0.2857142857142857</v>
      </c>
    </row>
    <row r="59" spans="1:20" x14ac:dyDescent="0.25">
      <c r="A59" s="28" t="s">
        <v>25</v>
      </c>
      <c r="B59" s="60"/>
      <c r="C59" s="61"/>
      <c r="D59" s="95"/>
      <c r="E59" s="60">
        <v>5</v>
      </c>
      <c r="F59" s="62">
        <v>2</v>
      </c>
      <c r="G59" s="95">
        <f t="shared" ref="G59:G66" si="5">F59/E59</f>
        <v>0.4</v>
      </c>
      <c r="H59" s="60">
        <v>1</v>
      </c>
      <c r="I59" s="62"/>
      <c r="J59" s="95">
        <f t="shared" si="2"/>
        <v>0</v>
      </c>
      <c r="K59" s="60"/>
      <c r="L59" s="62"/>
      <c r="M59" s="95"/>
      <c r="N59" s="60"/>
      <c r="O59" s="62"/>
      <c r="P59" s="93"/>
    </row>
    <row r="60" spans="1:20" x14ac:dyDescent="0.25">
      <c r="A60" s="28" t="s">
        <v>26</v>
      </c>
      <c r="B60" s="60"/>
      <c r="C60" s="61"/>
      <c r="D60" s="95"/>
      <c r="E60" s="60">
        <v>18</v>
      </c>
      <c r="F60" s="62">
        <v>10</v>
      </c>
      <c r="G60" s="95">
        <f t="shared" si="5"/>
        <v>0.55555555555555558</v>
      </c>
      <c r="H60" s="60">
        <v>19</v>
      </c>
      <c r="I60" s="62">
        <v>10</v>
      </c>
      <c r="J60" s="95">
        <f t="shared" si="2"/>
        <v>0.52631578947368418</v>
      </c>
      <c r="K60" s="60">
        <v>2</v>
      </c>
      <c r="L60" s="62">
        <v>2</v>
      </c>
      <c r="M60" s="95">
        <f t="shared" si="3"/>
        <v>1</v>
      </c>
      <c r="N60" s="60">
        <v>1</v>
      </c>
      <c r="O60" s="62"/>
      <c r="P60" s="93">
        <f t="shared" si="4"/>
        <v>0</v>
      </c>
      <c r="T60" s="64"/>
    </row>
    <row r="61" spans="1:20" x14ac:dyDescent="0.25">
      <c r="A61" s="28" t="s">
        <v>27</v>
      </c>
      <c r="B61" s="60">
        <v>4</v>
      </c>
      <c r="C61" s="61">
        <v>2</v>
      </c>
      <c r="D61" s="95">
        <f>C61/B61</f>
        <v>0.5</v>
      </c>
      <c r="E61" s="60">
        <v>51</v>
      </c>
      <c r="F61" s="62">
        <v>20</v>
      </c>
      <c r="G61" s="95">
        <f t="shared" si="5"/>
        <v>0.39215686274509803</v>
      </c>
      <c r="H61" s="60">
        <v>91</v>
      </c>
      <c r="I61" s="62">
        <v>33</v>
      </c>
      <c r="J61" s="95">
        <f t="shared" si="2"/>
        <v>0.36263736263736263</v>
      </c>
      <c r="K61" s="60">
        <v>72</v>
      </c>
      <c r="L61" s="62">
        <v>18</v>
      </c>
      <c r="M61" s="95">
        <f t="shared" si="3"/>
        <v>0.25</v>
      </c>
      <c r="N61" s="60">
        <v>19</v>
      </c>
      <c r="O61" s="62">
        <v>5</v>
      </c>
      <c r="P61" s="93">
        <f t="shared" si="4"/>
        <v>0.26315789473684209</v>
      </c>
    </row>
    <row r="62" spans="1:20" x14ac:dyDescent="0.25">
      <c r="A62" s="28" t="s">
        <v>28</v>
      </c>
      <c r="B62" s="60"/>
      <c r="C62" s="61"/>
      <c r="D62" s="95"/>
      <c r="E62" s="60"/>
      <c r="F62" s="62"/>
      <c r="G62" s="95"/>
      <c r="H62" s="60"/>
      <c r="I62" s="62"/>
      <c r="J62" s="95"/>
      <c r="K62" s="60"/>
      <c r="L62" s="62"/>
      <c r="M62" s="95"/>
      <c r="N62" s="60">
        <v>4</v>
      </c>
      <c r="O62" s="62">
        <v>1</v>
      </c>
      <c r="P62" s="93">
        <f t="shared" si="4"/>
        <v>0.25</v>
      </c>
    </row>
    <row r="63" spans="1:20" x14ac:dyDescent="0.25">
      <c r="A63" s="28" t="s">
        <v>29</v>
      </c>
      <c r="B63" s="60">
        <v>1</v>
      </c>
      <c r="C63" s="61">
        <v>1</v>
      </c>
      <c r="D63" s="95">
        <f>C63/B63</f>
        <v>1</v>
      </c>
      <c r="E63" s="60">
        <v>2</v>
      </c>
      <c r="F63" s="62">
        <v>1</v>
      </c>
      <c r="G63" s="95">
        <f t="shared" si="5"/>
        <v>0.5</v>
      </c>
      <c r="H63" s="60">
        <v>1</v>
      </c>
      <c r="I63" s="62">
        <v>1</v>
      </c>
      <c r="J63" s="95">
        <f t="shared" si="2"/>
        <v>1</v>
      </c>
      <c r="K63" s="60"/>
      <c r="L63" s="62"/>
      <c r="M63" s="95"/>
      <c r="N63" s="60"/>
      <c r="O63" s="62"/>
      <c r="P63" s="93"/>
    </row>
    <row r="64" spans="1:20" x14ac:dyDescent="0.25">
      <c r="A64" s="28" t="s">
        <v>30</v>
      </c>
      <c r="B64" s="60"/>
      <c r="C64" s="61"/>
      <c r="D64" s="95"/>
      <c r="E64" s="60">
        <v>4</v>
      </c>
      <c r="F64" s="62">
        <v>2</v>
      </c>
      <c r="G64" s="95">
        <f t="shared" si="5"/>
        <v>0.5</v>
      </c>
      <c r="H64" s="60"/>
      <c r="I64" s="62"/>
      <c r="J64" s="95"/>
      <c r="K64" s="60"/>
      <c r="L64" s="62"/>
      <c r="M64" s="95"/>
      <c r="N64" s="60"/>
      <c r="O64" s="62"/>
      <c r="P64" s="93"/>
    </row>
    <row r="65" spans="1:16" x14ac:dyDescent="0.25">
      <c r="A65" s="28" t="s">
        <v>98</v>
      </c>
      <c r="B65" s="108"/>
      <c r="C65" s="61"/>
      <c r="D65" s="109"/>
      <c r="E65" s="108">
        <v>5</v>
      </c>
      <c r="F65" s="62">
        <v>5</v>
      </c>
      <c r="G65" s="109">
        <f>Tabla713132797[[#This Row],[mulleres ]]/Tabla713132797[[#This Row],[Total ]]</f>
        <v>1</v>
      </c>
      <c r="H65" s="108">
        <v>1</v>
      </c>
      <c r="I65" s="62">
        <v>1</v>
      </c>
      <c r="J65" s="109">
        <f>Tabla713132797[[#This Row],[mulleres  ]]/Tabla713132797[[#This Row],[Total   ]]</f>
        <v>1</v>
      </c>
      <c r="K65" s="108"/>
      <c r="L65" s="62"/>
      <c r="M65" s="109"/>
      <c r="N65" s="108"/>
      <c r="O65" s="62"/>
      <c r="P65" s="110"/>
    </row>
    <row r="66" spans="1:16" x14ac:dyDescent="0.25">
      <c r="A66" s="43" t="s">
        <v>10</v>
      </c>
      <c r="B66" s="65">
        <v>5</v>
      </c>
      <c r="C66" s="66">
        <v>3</v>
      </c>
      <c r="D66" s="96">
        <f>C66/B66</f>
        <v>0.6</v>
      </c>
      <c r="E66" s="65">
        <v>140</v>
      </c>
      <c r="F66" s="66">
        <v>65</v>
      </c>
      <c r="G66" s="96">
        <f t="shared" si="5"/>
        <v>0.4642857142857143</v>
      </c>
      <c r="H66" s="65">
        <v>562</v>
      </c>
      <c r="I66" s="66">
        <v>249</v>
      </c>
      <c r="J66" s="96">
        <f t="shared" si="2"/>
        <v>0.44306049822064059</v>
      </c>
      <c r="K66" s="65">
        <v>510</v>
      </c>
      <c r="L66" s="66">
        <v>184</v>
      </c>
      <c r="M66" s="96">
        <f t="shared" si="3"/>
        <v>0.36078431372549019</v>
      </c>
      <c r="N66" s="65">
        <v>151</v>
      </c>
      <c r="O66" s="66">
        <v>37</v>
      </c>
      <c r="P66" s="94">
        <f t="shared" si="4"/>
        <v>0.24503311258278146</v>
      </c>
    </row>
    <row r="67" spans="1:16" ht="15" customHeight="1" x14ac:dyDescent="0.25">
      <c r="L67" s="67"/>
    </row>
    <row r="68" spans="1:16" ht="15" customHeight="1" x14ac:dyDescent="0.25">
      <c r="L68" s="67"/>
    </row>
    <row r="69" spans="1:16" ht="20.100000000000001" customHeight="1" x14ac:dyDescent="0.25">
      <c r="A69" s="57" t="s">
        <v>64</v>
      </c>
      <c r="B69" s="113" t="s">
        <v>65</v>
      </c>
      <c r="C69" s="113"/>
      <c r="D69" s="113"/>
      <c r="E69" s="114" t="s">
        <v>66</v>
      </c>
      <c r="F69" s="114"/>
      <c r="G69" s="114"/>
      <c r="H69" s="115" t="s">
        <v>67</v>
      </c>
      <c r="I69" s="115"/>
      <c r="J69" s="115"/>
      <c r="L69" s="67"/>
    </row>
    <row r="70" spans="1:16" ht="15" customHeight="1" x14ac:dyDescent="0.25">
      <c r="A70" s="49" t="s">
        <v>37</v>
      </c>
      <c r="B70" s="10" t="s">
        <v>2</v>
      </c>
      <c r="C70" s="10" t="s">
        <v>3</v>
      </c>
      <c r="D70" s="10" t="s">
        <v>4</v>
      </c>
      <c r="E70" s="58" t="s">
        <v>38</v>
      </c>
      <c r="F70" s="58" t="s">
        <v>57</v>
      </c>
      <c r="G70" s="58" t="s">
        <v>58</v>
      </c>
      <c r="H70" s="58" t="s">
        <v>59</v>
      </c>
      <c r="I70" s="58" t="s">
        <v>60</v>
      </c>
      <c r="J70" s="58" t="s">
        <v>41</v>
      </c>
      <c r="L70" s="67"/>
    </row>
    <row r="71" spans="1:16" ht="15" customHeight="1" x14ac:dyDescent="0.25">
      <c r="A71" s="28" t="s">
        <v>19</v>
      </c>
      <c r="B71" s="60">
        <v>17</v>
      </c>
      <c r="C71" s="61">
        <v>3</v>
      </c>
      <c r="D71" s="95">
        <f>'RRHH 2015'!$C71/'RRHH 2015'!$B71</f>
        <v>0.17647058823529413</v>
      </c>
      <c r="E71" s="60">
        <v>10</v>
      </c>
      <c r="F71" s="62">
        <v>3</v>
      </c>
      <c r="G71" s="95">
        <f>'RRHH 2015'!$F71/'RRHH 2015'!$E71</f>
        <v>0.3</v>
      </c>
      <c r="H71" s="60">
        <v>110</v>
      </c>
      <c r="I71" s="62">
        <v>30</v>
      </c>
      <c r="J71" s="95">
        <f>'RRHH 2015'!$I71/'RRHH 2015'!$H71</f>
        <v>0.27272727272727271</v>
      </c>
      <c r="L71" s="67"/>
    </row>
    <row r="72" spans="1:16" ht="15" customHeight="1" x14ac:dyDescent="0.25">
      <c r="A72" s="28" t="s">
        <v>20</v>
      </c>
      <c r="B72" s="60">
        <v>106</v>
      </c>
      <c r="C72" s="61">
        <v>47</v>
      </c>
      <c r="D72" s="95">
        <f>'RRHH 2015'!$C72/'RRHH 2015'!$B72</f>
        <v>0.44339622641509435</v>
      </c>
      <c r="E72" s="60">
        <v>75</v>
      </c>
      <c r="F72" s="62">
        <v>29</v>
      </c>
      <c r="G72" s="95">
        <f>'RRHH 2015'!$F72/'RRHH 2015'!$E72</f>
        <v>0.38666666666666666</v>
      </c>
      <c r="H72" s="60">
        <v>400</v>
      </c>
      <c r="I72" s="62">
        <v>151</v>
      </c>
      <c r="J72" s="95">
        <f>'RRHH 2015'!$I72/'RRHH 2015'!$H72</f>
        <v>0.3775</v>
      </c>
      <c r="L72" s="67"/>
    </row>
    <row r="73" spans="1:16" ht="15" customHeight="1" x14ac:dyDescent="0.25">
      <c r="A73" s="28" t="s">
        <v>21</v>
      </c>
      <c r="B73" s="60">
        <v>6</v>
      </c>
      <c r="C73" s="61">
        <v>3</v>
      </c>
      <c r="D73" s="95">
        <f>'RRHH 2015'!$C73/'RRHH 2015'!$B73</f>
        <v>0.5</v>
      </c>
      <c r="E73" s="60">
        <v>6</v>
      </c>
      <c r="F73" s="62">
        <v>3</v>
      </c>
      <c r="G73" s="95">
        <f>'RRHH 2015'!$F73/'RRHH 2015'!$E73</f>
        <v>0.5</v>
      </c>
      <c r="H73" s="60">
        <v>13</v>
      </c>
      <c r="I73" s="62">
        <v>3</v>
      </c>
      <c r="J73" s="95">
        <f>'RRHH 2015'!$I73/'RRHH 2015'!$H73</f>
        <v>0.23076923076923078</v>
      </c>
      <c r="L73" s="67"/>
    </row>
    <row r="74" spans="1:16" ht="15" customHeight="1" x14ac:dyDescent="0.25">
      <c r="A74" s="28" t="s">
        <v>22</v>
      </c>
      <c r="B74" s="60">
        <v>16</v>
      </c>
      <c r="C74" s="61">
        <v>4</v>
      </c>
      <c r="D74" s="95">
        <f>'RRHH 2015'!$C74/'RRHH 2015'!$B74</f>
        <v>0.25</v>
      </c>
      <c r="E74" s="60">
        <v>10</v>
      </c>
      <c r="F74" s="62">
        <v>1</v>
      </c>
      <c r="G74" s="95">
        <f>'RRHH 2015'!$F74/'RRHH 2015'!$E74</f>
        <v>0.1</v>
      </c>
      <c r="H74" s="60">
        <v>49</v>
      </c>
      <c r="I74" s="62">
        <v>17</v>
      </c>
      <c r="J74" s="95">
        <f>'RRHH 2015'!$I74/'RRHH 2015'!$H74</f>
        <v>0.34693877551020408</v>
      </c>
      <c r="L74" s="67"/>
    </row>
    <row r="75" spans="1:16" ht="15" customHeight="1" x14ac:dyDescent="0.25">
      <c r="A75" s="28" t="s">
        <v>23</v>
      </c>
      <c r="B75" s="60"/>
      <c r="C75" s="61"/>
      <c r="D75" s="95"/>
      <c r="E75" s="60"/>
      <c r="F75" s="62"/>
      <c r="G75" s="95"/>
      <c r="H75" s="60">
        <v>7</v>
      </c>
      <c r="I75" s="62">
        <v>3</v>
      </c>
      <c r="J75" s="95">
        <f>'RRHH 2015'!$I75/'RRHH 2015'!$H75</f>
        <v>0.42857142857142855</v>
      </c>
      <c r="L75" s="67"/>
    </row>
    <row r="76" spans="1:16" ht="15" customHeight="1" x14ac:dyDescent="0.25">
      <c r="A76" s="28" t="s">
        <v>24</v>
      </c>
      <c r="B76" s="60">
        <v>61</v>
      </c>
      <c r="C76" s="61">
        <v>34</v>
      </c>
      <c r="D76" s="95">
        <f>'RRHH 2015'!$C76/'RRHH 2015'!$B76</f>
        <v>0.55737704918032782</v>
      </c>
      <c r="E76" s="60">
        <v>47</v>
      </c>
      <c r="F76" s="62">
        <v>24</v>
      </c>
      <c r="G76" s="95">
        <f>'RRHH 2015'!$F76/'RRHH 2015'!$E76</f>
        <v>0.51063829787234039</v>
      </c>
      <c r="H76" s="60">
        <v>134</v>
      </c>
      <c r="I76" s="62">
        <v>69</v>
      </c>
      <c r="J76" s="95">
        <f>'RRHH 2015'!$I76/'RRHH 2015'!$H76</f>
        <v>0.5149253731343284</v>
      </c>
      <c r="L76" s="67"/>
    </row>
    <row r="77" spans="1:16" ht="15" customHeight="1" x14ac:dyDescent="0.25">
      <c r="A77" s="28" t="s">
        <v>25</v>
      </c>
      <c r="B77" s="60">
        <v>2</v>
      </c>
      <c r="C77" s="61">
        <v>1</v>
      </c>
      <c r="D77" s="95">
        <f>'RRHH 2015'!$C77/'RRHH 2015'!$B77</f>
        <v>0.5</v>
      </c>
      <c r="E77" s="60">
        <v>1</v>
      </c>
      <c r="F77" s="62"/>
      <c r="G77" s="95">
        <f>'RRHH 2015'!$F77/'RRHH 2015'!$E77</f>
        <v>0</v>
      </c>
      <c r="H77" s="60">
        <v>3</v>
      </c>
      <c r="I77" s="62">
        <v>1</v>
      </c>
      <c r="J77" s="95">
        <f>'RRHH 2015'!$I77/'RRHH 2015'!$H77</f>
        <v>0.33333333333333331</v>
      </c>
      <c r="L77" s="67"/>
    </row>
    <row r="78" spans="1:16" ht="15" customHeight="1" x14ac:dyDescent="0.25">
      <c r="A78" s="28" t="s">
        <v>26</v>
      </c>
      <c r="B78" s="60">
        <v>16</v>
      </c>
      <c r="C78" s="61">
        <v>8</v>
      </c>
      <c r="D78" s="95">
        <f>'RRHH 2015'!$C78/'RRHH 2015'!$B78</f>
        <v>0.5</v>
      </c>
      <c r="E78" s="60">
        <v>15</v>
      </c>
      <c r="F78" s="62">
        <v>11</v>
      </c>
      <c r="G78" s="95">
        <f>'RRHH 2015'!$F78/'RRHH 2015'!$E78</f>
        <v>0.73333333333333328</v>
      </c>
      <c r="H78" s="60">
        <v>9</v>
      </c>
      <c r="I78" s="62">
        <v>3</v>
      </c>
      <c r="J78" s="95">
        <f>'RRHH 2015'!$I78/'RRHH 2015'!$H78</f>
        <v>0.33333333333333331</v>
      </c>
      <c r="L78" s="67"/>
    </row>
    <row r="79" spans="1:16" ht="15" customHeight="1" x14ac:dyDescent="0.25">
      <c r="A79" s="28" t="s">
        <v>27</v>
      </c>
      <c r="B79" s="60">
        <v>64</v>
      </c>
      <c r="C79" s="61">
        <v>19</v>
      </c>
      <c r="D79" s="95">
        <f>'RRHH 2015'!$C79/'RRHH 2015'!$B79</f>
        <v>0.296875</v>
      </c>
      <c r="E79" s="60">
        <v>81</v>
      </c>
      <c r="F79" s="62">
        <v>36</v>
      </c>
      <c r="G79" s="95">
        <f>'RRHH 2015'!$F79/'RRHH 2015'!$E79</f>
        <v>0.44444444444444442</v>
      </c>
      <c r="H79" s="60">
        <v>92</v>
      </c>
      <c r="I79" s="62">
        <v>23</v>
      </c>
      <c r="J79" s="95">
        <f>'RRHH 2015'!$I79/'RRHH 2015'!$H79</f>
        <v>0.25</v>
      </c>
      <c r="L79" s="67"/>
    </row>
    <row r="80" spans="1:16" ht="15" customHeight="1" x14ac:dyDescent="0.25">
      <c r="A80" s="28" t="s">
        <v>28</v>
      </c>
      <c r="B80" s="60">
        <v>1</v>
      </c>
      <c r="C80" s="61">
        <v>1</v>
      </c>
      <c r="D80" s="95">
        <f>'RRHH 2015'!$C80/'RRHH 2015'!$B80</f>
        <v>1</v>
      </c>
      <c r="E80" s="60"/>
      <c r="F80" s="62"/>
      <c r="G80" s="95"/>
      <c r="H80" s="60">
        <v>3</v>
      </c>
      <c r="I80" s="62"/>
      <c r="J80" s="95">
        <f>'RRHH 2015'!$I80/'RRHH 2015'!$H80</f>
        <v>0</v>
      </c>
      <c r="L80" s="67"/>
    </row>
    <row r="81" spans="1:16" ht="15" customHeight="1" x14ac:dyDescent="0.25">
      <c r="A81" s="28" t="s">
        <v>29</v>
      </c>
      <c r="B81" s="60"/>
      <c r="C81" s="61"/>
      <c r="D81" s="95"/>
      <c r="E81" s="60"/>
      <c r="F81" s="62"/>
      <c r="G81" s="95"/>
      <c r="H81" s="60">
        <v>4</v>
      </c>
      <c r="I81" s="62">
        <v>3</v>
      </c>
      <c r="J81" s="95">
        <f>'RRHH 2015'!$I81/'RRHH 2015'!$H81</f>
        <v>0.75</v>
      </c>
      <c r="L81" s="67"/>
    </row>
    <row r="82" spans="1:16" ht="15" customHeight="1" x14ac:dyDescent="0.25">
      <c r="A82" s="28" t="s">
        <v>30</v>
      </c>
      <c r="B82" s="60"/>
      <c r="C82" s="61"/>
      <c r="D82" s="95"/>
      <c r="E82" s="60">
        <v>1</v>
      </c>
      <c r="F82" s="62"/>
      <c r="G82" s="95">
        <f>'RRHH 2015'!$F82/'RRHH 2015'!$E82</f>
        <v>0</v>
      </c>
      <c r="H82" s="60">
        <v>3</v>
      </c>
      <c r="I82" s="62">
        <v>2</v>
      </c>
      <c r="J82" s="95">
        <f>'RRHH 2015'!$I82/'RRHH 2015'!$H82</f>
        <v>0.66666666666666663</v>
      </c>
      <c r="L82" s="67"/>
    </row>
    <row r="83" spans="1:16" ht="15" customHeight="1" x14ac:dyDescent="0.25">
      <c r="A83" s="28" t="s">
        <v>98</v>
      </c>
      <c r="B83" s="111">
        <v>1</v>
      </c>
      <c r="C83" s="61">
        <v>1</v>
      </c>
      <c r="D83" s="112">
        <f>'RRHH 2015'!$C83/'RRHH 2015'!$B83</f>
        <v>1</v>
      </c>
      <c r="E83" s="111"/>
      <c r="F83" s="62"/>
      <c r="G83" s="112"/>
      <c r="H83" s="111">
        <v>5</v>
      </c>
      <c r="I83" s="62">
        <v>5</v>
      </c>
      <c r="J83" s="112">
        <f>'RRHH 2015'!$I83/'RRHH 2015'!$H83</f>
        <v>1</v>
      </c>
      <c r="L83" s="67"/>
    </row>
    <row r="84" spans="1:16" ht="15" customHeight="1" x14ac:dyDescent="0.25">
      <c r="A84" s="43" t="s">
        <v>10</v>
      </c>
      <c r="B84" s="65">
        <v>290</v>
      </c>
      <c r="C84" s="66">
        <v>121</v>
      </c>
      <c r="D84" s="95">
        <f>'RRHH 2015'!$C84/'RRHH 2015'!$B84</f>
        <v>0.41724137931034483</v>
      </c>
      <c r="E84" s="65">
        <v>246</v>
      </c>
      <c r="F84" s="66">
        <v>107</v>
      </c>
      <c r="G84" s="95">
        <f>'RRHH 2015'!$F84/'RRHH 2015'!$E84</f>
        <v>0.43495934959349591</v>
      </c>
      <c r="H84" s="65">
        <v>832</v>
      </c>
      <c r="I84" s="66">
        <v>310</v>
      </c>
      <c r="J84" s="95">
        <f>'RRHH 2015'!$I84/'RRHH 2015'!$H84</f>
        <v>0.37259615384615385</v>
      </c>
      <c r="L84" s="67"/>
    </row>
    <row r="85" spans="1:16" ht="15" customHeight="1" x14ac:dyDescent="0.25">
      <c r="L85" s="67"/>
    </row>
    <row r="86" spans="1:16" ht="15" customHeight="1" x14ac:dyDescent="0.25">
      <c r="L86" s="67"/>
    </row>
    <row r="87" spans="1:16" ht="36" customHeight="1" x14ac:dyDescent="0.25">
      <c r="A87" s="25" t="s">
        <v>90</v>
      </c>
      <c r="L87" s="67"/>
      <c r="P87" s="22"/>
    </row>
    <row r="89" spans="1:16" ht="20.100000000000001" customHeight="1" x14ac:dyDescent="0.25">
      <c r="A89" s="57" t="s">
        <v>97</v>
      </c>
      <c r="B89" s="68" t="s">
        <v>2</v>
      </c>
      <c r="C89" s="68" t="s">
        <v>4</v>
      </c>
      <c r="D89" s="68" t="s">
        <v>68</v>
      </c>
    </row>
    <row r="90" spans="1:16" x14ac:dyDescent="0.25">
      <c r="A90" s="69" t="s">
        <v>69</v>
      </c>
      <c r="B90" s="69">
        <v>330</v>
      </c>
      <c r="C90" s="14">
        <v>0.41</v>
      </c>
      <c r="D90" s="70">
        <f>262/B90</f>
        <v>0.79393939393939394</v>
      </c>
    </row>
    <row r="91" spans="1:16" x14ac:dyDescent="0.25">
      <c r="A91" s="69" t="s">
        <v>70</v>
      </c>
      <c r="B91" s="69">
        <v>360</v>
      </c>
      <c r="C91" s="14">
        <v>0.78</v>
      </c>
      <c r="D91" s="70">
        <f>325/B91</f>
        <v>0.90277777777777779</v>
      </c>
    </row>
    <row r="92" spans="1:16" x14ac:dyDescent="0.25">
      <c r="A92" s="69" t="s">
        <v>71</v>
      </c>
      <c r="B92" s="69">
        <v>8</v>
      </c>
      <c r="C92" s="14">
        <v>0.25</v>
      </c>
      <c r="D92" s="70">
        <v>0</v>
      </c>
    </row>
    <row r="93" spans="1:16" x14ac:dyDescent="0.25">
      <c r="A93" s="71" t="s">
        <v>10</v>
      </c>
      <c r="B93" s="72">
        <f>SUBTOTAL(109,B90:B92)</f>
        <v>698</v>
      </c>
      <c r="C93" s="73">
        <v>0.6</v>
      </c>
      <c r="D93" s="74">
        <f>587/698</f>
        <v>0.84097421203438394</v>
      </c>
    </row>
    <row r="95" spans="1:16" ht="30" x14ac:dyDescent="0.25">
      <c r="A95" s="99" t="s">
        <v>92</v>
      </c>
      <c r="B95" s="10" t="s">
        <v>2</v>
      </c>
      <c r="C95" s="26" t="s">
        <v>4</v>
      </c>
      <c r="F95" s="64"/>
    </row>
    <row r="96" spans="1:16" x14ac:dyDescent="0.25">
      <c r="A96" s="28" t="s">
        <v>72</v>
      </c>
      <c r="B96" s="69">
        <v>62</v>
      </c>
      <c r="C96" s="75">
        <v>0.5</v>
      </c>
      <c r="F96" s="64"/>
    </row>
    <row r="97" spans="1:8" x14ac:dyDescent="0.25">
      <c r="A97" s="28" t="s">
        <v>73</v>
      </c>
      <c r="B97" s="69">
        <v>10</v>
      </c>
      <c r="C97" s="75">
        <v>0.6</v>
      </c>
      <c r="F97" s="64"/>
    </row>
    <row r="98" spans="1:8" x14ac:dyDescent="0.25">
      <c r="A98" s="28" t="s">
        <v>74</v>
      </c>
      <c r="B98" s="69">
        <v>155</v>
      </c>
      <c r="C98" s="75">
        <v>0.37419354838709679</v>
      </c>
      <c r="F98" s="64"/>
    </row>
    <row r="99" spans="1:8" x14ac:dyDescent="0.25">
      <c r="A99" s="28" t="s">
        <v>75</v>
      </c>
      <c r="B99" s="69">
        <v>103</v>
      </c>
      <c r="C99" s="75">
        <v>0.38834951456310679</v>
      </c>
      <c r="F99" s="64"/>
      <c r="H99" s="22"/>
    </row>
    <row r="100" spans="1:8" x14ac:dyDescent="0.25">
      <c r="A100" s="43" t="s">
        <v>10</v>
      </c>
      <c r="B100" s="76">
        <v>330</v>
      </c>
      <c r="C100" s="77">
        <v>0.41</v>
      </c>
      <c r="F100" s="64"/>
    </row>
    <row r="101" spans="1:8" x14ac:dyDescent="0.25">
      <c r="F101" s="78"/>
    </row>
    <row r="102" spans="1:8" ht="30" x14ac:dyDescent="0.25">
      <c r="A102" s="99" t="s">
        <v>76</v>
      </c>
      <c r="B102" s="10" t="s">
        <v>2</v>
      </c>
      <c r="C102" s="26" t="s">
        <v>4</v>
      </c>
      <c r="F102" s="78"/>
    </row>
    <row r="103" spans="1:8" x14ac:dyDescent="0.25">
      <c r="A103" s="28" t="s">
        <v>77</v>
      </c>
      <c r="B103" s="69">
        <v>10</v>
      </c>
      <c r="C103" s="75">
        <v>0.4</v>
      </c>
      <c r="F103" s="78"/>
    </row>
    <row r="104" spans="1:8" x14ac:dyDescent="0.25">
      <c r="A104" s="28" t="s">
        <v>78</v>
      </c>
      <c r="B104" s="69">
        <v>68</v>
      </c>
      <c r="C104" s="75">
        <v>0.75</v>
      </c>
      <c r="F104" s="78"/>
    </row>
    <row r="105" spans="1:8" x14ac:dyDescent="0.25">
      <c r="A105" s="28" t="s">
        <v>79</v>
      </c>
      <c r="B105" s="69">
        <v>205</v>
      </c>
      <c r="C105" s="75">
        <v>0.78048780487804881</v>
      </c>
      <c r="F105" s="78"/>
    </row>
    <row r="106" spans="1:8" x14ac:dyDescent="0.25">
      <c r="A106" s="28" t="s">
        <v>80</v>
      </c>
      <c r="B106" s="69">
        <v>76</v>
      </c>
      <c r="C106" s="75">
        <v>0.88157894736842102</v>
      </c>
      <c r="F106" s="78"/>
    </row>
    <row r="107" spans="1:8" x14ac:dyDescent="0.25">
      <c r="A107" s="28" t="s">
        <v>81</v>
      </c>
      <c r="B107" s="69">
        <v>1</v>
      </c>
      <c r="C107" s="75">
        <v>0</v>
      </c>
      <c r="F107" s="78"/>
    </row>
    <row r="108" spans="1:8" x14ac:dyDescent="0.25">
      <c r="A108" s="43" t="s">
        <v>10</v>
      </c>
      <c r="B108" s="76">
        <v>360</v>
      </c>
      <c r="C108" s="77">
        <v>0.78</v>
      </c>
      <c r="F108" s="78"/>
    </row>
    <row r="109" spans="1:8" x14ac:dyDescent="0.25">
      <c r="A109"/>
      <c r="B109"/>
      <c r="C109"/>
      <c r="F109" s="78"/>
    </row>
    <row r="110" spans="1:8" ht="30" x14ac:dyDescent="0.25">
      <c r="A110" s="83" t="s">
        <v>82</v>
      </c>
      <c r="B110" s="79" t="s">
        <v>2</v>
      </c>
      <c r="C110" s="79" t="s">
        <v>4</v>
      </c>
      <c r="F110" s="78"/>
    </row>
    <row r="111" spans="1:8" x14ac:dyDescent="0.25">
      <c r="A111" s="80" t="s">
        <v>77</v>
      </c>
      <c r="B111" s="80">
        <v>8</v>
      </c>
      <c r="C111" s="81">
        <v>0.25</v>
      </c>
      <c r="F111" s="78"/>
    </row>
    <row r="112" spans="1:8" x14ac:dyDescent="0.25">
      <c r="A112"/>
      <c r="B112"/>
      <c r="C112"/>
      <c r="F112" s="78"/>
    </row>
    <row r="113" spans="1:16" x14ac:dyDescent="0.25">
      <c r="A113"/>
      <c r="B113"/>
      <c r="C113"/>
      <c r="F113" s="78"/>
    </row>
    <row r="114" spans="1:16" ht="30" customHeight="1" x14ac:dyDescent="0.25">
      <c r="A114" s="83" t="s">
        <v>96</v>
      </c>
      <c r="B114" s="113" t="s">
        <v>52</v>
      </c>
      <c r="C114" s="113"/>
      <c r="D114" s="113"/>
      <c r="E114" s="118" t="s">
        <v>53</v>
      </c>
      <c r="F114" s="118"/>
      <c r="G114" s="118"/>
      <c r="H114" s="115" t="s">
        <v>54</v>
      </c>
      <c r="I114" s="115"/>
      <c r="J114" s="115"/>
      <c r="K114" s="116" t="s">
        <v>55</v>
      </c>
      <c r="L114" s="116"/>
      <c r="M114" s="116"/>
      <c r="N114" s="117" t="s">
        <v>56</v>
      </c>
      <c r="O114" s="117"/>
      <c r="P114" s="117"/>
    </row>
    <row r="115" spans="1:16" x14ac:dyDescent="0.25">
      <c r="A115" s="49" t="s">
        <v>37</v>
      </c>
      <c r="B115" s="10" t="s">
        <v>2</v>
      </c>
      <c r="C115" s="10" t="s">
        <v>3</v>
      </c>
      <c r="D115" s="10" t="s">
        <v>4</v>
      </c>
      <c r="E115" s="58" t="s">
        <v>38</v>
      </c>
      <c r="F115" s="58" t="s">
        <v>57</v>
      </c>
      <c r="G115" s="58" t="s">
        <v>58</v>
      </c>
      <c r="H115" s="58" t="s">
        <v>59</v>
      </c>
      <c r="I115" s="58" t="s">
        <v>60</v>
      </c>
      <c r="J115" s="58" t="s">
        <v>41</v>
      </c>
      <c r="K115" s="58" t="s">
        <v>40</v>
      </c>
      <c r="L115" s="58" t="s">
        <v>61</v>
      </c>
      <c r="M115" s="58" t="s">
        <v>44</v>
      </c>
      <c r="N115" s="58" t="s">
        <v>43</v>
      </c>
      <c r="O115" s="58" t="s">
        <v>62</v>
      </c>
      <c r="P115" s="59" t="s">
        <v>63</v>
      </c>
    </row>
    <row r="116" spans="1:16" x14ac:dyDescent="0.25">
      <c r="A116" s="28" t="s">
        <v>72</v>
      </c>
      <c r="B116" s="60"/>
      <c r="C116" s="62"/>
      <c r="D116" s="95"/>
      <c r="E116" s="60">
        <v>20</v>
      </c>
      <c r="F116" s="62">
        <v>13</v>
      </c>
      <c r="G116" s="95">
        <f>F116/E116</f>
        <v>0.65</v>
      </c>
      <c r="H116" s="60">
        <v>28</v>
      </c>
      <c r="I116" s="62">
        <v>12</v>
      </c>
      <c r="J116" s="95">
        <f>I116/H116</f>
        <v>0.42857142857142855</v>
      </c>
      <c r="K116" s="60">
        <v>13</v>
      </c>
      <c r="L116" s="62">
        <v>6</v>
      </c>
      <c r="M116" s="95">
        <f>L116/K116</f>
        <v>0.46153846153846156</v>
      </c>
      <c r="N116" s="60">
        <v>1</v>
      </c>
      <c r="O116" s="62"/>
      <c r="P116" s="93">
        <f>O116/N116</f>
        <v>0</v>
      </c>
    </row>
    <row r="117" spans="1:16" x14ac:dyDescent="0.25">
      <c r="A117" s="28" t="s">
        <v>73</v>
      </c>
      <c r="B117" s="60"/>
      <c r="C117" s="62"/>
      <c r="D117" s="95"/>
      <c r="E117" s="60">
        <v>1</v>
      </c>
      <c r="F117" s="62">
        <v>1</v>
      </c>
      <c r="G117" s="95">
        <f>F117/E117</f>
        <v>1</v>
      </c>
      <c r="H117" s="60">
        <v>2</v>
      </c>
      <c r="I117" s="62"/>
      <c r="J117" s="95">
        <f>I117/H117</f>
        <v>0</v>
      </c>
      <c r="K117" s="60">
        <v>6</v>
      </c>
      <c r="L117" s="62">
        <v>5</v>
      </c>
      <c r="M117" s="95">
        <f>L117/K117</f>
        <v>0.83333333333333337</v>
      </c>
      <c r="N117" s="60">
        <v>1</v>
      </c>
      <c r="O117" s="62"/>
      <c r="P117" s="93">
        <f>O117/N117</f>
        <v>0</v>
      </c>
    </row>
    <row r="118" spans="1:16" x14ac:dyDescent="0.25">
      <c r="A118" s="28" t="s">
        <v>74</v>
      </c>
      <c r="B118" s="60">
        <v>1</v>
      </c>
      <c r="C118" s="62"/>
      <c r="D118" s="95">
        <v>0</v>
      </c>
      <c r="E118" s="60">
        <v>16</v>
      </c>
      <c r="F118" s="62">
        <v>5</v>
      </c>
      <c r="G118" s="95">
        <f>F118/E118</f>
        <v>0.3125</v>
      </c>
      <c r="H118" s="60">
        <v>67</v>
      </c>
      <c r="I118" s="62">
        <v>27</v>
      </c>
      <c r="J118" s="95">
        <f>I118/H118</f>
        <v>0.40298507462686567</v>
      </c>
      <c r="K118" s="60">
        <v>65</v>
      </c>
      <c r="L118" s="62">
        <v>23</v>
      </c>
      <c r="M118" s="95">
        <f>L118/K118</f>
        <v>0.35384615384615387</v>
      </c>
      <c r="N118" s="60">
        <v>6</v>
      </c>
      <c r="O118" s="62">
        <v>3</v>
      </c>
      <c r="P118" s="93">
        <f>O118/N118</f>
        <v>0.5</v>
      </c>
    </row>
    <row r="119" spans="1:16" x14ac:dyDescent="0.25">
      <c r="A119" s="28" t="s">
        <v>75</v>
      </c>
      <c r="B119" s="60"/>
      <c r="C119" s="62"/>
      <c r="D119" s="95"/>
      <c r="E119" s="60">
        <v>6</v>
      </c>
      <c r="F119" s="62"/>
      <c r="G119" s="95">
        <f>F119/E119</f>
        <v>0</v>
      </c>
      <c r="H119" s="60">
        <v>47</v>
      </c>
      <c r="I119" s="62">
        <v>18</v>
      </c>
      <c r="J119" s="95">
        <f>I119/H119</f>
        <v>0.38297872340425532</v>
      </c>
      <c r="K119" s="60">
        <v>43</v>
      </c>
      <c r="L119" s="62">
        <v>20</v>
      </c>
      <c r="M119" s="95">
        <f>L119/K119</f>
        <v>0.46511627906976744</v>
      </c>
      <c r="N119" s="60">
        <v>7</v>
      </c>
      <c r="O119" s="62">
        <v>2</v>
      </c>
      <c r="P119" s="93">
        <f>O119/N119</f>
        <v>0.2857142857142857</v>
      </c>
    </row>
    <row r="120" spans="1:16" x14ac:dyDescent="0.25">
      <c r="A120" s="43" t="s">
        <v>10</v>
      </c>
      <c r="B120" s="65">
        <v>1</v>
      </c>
      <c r="C120" s="82">
        <v>0</v>
      </c>
      <c r="D120" s="96">
        <f>'RRHH 2015'!$C120/'RRHH 2015'!$B120</f>
        <v>0</v>
      </c>
      <c r="E120" s="65">
        <v>43</v>
      </c>
      <c r="F120" s="82">
        <v>19</v>
      </c>
      <c r="G120" s="96">
        <f>F120/E120</f>
        <v>0.44186046511627908</v>
      </c>
      <c r="H120" s="65">
        <v>144</v>
      </c>
      <c r="I120" s="82">
        <v>57</v>
      </c>
      <c r="J120" s="96">
        <f>I120/H120</f>
        <v>0.39583333333333331</v>
      </c>
      <c r="K120" s="65">
        <v>127</v>
      </c>
      <c r="L120" s="82">
        <v>54</v>
      </c>
      <c r="M120" s="96">
        <f>L120/K120</f>
        <v>0.42519685039370081</v>
      </c>
      <c r="N120" s="65">
        <v>15</v>
      </c>
      <c r="O120" s="66">
        <v>5</v>
      </c>
      <c r="P120" s="94">
        <f>O120/N120</f>
        <v>0.33333333333333331</v>
      </c>
    </row>
    <row r="122" spans="1:16" ht="30" x14ac:dyDescent="0.25">
      <c r="A122" s="83" t="s">
        <v>93</v>
      </c>
      <c r="B122" s="113" t="s">
        <v>52</v>
      </c>
      <c r="C122" s="113"/>
      <c r="D122" s="113"/>
      <c r="E122" s="118" t="s">
        <v>53</v>
      </c>
      <c r="F122" s="118"/>
      <c r="G122" s="118"/>
      <c r="H122" s="115" t="s">
        <v>54</v>
      </c>
      <c r="I122" s="115"/>
      <c r="J122" s="115"/>
      <c r="K122" s="116" t="s">
        <v>55</v>
      </c>
      <c r="L122" s="116"/>
      <c r="M122" s="116"/>
      <c r="N122" s="117" t="s">
        <v>56</v>
      </c>
      <c r="O122" s="117"/>
      <c r="P122" s="117"/>
    </row>
    <row r="123" spans="1:16" x14ac:dyDescent="0.25">
      <c r="A123" s="49" t="s">
        <v>37</v>
      </c>
      <c r="B123" s="10" t="s">
        <v>2</v>
      </c>
      <c r="C123" s="10" t="s">
        <v>3</v>
      </c>
      <c r="D123" s="10" t="s">
        <v>4</v>
      </c>
      <c r="E123" s="58" t="s">
        <v>38</v>
      </c>
      <c r="F123" s="58" t="s">
        <v>57</v>
      </c>
      <c r="G123" s="58" t="s">
        <v>58</v>
      </c>
      <c r="H123" s="58" t="s">
        <v>59</v>
      </c>
      <c r="I123" s="58" t="s">
        <v>60</v>
      </c>
      <c r="J123" s="58" t="s">
        <v>41</v>
      </c>
      <c r="K123" s="58" t="s">
        <v>40</v>
      </c>
      <c r="L123" s="58" t="s">
        <v>61</v>
      </c>
      <c r="M123" s="58" t="s">
        <v>44</v>
      </c>
      <c r="N123" s="58" t="s">
        <v>43</v>
      </c>
      <c r="O123" s="58" t="s">
        <v>62</v>
      </c>
      <c r="P123" s="59" t="s">
        <v>63</v>
      </c>
    </row>
    <row r="124" spans="1:16" x14ac:dyDescent="0.25">
      <c r="A124" s="28" t="s">
        <v>77</v>
      </c>
      <c r="B124" s="60"/>
      <c r="C124" s="62"/>
      <c r="D124" s="95"/>
      <c r="E124" s="60">
        <v>2</v>
      </c>
      <c r="F124" s="62">
        <v>1</v>
      </c>
      <c r="G124" s="95">
        <f>F124/E124</f>
        <v>0.5</v>
      </c>
      <c r="H124" s="60">
        <v>6</v>
      </c>
      <c r="I124" s="62">
        <v>3</v>
      </c>
      <c r="J124" s="95">
        <f>I124/H124</f>
        <v>0.5</v>
      </c>
      <c r="K124" s="60">
        <v>9</v>
      </c>
      <c r="L124" s="62">
        <v>2</v>
      </c>
      <c r="M124" s="95">
        <f>'RRHH 2015'!$L124/'RRHH 2015'!$K124</f>
        <v>0.22222222222222221</v>
      </c>
      <c r="N124" s="60">
        <v>1</v>
      </c>
      <c r="O124" s="62"/>
      <c r="P124" s="93">
        <f>'RRHH 2015'!$O124/'RRHH 2015'!$N124</f>
        <v>0</v>
      </c>
    </row>
    <row r="125" spans="1:16" x14ac:dyDescent="0.25">
      <c r="A125" s="28" t="s">
        <v>78</v>
      </c>
      <c r="B125" s="60"/>
      <c r="C125" s="62"/>
      <c r="D125" s="95"/>
      <c r="E125" s="63"/>
      <c r="F125" s="62"/>
      <c r="G125" s="95"/>
      <c r="H125" s="63">
        <v>34</v>
      </c>
      <c r="I125" s="62">
        <v>23</v>
      </c>
      <c r="J125" s="95">
        <f>I125/H125</f>
        <v>0.67647058823529416</v>
      </c>
      <c r="K125" s="63">
        <v>30</v>
      </c>
      <c r="L125" s="62">
        <v>25</v>
      </c>
      <c r="M125" s="95">
        <f>'RRHH 2015'!$L125/'RRHH 2015'!$K125</f>
        <v>0.83333333333333337</v>
      </c>
      <c r="N125" s="60">
        <v>4</v>
      </c>
      <c r="O125" s="62">
        <v>3</v>
      </c>
      <c r="P125" s="93">
        <f>'RRHH 2015'!$O125/'RRHH 2015'!$N125</f>
        <v>0.75</v>
      </c>
    </row>
    <row r="126" spans="1:16" x14ac:dyDescent="0.25">
      <c r="A126" s="28" t="s">
        <v>79</v>
      </c>
      <c r="B126" s="60"/>
      <c r="C126" s="62"/>
      <c r="D126" s="95"/>
      <c r="E126" s="60">
        <v>5</v>
      </c>
      <c r="F126" s="62">
        <v>3</v>
      </c>
      <c r="G126" s="95">
        <f>F126/E126</f>
        <v>0.6</v>
      </c>
      <c r="H126" s="60">
        <v>109</v>
      </c>
      <c r="I126" s="62">
        <v>81</v>
      </c>
      <c r="J126" s="95">
        <f>I126/H126</f>
        <v>0.74311926605504586</v>
      </c>
      <c r="K126" s="60">
        <v>83</v>
      </c>
      <c r="L126" s="62">
        <v>68</v>
      </c>
      <c r="M126" s="95">
        <f>'RRHH 2015'!$L126/'RRHH 2015'!$K126</f>
        <v>0.81927710843373491</v>
      </c>
      <c r="N126" s="60">
        <v>8</v>
      </c>
      <c r="O126" s="62">
        <v>8</v>
      </c>
      <c r="P126" s="93">
        <f>'RRHH 2015'!$O126/'RRHH 2015'!$N126</f>
        <v>1</v>
      </c>
    </row>
    <row r="127" spans="1:16" x14ac:dyDescent="0.25">
      <c r="A127" s="28" t="s">
        <v>80</v>
      </c>
      <c r="B127" s="63"/>
      <c r="C127" s="62"/>
      <c r="D127" s="97"/>
      <c r="E127" s="63">
        <v>18</v>
      </c>
      <c r="F127" s="62">
        <v>14</v>
      </c>
      <c r="G127" s="95">
        <f>F127/E127</f>
        <v>0.77777777777777779</v>
      </c>
      <c r="H127" s="63">
        <v>44</v>
      </c>
      <c r="I127" s="62">
        <v>40</v>
      </c>
      <c r="J127" s="95">
        <f>I127/H127</f>
        <v>0.90909090909090906</v>
      </c>
      <c r="K127" s="63">
        <v>11</v>
      </c>
      <c r="L127" s="62">
        <v>10</v>
      </c>
      <c r="M127" s="95">
        <f>'RRHH 2015'!$L127/'RRHH 2015'!$K127</f>
        <v>0.90909090909090906</v>
      </c>
      <c r="N127" s="63">
        <v>3</v>
      </c>
      <c r="O127" s="62">
        <v>3</v>
      </c>
      <c r="P127" s="93">
        <f>'RRHH 2015'!$O127/'RRHH 2015'!$N127</f>
        <v>1</v>
      </c>
    </row>
    <row r="128" spans="1:16" x14ac:dyDescent="0.25">
      <c r="A128" s="28" t="s">
        <v>81</v>
      </c>
      <c r="B128" s="60"/>
      <c r="C128" s="62"/>
      <c r="D128" s="97"/>
      <c r="E128" s="60"/>
      <c r="F128" s="62"/>
      <c r="G128" s="95"/>
      <c r="H128" s="60"/>
      <c r="I128" s="62"/>
      <c r="J128" s="95"/>
      <c r="K128" s="60"/>
      <c r="L128" s="62"/>
      <c r="M128" s="95"/>
      <c r="N128" s="60">
        <v>1</v>
      </c>
      <c r="O128" s="62"/>
      <c r="P128" s="93">
        <f>'RRHH 2015'!$O128/'RRHH 2015'!$N128</f>
        <v>0</v>
      </c>
    </row>
    <row r="129" spans="1:16" x14ac:dyDescent="0.25">
      <c r="A129" s="43" t="s">
        <v>10</v>
      </c>
      <c r="B129" s="65"/>
      <c r="C129" s="82"/>
      <c r="D129" s="101"/>
      <c r="E129" s="65">
        <v>25</v>
      </c>
      <c r="F129" s="82">
        <f t="shared" ref="F129:O129" si="6">SUBTOTAL(109,F124:F128)</f>
        <v>18</v>
      </c>
      <c r="G129" s="102">
        <f>F129/E129</f>
        <v>0.72</v>
      </c>
      <c r="H129" s="65">
        <v>193</v>
      </c>
      <c r="I129" s="82">
        <f t="shared" si="6"/>
        <v>147</v>
      </c>
      <c r="J129" s="102">
        <f>I129/H129</f>
        <v>0.76165803108808294</v>
      </c>
      <c r="K129" s="65">
        <v>133</v>
      </c>
      <c r="L129" s="82">
        <f t="shared" si="6"/>
        <v>105</v>
      </c>
      <c r="M129" s="96">
        <f>L129/K129</f>
        <v>0.78947368421052633</v>
      </c>
      <c r="N129" s="65">
        <v>17</v>
      </c>
      <c r="O129" s="82">
        <f t="shared" si="6"/>
        <v>14</v>
      </c>
      <c r="P129" s="93">
        <f>'RRHH 2015'!$O129/'RRHH 2015'!$N129</f>
        <v>0.82352941176470584</v>
      </c>
    </row>
    <row r="131" spans="1:16" ht="30" x14ac:dyDescent="0.25">
      <c r="A131" s="83" t="s">
        <v>94</v>
      </c>
      <c r="B131" s="113" t="s">
        <v>65</v>
      </c>
      <c r="C131" s="113"/>
      <c r="D131" s="113"/>
      <c r="E131" s="114" t="s">
        <v>66</v>
      </c>
      <c r="F131" s="114"/>
      <c r="G131" s="114"/>
      <c r="H131" s="115" t="s">
        <v>67</v>
      </c>
      <c r="I131" s="115"/>
      <c r="J131" s="115"/>
    </row>
    <row r="132" spans="1:16" x14ac:dyDescent="0.25">
      <c r="A132" s="49" t="s">
        <v>37</v>
      </c>
      <c r="B132" s="10" t="s">
        <v>2</v>
      </c>
      <c r="C132" s="10" t="s">
        <v>3</v>
      </c>
      <c r="D132" s="10" t="s">
        <v>4</v>
      </c>
      <c r="E132" s="58" t="s">
        <v>38</v>
      </c>
      <c r="F132" s="58" t="s">
        <v>57</v>
      </c>
      <c r="G132" s="58" t="s">
        <v>58</v>
      </c>
      <c r="H132" s="58" t="s">
        <v>59</v>
      </c>
      <c r="I132" s="58" t="s">
        <v>60</v>
      </c>
      <c r="J132" s="59" t="s">
        <v>41</v>
      </c>
    </row>
    <row r="133" spans="1:16" x14ac:dyDescent="0.25">
      <c r="A133" s="28" t="s">
        <v>72</v>
      </c>
      <c r="B133" s="60">
        <v>3</v>
      </c>
      <c r="C133" s="62">
        <v>3</v>
      </c>
      <c r="D133" s="95">
        <f>'RRHH 2015'!$C133/'RRHH 2015'!$B133</f>
        <v>1</v>
      </c>
      <c r="E133" s="60"/>
      <c r="F133" s="62"/>
      <c r="G133" s="95"/>
      <c r="H133" s="60">
        <v>59</v>
      </c>
      <c r="I133" s="62">
        <v>28</v>
      </c>
      <c r="J133" s="93">
        <f>'RRHH 2015'!$I133/'RRHH 2015'!$H133</f>
        <v>0.47457627118644069</v>
      </c>
    </row>
    <row r="134" spans="1:16" x14ac:dyDescent="0.25">
      <c r="A134" s="28" t="s">
        <v>73</v>
      </c>
      <c r="B134" s="60">
        <v>3</v>
      </c>
      <c r="C134" s="62">
        <v>2</v>
      </c>
      <c r="D134" s="95">
        <f>'RRHH 2015'!$C134/'RRHH 2015'!$B134</f>
        <v>0.66666666666666663</v>
      </c>
      <c r="E134" s="60"/>
      <c r="F134" s="62"/>
      <c r="G134" s="95"/>
      <c r="H134" s="60">
        <v>7</v>
      </c>
      <c r="I134" s="62">
        <v>4</v>
      </c>
      <c r="J134" s="93">
        <f>'RRHH 2015'!$I134/'RRHH 2015'!$H134</f>
        <v>0.5714285714285714</v>
      </c>
    </row>
    <row r="135" spans="1:16" x14ac:dyDescent="0.25">
      <c r="A135" s="28" t="s">
        <v>74</v>
      </c>
      <c r="B135" s="60">
        <v>26</v>
      </c>
      <c r="C135" s="62">
        <v>13</v>
      </c>
      <c r="D135" s="95">
        <f>'RRHH 2015'!$C135/'RRHH 2015'!$B135</f>
        <v>0.5</v>
      </c>
      <c r="E135" s="60">
        <v>27</v>
      </c>
      <c r="F135" s="62">
        <v>9</v>
      </c>
      <c r="G135" s="95">
        <f>'RRHH 2015'!$F135/'RRHH 2015'!$E135</f>
        <v>0.33333333333333331</v>
      </c>
      <c r="H135" s="60">
        <v>102</v>
      </c>
      <c r="I135" s="62">
        <v>36</v>
      </c>
      <c r="J135" s="93">
        <f>'RRHH 2015'!$I135/'RRHH 2015'!$H135</f>
        <v>0.35294117647058826</v>
      </c>
    </row>
    <row r="136" spans="1:16" x14ac:dyDescent="0.25">
      <c r="A136" s="28" t="s">
        <v>75</v>
      </c>
      <c r="B136" s="60">
        <v>23</v>
      </c>
      <c r="C136" s="62">
        <v>5</v>
      </c>
      <c r="D136" s="95">
        <f>'RRHH 2015'!$C136/'RRHH 2015'!$B136</f>
        <v>0.21739130434782608</v>
      </c>
      <c r="E136" s="60">
        <v>15</v>
      </c>
      <c r="F136" s="62">
        <v>4</v>
      </c>
      <c r="G136" s="95">
        <f>'RRHH 2015'!$F136/'RRHH 2015'!$E136</f>
        <v>0.26666666666666666</v>
      </c>
      <c r="H136" s="60">
        <v>65</v>
      </c>
      <c r="I136" s="62">
        <v>31</v>
      </c>
      <c r="J136" s="93">
        <f>'RRHH 2015'!$I136/'RRHH 2015'!$H136</f>
        <v>0.47692307692307695</v>
      </c>
    </row>
    <row r="137" spans="1:16" x14ac:dyDescent="0.25">
      <c r="A137" s="43" t="s">
        <v>10</v>
      </c>
      <c r="B137" s="65">
        <f>SUBTOTAL(109,B133:B136)</f>
        <v>55</v>
      </c>
      <c r="C137" s="82">
        <f>SUBTOTAL(109,C133:C136)</f>
        <v>23</v>
      </c>
      <c r="D137" s="95">
        <f>'RRHH 2015'!$C137/'RRHH 2015'!$B137</f>
        <v>0.41818181818181815</v>
      </c>
      <c r="E137" s="65">
        <f>SUBTOTAL(109,E133:E136)</f>
        <v>42</v>
      </c>
      <c r="F137" s="82">
        <f>SUBTOTAL(109,F133:F136)</f>
        <v>13</v>
      </c>
      <c r="G137" s="95">
        <f>'RRHH 2015'!$F137/'RRHH 2015'!$E137</f>
        <v>0.30952380952380953</v>
      </c>
      <c r="H137" s="65">
        <f>SUBTOTAL(109,H133:H136)</f>
        <v>233</v>
      </c>
      <c r="I137" s="82">
        <f>SUBTOTAL(109,I133:I136)</f>
        <v>99</v>
      </c>
      <c r="J137" s="93">
        <f>'RRHH 2015'!$I137/'RRHH 2015'!$H137</f>
        <v>0.42489270386266093</v>
      </c>
    </row>
    <row r="139" spans="1:16" ht="30" x14ac:dyDescent="0.25">
      <c r="A139" s="83" t="s">
        <v>95</v>
      </c>
      <c r="B139" s="113" t="s">
        <v>65</v>
      </c>
      <c r="C139" s="113"/>
      <c r="D139" s="113"/>
      <c r="E139" s="114" t="s">
        <v>66</v>
      </c>
      <c r="F139" s="114"/>
      <c r="G139" s="114"/>
      <c r="H139" s="115" t="s">
        <v>67</v>
      </c>
      <c r="I139" s="115"/>
      <c r="J139" s="115"/>
    </row>
    <row r="140" spans="1:16" x14ac:dyDescent="0.25">
      <c r="A140" s="49" t="s">
        <v>37</v>
      </c>
      <c r="B140" s="10" t="s">
        <v>2</v>
      </c>
      <c r="C140" s="10" t="s">
        <v>3</v>
      </c>
      <c r="D140" s="10" t="s">
        <v>4</v>
      </c>
      <c r="E140" s="58" t="s">
        <v>38</v>
      </c>
      <c r="F140" s="58" t="s">
        <v>57</v>
      </c>
      <c r="G140" s="58" t="s">
        <v>58</v>
      </c>
      <c r="H140" s="58" t="s">
        <v>59</v>
      </c>
      <c r="I140" s="58" t="s">
        <v>60</v>
      </c>
      <c r="J140" s="59" t="s">
        <v>41</v>
      </c>
    </row>
    <row r="141" spans="1:16" x14ac:dyDescent="0.25">
      <c r="A141" s="28" t="s">
        <v>77</v>
      </c>
      <c r="B141" s="100"/>
      <c r="C141" s="62"/>
      <c r="D141" s="95"/>
      <c r="E141" s="60"/>
      <c r="F141" s="62"/>
      <c r="G141" s="95"/>
      <c r="H141" s="60">
        <v>18</v>
      </c>
      <c r="I141" s="62">
        <v>6</v>
      </c>
      <c r="J141" s="93">
        <f>'RRHH 2015'!$I141/'RRHH 2015'!$H141</f>
        <v>0.33333333333333331</v>
      </c>
    </row>
    <row r="142" spans="1:16" x14ac:dyDescent="0.25">
      <c r="A142" s="28" t="s">
        <v>78</v>
      </c>
      <c r="B142" s="60">
        <v>14</v>
      </c>
      <c r="C142" s="62">
        <v>11</v>
      </c>
      <c r="D142" s="95">
        <f>'RRHH 2015'!$C142/'RRHH 2015'!$B142</f>
        <v>0.7857142857142857</v>
      </c>
      <c r="E142" s="63">
        <v>9</v>
      </c>
      <c r="F142" s="62">
        <v>6</v>
      </c>
      <c r="G142" s="95">
        <f>'RRHH 2015'!$F142/'RRHH 2015'!$E142</f>
        <v>0.66666666666666663</v>
      </c>
      <c r="H142" s="63">
        <v>45</v>
      </c>
      <c r="I142" s="62">
        <v>34</v>
      </c>
      <c r="J142" s="93">
        <f>'RRHH 2015'!$I142/'RRHH 2015'!$H142</f>
        <v>0.75555555555555554</v>
      </c>
    </row>
    <row r="143" spans="1:16" x14ac:dyDescent="0.25">
      <c r="A143" s="28" t="s">
        <v>79</v>
      </c>
      <c r="B143" s="60">
        <v>35</v>
      </c>
      <c r="C143" s="62">
        <v>31</v>
      </c>
      <c r="D143" s="95">
        <f>'RRHH 2015'!$C143/'RRHH 2015'!$B143</f>
        <v>0.88571428571428568</v>
      </c>
      <c r="E143" s="60">
        <v>26</v>
      </c>
      <c r="F143" s="62">
        <v>20</v>
      </c>
      <c r="G143" s="95">
        <f>'RRHH 2015'!$F143/'RRHH 2015'!$E143</f>
        <v>0.76923076923076927</v>
      </c>
      <c r="H143" s="60">
        <v>144</v>
      </c>
      <c r="I143" s="62">
        <v>109</v>
      </c>
      <c r="J143" s="93">
        <f>'RRHH 2015'!$I143/'RRHH 2015'!$H143</f>
        <v>0.75694444444444442</v>
      </c>
    </row>
    <row r="144" spans="1:16" x14ac:dyDescent="0.25">
      <c r="A144" s="28" t="s">
        <v>80</v>
      </c>
      <c r="B144" s="60">
        <v>3</v>
      </c>
      <c r="C144" s="62">
        <v>2</v>
      </c>
      <c r="D144" s="95">
        <f>'RRHH 2015'!$C144/'RRHH 2015'!$B144</f>
        <v>0.66666666666666663</v>
      </c>
      <c r="E144" s="63">
        <v>4</v>
      </c>
      <c r="F144" s="62">
        <v>2</v>
      </c>
      <c r="G144" s="95">
        <f>'RRHH 2015'!$F144/'RRHH 2015'!$E144</f>
        <v>0.5</v>
      </c>
      <c r="H144" s="63">
        <v>69</v>
      </c>
      <c r="I144" s="62">
        <v>63</v>
      </c>
      <c r="J144" s="93">
        <f>'RRHH 2015'!$I144/'RRHH 2015'!$H144</f>
        <v>0.91304347826086951</v>
      </c>
    </row>
    <row r="145" spans="1:10" x14ac:dyDescent="0.25">
      <c r="A145" s="28" t="s">
        <v>81</v>
      </c>
      <c r="B145" s="60"/>
      <c r="C145" s="62"/>
      <c r="D145" s="95"/>
      <c r="E145" s="60">
        <v>1</v>
      </c>
      <c r="F145" s="62"/>
      <c r="G145" s="95">
        <f>'RRHH 2015'!$F145/'RRHH 2015'!$E145</f>
        <v>0</v>
      </c>
      <c r="H145" s="60"/>
      <c r="I145" s="62"/>
      <c r="J145" s="93"/>
    </row>
    <row r="146" spans="1:10" x14ac:dyDescent="0.25">
      <c r="A146" s="43" t="s">
        <v>10</v>
      </c>
      <c r="B146" s="65">
        <f>SUBTOTAL(109,B142:B145)</f>
        <v>52</v>
      </c>
      <c r="C146" s="82">
        <f>SUBTOTAL(109,C141:C145)</f>
        <v>44</v>
      </c>
      <c r="D146" s="95">
        <f>'RRHH 2015'!$C146/'RRHH 2015'!$B146</f>
        <v>0.84615384615384615</v>
      </c>
      <c r="E146" s="65">
        <f>SUBTOTAL(109,E141:E145)</f>
        <v>40</v>
      </c>
      <c r="F146" s="82">
        <f>SUM(F141:F145)</f>
        <v>28</v>
      </c>
      <c r="G146" s="95">
        <f>'RRHH 2015'!$F146/'RRHH 2015'!$E146</f>
        <v>0.7</v>
      </c>
      <c r="H146" s="65">
        <f>SUM(H141:H145)</f>
        <v>276</v>
      </c>
      <c r="I146" s="84">
        <f>SUM(I141:I145)</f>
        <v>212</v>
      </c>
      <c r="J146" s="93">
        <f>'RRHH 2015'!$I146/'RRHH 2015'!$H146</f>
        <v>0.76811594202898548</v>
      </c>
    </row>
    <row r="148" spans="1:10" ht="21" customHeight="1" x14ac:dyDescent="0.25"/>
    <row r="149" spans="1:10" ht="37.5" x14ac:dyDescent="0.25">
      <c r="A149" s="25" t="s">
        <v>91</v>
      </c>
    </row>
    <row r="151" spans="1:10" ht="30" x14ac:dyDescent="0.25">
      <c r="A151" s="83" t="s">
        <v>83</v>
      </c>
      <c r="B151" s="10" t="s">
        <v>2</v>
      </c>
      <c r="C151" s="10" t="s">
        <v>4</v>
      </c>
      <c r="D151" s="103" t="s">
        <v>5</v>
      </c>
      <c r="E151" s="103" t="s">
        <v>6</v>
      </c>
    </row>
    <row r="152" spans="1:10" x14ac:dyDescent="0.25">
      <c r="A152" s="85" t="s">
        <v>84</v>
      </c>
      <c r="B152" s="86">
        <v>302</v>
      </c>
      <c r="C152" s="87">
        <v>0.59</v>
      </c>
      <c r="D152" s="88">
        <v>12</v>
      </c>
      <c r="E152" s="89">
        <v>0.04</v>
      </c>
    </row>
    <row r="153" spans="1:10" x14ac:dyDescent="0.25">
      <c r="A153" s="85" t="s">
        <v>85</v>
      </c>
      <c r="B153" s="86">
        <v>507</v>
      </c>
      <c r="C153" s="87">
        <v>0.43</v>
      </c>
      <c r="D153" s="88">
        <v>28</v>
      </c>
      <c r="E153" s="89">
        <v>0.06</v>
      </c>
    </row>
    <row r="154" spans="1:10" x14ac:dyDescent="0.25">
      <c r="A154" s="85" t="s">
        <v>86</v>
      </c>
      <c r="B154" s="86">
        <v>92</v>
      </c>
      <c r="C154" s="87">
        <v>0.45</v>
      </c>
      <c r="D154" s="88">
        <v>2</v>
      </c>
      <c r="E154" s="89">
        <v>0.02</v>
      </c>
    </row>
    <row r="155" spans="1:10" x14ac:dyDescent="0.25">
      <c r="A155" s="85" t="s">
        <v>87</v>
      </c>
      <c r="B155" s="85">
        <v>31</v>
      </c>
      <c r="C155" s="87">
        <v>0.65</v>
      </c>
      <c r="D155" s="88">
        <v>0</v>
      </c>
      <c r="E155" s="89">
        <v>0</v>
      </c>
    </row>
    <row r="156" spans="1:10" x14ac:dyDescent="0.25">
      <c r="A156" s="90" t="s">
        <v>10</v>
      </c>
      <c r="B156" s="98">
        <v>932</v>
      </c>
      <c r="C156" s="91">
        <v>0.49</v>
      </c>
      <c r="D156" s="92">
        <v>51</v>
      </c>
      <c r="E156" s="91">
        <v>0.04</v>
      </c>
    </row>
  </sheetData>
  <mergeCells count="31">
    <mergeCell ref="L1:P1"/>
    <mergeCell ref="A3:F3"/>
    <mergeCell ref="B34:D34"/>
    <mergeCell ref="E34:G34"/>
    <mergeCell ref="H34:J34"/>
    <mergeCell ref="K34:M34"/>
    <mergeCell ref="N34:P34"/>
    <mergeCell ref="B51:D51"/>
    <mergeCell ref="E51:G51"/>
    <mergeCell ref="H51:J51"/>
    <mergeCell ref="K51:M51"/>
    <mergeCell ref="N51:P51"/>
    <mergeCell ref="B69:D69"/>
    <mergeCell ref="E69:G69"/>
    <mergeCell ref="H69:J69"/>
    <mergeCell ref="B114:D114"/>
    <mergeCell ref="E114:G114"/>
    <mergeCell ref="H114:J114"/>
    <mergeCell ref="K114:M114"/>
    <mergeCell ref="N114:P114"/>
    <mergeCell ref="B122:D122"/>
    <mergeCell ref="E122:G122"/>
    <mergeCell ref="H122:J122"/>
    <mergeCell ref="K122:M122"/>
    <mergeCell ref="N122:P122"/>
    <mergeCell ref="B131:D131"/>
    <mergeCell ref="E131:G131"/>
    <mergeCell ref="H131:J131"/>
    <mergeCell ref="B139:D139"/>
    <mergeCell ref="E139:G139"/>
    <mergeCell ref="H139:J139"/>
  </mergeCells>
  <conditionalFormatting sqref="F6:F8 B36:P49 B53:P66 B71:J84 C141:J143 B142:B144 D143:D145">
    <cfRule type="containsBlanks" dxfId="198" priority="136" stopIfTrue="1">
      <formula>LEN(TRIM(B6))=0</formula>
    </cfRule>
  </conditionalFormatting>
  <conditionalFormatting sqref="C100">
    <cfRule type="containsBlanks" dxfId="197" priority="134" stopIfTrue="1">
      <formula>LEN(TRIM(C100))=0</formula>
    </cfRule>
  </conditionalFormatting>
  <conditionalFormatting sqref="D152:D156">
    <cfRule type="dataBar" priority="112">
      <dataBar>
        <cfvo type="num" val="0"/>
        <cfvo type="max"/>
        <color rgb="FF638EC6"/>
      </dataBar>
      <extLst>
        <ext xmlns:x14="http://schemas.microsoft.com/office/spreadsheetml/2009/9/main" uri="{B025F937-C7B1-47D3-B67F-A62EFF666E3E}">
          <x14:id>{B2C1880B-599E-416D-BEA2-93911288C966}</x14:id>
        </ext>
      </extLst>
    </cfRule>
  </conditionalFormatting>
  <conditionalFormatting sqref="E152:E155">
    <cfRule type="dataBar" priority="111">
      <dataBar>
        <cfvo type="num" val="0"/>
        <cfvo type="num" val="1"/>
        <color rgb="FF92D050"/>
      </dataBar>
      <extLst>
        <ext xmlns:x14="http://schemas.microsoft.com/office/spreadsheetml/2009/9/main" uri="{B025F937-C7B1-47D3-B67F-A62EFF666E3E}">
          <x14:id>{C0AF938B-1D4F-4CBE-BF6D-9DB9D16730AB}</x14:id>
        </ext>
      </extLst>
    </cfRule>
  </conditionalFormatting>
  <conditionalFormatting sqref="B116:P120">
    <cfRule type="containsBlanks" dxfId="196" priority="51" stopIfTrue="1">
      <formula>LEN(TRIM(B116))=0</formula>
    </cfRule>
  </conditionalFormatting>
  <conditionalFormatting sqref="B124:P129">
    <cfRule type="containsBlanks" dxfId="195" priority="49" stopIfTrue="1">
      <formula>LEN(TRIM(B124))=0</formula>
    </cfRule>
  </conditionalFormatting>
  <conditionalFormatting sqref="B90:B93">
    <cfRule type="dataBar" priority="13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{9DF572D9-DA64-4A06-950B-36AC1DDAB1EE}</x14:id>
        </ext>
      </extLst>
    </cfRule>
  </conditionalFormatting>
  <conditionalFormatting sqref="B96:B100">
    <cfRule type="dataBar" priority="13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{D696A203-5084-44AE-B916-217405200284}</x14:id>
        </ext>
      </extLst>
    </cfRule>
  </conditionalFormatting>
  <conditionalFormatting sqref="F124:F129">
    <cfRule type="dataBar" priority="132">
      <dataBar>
        <cfvo type="num" val="0"/>
        <cfvo type="num" val="$F$129"/>
        <color rgb="FF63C384"/>
      </dataBar>
      <extLst>
        <ext xmlns:x14="http://schemas.microsoft.com/office/spreadsheetml/2009/9/main" uri="{B025F937-C7B1-47D3-B67F-A62EFF666E3E}">
          <x14:id>{13FA7829-C0F9-4573-9B22-7787ACE0360F}</x14:id>
        </ext>
      </extLst>
    </cfRule>
  </conditionalFormatting>
  <conditionalFormatting sqref="C96:C100">
    <cfRule type="dataBar" priority="131">
      <dataBar>
        <cfvo type="num" val="0"/>
        <cfvo type="num" val="1"/>
        <color rgb="FF63C384"/>
      </dataBar>
      <extLst>
        <ext xmlns:x14="http://schemas.microsoft.com/office/spreadsheetml/2009/9/main" uri="{B025F937-C7B1-47D3-B67F-A62EFF666E3E}">
          <x14:id>{3C801D2D-C533-49BF-8C20-392A38CAB4F3}</x14:id>
        </ext>
      </extLst>
    </cfRule>
  </conditionalFormatting>
  <conditionalFormatting sqref="B90:B93">
    <cfRule type="dataBar" priority="13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{4ECE1016-DC7B-492D-A279-CB2A61343675}</x14:id>
        </ext>
      </extLst>
    </cfRule>
  </conditionalFormatting>
  <conditionalFormatting sqref="F36:F41 C36:C41 C44:C48 F43:F48">
    <cfRule type="dataBar" priority="137">
      <dataBar>
        <cfvo type="num" val="0"/>
        <cfvo type="num" val="1"/>
        <color rgb="FF63C384"/>
      </dataBar>
      <extLst>
        <ext xmlns:x14="http://schemas.microsoft.com/office/spreadsheetml/2009/9/main" uri="{B025F937-C7B1-47D3-B67F-A62EFF666E3E}">
          <x14:id>{FF47147D-9940-4767-9CE0-BC5AD35A8720}</x14:id>
        </ext>
      </extLst>
    </cfRule>
  </conditionalFormatting>
  <conditionalFormatting sqref="F42">
    <cfRule type="dataBar" priority="12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{561D5363-C17F-4517-8461-27902B3F13CA}</x14:id>
        </ext>
      </extLst>
    </cfRule>
  </conditionalFormatting>
  <conditionalFormatting sqref="I44:I48 I36:I41">
    <cfRule type="dataBar" priority="126">
      <dataBar>
        <cfvo type="num" val="0"/>
        <cfvo type="num" val="1"/>
        <color rgb="FF63C384"/>
      </dataBar>
      <extLst>
        <ext xmlns:x14="http://schemas.microsoft.com/office/spreadsheetml/2009/9/main" uri="{B025F937-C7B1-47D3-B67F-A62EFF666E3E}">
          <x14:id>{125C22B5-DEA0-4A0F-BAF7-D7228BE37E7D}</x14:id>
        </ext>
      </extLst>
    </cfRule>
  </conditionalFormatting>
  <conditionalFormatting sqref="I43">
    <cfRule type="dataBar" priority="12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{E08C7561-FCB6-4E4E-93CA-C4B7D1DFB7ED}</x14:id>
        </ext>
      </extLst>
    </cfRule>
  </conditionalFormatting>
  <conditionalFormatting sqref="I42">
    <cfRule type="dataBar" priority="12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{CA72422D-5FCF-4F15-AC15-38CD56E6A74C}</x14:id>
        </ext>
      </extLst>
    </cfRule>
  </conditionalFormatting>
  <conditionalFormatting sqref="D6:D8">
    <cfRule type="dataBar" priority="123">
      <dataBar>
        <cfvo type="num" val="0"/>
        <cfvo type="num" val="1"/>
        <color rgb="FF63C384"/>
      </dataBar>
      <extLst>
        <ext xmlns:x14="http://schemas.microsoft.com/office/spreadsheetml/2009/9/main" uri="{B025F937-C7B1-47D3-B67F-A62EFF666E3E}">
          <x14:id>{28EA14E9-4C5F-40DC-83D9-D3BD71D3F036}</x14:id>
        </ext>
      </extLst>
    </cfRule>
  </conditionalFormatting>
  <conditionalFormatting sqref="D90:D93">
    <cfRule type="dataBar" priority="12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{F7849732-1614-4A2C-B692-D4FD0FD6C355}</x14:id>
        </ext>
      </extLst>
    </cfRule>
  </conditionalFormatting>
  <conditionalFormatting sqref="D90:D93">
    <cfRule type="dataBar" priority="12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{6F01430B-5044-47BB-88CA-0A166E4CA52E}</x14:id>
        </ext>
      </extLst>
    </cfRule>
  </conditionalFormatting>
  <conditionalFormatting sqref="B6:B8">
    <cfRule type="dataBar" priority="12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{AE44F587-1C2B-4F83-9441-31108B09C66A}</x14:id>
        </ext>
      </extLst>
    </cfRule>
  </conditionalFormatting>
  <conditionalFormatting sqref="B6:B8">
    <cfRule type="dataBar" priority="119">
      <dataBar>
        <cfvo type="num" val="0"/>
        <cfvo type="num" val="$B$8"/>
        <color rgb="FF638EC6"/>
      </dataBar>
      <extLst>
        <ext xmlns:x14="http://schemas.microsoft.com/office/spreadsheetml/2009/9/main" uri="{B025F937-C7B1-47D3-B67F-A62EFF666E3E}">
          <x14:id>{7B1216D4-2304-4364-9C98-47028F0C3C5B}</x14:id>
        </ext>
      </extLst>
    </cfRule>
  </conditionalFormatting>
  <conditionalFormatting sqref="C6:C8">
    <cfRule type="dataBar" priority="11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{0C0473C5-3CA2-4891-BF29-E4863553F648}</x14:id>
        </ext>
      </extLst>
    </cfRule>
  </conditionalFormatting>
  <conditionalFormatting sqref="C6:C8">
    <cfRule type="dataBar" priority="117">
      <dataBar>
        <cfvo type="num" val="0"/>
        <cfvo type="num" val="$C$8"/>
        <color rgb="FF638EC6"/>
      </dataBar>
      <extLst>
        <ext xmlns:x14="http://schemas.microsoft.com/office/spreadsheetml/2009/9/main" uri="{B025F937-C7B1-47D3-B67F-A62EFF666E3E}">
          <x14:id>{7309A5C6-9120-4C94-B237-0FB7722CA91D}</x14:id>
        </ext>
      </extLst>
    </cfRule>
  </conditionalFormatting>
  <conditionalFormatting sqref="D14:D16">
    <cfRule type="dataBar" priority="116">
      <dataBar>
        <cfvo type="num" val="0"/>
        <cfvo type="num" val="1"/>
        <color rgb="FF63C384"/>
      </dataBar>
      <extLst>
        <ext xmlns:x14="http://schemas.microsoft.com/office/spreadsheetml/2009/9/main" uri="{B025F937-C7B1-47D3-B67F-A62EFF666E3E}">
          <x14:id>{73DB7575-13AF-44E4-BDBD-D2CE6EA9412E}</x14:id>
        </ext>
      </extLst>
    </cfRule>
  </conditionalFormatting>
  <conditionalFormatting sqref="C42:C43">
    <cfRule type="dataBar" priority="115">
      <dataBar>
        <cfvo type="num" val="0"/>
        <cfvo type="num" val="1"/>
        <color rgb="FF63C384"/>
      </dataBar>
      <extLst>
        <ext xmlns:x14="http://schemas.microsoft.com/office/spreadsheetml/2009/9/main" uri="{B025F937-C7B1-47D3-B67F-A62EFF666E3E}">
          <x14:id>{D8C92D8B-1B71-45A0-9E8C-1970DCD4F32F}</x14:id>
        </ext>
      </extLst>
    </cfRule>
  </conditionalFormatting>
  <conditionalFormatting sqref="O46">
    <cfRule type="dataBar" priority="114">
      <dataBar>
        <cfvo type="min"/>
        <cfvo type="num" val="1"/>
        <color rgb="FF63C384"/>
      </dataBar>
      <extLst>
        <ext xmlns:x14="http://schemas.microsoft.com/office/spreadsheetml/2009/9/main" uri="{B025F937-C7B1-47D3-B67F-A62EFF666E3E}">
          <x14:id>{E919FDF4-EE6E-4925-AD68-63FCDCB4DBBB}</x14:id>
        </ext>
      </extLst>
    </cfRule>
  </conditionalFormatting>
  <conditionalFormatting sqref="C152:C156">
    <cfRule type="dataBar" priority="113">
      <dataBar>
        <cfvo type="num" val="0"/>
        <cfvo type="num" val="1"/>
        <color rgb="FF63C384"/>
      </dataBar>
    </cfRule>
  </conditionalFormatting>
  <conditionalFormatting sqref="B152:B156">
    <cfRule type="dataBar" priority="139">
      <dataBar>
        <cfvo type="min"/>
        <cfvo type="num" val="$B$156"/>
        <color rgb="FF638EC6"/>
      </dataBar>
    </cfRule>
  </conditionalFormatting>
  <conditionalFormatting sqref="C49">
    <cfRule type="dataBar" priority="99">
      <dataBar>
        <cfvo type="num" val="0"/>
        <cfvo type="num" val="1"/>
        <color rgb="FF63C384"/>
      </dataBar>
      <extLst>
        <ext xmlns:x14="http://schemas.microsoft.com/office/spreadsheetml/2009/9/main" uri="{B025F937-C7B1-47D3-B67F-A62EFF666E3E}">
          <x14:id>{03CA706F-834A-4D9C-B0D6-758BA31CF740}</x14:id>
        </ext>
      </extLst>
    </cfRule>
  </conditionalFormatting>
  <conditionalFormatting sqref="F49">
    <cfRule type="dataBar" priority="98">
      <dataBar>
        <cfvo type="num" val="0"/>
        <cfvo type="num" val="1"/>
        <color rgb="FF63C384"/>
      </dataBar>
      <extLst>
        <ext xmlns:x14="http://schemas.microsoft.com/office/spreadsheetml/2009/9/main" uri="{B025F937-C7B1-47D3-B67F-A62EFF666E3E}">
          <x14:id>{ECAD7143-2357-4273-965E-FD8A8DB0FEDB}</x14:id>
        </ext>
      </extLst>
    </cfRule>
  </conditionalFormatting>
  <conditionalFormatting sqref="I49">
    <cfRule type="dataBar" priority="97">
      <dataBar>
        <cfvo type="num" val="0"/>
        <cfvo type="num" val="1"/>
        <color rgb="FF63C384"/>
      </dataBar>
      <extLst>
        <ext xmlns:x14="http://schemas.microsoft.com/office/spreadsheetml/2009/9/main" uri="{B025F937-C7B1-47D3-B67F-A62EFF666E3E}">
          <x14:id>{6A3215DA-AE3D-47A5-A96C-9CD3F0D9634A}</x14:id>
        </ext>
      </extLst>
    </cfRule>
  </conditionalFormatting>
  <conditionalFormatting sqref="O49">
    <cfRule type="dataBar" priority="96">
      <dataBar>
        <cfvo type="num" val="0"/>
        <cfvo type="num" val="1"/>
        <color rgb="FF63C384"/>
      </dataBar>
      <extLst>
        <ext xmlns:x14="http://schemas.microsoft.com/office/spreadsheetml/2009/9/main" uri="{B025F937-C7B1-47D3-B67F-A62EFF666E3E}">
          <x14:id>{5D74A786-A428-45A3-8FC2-604D7126B186}</x14:id>
        </ext>
      </extLst>
    </cfRule>
  </conditionalFormatting>
  <conditionalFormatting sqref="B14:B16">
    <cfRule type="dataBar" priority="95">
      <dataBar>
        <cfvo type="num" val="0"/>
        <cfvo type="num" val="$B$16"/>
        <color rgb="FF638EC6"/>
      </dataBar>
      <extLst>
        <ext xmlns:x14="http://schemas.microsoft.com/office/spreadsheetml/2009/9/main" uri="{B025F937-C7B1-47D3-B67F-A62EFF666E3E}">
          <x14:id>{9C95D4A7-1378-46D9-BAA4-D6C8D96009CD}</x14:id>
        </ext>
      </extLst>
    </cfRule>
  </conditionalFormatting>
  <conditionalFormatting sqref="C14:C16">
    <cfRule type="dataBar" priority="94">
      <dataBar>
        <cfvo type="num" val="0"/>
        <cfvo type="num" val="$C$16"/>
        <color rgb="FF638EC6"/>
      </dataBar>
      <extLst>
        <ext xmlns:x14="http://schemas.microsoft.com/office/spreadsheetml/2009/9/main" uri="{B025F937-C7B1-47D3-B67F-A62EFF666E3E}">
          <x14:id>{9CAEA2AC-E7DE-4C89-A7C2-9E583F379DD1}</x14:id>
        </ext>
      </extLst>
    </cfRule>
  </conditionalFormatting>
  <conditionalFormatting sqref="E14:E16">
    <cfRule type="dataBar" priority="93">
      <dataBar>
        <cfvo type="num" val="0"/>
        <cfvo type="num" val="$E$16"/>
        <color rgb="FF638EC6"/>
      </dataBar>
      <extLst>
        <ext xmlns:x14="http://schemas.microsoft.com/office/spreadsheetml/2009/9/main" uri="{B025F937-C7B1-47D3-B67F-A62EFF666E3E}">
          <x14:id>{CAD6BCA8-0B42-4B98-8CDA-8970E22C20A9}</x14:id>
        </ext>
      </extLst>
    </cfRule>
  </conditionalFormatting>
  <conditionalFormatting sqref="I60">
    <cfRule type="dataBar" priority="8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{A0315C2E-14C2-4480-B7F2-192D19A08EDE}</x14:id>
        </ext>
      </extLst>
    </cfRule>
  </conditionalFormatting>
  <conditionalFormatting sqref="I59">
    <cfRule type="dataBar" priority="8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{42379DE7-87DF-4801-AD60-9B0D0677EA0D}</x14:id>
        </ext>
      </extLst>
    </cfRule>
  </conditionalFormatting>
  <conditionalFormatting sqref="C53:C66">
    <cfRule type="dataBar" priority="79">
      <dataBar>
        <cfvo type="num" val="0"/>
        <cfvo type="num" val="$C$66"/>
        <color rgb="FF63C384"/>
      </dataBar>
      <extLst>
        <ext xmlns:x14="http://schemas.microsoft.com/office/spreadsheetml/2009/9/main" uri="{B025F937-C7B1-47D3-B67F-A62EFF666E3E}">
          <x14:id>{2E473B3C-B1CC-489B-A20B-CD0B9C45D4AB}</x14:id>
        </ext>
      </extLst>
    </cfRule>
  </conditionalFormatting>
  <conditionalFormatting sqref="F66">
    <cfRule type="dataBar" priority="78">
      <dataBar>
        <cfvo type="num" val="0"/>
        <cfvo type="num" val="1"/>
        <color rgb="FF63C384"/>
      </dataBar>
      <extLst>
        <ext xmlns:x14="http://schemas.microsoft.com/office/spreadsheetml/2009/9/main" uri="{B025F937-C7B1-47D3-B67F-A62EFF666E3E}">
          <x14:id>{5411E655-9B03-4D52-BC95-AA84DFA54FBD}</x14:id>
        </ext>
      </extLst>
    </cfRule>
  </conditionalFormatting>
  <conditionalFormatting sqref="I66">
    <cfRule type="dataBar" priority="77">
      <dataBar>
        <cfvo type="num" val="0"/>
        <cfvo type="num" val="1"/>
        <color rgb="FF63C384"/>
      </dataBar>
      <extLst>
        <ext xmlns:x14="http://schemas.microsoft.com/office/spreadsheetml/2009/9/main" uri="{B025F937-C7B1-47D3-B67F-A62EFF666E3E}">
          <x14:id>{A90CA684-2730-4895-A706-8CA3DF7143C3}</x14:id>
        </ext>
      </extLst>
    </cfRule>
  </conditionalFormatting>
  <conditionalFormatting sqref="L66">
    <cfRule type="dataBar" priority="76">
      <dataBar>
        <cfvo type="num" val="0"/>
        <cfvo type="num" val="1"/>
        <color rgb="FF63C384"/>
      </dataBar>
      <extLst>
        <ext xmlns:x14="http://schemas.microsoft.com/office/spreadsheetml/2009/9/main" uri="{B025F937-C7B1-47D3-B67F-A62EFF666E3E}">
          <x14:id>{C975CC53-A857-4CC0-8BD4-D7A55AA4AD10}</x14:id>
        </ext>
      </extLst>
    </cfRule>
  </conditionalFormatting>
  <conditionalFormatting sqref="G53:G66 J53:J66 M53:M66 P53:P66 G71:G84 J71:J84 D71:D84 G19:G32">
    <cfRule type="dataBar" priority="75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{25B0E807-13A1-4B2C-BF62-22909E3A340A}</x14:id>
        </ext>
      </extLst>
    </cfRule>
  </conditionalFormatting>
  <conditionalFormatting sqref="B103:B108">
    <cfRule type="dataBar" priority="140">
      <dataBar>
        <cfvo type="num" val="0"/>
        <cfvo type="num" val="$B$108"/>
        <color rgb="FF638EC6"/>
      </dataBar>
      <extLst>
        <ext xmlns:x14="http://schemas.microsoft.com/office/spreadsheetml/2009/9/main" uri="{B025F937-C7B1-47D3-B67F-A62EFF666E3E}">
          <x14:id>{D95DD8FF-3A4B-45A1-AA6D-1F7DB13A363D}</x14:id>
        </ext>
      </extLst>
    </cfRule>
  </conditionalFormatting>
  <conditionalFormatting sqref="F116:F120">
    <cfRule type="dataBar" priority="70">
      <dataBar>
        <cfvo type="num" val="0"/>
        <cfvo type="num" val="$F$120"/>
        <color rgb="FF63C384"/>
      </dataBar>
      <extLst>
        <ext xmlns:x14="http://schemas.microsoft.com/office/spreadsheetml/2009/9/main" uri="{B025F937-C7B1-47D3-B67F-A62EFF666E3E}">
          <x14:id>{A3FD76C2-D1C3-4C9E-8DE0-3F7F49403A48}</x14:id>
        </ext>
      </extLst>
    </cfRule>
  </conditionalFormatting>
  <conditionalFormatting sqref="I116:I120">
    <cfRule type="dataBar" priority="69">
      <dataBar>
        <cfvo type="num" val="0"/>
        <cfvo type="num" val="$L$120"/>
        <color rgb="FF63C384"/>
      </dataBar>
      <extLst>
        <ext xmlns:x14="http://schemas.microsoft.com/office/spreadsheetml/2009/9/main" uri="{B025F937-C7B1-47D3-B67F-A62EFF666E3E}">
          <x14:id>{DDAC8679-42C6-4763-AE75-8FA0C6F42185}</x14:id>
        </ext>
      </extLst>
    </cfRule>
  </conditionalFormatting>
  <conditionalFormatting sqref="O116:O120">
    <cfRule type="dataBar" priority="141">
      <dataBar>
        <cfvo type="num" val="0"/>
        <cfvo type="num" val="$O$120"/>
        <color rgb="FF63C384"/>
      </dataBar>
      <extLst>
        <ext xmlns:x14="http://schemas.microsoft.com/office/spreadsheetml/2009/9/main" uri="{B025F937-C7B1-47D3-B67F-A62EFF666E3E}">
          <x14:id>{B733C7B0-B999-47A0-863E-3E9F8FDBA264}</x14:id>
        </ext>
      </extLst>
    </cfRule>
  </conditionalFormatting>
  <conditionalFormatting sqref="B116:B120">
    <cfRule type="dataBar" priority="142">
      <dataBar>
        <cfvo type="num" val="0"/>
        <cfvo type="num" val="$B$120"/>
        <color rgb="FF638EC6"/>
      </dataBar>
      <extLst>
        <ext xmlns:x14="http://schemas.microsoft.com/office/spreadsheetml/2009/9/main" uri="{B025F937-C7B1-47D3-B67F-A62EFF666E3E}">
          <x14:id>{965E40E5-2590-4D39-A056-55DB46032731}</x14:id>
        </ext>
      </extLst>
    </cfRule>
  </conditionalFormatting>
  <conditionalFormatting sqref="D116:D120">
    <cfRule type="dataBar" priority="143">
      <dataBar>
        <cfvo type="min"/>
        <cfvo type="num" val="$D$49"/>
        <color rgb="FF638EC6"/>
      </dataBar>
      <extLst>
        <ext xmlns:x14="http://schemas.microsoft.com/office/spreadsheetml/2009/9/main" uri="{B025F937-C7B1-47D3-B67F-A62EFF666E3E}">
          <x14:id>{9D269930-24D4-45F0-810D-40D7031A8C7C}</x14:id>
        </ext>
      </extLst>
    </cfRule>
  </conditionalFormatting>
  <conditionalFormatting sqref="E116:E120">
    <cfRule type="dataBar" priority="144">
      <dataBar>
        <cfvo type="num" val="0"/>
        <cfvo type="num" val="$E$120"/>
        <color rgb="FF638EC6"/>
      </dataBar>
      <extLst>
        <ext xmlns:x14="http://schemas.microsoft.com/office/spreadsheetml/2009/9/main" uri="{B025F937-C7B1-47D3-B67F-A62EFF666E3E}">
          <x14:id>{B6E4D822-5216-4293-B92F-462CD22CBFE2}</x14:id>
        </ext>
      </extLst>
    </cfRule>
  </conditionalFormatting>
  <conditionalFormatting sqref="H116:H120">
    <cfRule type="dataBar" priority="145">
      <dataBar>
        <cfvo type="num" val="0"/>
        <cfvo type="num" val="$H$120"/>
        <color rgb="FF638EC6"/>
      </dataBar>
      <extLst>
        <ext xmlns:x14="http://schemas.microsoft.com/office/spreadsheetml/2009/9/main" uri="{B025F937-C7B1-47D3-B67F-A62EFF666E3E}">
          <x14:id>{19F62C81-24B1-4885-A463-B2E87FC71E95}</x14:id>
        </ext>
      </extLst>
    </cfRule>
  </conditionalFormatting>
  <conditionalFormatting sqref="K116:K120">
    <cfRule type="dataBar" priority="146">
      <dataBar>
        <cfvo type="num" val="0"/>
        <cfvo type="num" val="$K$120"/>
        <color rgb="FF638EC6"/>
      </dataBar>
      <extLst>
        <ext xmlns:x14="http://schemas.microsoft.com/office/spreadsheetml/2009/9/main" uri="{B025F937-C7B1-47D3-B67F-A62EFF666E3E}">
          <x14:id>{DA036019-D79E-4533-8385-B514A6CDB18D}</x14:id>
        </ext>
      </extLst>
    </cfRule>
  </conditionalFormatting>
  <conditionalFormatting sqref="N116:N120">
    <cfRule type="dataBar" priority="147">
      <dataBar>
        <cfvo type="num" val="0"/>
        <cfvo type="num" val="$N$120"/>
        <color rgb="FF638EC6"/>
      </dataBar>
      <extLst>
        <ext xmlns:x14="http://schemas.microsoft.com/office/spreadsheetml/2009/9/main" uri="{B025F937-C7B1-47D3-B67F-A62EFF666E3E}">
          <x14:id>{82802203-BC58-4F44-B8C0-812531E1FBE4}</x14:id>
        </ext>
      </extLst>
    </cfRule>
  </conditionalFormatting>
  <conditionalFormatting sqref="G116:G120">
    <cfRule type="dataBar" priority="148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{843529EF-3390-471D-9714-B1758EFCE136}</x14:id>
        </ext>
      </extLst>
    </cfRule>
  </conditionalFormatting>
  <conditionalFormatting sqref="J116:J120">
    <cfRule type="dataBar" priority="149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{29CCB76B-5E72-4307-AEE6-A93249AC5965}</x14:id>
        </ext>
      </extLst>
    </cfRule>
  </conditionalFormatting>
  <conditionalFormatting sqref="M116:M120">
    <cfRule type="dataBar" priority="150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{D532BF6C-B351-4041-800D-14181108D165}</x14:id>
        </ext>
      </extLst>
    </cfRule>
  </conditionalFormatting>
  <conditionalFormatting sqref="P116:P120">
    <cfRule type="dataBar" priority="151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{44627FA1-CC6B-4D2B-812F-429CDA04CB3E}</x14:id>
        </ext>
      </extLst>
    </cfRule>
  </conditionalFormatting>
  <conditionalFormatting sqref="C103:C108">
    <cfRule type="dataBar" priority="152">
      <dataBar>
        <cfvo type="min"/>
        <cfvo type="num" val="1"/>
        <color rgb="FF63C384"/>
      </dataBar>
      <extLst>
        <ext xmlns:x14="http://schemas.microsoft.com/office/spreadsheetml/2009/9/main" uri="{B025F937-C7B1-47D3-B67F-A62EFF666E3E}">
          <x14:id>{64E27EEA-5914-4663-B1F2-E6B2934F4EA5}</x14:id>
        </ext>
      </extLst>
    </cfRule>
  </conditionalFormatting>
  <conditionalFormatting sqref="D124:D129">
    <cfRule type="dataBar" priority="60">
      <dataBar>
        <cfvo type="min"/>
        <cfvo type="num" val="$D$49"/>
        <color rgb="FF638EC6"/>
      </dataBar>
      <extLst>
        <ext xmlns:x14="http://schemas.microsoft.com/office/spreadsheetml/2009/9/main" uri="{B025F937-C7B1-47D3-B67F-A62EFF666E3E}">
          <x14:id>{EC497562-FE8A-4B14-80B4-3B32E41B384D}</x14:id>
        </ext>
      </extLst>
    </cfRule>
  </conditionalFormatting>
  <conditionalFormatting sqref="E124:E129">
    <cfRule type="dataBar" priority="61">
      <dataBar>
        <cfvo type="num" val="0"/>
        <cfvo type="num" val="$E$129"/>
        <color rgb="FF638EC6"/>
      </dataBar>
      <extLst>
        <ext xmlns:x14="http://schemas.microsoft.com/office/spreadsheetml/2009/9/main" uri="{B025F937-C7B1-47D3-B67F-A62EFF666E3E}">
          <x14:id>{91F8E575-1CFD-4E0E-ADA6-303E413490E9}</x14:id>
        </ext>
      </extLst>
    </cfRule>
  </conditionalFormatting>
  <conditionalFormatting sqref="H124:H129">
    <cfRule type="dataBar" priority="62">
      <dataBar>
        <cfvo type="num" val="0"/>
        <cfvo type="num" val="$H$129"/>
        <color rgb="FF638EC6"/>
      </dataBar>
      <extLst>
        <ext xmlns:x14="http://schemas.microsoft.com/office/spreadsheetml/2009/9/main" uri="{B025F937-C7B1-47D3-B67F-A62EFF666E3E}">
          <x14:id>{CA17438C-89FF-48C8-90C3-C270AC9E2E94}</x14:id>
        </ext>
      </extLst>
    </cfRule>
  </conditionalFormatting>
  <conditionalFormatting sqref="K124:K129">
    <cfRule type="dataBar" priority="63">
      <dataBar>
        <cfvo type="num" val="0"/>
        <cfvo type="num" val="$K$129"/>
        <color rgb="FF638EC6"/>
      </dataBar>
      <extLst>
        <ext xmlns:x14="http://schemas.microsoft.com/office/spreadsheetml/2009/9/main" uri="{B025F937-C7B1-47D3-B67F-A62EFF666E3E}">
          <x14:id>{EE99A662-3E95-4491-9960-DAD5A47F031E}</x14:id>
        </ext>
      </extLst>
    </cfRule>
  </conditionalFormatting>
  <conditionalFormatting sqref="N126:N129">
    <cfRule type="dataBar" priority="64">
      <dataBar>
        <cfvo type="num" val="0"/>
        <cfvo type="num" val="$N$129"/>
        <color rgb="FF638EC6"/>
      </dataBar>
      <extLst>
        <ext xmlns:x14="http://schemas.microsoft.com/office/spreadsheetml/2009/9/main" uri="{B025F937-C7B1-47D3-B67F-A62EFF666E3E}">
          <x14:id>{42398784-DA8D-495D-9EF6-6B35C59BE88F}</x14:id>
        </ext>
      </extLst>
    </cfRule>
  </conditionalFormatting>
  <conditionalFormatting sqref="G124:G129">
    <cfRule type="dataBar" priority="65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{65D606E7-545F-47F9-AF6B-1C6CD4DFA733}</x14:id>
        </ext>
      </extLst>
    </cfRule>
  </conditionalFormatting>
  <conditionalFormatting sqref="J124:J129">
    <cfRule type="dataBar" priority="66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{A0A86697-E479-4D95-9D2D-544A4D2DA9E8}</x14:id>
        </ext>
      </extLst>
    </cfRule>
  </conditionalFormatting>
  <conditionalFormatting sqref="M124:M129">
    <cfRule type="dataBar" priority="67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{161295D6-2605-413D-B976-535A6AACE1F2}</x14:id>
        </ext>
      </extLst>
    </cfRule>
  </conditionalFormatting>
  <conditionalFormatting sqref="P124:P129">
    <cfRule type="dataBar" priority="68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{2519C6C1-F07B-4851-A3E2-2A3908EEC93E}</x14:id>
        </ext>
      </extLst>
    </cfRule>
  </conditionalFormatting>
  <conditionalFormatting sqref="B124:B129">
    <cfRule type="dataBar" priority="153">
      <dataBar>
        <cfvo type="num" val="0"/>
        <cfvo type="num" val="$B$129"/>
        <color rgb="FF638EC6"/>
      </dataBar>
      <extLst>
        <ext xmlns:x14="http://schemas.microsoft.com/office/spreadsheetml/2009/9/main" uri="{B025F937-C7B1-47D3-B67F-A62EFF666E3E}">
          <x14:id>{4FFAE6AE-9D3D-490F-9C10-32BE1E76F204}</x14:id>
        </ext>
      </extLst>
    </cfRule>
  </conditionalFormatting>
  <conditionalFormatting sqref="F120">
    <cfRule type="dataBar" priority="59">
      <dataBar>
        <cfvo type="num" val="0"/>
        <cfvo type="num" val="1"/>
        <color rgb="FF63C384"/>
      </dataBar>
      <extLst>
        <ext xmlns:x14="http://schemas.microsoft.com/office/spreadsheetml/2009/9/main" uri="{B025F937-C7B1-47D3-B67F-A62EFF666E3E}">
          <x14:id>{97141DB6-3109-4A84-8E3B-B6A4E942EC23}</x14:id>
        </ext>
      </extLst>
    </cfRule>
  </conditionalFormatting>
  <conditionalFormatting sqref="I124:I129">
    <cfRule type="dataBar" priority="58">
      <dataBar>
        <cfvo type="num" val="0"/>
        <cfvo type="num" val="$I$129"/>
        <color rgb="FF63C384"/>
      </dataBar>
      <extLst>
        <ext xmlns:x14="http://schemas.microsoft.com/office/spreadsheetml/2009/9/main" uri="{B025F937-C7B1-47D3-B67F-A62EFF666E3E}">
          <x14:id>{E413BD52-0413-4AAD-913C-914C5B443AC6}</x14:id>
        </ext>
      </extLst>
    </cfRule>
  </conditionalFormatting>
  <conditionalFormatting sqref="L124:L129">
    <cfRule type="dataBar" priority="57">
      <dataBar>
        <cfvo type="num" val="0"/>
        <cfvo type="num" val="$L$129"/>
        <color rgb="FF63C384"/>
      </dataBar>
      <extLst>
        <ext xmlns:x14="http://schemas.microsoft.com/office/spreadsheetml/2009/9/main" uri="{B025F937-C7B1-47D3-B67F-A62EFF666E3E}">
          <x14:id>{CEC34F52-8FDA-4E11-99DD-09BE5D3AE3BB}</x14:id>
        </ext>
      </extLst>
    </cfRule>
  </conditionalFormatting>
  <conditionalFormatting sqref="O124:O129">
    <cfRule type="dataBar" priority="56">
      <dataBar>
        <cfvo type="num" val="0"/>
        <cfvo type="num" val="$O$129"/>
        <color rgb="FF63C384"/>
      </dataBar>
      <extLst>
        <ext xmlns:x14="http://schemas.microsoft.com/office/spreadsheetml/2009/9/main" uri="{B025F937-C7B1-47D3-B67F-A62EFF666E3E}">
          <x14:id>{099B9E8E-9FAC-42C8-8A47-1654F958BAF1}</x14:id>
        </ext>
      </extLst>
    </cfRule>
  </conditionalFormatting>
  <conditionalFormatting sqref="L120">
    <cfRule type="dataBar" priority="55">
      <dataBar>
        <cfvo type="num" val="0"/>
        <cfvo type="num" val="1"/>
        <color rgb="FF63C384"/>
      </dataBar>
      <extLst>
        <ext xmlns:x14="http://schemas.microsoft.com/office/spreadsheetml/2009/9/main" uri="{B025F937-C7B1-47D3-B67F-A62EFF666E3E}">
          <x14:id>{9EA24014-0C2E-4CF6-A1DD-15982631B52B}</x14:id>
        </ext>
      </extLst>
    </cfRule>
  </conditionalFormatting>
  <conditionalFormatting sqref="L116:L120">
    <cfRule type="dataBar" priority="54">
      <dataBar>
        <cfvo type="num" val="0"/>
        <cfvo type="num" val="$L$120"/>
        <color rgb="FF63C384"/>
      </dataBar>
      <extLst>
        <ext xmlns:x14="http://schemas.microsoft.com/office/spreadsheetml/2009/9/main" uri="{B025F937-C7B1-47D3-B67F-A62EFF666E3E}">
          <x14:id>{4C39B3F6-AF2B-438D-8E57-25A57A824E1C}</x14:id>
        </ext>
      </extLst>
    </cfRule>
  </conditionalFormatting>
  <conditionalFormatting sqref="I120">
    <cfRule type="dataBar" priority="53">
      <dataBar>
        <cfvo type="num" val="0"/>
        <cfvo type="num" val="1"/>
        <color rgb="FF63C384"/>
      </dataBar>
      <extLst>
        <ext xmlns:x14="http://schemas.microsoft.com/office/spreadsheetml/2009/9/main" uri="{B025F937-C7B1-47D3-B67F-A62EFF666E3E}">
          <x14:id>{0AE0C6A9-BEB4-4413-9064-EE20B7489C69}</x14:id>
        </ext>
      </extLst>
    </cfRule>
  </conditionalFormatting>
  <conditionalFormatting sqref="C116:C120">
    <cfRule type="dataBar" priority="52">
      <dataBar>
        <cfvo type="num" val="0"/>
        <cfvo type="num" val="0"/>
        <color rgb="FF63C384"/>
      </dataBar>
      <extLst>
        <ext xmlns:x14="http://schemas.microsoft.com/office/spreadsheetml/2009/9/main" uri="{B025F937-C7B1-47D3-B67F-A62EFF666E3E}">
          <x14:id>{EFBF07AA-9BE5-4783-B3B2-190790783356}</x14:id>
        </ext>
      </extLst>
    </cfRule>
  </conditionalFormatting>
  <conditionalFormatting sqref="C124:C129">
    <cfRule type="dataBar" priority="50">
      <dataBar>
        <cfvo type="num" val="0"/>
        <cfvo type="num" val="$C$129"/>
        <color rgb="FF63C384"/>
      </dataBar>
      <extLst>
        <ext xmlns:x14="http://schemas.microsoft.com/office/spreadsheetml/2009/9/main" uri="{B025F937-C7B1-47D3-B67F-A62EFF666E3E}">
          <x14:id>{E8D0BA76-FE3E-496C-A08A-B8E7E8817057}</x14:id>
        </ext>
      </extLst>
    </cfRule>
  </conditionalFormatting>
  <conditionalFormatting sqref="L50 L87">
    <cfRule type="dataBar" priority="154">
      <dataBar>
        <cfvo type="min"/>
        <cfvo type="num" val="1"/>
        <color rgb="FF63C384"/>
      </dataBar>
      <extLst>
        <ext xmlns:x14="http://schemas.microsoft.com/office/spreadsheetml/2009/9/main" uri="{B025F937-C7B1-47D3-B67F-A62EFF666E3E}">
          <x14:id>{8D41D7B5-85FA-4A69-98A7-5966697600AB}</x14:id>
        </ext>
      </extLst>
    </cfRule>
  </conditionalFormatting>
  <conditionalFormatting sqref="I43">
    <cfRule type="dataBar" priority="45">
      <dataBar>
        <cfvo type="num" val="0"/>
        <cfvo type="num" val="1"/>
        <color rgb="FF63C384"/>
      </dataBar>
      <extLst>
        <ext xmlns:x14="http://schemas.microsoft.com/office/spreadsheetml/2009/9/main" uri="{B025F937-C7B1-47D3-B67F-A62EFF666E3E}">
          <x14:id>{5E35F3F4-252F-4913-8387-CC6E4B2A2E27}</x14:id>
        </ext>
      </extLst>
    </cfRule>
  </conditionalFormatting>
  <conditionalFormatting sqref="I43">
    <cfRule type="dataBar" priority="44">
      <dataBar>
        <cfvo type="num" val="0"/>
        <cfvo type="num" val="1"/>
        <color rgb="FF63C384"/>
      </dataBar>
      <extLst>
        <ext xmlns:x14="http://schemas.microsoft.com/office/spreadsheetml/2009/9/main" uri="{B025F937-C7B1-47D3-B67F-A62EFF666E3E}">
          <x14:id>{43DD3994-F241-42C9-977B-6072D19F5539}</x14:id>
        </ext>
      </extLst>
    </cfRule>
  </conditionalFormatting>
  <conditionalFormatting sqref="E6:E8">
    <cfRule type="dataBar" priority="4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{9BC95C78-66F2-4FAE-949E-D68AA8D9333B}</x14:id>
        </ext>
      </extLst>
    </cfRule>
  </conditionalFormatting>
  <conditionalFormatting sqref="E6:E8">
    <cfRule type="dataBar" priority="39">
      <dataBar>
        <cfvo type="num" val="0"/>
        <cfvo type="num" val="$E$8"/>
        <color rgb="FF638EC6"/>
      </dataBar>
      <extLst>
        <ext xmlns:x14="http://schemas.microsoft.com/office/spreadsheetml/2009/9/main" uri="{B025F937-C7B1-47D3-B67F-A62EFF666E3E}">
          <x14:id>{5F5672BD-5AAC-477B-B26E-909542EFC52D}</x14:id>
        </ext>
      </extLst>
    </cfRule>
  </conditionalFormatting>
  <conditionalFormatting sqref="G6:G8">
    <cfRule type="dataBar" priority="3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{193DBB19-C313-4251-8CE9-91B070DB5202}</x14:id>
        </ext>
      </extLst>
    </cfRule>
  </conditionalFormatting>
  <conditionalFormatting sqref="G6:G8">
    <cfRule type="dataBar" priority="37">
      <dataBar>
        <cfvo type="num" val="0"/>
        <cfvo type="num" val="$G$8"/>
        <color rgb="FF638EC6"/>
      </dataBar>
      <extLst>
        <ext xmlns:x14="http://schemas.microsoft.com/office/spreadsheetml/2009/9/main" uri="{B025F937-C7B1-47D3-B67F-A62EFF666E3E}">
          <x14:id>{4999E5C0-6276-4C6E-8DB5-A96997B28F33}</x14:id>
        </ext>
      </extLst>
    </cfRule>
  </conditionalFormatting>
  <conditionalFormatting sqref="B145:J146 C144:J144">
    <cfRule type="containsBlanks" dxfId="194" priority="6" stopIfTrue="1">
      <formula>LEN(TRIM(B144))=0</formula>
    </cfRule>
  </conditionalFormatting>
  <conditionalFormatting sqref="B133:J137">
    <cfRule type="containsBlanks" dxfId="193" priority="8" stopIfTrue="1">
      <formula>LEN(TRIM(B133))=0</formula>
    </cfRule>
  </conditionalFormatting>
  <conditionalFormatting sqref="F141:F146">
    <cfRule type="dataBar" priority="20">
      <dataBar>
        <cfvo type="num" val="0"/>
        <cfvo type="num" val="$F$146"/>
        <color rgb="FF63C384"/>
      </dataBar>
      <extLst>
        <ext xmlns:x14="http://schemas.microsoft.com/office/spreadsheetml/2009/9/main" uri="{B025F937-C7B1-47D3-B67F-A62EFF666E3E}">
          <x14:id>{ADEA4D1D-CE04-4734-93F7-A584E7EE0941}</x14:id>
        </ext>
      </extLst>
    </cfRule>
  </conditionalFormatting>
  <conditionalFormatting sqref="F133:F137">
    <cfRule type="dataBar" priority="19">
      <dataBar>
        <cfvo type="num" val="0"/>
        <cfvo type="num" val="$F$96"/>
        <color rgb="FF63C384"/>
      </dataBar>
      <extLst>
        <ext xmlns:x14="http://schemas.microsoft.com/office/spreadsheetml/2009/9/main" uri="{B025F937-C7B1-47D3-B67F-A62EFF666E3E}">
          <x14:id>{5F918A23-EA62-4A54-A535-C25DFBAFFCCE}</x14:id>
        </ext>
      </extLst>
    </cfRule>
  </conditionalFormatting>
  <conditionalFormatting sqref="I133:I137">
    <cfRule type="dataBar" priority="18">
      <dataBar>
        <cfvo type="num" val="0"/>
        <cfvo type="num" val="$I$137"/>
        <color rgb="FF63C384"/>
      </dataBar>
      <extLst>
        <ext xmlns:x14="http://schemas.microsoft.com/office/spreadsheetml/2009/9/main" uri="{B025F937-C7B1-47D3-B67F-A62EFF666E3E}">
          <x14:id>{6C6C77B6-01A5-4885-88D6-BD7B050FEE45}</x14:id>
        </ext>
      </extLst>
    </cfRule>
  </conditionalFormatting>
  <conditionalFormatting sqref="B133:B137">
    <cfRule type="dataBar" priority="21">
      <dataBar>
        <cfvo type="num" val="0"/>
        <cfvo type="num" val="$B$137"/>
        <color rgb="FF638EC6"/>
      </dataBar>
      <extLst>
        <ext xmlns:x14="http://schemas.microsoft.com/office/spreadsheetml/2009/9/main" uri="{B025F937-C7B1-47D3-B67F-A62EFF666E3E}">
          <x14:id>{4392D838-FCD4-4CF0-A188-ACBF87BD8AAC}</x14:id>
        </ext>
      </extLst>
    </cfRule>
  </conditionalFormatting>
  <conditionalFormatting sqref="D133:D137">
    <cfRule type="dataBar" priority="22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{A1DA3D02-556E-4E71-889E-C6F2ABA57C44}</x14:id>
        </ext>
      </extLst>
    </cfRule>
  </conditionalFormatting>
  <conditionalFormatting sqref="E133:E137">
    <cfRule type="dataBar" priority="23">
      <dataBar>
        <cfvo type="num" val="0"/>
        <cfvo type="num" val="$E$137"/>
        <color rgb="FF638EC6"/>
      </dataBar>
      <extLst>
        <ext xmlns:x14="http://schemas.microsoft.com/office/spreadsheetml/2009/9/main" uri="{B025F937-C7B1-47D3-B67F-A62EFF666E3E}">
          <x14:id>{D63E39DD-A271-433F-9ADA-8ACDA36B1419}</x14:id>
        </ext>
      </extLst>
    </cfRule>
  </conditionalFormatting>
  <conditionalFormatting sqref="H133:H137">
    <cfRule type="dataBar" priority="24">
      <dataBar>
        <cfvo type="num" val="0"/>
        <cfvo type="num" val="$H$137"/>
        <color rgb="FF638EC6"/>
      </dataBar>
      <extLst>
        <ext xmlns:x14="http://schemas.microsoft.com/office/spreadsheetml/2009/9/main" uri="{B025F937-C7B1-47D3-B67F-A62EFF666E3E}">
          <x14:id>{2DC66E2E-999B-4744-A885-620D0170C5AE}</x14:id>
        </ext>
      </extLst>
    </cfRule>
  </conditionalFormatting>
  <conditionalFormatting sqref="G133:G137">
    <cfRule type="dataBar" priority="25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{B37C84E6-D53D-4A1F-9DC3-FE4A6D6C7295}</x14:id>
        </ext>
      </extLst>
    </cfRule>
  </conditionalFormatting>
  <conditionalFormatting sqref="J133:J137">
    <cfRule type="dataBar" priority="26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{68502791-1F43-4237-B43B-3B277BC46E8F}</x14:id>
        </ext>
      </extLst>
    </cfRule>
  </conditionalFormatting>
  <conditionalFormatting sqref="D141:D146">
    <cfRule type="dataBar" priority="13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{111F96C5-517C-4C13-9F8D-5F847B896DDD}</x14:id>
        </ext>
      </extLst>
    </cfRule>
  </conditionalFormatting>
  <conditionalFormatting sqref="E141:E146">
    <cfRule type="dataBar" priority="14">
      <dataBar>
        <cfvo type="num" val="0"/>
        <cfvo type="num" val="$E$146"/>
        <color rgb="FF638EC6"/>
      </dataBar>
      <extLst>
        <ext xmlns:x14="http://schemas.microsoft.com/office/spreadsheetml/2009/9/main" uri="{B025F937-C7B1-47D3-B67F-A62EFF666E3E}">
          <x14:id>{269AEA89-436D-4736-8CC7-FBD4B1AE7D99}</x14:id>
        </ext>
      </extLst>
    </cfRule>
  </conditionalFormatting>
  <conditionalFormatting sqref="H141:H146">
    <cfRule type="dataBar" priority="15">
      <dataBar>
        <cfvo type="num" val="0"/>
        <cfvo type="num" val="$H$146"/>
        <color rgb="FF638EC6"/>
      </dataBar>
      <extLst>
        <ext xmlns:x14="http://schemas.microsoft.com/office/spreadsheetml/2009/9/main" uri="{B025F937-C7B1-47D3-B67F-A62EFF666E3E}">
          <x14:id>{3F548D24-967E-4BB8-B677-8CC04114900B}</x14:id>
        </ext>
      </extLst>
    </cfRule>
  </conditionalFormatting>
  <conditionalFormatting sqref="G141:G146">
    <cfRule type="dataBar" priority="16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{A5AC05CE-6746-4284-9566-B2829F8424E4}</x14:id>
        </ext>
      </extLst>
    </cfRule>
  </conditionalFormatting>
  <conditionalFormatting sqref="J141:J146">
    <cfRule type="dataBar" priority="17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{AC85F0C5-6608-4E2C-A80A-8753F6D75C11}</x14:id>
        </ext>
      </extLst>
    </cfRule>
  </conditionalFormatting>
  <conditionalFormatting sqref="B142:B146">
    <cfRule type="dataBar" priority="27">
      <dataBar>
        <cfvo type="num" val="0"/>
        <cfvo type="num" val="$B$146"/>
        <color rgb="FF638EC6"/>
      </dataBar>
      <extLst>
        <ext xmlns:x14="http://schemas.microsoft.com/office/spreadsheetml/2009/9/main" uri="{B025F937-C7B1-47D3-B67F-A62EFF666E3E}">
          <x14:id>{D30B8951-7EF5-43A2-B104-47CC71E1038C}</x14:id>
        </ext>
      </extLst>
    </cfRule>
  </conditionalFormatting>
  <conditionalFormatting sqref="F137">
    <cfRule type="dataBar" priority="12">
      <dataBar>
        <cfvo type="num" val="0"/>
        <cfvo type="num" val="1"/>
        <color rgb="FF63C384"/>
      </dataBar>
      <extLst>
        <ext xmlns:x14="http://schemas.microsoft.com/office/spreadsheetml/2009/9/main" uri="{B025F937-C7B1-47D3-B67F-A62EFF666E3E}">
          <x14:id>{0952EF99-9403-42FF-A506-10522E3CAC1A}</x14:id>
        </ext>
      </extLst>
    </cfRule>
  </conditionalFormatting>
  <conditionalFormatting sqref="I141:I146">
    <cfRule type="dataBar" priority="11">
      <dataBar>
        <cfvo type="num" val="0"/>
        <cfvo type="num" val="$I$146"/>
        <color rgb="FF63C384"/>
      </dataBar>
      <extLst>
        <ext xmlns:x14="http://schemas.microsoft.com/office/spreadsheetml/2009/9/main" uri="{B025F937-C7B1-47D3-B67F-A62EFF666E3E}">
          <x14:id>{79A43C47-F698-4917-AABF-5C0A54894528}</x14:id>
        </ext>
      </extLst>
    </cfRule>
  </conditionalFormatting>
  <conditionalFormatting sqref="I137">
    <cfRule type="dataBar" priority="10">
      <dataBar>
        <cfvo type="num" val="0"/>
        <cfvo type="num" val="1"/>
        <color rgb="FF63C384"/>
      </dataBar>
      <extLst>
        <ext xmlns:x14="http://schemas.microsoft.com/office/spreadsheetml/2009/9/main" uri="{B025F937-C7B1-47D3-B67F-A62EFF666E3E}">
          <x14:id>{040BFADD-EB19-4526-8A67-C3423196A9E4}</x14:id>
        </ext>
      </extLst>
    </cfRule>
  </conditionalFormatting>
  <conditionalFormatting sqref="C133:C137">
    <cfRule type="dataBar" priority="9">
      <dataBar>
        <cfvo type="num" val="0"/>
        <cfvo type="num" val="$C$137"/>
        <color rgb="FF63C384"/>
      </dataBar>
      <extLst>
        <ext xmlns:x14="http://schemas.microsoft.com/office/spreadsheetml/2009/9/main" uri="{B025F937-C7B1-47D3-B67F-A62EFF666E3E}">
          <x14:id>{4C0A7C2C-528B-4E7B-AD1A-3978A7EC3E1D}</x14:id>
        </ext>
      </extLst>
    </cfRule>
  </conditionalFormatting>
  <conditionalFormatting sqref="C141:C146">
    <cfRule type="dataBar" priority="7">
      <dataBar>
        <cfvo type="num" val="0"/>
        <cfvo type="num" val="$C$146"/>
        <color rgb="FF63C384"/>
      </dataBar>
      <extLst>
        <ext xmlns:x14="http://schemas.microsoft.com/office/spreadsheetml/2009/9/main" uri="{B025F937-C7B1-47D3-B67F-A62EFF666E3E}">
          <x14:id>{9C7B5DD3-1B8F-4255-8071-AC4EEC75BF9A}</x14:id>
        </ext>
      </extLst>
    </cfRule>
  </conditionalFormatting>
  <conditionalFormatting sqref="B111">
    <cfRule type="dataBar" priority="2">
      <dataBar>
        <cfvo type="num" val="0"/>
        <cfvo type="num" val="$B$108"/>
        <color rgb="FF638EC6"/>
      </dataBar>
      <extLst>
        <ext xmlns:x14="http://schemas.microsoft.com/office/spreadsheetml/2009/9/main" uri="{B025F937-C7B1-47D3-B67F-A62EFF666E3E}">
          <x14:id>{FCB362FC-D807-4F78-8405-4A77815BA3C1}</x14:id>
        </ext>
      </extLst>
    </cfRule>
  </conditionalFormatting>
  <conditionalFormatting sqref="C111">
    <cfRule type="dataBar" priority="3">
      <dataBar>
        <cfvo type="min"/>
        <cfvo type="num" val="1"/>
        <color rgb="FF63C384"/>
      </dataBar>
      <extLst>
        <ext xmlns:x14="http://schemas.microsoft.com/office/spreadsheetml/2009/9/main" uri="{B025F937-C7B1-47D3-B67F-A62EFF666E3E}">
          <x14:id>{0E8CA081-55EA-4244-A745-7B4840AAF16C}</x14:id>
        </ext>
      </extLst>
    </cfRule>
  </conditionalFormatting>
  <conditionalFormatting sqref="D19:D32">
    <cfRule type="dataBar" priority="156">
      <dataBar>
        <cfvo type="min"/>
        <cfvo type="num" val="1"/>
        <color rgb="FF63C384"/>
      </dataBar>
      <extLst>
        <ext xmlns:x14="http://schemas.microsoft.com/office/spreadsheetml/2009/9/main" uri="{B025F937-C7B1-47D3-B67F-A62EFF666E3E}">
          <x14:id>{7B200F41-C821-425C-A89C-7BD7EB180F94}</x14:id>
        </ext>
      </extLst>
    </cfRule>
  </conditionalFormatting>
  <conditionalFormatting sqref="B19:B32">
    <cfRule type="dataBar" priority="159">
      <dataBar>
        <cfvo type="min"/>
        <cfvo type="num" val="$B$32"/>
        <color rgb="FF638EC6"/>
      </dataBar>
      <extLst>
        <ext xmlns:x14="http://schemas.microsoft.com/office/spreadsheetml/2009/9/main" uri="{B025F937-C7B1-47D3-B67F-A62EFF666E3E}">
          <x14:id>{7F6BB30B-86C7-4190-9884-C06F08BC868B}</x14:id>
        </ext>
      </extLst>
    </cfRule>
  </conditionalFormatting>
  <conditionalFormatting sqref="C19:C32">
    <cfRule type="dataBar" priority="161">
      <dataBar>
        <cfvo type="min"/>
        <cfvo type="num" val="$C$32"/>
        <color rgb="FF638EC6"/>
      </dataBar>
      <extLst>
        <ext xmlns:x14="http://schemas.microsoft.com/office/spreadsheetml/2009/9/main" uri="{B025F937-C7B1-47D3-B67F-A62EFF666E3E}">
          <x14:id>{EC1B1BD7-8964-4C5F-A62C-54384E21F681}</x14:id>
        </ext>
      </extLst>
    </cfRule>
  </conditionalFormatting>
  <conditionalFormatting sqref="E19:E32">
    <cfRule type="dataBar" priority="163">
      <dataBar>
        <cfvo type="min"/>
        <cfvo type="num" val="$E$32"/>
        <color rgb="FF638EC6"/>
      </dataBar>
      <extLst>
        <ext xmlns:x14="http://schemas.microsoft.com/office/spreadsheetml/2009/9/main" uri="{B025F937-C7B1-47D3-B67F-A62EFF666E3E}">
          <x14:id>{EAAFC9AE-F5DD-40A2-B9E2-6BC1854F78D6}</x14:id>
        </ext>
      </extLst>
    </cfRule>
  </conditionalFormatting>
  <conditionalFormatting sqref="H19:H32">
    <cfRule type="dataBar" priority="165">
      <dataBar>
        <cfvo type="min"/>
        <cfvo type="num" val="$H$32"/>
        <color rgb="FF638EC6"/>
      </dataBar>
      <extLst>
        <ext xmlns:x14="http://schemas.microsoft.com/office/spreadsheetml/2009/9/main" uri="{B025F937-C7B1-47D3-B67F-A62EFF666E3E}">
          <x14:id>{139A77C0-D3DE-4C65-BF67-69CBC35479BA}</x14:id>
        </ext>
      </extLst>
    </cfRule>
  </conditionalFormatting>
  <conditionalFormatting sqref="F19:F32">
    <cfRule type="dataBar" priority="169">
      <dataBar>
        <cfvo type="num" val="0"/>
        <cfvo type="num" val="$F$32"/>
        <color rgb="FF638EC6"/>
      </dataBar>
      <extLst>
        <ext xmlns:x14="http://schemas.microsoft.com/office/spreadsheetml/2009/9/main" uri="{B025F937-C7B1-47D3-B67F-A62EFF666E3E}">
          <x14:id>{6036AE00-A661-41CC-9D22-EE3D7CA9ABCD}</x14:id>
        </ext>
      </extLst>
    </cfRule>
  </conditionalFormatting>
  <conditionalFormatting sqref="O36:O45 O47:O48">
    <cfRule type="dataBar" priority="170">
      <dataBar>
        <cfvo type="min"/>
        <cfvo type="num" val="1"/>
        <color rgb="FF63C384"/>
      </dataBar>
      <extLst>
        <ext xmlns:x14="http://schemas.microsoft.com/office/spreadsheetml/2009/9/main" uri="{B025F937-C7B1-47D3-B67F-A62EFF666E3E}">
          <x14:id>{82A12F6A-91B9-44BD-9E1E-7B5ADC8AD446}</x14:id>
        </ext>
      </extLst>
    </cfRule>
  </conditionalFormatting>
  <conditionalFormatting sqref="L36:L49">
    <cfRule type="dataBar" priority="172">
      <dataBar>
        <cfvo type="min"/>
        <cfvo type="num" val="1"/>
        <color rgb="FF63C384"/>
      </dataBar>
      <extLst>
        <ext xmlns:x14="http://schemas.microsoft.com/office/spreadsheetml/2009/9/main" uri="{B025F937-C7B1-47D3-B67F-A62EFF666E3E}">
          <x14:id>{2DBC53A6-9BDA-4133-9F39-3CEB41DB697B}</x14:id>
        </ext>
      </extLst>
    </cfRule>
  </conditionalFormatting>
  <conditionalFormatting sqref="B36:B49">
    <cfRule type="dataBar" priority="174">
      <dataBar>
        <cfvo type="min"/>
        <cfvo type="num" val="$B$49"/>
        <color rgb="FF638EC6"/>
      </dataBar>
      <extLst>
        <ext xmlns:x14="http://schemas.microsoft.com/office/spreadsheetml/2009/9/main" uri="{B025F937-C7B1-47D3-B67F-A62EFF666E3E}">
          <x14:id>{3AFE11F0-3F3C-4723-8D61-25E09A5D672F}</x14:id>
        </ext>
      </extLst>
    </cfRule>
  </conditionalFormatting>
  <conditionalFormatting sqref="D36:D49">
    <cfRule type="dataBar" priority="176">
      <dataBar>
        <cfvo type="min"/>
        <cfvo type="num" val="$D$49"/>
        <color rgb="FF638EC6"/>
      </dataBar>
      <extLst>
        <ext xmlns:x14="http://schemas.microsoft.com/office/spreadsheetml/2009/9/main" uri="{B025F937-C7B1-47D3-B67F-A62EFF666E3E}">
          <x14:id>{E97690E1-04B6-4FE5-9ACF-CB5EB0E028D9}</x14:id>
        </ext>
      </extLst>
    </cfRule>
  </conditionalFormatting>
  <conditionalFormatting sqref="E36:E49">
    <cfRule type="dataBar" priority="178">
      <dataBar>
        <cfvo type="min"/>
        <cfvo type="num" val="$E$49"/>
        <color rgb="FF638EC6"/>
      </dataBar>
      <extLst>
        <ext xmlns:x14="http://schemas.microsoft.com/office/spreadsheetml/2009/9/main" uri="{B025F937-C7B1-47D3-B67F-A62EFF666E3E}">
          <x14:id>{04A63916-B598-45E1-87A8-964A64AD0012}</x14:id>
        </ext>
      </extLst>
    </cfRule>
  </conditionalFormatting>
  <conditionalFormatting sqref="G36:G49">
    <cfRule type="dataBar" priority="180">
      <dataBar>
        <cfvo type="min"/>
        <cfvo type="num" val="$G$49"/>
        <color rgb="FF638EC6"/>
      </dataBar>
      <extLst>
        <ext xmlns:x14="http://schemas.microsoft.com/office/spreadsheetml/2009/9/main" uri="{B025F937-C7B1-47D3-B67F-A62EFF666E3E}">
          <x14:id>{E1664D20-DB69-4097-8A87-6C18E80D9F74}</x14:id>
        </ext>
      </extLst>
    </cfRule>
  </conditionalFormatting>
  <conditionalFormatting sqref="H36:H49">
    <cfRule type="dataBar" priority="182">
      <dataBar>
        <cfvo type="min"/>
        <cfvo type="num" val="$H$49"/>
        <color rgb="FF638EC6"/>
      </dataBar>
      <extLst>
        <ext xmlns:x14="http://schemas.microsoft.com/office/spreadsheetml/2009/9/main" uri="{B025F937-C7B1-47D3-B67F-A62EFF666E3E}">
          <x14:id>{07B86A09-667E-4E3B-88A7-7A99112EBBC7}</x14:id>
        </ext>
      </extLst>
    </cfRule>
  </conditionalFormatting>
  <conditionalFormatting sqref="N36:N49">
    <cfRule type="dataBar" priority="184">
      <dataBar>
        <cfvo type="min"/>
        <cfvo type="num" val="$N$49"/>
        <color rgb="FF638EC6"/>
      </dataBar>
      <extLst>
        <ext xmlns:x14="http://schemas.microsoft.com/office/spreadsheetml/2009/9/main" uri="{B025F937-C7B1-47D3-B67F-A62EFF666E3E}">
          <x14:id>{9D530315-09DD-4B26-9A0A-1834AEF925CF}</x14:id>
        </ext>
      </extLst>
    </cfRule>
  </conditionalFormatting>
  <conditionalFormatting sqref="P36:P49">
    <cfRule type="dataBar" priority="186">
      <dataBar>
        <cfvo type="min"/>
        <cfvo type="num" val="$P$49"/>
        <color rgb="FF638EC6"/>
      </dataBar>
      <extLst>
        <ext xmlns:x14="http://schemas.microsoft.com/office/spreadsheetml/2009/9/main" uri="{B025F937-C7B1-47D3-B67F-A62EFF666E3E}">
          <x14:id>{E685B19C-8A6D-483D-92C8-609175FF75A6}</x14:id>
        </ext>
      </extLst>
    </cfRule>
  </conditionalFormatting>
  <conditionalFormatting sqref="J36:J49">
    <cfRule type="dataBar" priority="191">
      <dataBar>
        <cfvo type="min"/>
        <cfvo type="num" val="$G$49"/>
        <color rgb="FF638EC6"/>
      </dataBar>
      <extLst>
        <ext xmlns:x14="http://schemas.microsoft.com/office/spreadsheetml/2009/9/main" uri="{B025F937-C7B1-47D3-B67F-A62EFF666E3E}">
          <x14:id>{7FB3EE4F-5776-47B7-B5B0-73A3AB48C476}</x14:id>
        </ext>
      </extLst>
    </cfRule>
  </conditionalFormatting>
  <conditionalFormatting sqref="K36:K39 K41:K49">
    <cfRule type="dataBar" priority="193">
      <dataBar>
        <cfvo type="min"/>
        <cfvo type="num" val="$K$49"/>
        <color rgb="FF638EC6"/>
      </dataBar>
      <extLst>
        <ext xmlns:x14="http://schemas.microsoft.com/office/spreadsheetml/2009/9/main" uri="{B025F937-C7B1-47D3-B67F-A62EFF666E3E}">
          <x14:id>{E55B3A28-E5EE-4F61-9968-602CA104C907}</x14:id>
        </ext>
      </extLst>
    </cfRule>
  </conditionalFormatting>
  <conditionalFormatting sqref="M36:M49">
    <cfRule type="dataBar" priority="196">
      <dataBar>
        <cfvo type="num" val="0"/>
        <cfvo type="num" val="$M$49"/>
        <color rgb="FF638EC6"/>
      </dataBar>
      <extLst>
        <ext xmlns:x14="http://schemas.microsoft.com/office/spreadsheetml/2009/9/main" uri="{B025F937-C7B1-47D3-B67F-A62EFF666E3E}">
          <x14:id>{76A016FB-B1F7-48BC-836B-EC9DDEDFA928}</x14:id>
        </ext>
      </extLst>
    </cfRule>
  </conditionalFormatting>
  <conditionalFormatting sqref="F53:F66">
    <cfRule type="dataBar" priority="199">
      <dataBar>
        <cfvo type="num" val="0"/>
        <cfvo type="num" val="$F$66"/>
        <color rgb="FF63C384"/>
      </dataBar>
      <extLst>
        <ext xmlns:x14="http://schemas.microsoft.com/office/spreadsheetml/2009/9/main" uri="{B025F937-C7B1-47D3-B67F-A62EFF666E3E}">
          <x14:id>{9B22D719-F6A4-438D-BE40-80D81A2C9ACD}</x14:id>
        </ext>
      </extLst>
    </cfRule>
  </conditionalFormatting>
  <conditionalFormatting sqref="O53:O66">
    <cfRule type="dataBar" priority="201">
      <dataBar>
        <cfvo type="num" val="0"/>
        <cfvo type="num" val="$O$66"/>
        <color rgb="FF63C384"/>
      </dataBar>
      <extLst>
        <ext xmlns:x14="http://schemas.microsoft.com/office/spreadsheetml/2009/9/main" uri="{B025F937-C7B1-47D3-B67F-A62EFF666E3E}">
          <x14:id>{279796C3-B459-4DFC-8B10-03B2BBE30D86}</x14:id>
        </ext>
      </extLst>
    </cfRule>
  </conditionalFormatting>
  <conditionalFormatting sqref="L53:L66">
    <cfRule type="dataBar" priority="203">
      <dataBar>
        <cfvo type="num" val="0"/>
        <cfvo type="num" val="$L$66"/>
        <color rgb="FF63C384"/>
      </dataBar>
      <extLst>
        <ext xmlns:x14="http://schemas.microsoft.com/office/spreadsheetml/2009/9/main" uri="{B025F937-C7B1-47D3-B67F-A62EFF666E3E}">
          <x14:id>{BD49E578-F1C3-4382-AF48-8D400B7F1862}</x14:id>
        </ext>
      </extLst>
    </cfRule>
  </conditionalFormatting>
  <conditionalFormatting sqref="I53:I66">
    <cfRule type="dataBar" priority="205">
      <dataBar>
        <cfvo type="num" val="0"/>
        <cfvo type="num" val="$I$66"/>
        <color rgb="FF63C384"/>
      </dataBar>
      <extLst>
        <ext xmlns:x14="http://schemas.microsoft.com/office/spreadsheetml/2009/9/main" uri="{B025F937-C7B1-47D3-B67F-A62EFF666E3E}">
          <x14:id>{1ED217D7-29B8-4763-A25F-4065A81DC27C}</x14:id>
        </ext>
      </extLst>
    </cfRule>
  </conditionalFormatting>
  <conditionalFormatting sqref="B53:B66">
    <cfRule type="dataBar" priority="209">
      <dataBar>
        <cfvo type="num" val="0"/>
        <cfvo type="num" val="$B$66"/>
        <color rgb="FF638EC6"/>
      </dataBar>
      <extLst>
        <ext xmlns:x14="http://schemas.microsoft.com/office/spreadsheetml/2009/9/main" uri="{B025F937-C7B1-47D3-B67F-A62EFF666E3E}">
          <x14:id>{6C18AF05-1563-4A67-99C6-168D4F47D16C}</x14:id>
        </ext>
      </extLst>
    </cfRule>
  </conditionalFormatting>
  <conditionalFormatting sqref="D53:D66">
    <cfRule type="dataBar" priority="211">
      <dataBar>
        <cfvo type="num" val="0"/>
        <cfvo type="num" val="$D$66"/>
        <color rgb="FF638EC6"/>
      </dataBar>
      <extLst>
        <ext xmlns:x14="http://schemas.microsoft.com/office/spreadsheetml/2009/9/main" uri="{B025F937-C7B1-47D3-B67F-A62EFF666E3E}">
          <x14:id>{DF938399-DF42-4731-80D6-32493ADBE92D}</x14:id>
        </ext>
      </extLst>
    </cfRule>
  </conditionalFormatting>
  <conditionalFormatting sqref="E53:E66">
    <cfRule type="dataBar" priority="213">
      <dataBar>
        <cfvo type="num" val="0"/>
        <cfvo type="num" val="$E$66"/>
        <color rgb="FF638EC6"/>
      </dataBar>
      <extLst>
        <ext xmlns:x14="http://schemas.microsoft.com/office/spreadsheetml/2009/9/main" uri="{B025F937-C7B1-47D3-B67F-A62EFF666E3E}">
          <x14:id>{E641FEFB-5FEF-42D9-825D-ED41F327F3F6}</x14:id>
        </ext>
      </extLst>
    </cfRule>
  </conditionalFormatting>
  <conditionalFormatting sqref="H53:H66">
    <cfRule type="dataBar" priority="215">
      <dataBar>
        <cfvo type="min"/>
        <cfvo type="num" val="$H$49"/>
        <color rgb="FF638EC6"/>
      </dataBar>
      <extLst>
        <ext xmlns:x14="http://schemas.microsoft.com/office/spreadsheetml/2009/9/main" uri="{B025F937-C7B1-47D3-B67F-A62EFF666E3E}">
          <x14:id>{3074413D-1289-4B44-92D6-4782225E69C4}</x14:id>
        </ext>
      </extLst>
    </cfRule>
  </conditionalFormatting>
  <conditionalFormatting sqref="K53:K66">
    <cfRule type="dataBar" priority="217">
      <dataBar>
        <cfvo type="num" val="0"/>
        <cfvo type="num" val="$K$66"/>
        <color rgb="FF638EC6"/>
      </dataBar>
      <extLst>
        <ext xmlns:x14="http://schemas.microsoft.com/office/spreadsheetml/2009/9/main" uri="{B025F937-C7B1-47D3-B67F-A62EFF666E3E}">
          <x14:id>{7F7B37EB-4960-4581-88D2-568AD125CB24}</x14:id>
        </ext>
      </extLst>
    </cfRule>
  </conditionalFormatting>
  <conditionalFormatting sqref="N53:N66">
    <cfRule type="dataBar" priority="219">
      <dataBar>
        <cfvo type="num" val="0"/>
        <cfvo type="num" val="$N$66"/>
        <color rgb="FF638EC6"/>
      </dataBar>
      <extLst>
        <ext xmlns:x14="http://schemas.microsoft.com/office/spreadsheetml/2009/9/main" uri="{B025F937-C7B1-47D3-B67F-A62EFF666E3E}">
          <x14:id>{743C2B64-B54C-4C22-A1C2-E4BE25C4309F}</x14:id>
        </ext>
      </extLst>
    </cfRule>
  </conditionalFormatting>
  <conditionalFormatting sqref="E71:E84">
    <cfRule type="dataBar" priority="221">
      <dataBar>
        <cfvo type="num" val="0"/>
        <cfvo type="num" val="$E$84"/>
        <color rgb="FF638EC6"/>
      </dataBar>
      <extLst>
        <ext xmlns:x14="http://schemas.microsoft.com/office/spreadsheetml/2009/9/main" uri="{B025F937-C7B1-47D3-B67F-A62EFF666E3E}">
          <x14:id>{3D871BFB-7D6C-490B-B050-97F921681182}</x14:id>
        </ext>
      </extLst>
    </cfRule>
  </conditionalFormatting>
  <conditionalFormatting sqref="F71:F84">
    <cfRule type="dataBar" priority="229">
      <dataBar>
        <cfvo type="num" val="0"/>
        <cfvo type="num" val="$F$84"/>
        <color rgb="FF63C384"/>
      </dataBar>
      <extLst>
        <ext xmlns:x14="http://schemas.microsoft.com/office/spreadsheetml/2009/9/main" uri="{B025F937-C7B1-47D3-B67F-A62EFF666E3E}">
          <x14:id>{A1C6B640-B462-4FAB-82BA-955C52F0F5AC}</x14:id>
        </ext>
      </extLst>
    </cfRule>
  </conditionalFormatting>
  <conditionalFormatting sqref="I71:I84">
    <cfRule type="dataBar" priority="231">
      <dataBar>
        <cfvo type="num" val="0"/>
        <cfvo type="num" val="$I$84"/>
        <color rgb="FF63C384"/>
      </dataBar>
      <extLst>
        <ext xmlns:x14="http://schemas.microsoft.com/office/spreadsheetml/2009/9/main" uri="{B025F937-C7B1-47D3-B67F-A62EFF666E3E}">
          <x14:id>{61467558-DAEF-4483-B156-56013255CB44}</x14:id>
        </ext>
      </extLst>
    </cfRule>
  </conditionalFormatting>
  <conditionalFormatting sqref="C71:C84">
    <cfRule type="dataBar" priority="233">
      <dataBar>
        <cfvo type="num" val="0"/>
        <cfvo type="num" val="$C$84"/>
        <color rgb="FF63C384"/>
      </dataBar>
      <extLst>
        <ext xmlns:x14="http://schemas.microsoft.com/office/spreadsheetml/2009/9/main" uri="{B025F937-C7B1-47D3-B67F-A62EFF666E3E}">
          <x14:id>{E1D36144-E313-48FD-B549-78492B02F166}</x14:id>
        </ext>
      </extLst>
    </cfRule>
  </conditionalFormatting>
  <conditionalFormatting sqref="B71:B84">
    <cfRule type="dataBar" priority="235">
      <dataBar>
        <cfvo type="num" val="0"/>
        <cfvo type="num" val="$B$84"/>
        <color rgb="FF638EC6"/>
      </dataBar>
      <extLst>
        <ext xmlns:x14="http://schemas.microsoft.com/office/spreadsheetml/2009/9/main" uri="{B025F937-C7B1-47D3-B67F-A62EFF666E3E}">
          <x14:id>{F3E8B470-217C-4241-B409-DF320D10AB2D}</x14:id>
        </ext>
      </extLst>
    </cfRule>
  </conditionalFormatting>
  <conditionalFormatting sqref="H71:H84">
    <cfRule type="dataBar" priority="239">
      <dataBar>
        <cfvo type="num" val="0"/>
        <cfvo type="num" val="$H$84"/>
        <color rgb="FF638EC6"/>
      </dataBar>
      <extLst>
        <ext xmlns:x14="http://schemas.microsoft.com/office/spreadsheetml/2009/9/main" uri="{B025F937-C7B1-47D3-B67F-A62EFF666E3E}">
          <x14:id>{74E329B4-1846-45C3-99E5-7EE8FD52B679}</x14:id>
        </ext>
      </extLst>
    </cfRule>
  </conditionalFormatting>
  <conditionalFormatting sqref="E156">
    <cfRule type="dataBar" priority="1">
      <dataBar>
        <cfvo type="num" val="0"/>
        <cfvo type="num" val="1"/>
        <color rgb="FF63C384"/>
      </dataBar>
    </cfRule>
  </conditionalFormatting>
  <pageMargins left="0.70866141732283472" right="0.70866141732283472" top="0.74803149606299213" bottom="0.55118110236220474" header="0.31496062992125984" footer="0.31496062992125984"/>
  <pageSetup paperSize="9" scale="61" orientation="landscape" r:id="rId1"/>
  <rowBreaks count="3" manualBreakCount="3">
    <brk id="33" max="16383" man="1"/>
    <brk id="85" max="16383" man="1"/>
    <brk id="130" max="16383" man="1"/>
  </rowBreaks>
  <drawing r:id="rId2"/>
  <tableParts count="14"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2C1880B-599E-416D-BEA2-93911288C966}">
            <x14:dataBar minLength="0" maxLength="100" negativeBarColorSameAsPositive="1" axisPosition="none">
              <x14:cfvo type="num">
                <xm:f>0</xm:f>
              </x14:cfvo>
              <x14:cfvo type="max"/>
            </x14:dataBar>
          </x14:cfRule>
          <xm:sqref>D152:D156</xm:sqref>
        </x14:conditionalFormatting>
        <x14:conditionalFormatting xmlns:xm="http://schemas.microsoft.com/office/excel/2006/main">
          <x14:cfRule type="dataBar" id="{C0AF938B-1D4F-4CBE-BF6D-9DB9D16730AB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E152:E155</xm:sqref>
        </x14:conditionalFormatting>
        <x14:conditionalFormatting xmlns:xm="http://schemas.microsoft.com/office/excel/2006/main">
          <x14:cfRule type="dataBar" id="{9DF572D9-DA64-4A06-950B-36AC1DDAB1EE}">
            <x14:dataBar minLength="0" maxLength="100" negativeBarColorSameAsPositive="1" axisPosition="none">
              <x14:cfvo type="min"/>
              <x14:cfvo type="max"/>
            </x14:dataBar>
          </x14:cfRule>
          <xm:sqref>B90:B93</xm:sqref>
        </x14:conditionalFormatting>
        <x14:conditionalFormatting xmlns:xm="http://schemas.microsoft.com/office/excel/2006/main">
          <x14:cfRule type="dataBar" id="{D696A203-5084-44AE-B916-217405200284}">
            <x14:dataBar minLength="0" maxLength="100" negativeBarColorSameAsPositive="1" axisPosition="none">
              <x14:cfvo type="min"/>
              <x14:cfvo type="max"/>
            </x14:dataBar>
          </x14:cfRule>
          <xm:sqref>B96:B100</xm:sqref>
        </x14:conditionalFormatting>
        <x14:conditionalFormatting xmlns:xm="http://schemas.microsoft.com/office/excel/2006/main">
          <x14:cfRule type="dataBar" id="{13FA7829-C0F9-4573-9B22-7787ACE0360F}">
            <x14:dataBar minLength="0" maxLength="100" negativeBarColorSameAsPositive="1" axisPosition="none">
              <x14:cfvo type="num">
                <xm:f>0</xm:f>
              </x14:cfvo>
              <x14:cfvo type="num">
                <xm:f>$F$129</xm:f>
              </x14:cfvo>
            </x14:dataBar>
          </x14:cfRule>
          <xm:sqref>F124:F129</xm:sqref>
        </x14:conditionalFormatting>
        <x14:conditionalFormatting xmlns:xm="http://schemas.microsoft.com/office/excel/2006/main">
          <x14:cfRule type="dataBar" id="{3C801D2D-C533-49BF-8C20-392A38CAB4F3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C96:C100</xm:sqref>
        </x14:conditionalFormatting>
        <x14:conditionalFormatting xmlns:xm="http://schemas.microsoft.com/office/excel/2006/main">
          <x14:cfRule type="dataBar" id="{4ECE1016-DC7B-492D-A279-CB2A61343675}">
            <x14:dataBar minLength="0" maxLength="100" negativeBarColorSameAsPositive="1" axisPosition="none">
              <x14:cfvo type="min"/>
              <x14:cfvo type="max"/>
            </x14:dataBar>
          </x14:cfRule>
          <xm:sqref>B90:B93</xm:sqref>
        </x14:conditionalFormatting>
        <x14:conditionalFormatting xmlns:xm="http://schemas.microsoft.com/office/excel/2006/main">
          <x14:cfRule type="dataBar" id="{FF47147D-9940-4767-9CE0-BC5AD35A8720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F36:F41 C36:C41 C44:C48 F43:F48</xm:sqref>
        </x14:conditionalFormatting>
        <x14:conditionalFormatting xmlns:xm="http://schemas.microsoft.com/office/excel/2006/main">
          <x14:cfRule type="dataBar" id="{561D5363-C17F-4517-8461-27902B3F13CA}">
            <x14:dataBar minLength="0" maxLength="100" negativeBarColorSameAsPositive="1" axisPosition="none">
              <x14:cfvo type="min"/>
              <x14:cfvo type="max"/>
            </x14:dataBar>
          </x14:cfRule>
          <xm:sqref>F42</xm:sqref>
        </x14:conditionalFormatting>
        <x14:conditionalFormatting xmlns:xm="http://schemas.microsoft.com/office/excel/2006/main">
          <x14:cfRule type="dataBar" id="{125C22B5-DEA0-4A0F-BAF7-D7228BE37E7D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I44:I48 I36:I41</xm:sqref>
        </x14:conditionalFormatting>
        <x14:conditionalFormatting xmlns:xm="http://schemas.microsoft.com/office/excel/2006/main">
          <x14:cfRule type="dataBar" id="{E08C7561-FCB6-4E4E-93CA-C4B7D1DFB7ED}">
            <x14:dataBar minLength="0" maxLength="100" negativeBarColorSameAsPositive="1" axisPosition="none">
              <x14:cfvo type="min"/>
              <x14:cfvo type="max"/>
            </x14:dataBar>
          </x14:cfRule>
          <xm:sqref>I43</xm:sqref>
        </x14:conditionalFormatting>
        <x14:conditionalFormatting xmlns:xm="http://schemas.microsoft.com/office/excel/2006/main">
          <x14:cfRule type="dataBar" id="{CA72422D-5FCF-4F15-AC15-38CD56E6A74C}">
            <x14:dataBar minLength="0" maxLength="100" negativeBarColorSameAsPositive="1" axisPosition="none">
              <x14:cfvo type="min"/>
              <x14:cfvo type="max"/>
            </x14:dataBar>
          </x14:cfRule>
          <xm:sqref>I42</xm:sqref>
        </x14:conditionalFormatting>
        <x14:conditionalFormatting xmlns:xm="http://schemas.microsoft.com/office/excel/2006/main">
          <x14:cfRule type="dataBar" id="{28EA14E9-4C5F-40DC-83D9-D3BD71D3F036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D6:D8</xm:sqref>
        </x14:conditionalFormatting>
        <x14:conditionalFormatting xmlns:xm="http://schemas.microsoft.com/office/excel/2006/main">
          <x14:cfRule type="dataBar" id="{F7849732-1614-4A2C-B692-D4FD0FD6C355}">
            <x14:dataBar minLength="0" maxLength="100" negativeBarColorSameAsPositive="1" axisPosition="none">
              <x14:cfvo type="min"/>
              <x14:cfvo type="max"/>
            </x14:dataBar>
          </x14:cfRule>
          <xm:sqref>D90:D93</xm:sqref>
        </x14:conditionalFormatting>
        <x14:conditionalFormatting xmlns:xm="http://schemas.microsoft.com/office/excel/2006/main">
          <x14:cfRule type="dataBar" id="{6F01430B-5044-47BB-88CA-0A166E4CA52E}">
            <x14:dataBar minLength="0" maxLength="100" negativeBarColorSameAsPositive="1" axisPosition="none">
              <x14:cfvo type="min"/>
              <x14:cfvo type="max"/>
            </x14:dataBar>
          </x14:cfRule>
          <xm:sqref>D90:D93</xm:sqref>
        </x14:conditionalFormatting>
        <x14:conditionalFormatting xmlns:xm="http://schemas.microsoft.com/office/excel/2006/main">
          <x14:cfRule type="dataBar" id="{AE44F587-1C2B-4F83-9441-31108B09C66A}">
            <x14:dataBar minLength="0" maxLength="100" negativeBarColorSameAsPositive="1" axisPosition="none">
              <x14:cfvo type="min"/>
              <x14:cfvo type="max"/>
            </x14:dataBar>
          </x14:cfRule>
          <xm:sqref>B6:B8</xm:sqref>
        </x14:conditionalFormatting>
        <x14:conditionalFormatting xmlns:xm="http://schemas.microsoft.com/office/excel/2006/main">
          <x14:cfRule type="dataBar" id="{7B1216D4-2304-4364-9C98-47028F0C3C5B}">
            <x14:dataBar minLength="0" maxLength="100" negativeBarColorSameAsPositive="1" axisPosition="none">
              <x14:cfvo type="num">
                <xm:f>0</xm:f>
              </x14:cfvo>
              <x14:cfvo type="num">
                <xm:f>$B$8</xm:f>
              </x14:cfvo>
            </x14:dataBar>
          </x14:cfRule>
          <xm:sqref>B6:B8</xm:sqref>
        </x14:conditionalFormatting>
        <x14:conditionalFormatting xmlns:xm="http://schemas.microsoft.com/office/excel/2006/main">
          <x14:cfRule type="dataBar" id="{0C0473C5-3CA2-4891-BF29-E4863553F648}">
            <x14:dataBar minLength="0" maxLength="100" negativeBarColorSameAsPositive="1" axisPosition="none">
              <x14:cfvo type="min"/>
              <x14:cfvo type="max"/>
            </x14:dataBar>
          </x14:cfRule>
          <xm:sqref>C6:C8</xm:sqref>
        </x14:conditionalFormatting>
        <x14:conditionalFormatting xmlns:xm="http://schemas.microsoft.com/office/excel/2006/main">
          <x14:cfRule type="dataBar" id="{7309A5C6-9120-4C94-B237-0FB7722CA91D}">
            <x14:dataBar minLength="0" maxLength="100" negativeBarColorSameAsPositive="1" axisPosition="none">
              <x14:cfvo type="num">
                <xm:f>0</xm:f>
              </x14:cfvo>
              <x14:cfvo type="num">
                <xm:f>$C$8</xm:f>
              </x14:cfvo>
            </x14:dataBar>
          </x14:cfRule>
          <xm:sqref>C6:C8</xm:sqref>
        </x14:conditionalFormatting>
        <x14:conditionalFormatting xmlns:xm="http://schemas.microsoft.com/office/excel/2006/main">
          <x14:cfRule type="dataBar" id="{73DB7575-13AF-44E4-BDBD-D2CE6EA9412E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D14:D16</xm:sqref>
        </x14:conditionalFormatting>
        <x14:conditionalFormatting xmlns:xm="http://schemas.microsoft.com/office/excel/2006/main">
          <x14:cfRule type="dataBar" id="{D8C92D8B-1B71-45A0-9E8C-1970DCD4F32F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C42:C43</xm:sqref>
        </x14:conditionalFormatting>
        <x14:conditionalFormatting xmlns:xm="http://schemas.microsoft.com/office/excel/2006/main">
          <x14:cfRule type="dataBar" id="{E919FDF4-EE6E-4925-AD68-63FCDCB4DBBB}">
            <x14:dataBar minLength="0" maxLength="100" negativeBarColorSameAsPositive="1" axisPosition="none">
              <x14:cfvo type="min"/>
              <x14:cfvo type="num">
                <xm:f>1</xm:f>
              </x14:cfvo>
            </x14:dataBar>
          </x14:cfRule>
          <xm:sqref>O46</xm:sqref>
        </x14:conditionalFormatting>
        <x14:conditionalFormatting xmlns:xm="http://schemas.microsoft.com/office/excel/2006/main">
          <x14:cfRule type="dataBar" id="{03CA706F-834A-4D9C-B0D6-758BA31CF740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C49</xm:sqref>
        </x14:conditionalFormatting>
        <x14:conditionalFormatting xmlns:xm="http://schemas.microsoft.com/office/excel/2006/main">
          <x14:cfRule type="dataBar" id="{ECAD7143-2357-4273-965E-FD8A8DB0FEDB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F49</xm:sqref>
        </x14:conditionalFormatting>
        <x14:conditionalFormatting xmlns:xm="http://schemas.microsoft.com/office/excel/2006/main">
          <x14:cfRule type="dataBar" id="{6A3215DA-AE3D-47A5-A96C-9CD3F0D9634A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I49</xm:sqref>
        </x14:conditionalFormatting>
        <x14:conditionalFormatting xmlns:xm="http://schemas.microsoft.com/office/excel/2006/main">
          <x14:cfRule type="dataBar" id="{5D74A786-A428-45A3-8FC2-604D7126B186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O49</xm:sqref>
        </x14:conditionalFormatting>
        <x14:conditionalFormatting xmlns:xm="http://schemas.microsoft.com/office/excel/2006/main">
          <x14:cfRule type="dataBar" id="{9C95D4A7-1378-46D9-BAA4-D6C8D96009CD}">
            <x14:dataBar minLength="0" maxLength="100" negativeBarColorSameAsPositive="1" axisPosition="none">
              <x14:cfvo type="num">
                <xm:f>0</xm:f>
              </x14:cfvo>
              <x14:cfvo type="num">
                <xm:f>$B$16</xm:f>
              </x14:cfvo>
            </x14:dataBar>
          </x14:cfRule>
          <xm:sqref>B14:B16</xm:sqref>
        </x14:conditionalFormatting>
        <x14:conditionalFormatting xmlns:xm="http://schemas.microsoft.com/office/excel/2006/main">
          <x14:cfRule type="dataBar" id="{9CAEA2AC-E7DE-4C89-A7C2-9E583F379DD1}">
            <x14:dataBar minLength="0" maxLength="100" negativeBarColorSameAsPositive="1" axisPosition="none">
              <x14:cfvo type="num">
                <xm:f>0</xm:f>
              </x14:cfvo>
              <x14:cfvo type="num">
                <xm:f>$C$16</xm:f>
              </x14:cfvo>
            </x14:dataBar>
          </x14:cfRule>
          <xm:sqref>C14:C16</xm:sqref>
        </x14:conditionalFormatting>
        <x14:conditionalFormatting xmlns:xm="http://schemas.microsoft.com/office/excel/2006/main">
          <x14:cfRule type="dataBar" id="{CAD6BCA8-0B42-4B98-8CDA-8970E22C20A9}">
            <x14:dataBar minLength="0" maxLength="100" negativeBarColorSameAsPositive="1" axisPosition="none">
              <x14:cfvo type="num">
                <xm:f>0</xm:f>
              </x14:cfvo>
              <x14:cfvo type="num">
                <xm:f>$E$16</xm:f>
              </x14:cfvo>
            </x14:dataBar>
          </x14:cfRule>
          <xm:sqref>E14:E16</xm:sqref>
        </x14:conditionalFormatting>
        <x14:conditionalFormatting xmlns:xm="http://schemas.microsoft.com/office/excel/2006/main">
          <x14:cfRule type="dataBar" id="{A0315C2E-14C2-4480-B7F2-192D19A08EDE}">
            <x14:dataBar minLength="0" maxLength="100" negativeBarColorSameAsPositive="1" axisPosition="none">
              <x14:cfvo type="min"/>
              <x14:cfvo type="max"/>
            </x14:dataBar>
          </x14:cfRule>
          <xm:sqref>I60</xm:sqref>
        </x14:conditionalFormatting>
        <x14:conditionalFormatting xmlns:xm="http://schemas.microsoft.com/office/excel/2006/main">
          <x14:cfRule type="dataBar" id="{42379DE7-87DF-4801-AD60-9B0D0677EA0D}">
            <x14:dataBar minLength="0" maxLength="100" negativeBarColorSameAsPositive="1" axisPosition="none">
              <x14:cfvo type="min"/>
              <x14:cfvo type="max"/>
            </x14:dataBar>
          </x14:cfRule>
          <xm:sqref>I59</xm:sqref>
        </x14:conditionalFormatting>
        <x14:conditionalFormatting xmlns:xm="http://schemas.microsoft.com/office/excel/2006/main">
          <x14:cfRule type="dataBar" id="{2E473B3C-B1CC-489B-A20B-CD0B9C45D4AB}">
            <x14:dataBar minLength="0" maxLength="100" negativeBarColorSameAsPositive="1" axisPosition="none">
              <x14:cfvo type="num">
                <xm:f>0</xm:f>
              </x14:cfvo>
              <x14:cfvo type="num">
                <xm:f>$C$66</xm:f>
              </x14:cfvo>
            </x14:dataBar>
          </x14:cfRule>
          <xm:sqref>C53:C66</xm:sqref>
        </x14:conditionalFormatting>
        <x14:conditionalFormatting xmlns:xm="http://schemas.microsoft.com/office/excel/2006/main">
          <x14:cfRule type="dataBar" id="{5411E655-9B03-4D52-BC95-AA84DFA54FBD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F66</xm:sqref>
        </x14:conditionalFormatting>
        <x14:conditionalFormatting xmlns:xm="http://schemas.microsoft.com/office/excel/2006/main">
          <x14:cfRule type="dataBar" id="{A90CA684-2730-4895-A706-8CA3DF7143C3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I66</xm:sqref>
        </x14:conditionalFormatting>
        <x14:conditionalFormatting xmlns:xm="http://schemas.microsoft.com/office/excel/2006/main">
          <x14:cfRule type="dataBar" id="{C975CC53-A857-4CC0-8BD4-D7A55AA4AD10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L66</xm:sqref>
        </x14:conditionalFormatting>
        <x14:conditionalFormatting xmlns:xm="http://schemas.microsoft.com/office/excel/2006/main">
          <x14:cfRule type="dataBar" id="{25B0E807-13A1-4B2C-BF62-22909E3A340A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G53:G66 J53:J66 M53:M66 P53:P66 G71:G84 J71:J84 D71:D84 G19:G32</xm:sqref>
        </x14:conditionalFormatting>
        <x14:conditionalFormatting xmlns:xm="http://schemas.microsoft.com/office/excel/2006/main">
          <x14:cfRule type="dataBar" id="{D95DD8FF-3A4B-45A1-AA6D-1F7DB13A363D}">
            <x14:dataBar minLength="0" maxLength="100" negativeBarColorSameAsPositive="1" axisPosition="none">
              <x14:cfvo type="num">
                <xm:f>0</xm:f>
              </x14:cfvo>
              <x14:cfvo type="num">
                <xm:f>$B$108</xm:f>
              </x14:cfvo>
            </x14:dataBar>
          </x14:cfRule>
          <xm:sqref>B103:B108</xm:sqref>
        </x14:conditionalFormatting>
        <x14:conditionalFormatting xmlns:xm="http://schemas.microsoft.com/office/excel/2006/main">
          <x14:cfRule type="dataBar" id="{A3FD76C2-D1C3-4C9E-8DE0-3F7F49403A48}">
            <x14:dataBar minLength="0" maxLength="100" negativeBarColorSameAsPositive="1" axisPosition="none">
              <x14:cfvo type="num">
                <xm:f>0</xm:f>
              </x14:cfvo>
              <x14:cfvo type="num">
                <xm:f>$F$120</xm:f>
              </x14:cfvo>
            </x14:dataBar>
          </x14:cfRule>
          <xm:sqref>F116:F120</xm:sqref>
        </x14:conditionalFormatting>
        <x14:conditionalFormatting xmlns:xm="http://schemas.microsoft.com/office/excel/2006/main">
          <x14:cfRule type="dataBar" id="{DDAC8679-42C6-4763-AE75-8FA0C6F42185}">
            <x14:dataBar minLength="0" maxLength="100" negativeBarColorSameAsPositive="1" axisPosition="none">
              <x14:cfvo type="num">
                <xm:f>0</xm:f>
              </x14:cfvo>
              <x14:cfvo type="num">
                <xm:f>$L$120</xm:f>
              </x14:cfvo>
            </x14:dataBar>
          </x14:cfRule>
          <xm:sqref>I116:I120</xm:sqref>
        </x14:conditionalFormatting>
        <x14:conditionalFormatting xmlns:xm="http://schemas.microsoft.com/office/excel/2006/main">
          <x14:cfRule type="dataBar" id="{B733C7B0-B999-47A0-863E-3E9F8FDBA264}">
            <x14:dataBar minLength="0" maxLength="100" negativeBarColorSameAsPositive="1" axisPosition="none">
              <x14:cfvo type="num">
                <xm:f>0</xm:f>
              </x14:cfvo>
              <x14:cfvo type="num">
                <xm:f>$O$120</xm:f>
              </x14:cfvo>
            </x14:dataBar>
          </x14:cfRule>
          <xm:sqref>O116:O120</xm:sqref>
        </x14:conditionalFormatting>
        <x14:conditionalFormatting xmlns:xm="http://schemas.microsoft.com/office/excel/2006/main">
          <x14:cfRule type="dataBar" id="{965E40E5-2590-4D39-A056-55DB46032731}">
            <x14:dataBar minLength="0" maxLength="100" negativeBarColorSameAsPositive="1" axisPosition="none">
              <x14:cfvo type="num">
                <xm:f>0</xm:f>
              </x14:cfvo>
              <x14:cfvo type="num">
                <xm:f>$B$120</xm:f>
              </x14:cfvo>
            </x14:dataBar>
          </x14:cfRule>
          <xm:sqref>B116:B120</xm:sqref>
        </x14:conditionalFormatting>
        <x14:conditionalFormatting xmlns:xm="http://schemas.microsoft.com/office/excel/2006/main">
          <x14:cfRule type="dataBar" id="{9D269930-24D4-45F0-810D-40D7031A8C7C}">
            <x14:dataBar minLength="0" maxLength="100" negativeBarColorSameAsPositive="1" axisPosition="none">
              <x14:cfvo type="min"/>
              <x14:cfvo type="num">
                <xm:f>$D$49</xm:f>
              </x14:cfvo>
            </x14:dataBar>
          </x14:cfRule>
          <xm:sqref>D116:D120</xm:sqref>
        </x14:conditionalFormatting>
        <x14:conditionalFormatting xmlns:xm="http://schemas.microsoft.com/office/excel/2006/main">
          <x14:cfRule type="dataBar" id="{B6E4D822-5216-4293-B92F-462CD22CBFE2}">
            <x14:dataBar minLength="0" maxLength="100" negativeBarColorSameAsPositive="1" axisPosition="none">
              <x14:cfvo type="num">
                <xm:f>0</xm:f>
              </x14:cfvo>
              <x14:cfvo type="num">
                <xm:f>$E$120</xm:f>
              </x14:cfvo>
            </x14:dataBar>
          </x14:cfRule>
          <xm:sqref>E116:E120</xm:sqref>
        </x14:conditionalFormatting>
        <x14:conditionalFormatting xmlns:xm="http://schemas.microsoft.com/office/excel/2006/main">
          <x14:cfRule type="dataBar" id="{19F62C81-24B1-4885-A463-B2E87FC71E95}">
            <x14:dataBar minLength="0" maxLength="100" negativeBarColorSameAsPositive="1" axisPosition="none">
              <x14:cfvo type="num">
                <xm:f>0</xm:f>
              </x14:cfvo>
              <x14:cfvo type="num">
                <xm:f>$H$120</xm:f>
              </x14:cfvo>
            </x14:dataBar>
          </x14:cfRule>
          <xm:sqref>H116:H120</xm:sqref>
        </x14:conditionalFormatting>
        <x14:conditionalFormatting xmlns:xm="http://schemas.microsoft.com/office/excel/2006/main">
          <x14:cfRule type="dataBar" id="{DA036019-D79E-4533-8385-B514A6CDB18D}">
            <x14:dataBar minLength="0" maxLength="100" negativeBarColorSameAsPositive="1" axisPosition="none">
              <x14:cfvo type="num">
                <xm:f>0</xm:f>
              </x14:cfvo>
              <x14:cfvo type="num">
                <xm:f>$K$120</xm:f>
              </x14:cfvo>
            </x14:dataBar>
          </x14:cfRule>
          <xm:sqref>K116:K120</xm:sqref>
        </x14:conditionalFormatting>
        <x14:conditionalFormatting xmlns:xm="http://schemas.microsoft.com/office/excel/2006/main">
          <x14:cfRule type="dataBar" id="{82802203-BC58-4F44-B8C0-812531E1FBE4}">
            <x14:dataBar minLength="0" maxLength="100" negativeBarColorSameAsPositive="1" axisPosition="none">
              <x14:cfvo type="num">
                <xm:f>0</xm:f>
              </x14:cfvo>
              <x14:cfvo type="num">
                <xm:f>$N$120</xm:f>
              </x14:cfvo>
            </x14:dataBar>
          </x14:cfRule>
          <xm:sqref>N116:N120</xm:sqref>
        </x14:conditionalFormatting>
        <x14:conditionalFormatting xmlns:xm="http://schemas.microsoft.com/office/excel/2006/main">
          <x14:cfRule type="dataBar" id="{843529EF-3390-471D-9714-B1758EFCE136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G116:G120</xm:sqref>
        </x14:conditionalFormatting>
        <x14:conditionalFormatting xmlns:xm="http://schemas.microsoft.com/office/excel/2006/main">
          <x14:cfRule type="dataBar" id="{29CCB76B-5E72-4307-AEE6-A93249AC5965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J116:J120</xm:sqref>
        </x14:conditionalFormatting>
        <x14:conditionalFormatting xmlns:xm="http://schemas.microsoft.com/office/excel/2006/main">
          <x14:cfRule type="dataBar" id="{D532BF6C-B351-4041-800D-14181108D165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M116:M120</xm:sqref>
        </x14:conditionalFormatting>
        <x14:conditionalFormatting xmlns:xm="http://schemas.microsoft.com/office/excel/2006/main">
          <x14:cfRule type="dataBar" id="{44627FA1-CC6B-4D2B-812F-429CDA04CB3E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P116:P120</xm:sqref>
        </x14:conditionalFormatting>
        <x14:conditionalFormatting xmlns:xm="http://schemas.microsoft.com/office/excel/2006/main">
          <x14:cfRule type="dataBar" id="{64E27EEA-5914-4663-B1F2-E6B2934F4EA5}">
            <x14:dataBar minLength="0" maxLength="100" negativeBarColorSameAsPositive="1" axisPosition="none">
              <x14:cfvo type="min"/>
              <x14:cfvo type="num">
                <xm:f>1</xm:f>
              </x14:cfvo>
            </x14:dataBar>
          </x14:cfRule>
          <xm:sqref>C103:C108</xm:sqref>
        </x14:conditionalFormatting>
        <x14:conditionalFormatting xmlns:xm="http://schemas.microsoft.com/office/excel/2006/main">
          <x14:cfRule type="dataBar" id="{EC497562-FE8A-4B14-80B4-3B32E41B384D}">
            <x14:dataBar minLength="0" maxLength="100" negativeBarColorSameAsPositive="1" axisPosition="none">
              <x14:cfvo type="min"/>
              <x14:cfvo type="num">
                <xm:f>$D$49</xm:f>
              </x14:cfvo>
            </x14:dataBar>
          </x14:cfRule>
          <xm:sqref>D124:D129</xm:sqref>
        </x14:conditionalFormatting>
        <x14:conditionalFormatting xmlns:xm="http://schemas.microsoft.com/office/excel/2006/main">
          <x14:cfRule type="dataBar" id="{91F8E575-1CFD-4E0E-ADA6-303E413490E9}">
            <x14:dataBar minLength="0" maxLength="100" negativeBarColorSameAsPositive="1" axisPosition="none">
              <x14:cfvo type="num">
                <xm:f>0</xm:f>
              </x14:cfvo>
              <x14:cfvo type="num">
                <xm:f>$E$129</xm:f>
              </x14:cfvo>
            </x14:dataBar>
          </x14:cfRule>
          <xm:sqref>E124:E129</xm:sqref>
        </x14:conditionalFormatting>
        <x14:conditionalFormatting xmlns:xm="http://schemas.microsoft.com/office/excel/2006/main">
          <x14:cfRule type="dataBar" id="{CA17438C-89FF-48C8-90C3-C270AC9E2E94}">
            <x14:dataBar minLength="0" maxLength="100" negativeBarColorSameAsPositive="1" axisPosition="none">
              <x14:cfvo type="num">
                <xm:f>0</xm:f>
              </x14:cfvo>
              <x14:cfvo type="num">
                <xm:f>$H$129</xm:f>
              </x14:cfvo>
            </x14:dataBar>
          </x14:cfRule>
          <xm:sqref>H124:H129</xm:sqref>
        </x14:conditionalFormatting>
        <x14:conditionalFormatting xmlns:xm="http://schemas.microsoft.com/office/excel/2006/main">
          <x14:cfRule type="dataBar" id="{EE99A662-3E95-4491-9960-DAD5A47F031E}">
            <x14:dataBar minLength="0" maxLength="100" negativeBarColorSameAsPositive="1" axisPosition="none">
              <x14:cfvo type="num">
                <xm:f>0</xm:f>
              </x14:cfvo>
              <x14:cfvo type="num">
                <xm:f>$K$129</xm:f>
              </x14:cfvo>
            </x14:dataBar>
          </x14:cfRule>
          <xm:sqref>K124:K129</xm:sqref>
        </x14:conditionalFormatting>
        <x14:conditionalFormatting xmlns:xm="http://schemas.microsoft.com/office/excel/2006/main">
          <x14:cfRule type="dataBar" id="{42398784-DA8D-495D-9EF6-6B35C59BE88F}">
            <x14:dataBar minLength="0" maxLength="100" negativeBarColorSameAsPositive="1" axisPosition="none">
              <x14:cfvo type="num">
                <xm:f>0</xm:f>
              </x14:cfvo>
              <x14:cfvo type="num">
                <xm:f>$N$129</xm:f>
              </x14:cfvo>
            </x14:dataBar>
          </x14:cfRule>
          <xm:sqref>N126:N129</xm:sqref>
        </x14:conditionalFormatting>
        <x14:conditionalFormatting xmlns:xm="http://schemas.microsoft.com/office/excel/2006/main">
          <x14:cfRule type="dataBar" id="{65D606E7-545F-47F9-AF6B-1C6CD4DFA733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G124:G129</xm:sqref>
        </x14:conditionalFormatting>
        <x14:conditionalFormatting xmlns:xm="http://schemas.microsoft.com/office/excel/2006/main">
          <x14:cfRule type="dataBar" id="{A0A86697-E479-4D95-9D2D-544A4D2DA9E8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J124:J129</xm:sqref>
        </x14:conditionalFormatting>
        <x14:conditionalFormatting xmlns:xm="http://schemas.microsoft.com/office/excel/2006/main">
          <x14:cfRule type="dataBar" id="{161295D6-2605-413D-B976-535A6AACE1F2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M124:M129</xm:sqref>
        </x14:conditionalFormatting>
        <x14:conditionalFormatting xmlns:xm="http://schemas.microsoft.com/office/excel/2006/main">
          <x14:cfRule type="dataBar" id="{2519C6C1-F07B-4851-A3E2-2A3908EEC93E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P124:P129</xm:sqref>
        </x14:conditionalFormatting>
        <x14:conditionalFormatting xmlns:xm="http://schemas.microsoft.com/office/excel/2006/main">
          <x14:cfRule type="dataBar" id="{4FFAE6AE-9D3D-490F-9C10-32BE1E76F204}">
            <x14:dataBar minLength="0" maxLength="100" negativeBarColorSameAsPositive="1" axisPosition="none">
              <x14:cfvo type="num">
                <xm:f>0</xm:f>
              </x14:cfvo>
              <x14:cfvo type="num">
                <xm:f>$B$129</xm:f>
              </x14:cfvo>
            </x14:dataBar>
          </x14:cfRule>
          <xm:sqref>B124:B129</xm:sqref>
        </x14:conditionalFormatting>
        <x14:conditionalFormatting xmlns:xm="http://schemas.microsoft.com/office/excel/2006/main">
          <x14:cfRule type="dataBar" id="{97141DB6-3109-4A84-8E3B-B6A4E942EC23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F120</xm:sqref>
        </x14:conditionalFormatting>
        <x14:conditionalFormatting xmlns:xm="http://schemas.microsoft.com/office/excel/2006/main">
          <x14:cfRule type="dataBar" id="{E413BD52-0413-4AAD-913C-914C5B443AC6}">
            <x14:dataBar minLength="0" maxLength="100" negativeBarColorSameAsPositive="1" axisPosition="none">
              <x14:cfvo type="num">
                <xm:f>0</xm:f>
              </x14:cfvo>
              <x14:cfvo type="num">
                <xm:f>$I$129</xm:f>
              </x14:cfvo>
            </x14:dataBar>
          </x14:cfRule>
          <xm:sqref>I124:I129</xm:sqref>
        </x14:conditionalFormatting>
        <x14:conditionalFormatting xmlns:xm="http://schemas.microsoft.com/office/excel/2006/main">
          <x14:cfRule type="dataBar" id="{CEC34F52-8FDA-4E11-99DD-09BE5D3AE3BB}">
            <x14:dataBar minLength="0" maxLength="100" negativeBarColorSameAsPositive="1" axisPosition="none">
              <x14:cfvo type="num">
                <xm:f>0</xm:f>
              </x14:cfvo>
              <x14:cfvo type="num">
                <xm:f>$L$129</xm:f>
              </x14:cfvo>
            </x14:dataBar>
          </x14:cfRule>
          <xm:sqref>L124:L129</xm:sqref>
        </x14:conditionalFormatting>
        <x14:conditionalFormatting xmlns:xm="http://schemas.microsoft.com/office/excel/2006/main">
          <x14:cfRule type="dataBar" id="{099B9E8E-9FAC-42C8-8A47-1654F958BAF1}">
            <x14:dataBar minLength="0" maxLength="100" negativeBarColorSameAsPositive="1" axisPosition="none">
              <x14:cfvo type="num">
                <xm:f>0</xm:f>
              </x14:cfvo>
              <x14:cfvo type="num">
                <xm:f>$O$129</xm:f>
              </x14:cfvo>
            </x14:dataBar>
          </x14:cfRule>
          <xm:sqref>O124:O129</xm:sqref>
        </x14:conditionalFormatting>
        <x14:conditionalFormatting xmlns:xm="http://schemas.microsoft.com/office/excel/2006/main">
          <x14:cfRule type="dataBar" id="{9EA24014-0C2E-4CF6-A1DD-15982631B52B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L120</xm:sqref>
        </x14:conditionalFormatting>
        <x14:conditionalFormatting xmlns:xm="http://schemas.microsoft.com/office/excel/2006/main">
          <x14:cfRule type="dataBar" id="{4C39B3F6-AF2B-438D-8E57-25A57A824E1C}">
            <x14:dataBar minLength="0" maxLength="100" negativeBarColorSameAsPositive="1" axisPosition="none">
              <x14:cfvo type="num">
                <xm:f>0</xm:f>
              </x14:cfvo>
              <x14:cfvo type="num">
                <xm:f>$L$120</xm:f>
              </x14:cfvo>
            </x14:dataBar>
          </x14:cfRule>
          <xm:sqref>L116:L120</xm:sqref>
        </x14:conditionalFormatting>
        <x14:conditionalFormatting xmlns:xm="http://schemas.microsoft.com/office/excel/2006/main">
          <x14:cfRule type="dataBar" id="{0AE0C6A9-BEB4-4413-9064-EE20B7489C69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I120</xm:sqref>
        </x14:conditionalFormatting>
        <x14:conditionalFormatting xmlns:xm="http://schemas.microsoft.com/office/excel/2006/main">
          <x14:cfRule type="dataBar" id="{EFBF07AA-9BE5-4783-B3B2-190790783356}">
            <x14:dataBar minLength="0" maxLength="100" negativeBarColorSameAsPositive="1" axisPosition="none">
              <x14:cfvo type="num">
                <xm:f>0</xm:f>
              </x14:cfvo>
              <x14:cfvo type="num">
                <xm:f>0</xm:f>
              </x14:cfvo>
            </x14:dataBar>
          </x14:cfRule>
          <xm:sqref>C116:C120</xm:sqref>
        </x14:conditionalFormatting>
        <x14:conditionalFormatting xmlns:xm="http://schemas.microsoft.com/office/excel/2006/main">
          <x14:cfRule type="dataBar" id="{E8D0BA76-FE3E-496C-A08A-B8E7E8817057}">
            <x14:dataBar minLength="0" maxLength="100" negativeBarColorSameAsPositive="1" axisPosition="none">
              <x14:cfvo type="num">
                <xm:f>0</xm:f>
              </x14:cfvo>
              <x14:cfvo type="num">
                <xm:f>$C$129</xm:f>
              </x14:cfvo>
            </x14:dataBar>
          </x14:cfRule>
          <xm:sqref>C124:C129</xm:sqref>
        </x14:conditionalFormatting>
        <x14:conditionalFormatting xmlns:xm="http://schemas.microsoft.com/office/excel/2006/main">
          <x14:cfRule type="dataBar" id="{8D41D7B5-85FA-4A69-98A7-5966697600AB}">
            <x14:dataBar minLength="0" maxLength="100" negativeBarColorSameAsPositive="1" axisPosition="none">
              <x14:cfvo type="min"/>
              <x14:cfvo type="num">
                <xm:f>1</xm:f>
              </x14:cfvo>
            </x14:dataBar>
          </x14:cfRule>
          <xm:sqref>L50 L87</xm:sqref>
        </x14:conditionalFormatting>
        <x14:conditionalFormatting xmlns:xm="http://schemas.microsoft.com/office/excel/2006/main">
          <x14:cfRule type="dataBar" id="{5E35F3F4-252F-4913-8387-CC6E4B2A2E27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I43</xm:sqref>
        </x14:conditionalFormatting>
        <x14:conditionalFormatting xmlns:xm="http://schemas.microsoft.com/office/excel/2006/main">
          <x14:cfRule type="dataBar" id="{43DD3994-F241-42C9-977B-6072D19F5539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I43</xm:sqref>
        </x14:conditionalFormatting>
        <x14:conditionalFormatting xmlns:xm="http://schemas.microsoft.com/office/excel/2006/main">
          <x14:cfRule type="dataBar" id="{9BC95C78-66F2-4FAE-949E-D68AA8D9333B}">
            <x14:dataBar minLength="0" maxLength="100" negativeBarColorSameAsPositive="1" axisPosition="none">
              <x14:cfvo type="min"/>
              <x14:cfvo type="max"/>
            </x14:dataBar>
          </x14:cfRule>
          <xm:sqref>E6:E8</xm:sqref>
        </x14:conditionalFormatting>
        <x14:conditionalFormatting xmlns:xm="http://schemas.microsoft.com/office/excel/2006/main">
          <x14:cfRule type="dataBar" id="{5F5672BD-5AAC-477B-B26E-909542EFC52D}">
            <x14:dataBar minLength="0" maxLength="100" negativeBarColorSameAsPositive="1" axisPosition="none">
              <x14:cfvo type="num">
                <xm:f>0</xm:f>
              </x14:cfvo>
              <x14:cfvo type="num">
                <xm:f>$E$8</xm:f>
              </x14:cfvo>
            </x14:dataBar>
          </x14:cfRule>
          <xm:sqref>E6:E8</xm:sqref>
        </x14:conditionalFormatting>
        <x14:conditionalFormatting xmlns:xm="http://schemas.microsoft.com/office/excel/2006/main">
          <x14:cfRule type="dataBar" id="{193DBB19-C313-4251-8CE9-91B070DB5202}">
            <x14:dataBar minLength="0" maxLength="100" negativeBarColorSameAsPositive="1" axisPosition="none">
              <x14:cfvo type="min"/>
              <x14:cfvo type="max"/>
            </x14:dataBar>
          </x14:cfRule>
          <xm:sqref>G6:G8</xm:sqref>
        </x14:conditionalFormatting>
        <x14:conditionalFormatting xmlns:xm="http://schemas.microsoft.com/office/excel/2006/main">
          <x14:cfRule type="dataBar" id="{4999E5C0-6276-4C6E-8DB5-A96997B28F33}">
            <x14:dataBar minLength="0" maxLength="100" negativeBarColorSameAsPositive="1" axisPosition="none">
              <x14:cfvo type="num">
                <xm:f>0</xm:f>
              </x14:cfvo>
              <x14:cfvo type="num">
                <xm:f>$G$8</xm:f>
              </x14:cfvo>
            </x14:dataBar>
          </x14:cfRule>
          <xm:sqref>G6:G8</xm:sqref>
        </x14:conditionalFormatting>
        <x14:conditionalFormatting xmlns:xm="http://schemas.microsoft.com/office/excel/2006/main">
          <x14:cfRule type="dataBar" id="{ADEA4D1D-CE04-4734-93F7-A584E7EE0941}">
            <x14:dataBar minLength="0" maxLength="100" negativeBarColorSameAsPositive="1" axisPosition="none">
              <x14:cfvo type="num">
                <xm:f>0</xm:f>
              </x14:cfvo>
              <x14:cfvo type="num">
                <xm:f>$F$146</xm:f>
              </x14:cfvo>
            </x14:dataBar>
          </x14:cfRule>
          <xm:sqref>F141:F146</xm:sqref>
        </x14:conditionalFormatting>
        <x14:conditionalFormatting xmlns:xm="http://schemas.microsoft.com/office/excel/2006/main">
          <x14:cfRule type="dataBar" id="{5F918A23-EA62-4A54-A535-C25DFBAFFCCE}">
            <x14:dataBar minLength="0" maxLength="100" negativeBarColorSameAsPositive="1" axisPosition="none">
              <x14:cfvo type="num">
                <xm:f>0</xm:f>
              </x14:cfvo>
              <x14:cfvo type="num">
                <xm:f>$F$96</xm:f>
              </x14:cfvo>
            </x14:dataBar>
          </x14:cfRule>
          <xm:sqref>F133:F137</xm:sqref>
        </x14:conditionalFormatting>
        <x14:conditionalFormatting xmlns:xm="http://schemas.microsoft.com/office/excel/2006/main">
          <x14:cfRule type="dataBar" id="{6C6C77B6-01A5-4885-88D6-BD7B050FEE45}">
            <x14:dataBar minLength="0" maxLength="100" negativeBarColorSameAsPositive="1" axisPosition="none">
              <x14:cfvo type="num">
                <xm:f>0</xm:f>
              </x14:cfvo>
              <x14:cfvo type="num">
                <xm:f>$I$137</xm:f>
              </x14:cfvo>
            </x14:dataBar>
          </x14:cfRule>
          <xm:sqref>I133:I137</xm:sqref>
        </x14:conditionalFormatting>
        <x14:conditionalFormatting xmlns:xm="http://schemas.microsoft.com/office/excel/2006/main">
          <x14:cfRule type="dataBar" id="{4392D838-FCD4-4CF0-A188-ACBF87BD8AAC}">
            <x14:dataBar minLength="0" maxLength="100" negativeBarColorSameAsPositive="1" axisPosition="none">
              <x14:cfvo type="num">
                <xm:f>0</xm:f>
              </x14:cfvo>
              <x14:cfvo type="num">
                <xm:f>$B$137</xm:f>
              </x14:cfvo>
            </x14:dataBar>
          </x14:cfRule>
          <xm:sqref>B133:B137</xm:sqref>
        </x14:conditionalFormatting>
        <x14:conditionalFormatting xmlns:xm="http://schemas.microsoft.com/office/excel/2006/main">
          <x14:cfRule type="dataBar" id="{A1DA3D02-556E-4E71-889E-C6F2ABA57C44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D133:D137</xm:sqref>
        </x14:conditionalFormatting>
        <x14:conditionalFormatting xmlns:xm="http://schemas.microsoft.com/office/excel/2006/main">
          <x14:cfRule type="dataBar" id="{D63E39DD-A271-433F-9ADA-8ACDA36B1419}">
            <x14:dataBar minLength="0" maxLength="100" negativeBarColorSameAsPositive="1" axisPosition="none">
              <x14:cfvo type="num">
                <xm:f>0</xm:f>
              </x14:cfvo>
              <x14:cfvo type="num">
                <xm:f>$E$137</xm:f>
              </x14:cfvo>
            </x14:dataBar>
          </x14:cfRule>
          <xm:sqref>E133:E137</xm:sqref>
        </x14:conditionalFormatting>
        <x14:conditionalFormatting xmlns:xm="http://schemas.microsoft.com/office/excel/2006/main">
          <x14:cfRule type="dataBar" id="{2DC66E2E-999B-4744-A885-620D0170C5AE}">
            <x14:dataBar minLength="0" maxLength="100" negativeBarColorSameAsPositive="1" axisPosition="none">
              <x14:cfvo type="num">
                <xm:f>0</xm:f>
              </x14:cfvo>
              <x14:cfvo type="num">
                <xm:f>$H$137</xm:f>
              </x14:cfvo>
            </x14:dataBar>
          </x14:cfRule>
          <xm:sqref>H133:H137</xm:sqref>
        </x14:conditionalFormatting>
        <x14:conditionalFormatting xmlns:xm="http://schemas.microsoft.com/office/excel/2006/main">
          <x14:cfRule type="dataBar" id="{B37C84E6-D53D-4A1F-9DC3-FE4A6D6C7295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G133:G137</xm:sqref>
        </x14:conditionalFormatting>
        <x14:conditionalFormatting xmlns:xm="http://schemas.microsoft.com/office/excel/2006/main">
          <x14:cfRule type="dataBar" id="{68502791-1F43-4237-B43B-3B277BC46E8F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J133:J137</xm:sqref>
        </x14:conditionalFormatting>
        <x14:conditionalFormatting xmlns:xm="http://schemas.microsoft.com/office/excel/2006/main">
          <x14:cfRule type="dataBar" id="{111F96C5-517C-4C13-9F8D-5F847B896DDD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D141:D146</xm:sqref>
        </x14:conditionalFormatting>
        <x14:conditionalFormatting xmlns:xm="http://schemas.microsoft.com/office/excel/2006/main">
          <x14:cfRule type="dataBar" id="{269AEA89-436D-4736-8CC7-FBD4B1AE7D99}">
            <x14:dataBar minLength="0" maxLength="100" negativeBarColorSameAsPositive="1" axisPosition="none">
              <x14:cfvo type="num">
                <xm:f>0</xm:f>
              </x14:cfvo>
              <x14:cfvo type="num">
                <xm:f>$E$146</xm:f>
              </x14:cfvo>
            </x14:dataBar>
          </x14:cfRule>
          <xm:sqref>E141:E146</xm:sqref>
        </x14:conditionalFormatting>
        <x14:conditionalFormatting xmlns:xm="http://schemas.microsoft.com/office/excel/2006/main">
          <x14:cfRule type="dataBar" id="{3F548D24-967E-4BB8-B677-8CC04114900B}">
            <x14:dataBar minLength="0" maxLength="100" negativeBarColorSameAsPositive="1" axisPosition="none">
              <x14:cfvo type="num">
                <xm:f>0</xm:f>
              </x14:cfvo>
              <x14:cfvo type="num">
                <xm:f>$H$146</xm:f>
              </x14:cfvo>
            </x14:dataBar>
          </x14:cfRule>
          <xm:sqref>H141:H146</xm:sqref>
        </x14:conditionalFormatting>
        <x14:conditionalFormatting xmlns:xm="http://schemas.microsoft.com/office/excel/2006/main">
          <x14:cfRule type="dataBar" id="{A5AC05CE-6746-4284-9566-B2829F8424E4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G141:G146</xm:sqref>
        </x14:conditionalFormatting>
        <x14:conditionalFormatting xmlns:xm="http://schemas.microsoft.com/office/excel/2006/main">
          <x14:cfRule type="dataBar" id="{AC85F0C5-6608-4E2C-A80A-8753F6D75C11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J141:J146</xm:sqref>
        </x14:conditionalFormatting>
        <x14:conditionalFormatting xmlns:xm="http://schemas.microsoft.com/office/excel/2006/main">
          <x14:cfRule type="dataBar" id="{D30B8951-7EF5-43A2-B104-47CC71E1038C}">
            <x14:dataBar minLength="0" maxLength="100" negativeBarColorSameAsPositive="1" axisPosition="none">
              <x14:cfvo type="num">
                <xm:f>0</xm:f>
              </x14:cfvo>
              <x14:cfvo type="num">
                <xm:f>$B$146</xm:f>
              </x14:cfvo>
            </x14:dataBar>
          </x14:cfRule>
          <xm:sqref>B142:B146</xm:sqref>
        </x14:conditionalFormatting>
        <x14:conditionalFormatting xmlns:xm="http://schemas.microsoft.com/office/excel/2006/main">
          <x14:cfRule type="dataBar" id="{0952EF99-9403-42FF-A506-10522E3CAC1A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F137</xm:sqref>
        </x14:conditionalFormatting>
        <x14:conditionalFormatting xmlns:xm="http://schemas.microsoft.com/office/excel/2006/main">
          <x14:cfRule type="dataBar" id="{79A43C47-F698-4917-AABF-5C0A54894528}">
            <x14:dataBar minLength="0" maxLength="100" negativeBarColorSameAsPositive="1" axisPosition="none">
              <x14:cfvo type="num">
                <xm:f>0</xm:f>
              </x14:cfvo>
              <x14:cfvo type="num">
                <xm:f>$I$146</xm:f>
              </x14:cfvo>
            </x14:dataBar>
          </x14:cfRule>
          <xm:sqref>I141:I146</xm:sqref>
        </x14:conditionalFormatting>
        <x14:conditionalFormatting xmlns:xm="http://schemas.microsoft.com/office/excel/2006/main">
          <x14:cfRule type="dataBar" id="{040BFADD-EB19-4526-8A67-C3423196A9E4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I137</xm:sqref>
        </x14:conditionalFormatting>
        <x14:conditionalFormatting xmlns:xm="http://schemas.microsoft.com/office/excel/2006/main">
          <x14:cfRule type="dataBar" id="{4C0A7C2C-528B-4E7B-AD1A-3978A7EC3E1D}">
            <x14:dataBar minLength="0" maxLength="100" negativeBarColorSameAsPositive="1" axisPosition="none">
              <x14:cfvo type="num">
                <xm:f>0</xm:f>
              </x14:cfvo>
              <x14:cfvo type="num">
                <xm:f>$C$137</xm:f>
              </x14:cfvo>
            </x14:dataBar>
          </x14:cfRule>
          <xm:sqref>C133:C137</xm:sqref>
        </x14:conditionalFormatting>
        <x14:conditionalFormatting xmlns:xm="http://schemas.microsoft.com/office/excel/2006/main">
          <x14:cfRule type="dataBar" id="{9C7B5DD3-1B8F-4255-8071-AC4EEC75BF9A}">
            <x14:dataBar minLength="0" maxLength="100" negativeBarColorSameAsPositive="1" axisPosition="none">
              <x14:cfvo type="num">
                <xm:f>0</xm:f>
              </x14:cfvo>
              <x14:cfvo type="num">
                <xm:f>$C$146</xm:f>
              </x14:cfvo>
            </x14:dataBar>
          </x14:cfRule>
          <xm:sqref>C141:C146</xm:sqref>
        </x14:conditionalFormatting>
        <x14:conditionalFormatting xmlns:xm="http://schemas.microsoft.com/office/excel/2006/main">
          <x14:cfRule type="dataBar" id="{FCB362FC-D807-4F78-8405-4A77815BA3C1}">
            <x14:dataBar minLength="0" maxLength="100" negativeBarColorSameAsPositive="1" axisPosition="none">
              <x14:cfvo type="num">
                <xm:f>0</xm:f>
              </x14:cfvo>
              <x14:cfvo type="num">
                <xm:f>$B$108</xm:f>
              </x14:cfvo>
            </x14:dataBar>
          </x14:cfRule>
          <xm:sqref>B111</xm:sqref>
        </x14:conditionalFormatting>
        <x14:conditionalFormatting xmlns:xm="http://schemas.microsoft.com/office/excel/2006/main">
          <x14:cfRule type="dataBar" id="{0E8CA081-55EA-4244-A745-7B4840AAF16C}">
            <x14:dataBar minLength="0" maxLength="100" negativeBarColorSameAsPositive="1" axisPosition="none">
              <x14:cfvo type="min"/>
              <x14:cfvo type="num">
                <xm:f>1</xm:f>
              </x14:cfvo>
            </x14:dataBar>
          </x14:cfRule>
          <xm:sqref>C111</xm:sqref>
        </x14:conditionalFormatting>
        <x14:conditionalFormatting xmlns:xm="http://schemas.microsoft.com/office/excel/2006/main">
          <x14:cfRule type="dataBar" id="{7B200F41-C821-425C-A89C-7BD7EB180F94}">
            <x14:dataBar minLength="0" maxLength="100" negativeBarColorSameAsPositive="1" axisPosition="none">
              <x14:cfvo type="min"/>
              <x14:cfvo type="num">
                <xm:f>1</xm:f>
              </x14:cfvo>
            </x14:dataBar>
          </x14:cfRule>
          <xm:sqref>D19:D32</xm:sqref>
        </x14:conditionalFormatting>
        <x14:conditionalFormatting xmlns:xm="http://schemas.microsoft.com/office/excel/2006/main">
          <x14:cfRule type="dataBar" id="{7F6BB30B-86C7-4190-9884-C06F08BC868B}">
            <x14:dataBar minLength="0" maxLength="100" negativeBarColorSameAsPositive="1" axisPosition="none">
              <x14:cfvo type="min"/>
              <x14:cfvo type="num">
                <xm:f>$B$32</xm:f>
              </x14:cfvo>
            </x14:dataBar>
          </x14:cfRule>
          <xm:sqref>B19:B32</xm:sqref>
        </x14:conditionalFormatting>
        <x14:conditionalFormatting xmlns:xm="http://schemas.microsoft.com/office/excel/2006/main">
          <x14:cfRule type="dataBar" id="{EC1B1BD7-8964-4C5F-A62C-54384E21F681}">
            <x14:dataBar minLength="0" maxLength="100" negativeBarColorSameAsPositive="1" axisPosition="none">
              <x14:cfvo type="min"/>
              <x14:cfvo type="num">
                <xm:f>$C$32</xm:f>
              </x14:cfvo>
            </x14:dataBar>
          </x14:cfRule>
          <xm:sqref>C19:C32</xm:sqref>
        </x14:conditionalFormatting>
        <x14:conditionalFormatting xmlns:xm="http://schemas.microsoft.com/office/excel/2006/main">
          <x14:cfRule type="dataBar" id="{EAAFC9AE-F5DD-40A2-B9E2-6BC1854F78D6}">
            <x14:dataBar minLength="0" maxLength="100" negativeBarColorSameAsPositive="1" axisPosition="none">
              <x14:cfvo type="min"/>
              <x14:cfvo type="num">
                <xm:f>$E$32</xm:f>
              </x14:cfvo>
            </x14:dataBar>
          </x14:cfRule>
          <xm:sqref>E19:E32</xm:sqref>
        </x14:conditionalFormatting>
        <x14:conditionalFormatting xmlns:xm="http://schemas.microsoft.com/office/excel/2006/main">
          <x14:cfRule type="dataBar" id="{139A77C0-D3DE-4C65-BF67-69CBC35479BA}">
            <x14:dataBar minLength="0" maxLength="100" negativeBarColorSameAsPositive="1" axisPosition="none">
              <x14:cfvo type="min"/>
              <x14:cfvo type="num">
                <xm:f>$H$32</xm:f>
              </x14:cfvo>
            </x14:dataBar>
          </x14:cfRule>
          <xm:sqref>H19:H32</xm:sqref>
        </x14:conditionalFormatting>
        <x14:conditionalFormatting xmlns:xm="http://schemas.microsoft.com/office/excel/2006/main">
          <x14:cfRule type="dataBar" id="{6036AE00-A661-41CC-9D22-EE3D7CA9ABCD}">
            <x14:dataBar minLength="0" maxLength="100" negativeBarColorSameAsPositive="1" axisPosition="none">
              <x14:cfvo type="num">
                <xm:f>0</xm:f>
              </x14:cfvo>
              <x14:cfvo type="num">
                <xm:f>$F$32</xm:f>
              </x14:cfvo>
            </x14:dataBar>
          </x14:cfRule>
          <xm:sqref>F19:F32</xm:sqref>
        </x14:conditionalFormatting>
        <x14:conditionalFormatting xmlns:xm="http://schemas.microsoft.com/office/excel/2006/main">
          <x14:cfRule type="dataBar" id="{82A12F6A-91B9-44BD-9E1E-7B5ADC8AD446}">
            <x14:dataBar minLength="0" maxLength="100" negativeBarColorSameAsPositive="1" axisPosition="none">
              <x14:cfvo type="min"/>
              <x14:cfvo type="num">
                <xm:f>1</xm:f>
              </x14:cfvo>
            </x14:dataBar>
          </x14:cfRule>
          <xm:sqref>O36:O45 O47:O48</xm:sqref>
        </x14:conditionalFormatting>
        <x14:conditionalFormatting xmlns:xm="http://schemas.microsoft.com/office/excel/2006/main">
          <x14:cfRule type="dataBar" id="{2DBC53A6-9BDA-4133-9F39-3CEB41DB697B}">
            <x14:dataBar minLength="0" maxLength="100" negativeBarColorSameAsPositive="1" axisPosition="none">
              <x14:cfvo type="min"/>
              <x14:cfvo type="num">
                <xm:f>1</xm:f>
              </x14:cfvo>
            </x14:dataBar>
          </x14:cfRule>
          <xm:sqref>L36:L49</xm:sqref>
        </x14:conditionalFormatting>
        <x14:conditionalFormatting xmlns:xm="http://schemas.microsoft.com/office/excel/2006/main">
          <x14:cfRule type="dataBar" id="{3AFE11F0-3F3C-4723-8D61-25E09A5D672F}">
            <x14:dataBar minLength="0" maxLength="100" negativeBarColorSameAsPositive="1" axisPosition="none">
              <x14:cfvo type="min"/>
              <x14:cfvo type="num">
                <xm:f>$B$49</xm:f>
              </x14:cfvo>
            </x14:dataBar>
          </x14:cfRule>
          <xm:sqref>B36:B49</xm:sqref>
        </x14:conditionalFormatting>
        <x14:conditionalFormatting xmlns:xm="http://schemas.microsoft.com/office/excel/2006/main">
          <x14:cfRule type="dataBar" id="{E97690E1-04B6-4FE5-9ACF-CB5EB0E028D9}">
            <x14:dataBar minLength="0" maxLength="100" negativeBarColorSameAsPositive="1" axisPosition="none">
              <x14:cfvo type="min"/>
              <x14:cfvo type="num">
                <xm:f>$D$49</xm:f>
              </x14:cfvo>
            </x14:dataBar>
          </x14:cfRule>
          <xm:sqref>D36:D49</xm:sqref>
        </x14:conditionalFormatting>
        <x14:conditionalFormatting xmlns:xm="http://schemas.microsoft.com/office/excel/2006/main">
          <x14:cfRule type="dataBar" id="{04A63916-B598-45E1-87A8-964A64AD0012}">
            <x14:dataBar minLength="0" maxLength="100" negativeBarColorSameAsPositive="1" axisPosition="none">
              <x14:cfvo type="min"/>
              <x14:cfvo type="num">
                <xm:f>$E$49</xm:f>
              </x14:cfvo>
            </x14:dataBar>
          </x14:cfRule>
          <xm:sqref>E36:E49</xm:sqref>
        </x14:conditionalFormatting>
        <x14:conditionalFormatting xmlns:xm="http://schemas.microsoft.com/office/excel/2006/main">
          <x14:cfRule type="dataBar" id="{E1664D20-DB69-4097-8A87-6C18E80D9F74}">
            <x14:dataBar minLength="0" maxLength="100" negativeBarColorSameAsPositive="1" axisPosition="none">
              <x14:cfvo type="min"/>
              <x14:cfvo type="num">
                <xm:f>$G$49</xm:f>
              </x14:cfvo>
            </x14:dataBar>
          </x14:cfRule>
          <xm:sqref>G36:G49</xm:sqref>
        </x14:conditionalFormatting>
        <x14:conditionalFormatting xmlns:xm="http://schemas.microsoft.com/office/excel/2006/main">
          <x14:cfRule type="dataBar" id="{07B86A09-667E-4E3B-88A7-7A99112EBBC7}">
            <x14:dataBar minLength="0" maxLength="100" negativeBarColorSameAsPositive="1" axisPosition="none">
              <x14:cfvo type="min"/>
              <x14:cfvo type="num">
                <xm:f>$H$49</xm:f>
              </x14:cfvo>
            </x14:dataBar>
          </x14:cfRule>
          <xm:sqref>H36:H49</xm:sqref>
        </x14:conditionalFormatting>
        <x14:conditionalFormatting xmlns:xm="http://schemas.microsoft.com/office/excel/2006/main">
          <x14:cfRule type="dataBar" id="{9D530315-09DD-4B26-9A0A-1834AEF925CF}">
            <x14:dataBar minLength="0" maxLength="100" negativeBarColorSameAsPositive="1" axisPosition="none">
              <x14:cfvo type="min"/>
              <x14:cfvo type="num">
                <xm:f>$N$49</xm:f>
              </x14:cfvo>
            </x14:dataBar>
          </x14:cfRule>
          <xm:sqref>N36:N49</xm:sqref>
        </x14:conditionalFormatting>
        <x14:conditionalFormatting xmlns:xm="http://schemas.microsoft.com/office/excel/2006/main">
          <x14:cfRule type="dataBar" id="{E685B19C-8A6D-483D-92C8-609175FF75A6}">
            <x14:dataBar minLength="0" maxLength="100" negativeBarColorSameAsPositive="1" axisPosition="none">
              <x14:cfvo type="min"/>
              <x14:cfvo type="num">
                <xm:f>$P$49</xm:f>
              </x14:cfvo>
            </x14:dataBar>
          </x14:cfRule>
          <xm:sqref>P36:P49</xm:sqref>
        </x14:conditionalFormatting>
        <x14:conditionalFormatting xmlns:xm="http://schemas.microsoft.com/office/excel/2006/main">
          <x14:cfRule type="dataBar" id="{7FB3EE4F-5776-47B7-B5B0-73A3AB48C476}">
            <x14:dataBar minLength="0" maxLength="100" negativeBarColorSameAsPositive="1" axisPosition="none">
              <x14:cfvo type="min"/>
              <x14:cfvo type="num">
                <xm:f>$G$49</xm:f>
              </x14:cfvo>
            </x14:dataBar>
          </x14:cfRule>
          <xm:sqref>J36:J49</xm:sqref>
        </x14:conditionalFormatting>
        <x14:conditionalFormatting xmlns:xm="http://schemas.microsoft.com/office/excel/2006/main">
          <x14:cfRule type="dataBar" id="{E55B3A28-E5EE-4F61-9968-602CA104C907}">
            <x14:dataBar minLength="0" maxLength="100" negativeBarColorSameAsPositive="1" axisPosition="none">
              <x14:cfvo type="min"/>
              <x14:cfvo type="num">
                <xm:f>$K$49</xm:f>
              </x14:cfvo>
            </x14:dataBar>
          </x14:cfRule>
          <xm:sqref>K36:K39 K41:K49</xm:sqref>
        </x14:conditionalFormatting>
        <x14:conditionalFormatting xmlns:xm="http://schemas.microsoft.com/office/excel/2006/main">
          <x14:cfRule type="dataBar" id="{76A016FB-B1F7-48BC-836B-EC9DDEDFA928}">
            <x14:dataBar minLength="0" maxLength="100" negativeBarColorSameAsPositive="1" axisPosition="none">
              <x14:cfvo type="num">
                <xm:f>0</xm:f>
              </x14:cfvo>
              <x14:cfvo type="num">
                <xm:f>$M$49</xm:f>
              </x14:cfvo>
            </x14:dataBar>
          </x14:cfRule>
          <xm:sqref>M36:M49</xm:sqref>
        </x14:conditionalFormatting>
        <x14:conditionalFormatting xmlns:xm="http://schemas.microsoft.com/office/excel/2006/main">
          <x14:cfRule type="dataBar" id="{9B22D719-F6A4-438D-BE40-80D81A2C9ACD}">
            <x14:dataBar minLength="0" maxLength="100" negativeBarColorSameAsPositive="1" axisPosition="none">
              <x14:cfvo type="num">
                <xm:f>0</xm:f>
              </x14:cfvo>
              <x14:cfvo type="num">
                <xm:f>$F$66</xm:f>
              </x14:cfvo>
            </x14:dataBar>
          </x14:cfRule>
          <xm:sqref>F53:F66</xm:sqref>
        </x14:conditionalFormatting>
        <x14:conditionalFormatting xmlns:xm="http://schemas.microsoft.com/office/excel/2006/main">
          <x14:cfRule type="dataBar" id="{279796C3-B459-4DFC-8B10-03B2BBE30D86}">
            <x14:dataBar minLength="0" maxLength="100" negativeBarColorSameAsPositive="1" axisPosition="none">
              <x14:cfvo type="num">
                <xm:f>0</xm:f>
              </x14:cfvo>
              <x14:cfvo type="num">
                <xm:f>$O$66</xm:f>
              </x14:cfvo>
            </x14:dataBar>
          </x14:cfRule>
          <xm:sqref>O53:O66</xm:sqref>
        </x14:conditionalFormatting>
        <x14:conditionalFormatting xmlns:xm="http://schemas.microsoft.com/office/excel/2006/main">
          <x14:cfRule type="dataBar" id="{BD49E578-F1C3-4382-AF48-8D400B7F1862}">
            <x14:dataBar minLength="0" maxLength="100" negativeBarColorSameAsPositive="1" axisPosition="none">
              <x14:cfvo type="num">
                <xm:f>0</xm:f>
              </x14:cfvo>
              <x14:cfvo type="num">
                <xm:f>$L$66</xm:f>
              </x14:cfvo>
            </x14:dataBar>
          </x14:cfRule>
          <xm:sqref>L53:L66</xm:sqref>
        </x14:conditionalFormatting>
        <x14:conditionalFormatting xmlns:xm="http://schemas.microsoft.com/office/excel/2006/main">
          <x14:cfRule type="dataBar" id="{1ED217D7-29B8-4763-A25F-4065A81DC27C}">
            <x14:dataBar minLength="0" maxLength="100" negativeBarColorSameAsPositive="1" axisPosition="none">
              <x14:cfvo type="num">
                <xm:f>0</xm:f>
              </x14:cfvo>
              <x14:cfvo type="num">
                <xm:f>$I$66</xm:f>
              </x14:cfvo>
            </x14:dataBar>
          </x14:cfRule>
          <xm:sqref>I53:I66</xm:sqref>
        </x14:conditionalFormatting>
        <x14:conditionalFormatting xmlns:xm="http://schemas.microsoft.com/office/excel/2006/main">
          <x14:cfRule type="dataBar" id="{6C18AF05-1563-4A67-99C6-168D4F47D16C}">
            <x14:dataBar minLength="0" maxLength="100" negativeBarColorSameAsPositive="1" axisPosition="none">
              <x14:cfvo type="num">
                <xm:f>0</xm:f>
              </x14:cfvo>
              <x14:cfvo type="num">
                <xm:f>$B$66</xm:f>
              </x14:cfvo>
            </x14:dataBar>
          </x14:cfRule>
          <xm:sqref>B53:B66</xm:sqref>
        </x14:conditionalFormatting>
        <x14:conditionalFormatting xmlns:xm="http://schemas.microsoft.com/office/excel/2006/main">
          <x14:cfRule type="dataBar" id="{DF938399-DF42-4731-80D6-32493ADBE92D}">
            <x14:dataBar minLength="0" maxLength="100" negativeBarColorSameAsPositive="1" axisPosition="none">
              <x14:cfvo type="num">
                <xm:f>0</xm:f>
              </x14:cfvo>
              <x14:cfvo type="num">
                <xm:f>$D$66</xm:f>
              </x14:cfvo>
            </x14:dataBar>
          </x14:cfRule>
          <xm:sqref>D53:D66</xm:sqref>
        </x14:conditionalFormatting>
        <x14:conditionalFormatting xmlns:xm="http://schemas.microsoft.com/office/excel/2006/main">
          <x14:cfRule type="dataBar" id="{E641FEFB-5FEF-42D9-825D-ED41F327F3F6}">
            <x14:dataBar minLength="0" maxLength="100" negativeBarColorSameAsPositive="1" axisPosition="none">
              <x14:cfvo type="num">
                <xm:f>0</xm:f>
              </x14:cfvo>
              <x14:cfvo type="num">
                <xm:f>$E$66</xm:f>
              </x14:cfvo>
            </x14:dataBar>
          </x14:cfRule>
          <xm:sqref>E53:E66</xm:sqref>
        </x14:conditionalFormatting>
        <x14:conditionalFormatting xmlns:xm="http://schemas.microsoft.com/office/excel/2006/main">
          <x14:cfRule type="dataBar" id="{3074413D-1289-4B44-92D6-4782225E69C4}">
            <x14:dataBar minLength="0" maxLength="100" negativeBarColorSameAsPositive="1" axisPosition="none">
              <x14:cfvo type="min"/>
              <x14:cfvo type="num">
                <xm:f>$H$49</xm:f>
              </x14:cfvo>
            </x14:dataBar>
          </x14:cfRule>
          <xm:sqref>H53:H66</xm:sqref>
        </x14:conditionalFormatting>
        <x14:conditionalFormatting xmlns:xm="http://schemas.microsoft.com/office/excel/2006/main">
          <x14:cfRule type="dataBar" id="{7F7B37EB-4960-4581-88D2-568AD125CB24}">
            <x14:dataBar minLength="0" maxLength="100" negativeBarColorSameAsPositive="1" axisPosition="none">
              <x14:cfvo type="num">
                <xm:f>0</xm:f>
              </x14:cfvo>
              <x14:cfvo type="num">
                <xm:f>$K$66</xm:f>
              </x14:cfvo>
            </x14:dataBar>
          </x14:cfRule>
          <xm:sqref>K53:K66</xm:sqref>
        </x14:conditionalFormatting>
        <x14:conditionalFormatting xmlns:xm="http://schemas.microsoft.com/office/excel/2006/main">
          <x14:cfRule type="dataBar" id="{743C2B64-B54C-4C22-A1C2-E4BE25C4309F}">
            <x14:dataBar minLength="0" maxLength="100" negativeBarColorSameAsPositive="1" axisPosition="none">
              <x14:cfvo type="num">
                <xm:f>0</xm:f>
              </x14:cfvo>
              <x14:cfvo type="num">
                <xm:f>$N$66</xm:f>
              </x14:cfvo>
            </x14:dataBar>
          </x14:cfRule>
          <xm:sqref>N53:N66</xm:sqref>
        </x14:conditionalFormatting>
        <x14:conditionalFormatting xmlns:xm="http://schemas.microsoft.com/office/excel/2006/main">
          <x14:cfRule type="dataBar" id="{3D871BFB-7D6C-490B-B050-97F921681182}">
            <x14:dataBar minLength="0" maxLength="100" negativeBarColorSameAsPositive="1" axisPosition="none">
              <x14:cfvo type="num">
                <xm:f>0</xm:f>
              </x14:cfvo>
              <x14:cfvo type="num">
                <xm:f>$E$84</xm:f>
              </x14:cfvo>
            </x14:dataBar>
          </x14:cfRule>
          <xm:sqref>E71:E84</xm:sqref>
        </x14:conditionalFormatting>
        <x14:conditionalFormatting xmlns:xm="http://schemas.microsoft.com/office/excel/2006/main">
          <x14:cfRule type="dataBar" id="{A1C6B640-B462-4FAB-82BA-955C52F0F5AC}">
            <x14:dataBar minLength="0" maxLength="100" negativeBarColorSameAsPositive="1" axisPosition="none">
              <x14:cfvo type="num">
                <xm:f>0</xm:f>
              </x14:cfvo>
              <x14:cfvo type="num">
                <xm:f>$F$84</xm:f>
              </x14:cfvo>
            </x14:dataBar>
          </x14:cfRule>
          <xm:sqref>F71:F84</xm:sqref>
        </x14:conditionalFormatting>
        <x14:conditionalFormatting xmlns:xm="http://schemas.microsoft.com/office/excel/2006/main">
          <x14:cfRule type="dataBar" id="{61467558-DAEF-4483-B156-56013255CB44}">
            <x14:dataBar minLength="0" maxLength="100" negativeBarColorSameAsPositive="1" axisPosition="none">
              <x14:cfvo type="num">
                <xm:f>0</xm:f>
              </x14:cfvo>
              <x14:cfvo type="num">
                <xm:f>$I$84</xm:f>
              </x14:cfvo>
            </x14:dataBar>
          </x14:cfRule>
          <xm:sqref>I71:I84</xm:sqref>
        </x14:conditionalFormatting>
        <x14:conditionalFormatting xmlns:xm="http://schemas.microsoft.com/office/excel/2006/main">
          <x14:cfRule type="dataBar" id="{E1D36144-E313-48FD-B549-78492B02F166}">
            <x14:dataBar minLength="0" maxLength="100" negativeBarColorSameAsPositive="1" axisPosition="none">
              <x14:cfvo type="num">
                <xm:f>0</xm:f>
              </x14:cfvo>
              <x14:cfvo type="num">
                <xm:f>$C$84</xm:f>
              </x14:cfvo>
            </x14:dataBar>
          </x14:cfRule>
          <xm:sqref>C71:C84</xm:sqref>
        </x14:conditionalFormatting>
        <x14:conditionalFormatting xmlns:xm="http://schemas.microsoft.com/office/excel/2006/main">
          <x14:cfRule type="dataBar" id="{F3E8B470-217C-4241-B409-DF320D10AB2D}">
            <x14:dataBar minLength="0" maxLength="100" negativeBarColorSameAsPositive="1" axisPosition="none">
              <x14:cfvo type="num">
                <xm:f>0</xm:f>
              </x14:cfvo>
              <x14:cfvo type="num">
                <xm:f>$B$84</xm:f>
              </x14:cfvo>
            </x14:dataBar>
          </x14:cfRule>
          <xm:sqref>B71:B84</xm:sqref>
        </x14:conditionalFormatting>
        <x14:conditionalFormatting xmlns:xm="http://schemas.microsoft.com/office/excel/2006/main">
          <x14:cfRule type="dataBar" id="{74E329B4-1846-45C3-99E5-7EE8FD52B679}">
            <x14:dataBar minLength="0" maxLength="100" negativeBarColorSameAsPositive="1" axisPosition="none">
              <x14:cfvo type="num">
                <xm:f>0</xm:f>
              </x14:cfvo>
              <x14:cfvo type="num">
                <xm:f>$H$84</xm:f>
              </x14:cfvo>
            </x14:dataBar>
          </x14:cfRule>
          <xm:sqref>H71:H84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RRHH 2015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estudos03</dc:creator>
  <cp:lastModifiedBy>estudos06</cp:lastModifiedBy>
  <cp:lastPrinted>2016-05-18T07:14:49Z</cp:lastPrinted>
  <dcterms:created xsi:type="dcterms:W3CDTF">2015-09-18T09:24:58Z</dcterms:created>
  <dcterms:modified xsi:type="dcterms:W3CDTF">2016-11-11T12:33:16Z</dcterms:modified>
</cp:coreProperties>
</file>