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30" activeTab="1"/>
  </bookViews>
  <sheets>
    <sheet name="Actividades" sheetId="3" r:id="rId1"/>
    <sheet name="Competicións" sheetId="4" r:id="rId2"/>
    <sheet name="Instalación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4" l="1"/>
  <c r="O18" i="4"/>
  <c r="M18" i="4"/>
  <c r="H15" i="4"/>
  <c r="I15" i="4"/>
  <c r="G15" i="4"/>
  <c r="C15" i="4"/>
  <c r="D15" i="4"/>
  <c r="B15" i="4"/>
  <c r="J67" i="3" l="1"/>
  <c r="J68" i="3"/>
  <c r="J69" i="3"/>
  <c r="J70" i="3"/>
  <c r="J66" i="3"/>
  <c r="G67" i="3"/>
  <c r="G68" i="3"/>
  <c r="G69" i="3"/>
  <c r="G70" i="3"/>
  <c r="G66" i="3"/>
  <c r="C71" i="3"/>
  <c r="E71" i="3"/>
  <c r="F71" i="3"/>
  <c r="H71" i="3"/>
  <c r="I71" i="3"/>
  <c r="B71" i="3"/>
  <c r="D67" i="3"/>
  <c r="D68" i="3"/>
  <c r="D69" i="3"/>
  <c r="D70" i="3"/>
  <c r="D66" i="3"/>
  <c r="K66" i="3" s="1"/>
  <c r="C79" i="3"/>
  <c r="B79" i="3"/>
  <c r="D77" i="3"/>
  <c r="D78" i="3"/>
  <c r="D76" i="3"/>
  <c r="K70" i="3" l="1"/>
  <c r="J71" i="3"/>
  <c r="K69" i="3"/>
  <c r="K68" i="3"/>
  <c r="G71" i="3"/>
  <c r="K67" i="3"/>
  <c r="D71" i="3"/>
  <c r="D79" i="3"/>
  <c r="J45" i="3"/>
  <c r="J42" i="3"/>
  <c r="J43" i="3"/>
  <c r="J44" i="3"/>
  <c r="J46" i="3"/>
  <c r="J47" i="3"/>
  <c r="J48" i="3"/>
  <c r="J49" i="3"/>
  <c r="J50" i="3"/>
  <c r="J51" i="3"/>
  <c r="G42" i="3"/>
  <c r="G43" i="3"/>
  <c r="G44" i="3"/>
  <c r="G45" i="3"/>
  <c r="G46" i="3"/>
  <c r="G47" i="3"/>
  <c r="G48" i="3"/>
  <c r="G49" i="3"/>
  <c r="G50" i="3"/>
  <c r="G51" i="3"/>
  <c r="D42" i="3"/>
  <c r="D43" i="3"/>
  <c r="D44" i="3"/>
  <c r="D45" i="3"/>
  <c r="D46" i="3"/>
  <c r="D47" i="3"/>
  <c r="D48" i="3"/>
  <c r="D49" i="3"/>
  <c r="D50" i="3"/>
  <c r="D51" i="3"/>
  <c r="J41" i="3"/>
  <c r="G41" i="3"/>
  <c r="D41" i="3"/>
  <c r="H52" i="3"/>
  <c r="C52" i="3"/>
  <c r="E52" i="3"/>
  <c r="F52" i="3"/>
  <c r="I52" i="3"/>
  <c r="B52" i="3"/>
  <c r="K42" i="3"/>
  <c r="J33" i="3"/>
  <c r="K32" i="3"/>
  <c r="I33" i="3"/>
  <c r="H33" i="3"/>
  <c r="G33" i="3"/>
  <c r="F33" i="3"/>
  <c r="E33" i="3"/>
  <c r="D33" i="3"/>
  <c r="C33" i="3"/>
  <c r="B33" i="3"/>
  <c r="K31" i="3"/>
  <c r="K30" i="3"/>
  <c r="K23" i="3"/>
  <c r="K24" i="3"/>
  <c r="K25" i="3"/>
  <c r="K26" i="3"/>
  <c r="K27" i="3"/>
  <c r="K28" i="3"/>
  <c r="K29" i="3"/>
  <c r="K22" i="3"/>
  <c r="L22" i="3" s="1"/>
  <c r="K13" i="3"/>
  <c r="K14" i="3"/>
  <c r="K15" i="3"/>
  <c r="K12" i="3"/>
  <c r="C16" i="3"/>
  <c r="D16" i="3"/>
  <c r="E16" i="3"/>
  <c r="F16" i="3"/>
  <c r="G16" i="3"/>
  <c r="H16" i="3"/>
  <c r="I16" i="3"/>
  <c r="J16" i="3"/>
  <c r="B16" i="3"/>
  <c r="K16" i="3" l="1"/>
  <c r="L15" i="3" s="1"/>
  <c r="K71" i="3"/>
  <c r="K51" i="3"/>
  <c r="K50" i="3"/>
  <c r="K49" i="3"/>
  <c r="K48" i="3"/>
  <c r="K47" i="3"/>
  <c r="K46" i="3"/>
  <c r="J52" i="3"/>
  <c r="K45" i="3"/>
  <c r="K44" i="3"/>
  <c r="K43" i="3"/>
  <c r="G52" i="3"/>
  <c r="K41" i="3"/>
  <c r="D52" i="3"/>
  <c r="L30" i="3"/>
  <c r="L13" i="3"/>
  <c r="L14" i="3"/>
  <c r="K33" i="3"/>
  <c r="L26" i="3" s="1"/>
  <c r="L32" i="3" l="1"/>
  <c r="L12" i="3"/>
  <c r="L31" i="3"/>
  <c r="L24" i="3"/>
  <c r="L25" i="3"/>
  <c r="K52" i="3"/>
  <c r="L46" i="3" s="1"/>
  <c r="L33" i="3"/>
  <c r="L27" i="3"/>
  <c r="L23" i="3"/>
  <c r="L29" i="3"/>
  <c r="L28" i="3"/>
  <c r="L44" i="3" l="1"/>
  <c r="L47" i="3"/>
  <c r="L48" i="3"/>
  <c r="L50" i="3"/>
  <c r="L41" i="3"/>
  <c r="L43" i="3"/>
  <c r="L49" i="3"/>
  <c r="L45" i="3"/>
  <c r="L42" i="3"/>
  <c r="L51" i="3"/>
  <c r="E77" i="3"/>
  <c r="E78" i="3"/>
  <c r="E79" i="3"/>
  <c r="E76" i="3"/>
</calcChain>
</file>

<file path=xl/sharedStrings.xml><?xml version="1.0" encoding="utf-8"?>
<sst xmlns="http://schemas.openxmlformats.org/spreadsheetml/2006/main" count="241" uniqueCount="126">
  <si>
    <t>Unidade de Análises e Programas</t>
  </si>
  <si>
    <t xml:space="preserve">Fonte: Área de benestar, saúde e deporte </t>
  </si>
  <si>
    <t>Ocupación das instalacións de uso colectivo</t>
  </si>
  <si>
    <t>% ocupación comunidade universitaria</t>
  </si>
  <si>
    <t>% ocupación persoas alleas</t>
  </si>
  <si>
    <t>Ourense</t>
  </si>
  <si>
    <t>Campo de herba sintética</t>
  </si>
  <si>
    <t>Pista de atletismo</t>
  </si>
  <si>
    <t>Pistas de tenis (2)</t>
  </si>
  <si>
    <t>Pontevedra</t>
  </si>
  <si>
    <t>Tenis de mesa (1)</t>
  </si>
  <si>
    <t>Vigo</t>
  </si>
  <si>
    <t>Usos das instalacións de uso individual</t>
  </si>
  <si>
    <t>Total usos</t>
  </si>
  <si>
    <t>% uso com. univ.</t>
  </si>
  <si>
    <t>% uso externo</t>
  </si>
  <si>
    <t>% uso mulleres</t>
  </si>
  <si>
    <t>Bicicletas BTT</t>
  </si>
  <si>
    <t>4. Promoción da saúde</t>
  </si>
  <si>
    <t>Medicina deportiva</t>
  </si>
  <si>
    <t>OURENSE</t>
  </si>
  <si>
    <t>PONTEVEDRA</t>
  </si>
  <si>
    <t>VIGO</t>
  </si>
  <si>
    <t>Total</t>
  </si>
  <si>
    <t>Consulta dietética</t>
  </si>
  <si>
    <t>Consulta informativa</t>
  </si>
  <si>
    <t>Revisión médico-deportiva básica</t>
  </si>
  <si>
    <t>Fisioterapia</t>
  </si>
  <si>
    <t>Homes</t>
  </si>
  <si>
    <t>Mulleres</t>
  </si>
  <si>
    <t>Horas de apertura</t>
  </si>
  <si>
    <t>Salas multiusos (3)</t>
  </si>
  <si>
    <t>Tenis de mesa (5)</t>
  </si>
  <si>
    <t>3. Actividades na natureza</t>
  </si>
  <si>
    <t>Rutas culturais</t>
  </si>
  <si>
    <t>Augaventura Campus Mar Life</t>
  </si>
  <si>
    <t>2. Escolas e cursos de iniciación deportiva</t>
  </si>
  <si>
    <t>Rugby</t>
  </si>
  <si>
    <t>Tenis</t>
  </si>
  <si>
    <t>Xadrez</t>
  </si>
  <si>
    <t>Voleibol</t>
  </si>
  <si>
    <t>Natación</t>
  </si>
  <si>
    <t>Competicións universitarias</t>
  </si>
  <si>
    <t>Ligas universitarias internas</t>
  </si>
  <si>
    <t>Modalidades</t>
  </si>
  <si>
    <t>Núm. de equipos</t>
  </si>
  <si>
    <t>Participantes</t>
  </si>
  <si>
    <t>Baloncesto mixto</t>
  </si>
  <si>
    <t>Fútbol 7 mixto</t>
  </si>
  <si>
    <t>Fútbol sala mixto</t>
  </si>
  <si>
    <t>Fútbol sala feminino</t>
  </si>
  <si>
    <t>Fútbol sala masculino</t>
  </si>
  <si>
    <t>Voleibol mixto</t>
  </si>
  <si>
    <t>Modalidade</t>
  </si>
  <si>
    <t>Totais</t>
  </si>
  <si>
    <t>UVIGO</t>
  </si>
  <si>
    <t>Atletismo</t>
  </si>
  <si>
    <t>Universidade gañadora</t>
  </si>
  <si>
    <t>% participación actividade</t>
  </si>
  <si>
    <t>Participación
total</t>
  </si>
  <si>
    <t>Escalada</t>
  </si>
  <si>
    <t>Consulta antropométrica</t>
  </si>
  <si>
    <t>% mulleres</t>
  </si>
  <si>
    <t>Nº sesións</t>
  </si>
  <si>
    <t>Total sesións</t>
  </si>
  <si>
    <t>%mulleres
sobre total</t>
  </si>
  <si>
    <t>Bádminton</t>
  </si>
  <si>
    <t>Sala multiusos</t>
  </si>
  <si>
    <t>% uso homes</t>
  </si>
  <si>
    <t>Actividades dirixidas</t>
  </si>
  <si>
    <t>Muro de escalada</t>
  </si>
  <si>
    <t>USC</t>
  </si>
  <si>
    <t>Proba de esforzo</t>
  </si>
  <si>
    <t>Fitness</t>
  </si>
  <si>
    <t>1. Actividades nas instalacións</t>
  </si>
  <si>
    <t>Uso libre</t>
  </si>
  <si>
    <t>Adestramento persoal</t>
  </si>
  <si>
    <t>Ciclo indoor</t>
  </si>
  <si>
    <t>Ioga</t>
  </si>
  <si>
    <t>Pilates</t>
  </si>
  <si>
    <t>Total body</t>
  </si>
  <si>
    <t>Zumba</t>
  </si>
  <si>
    <t>Defensa persoal</t>
  </si>
  <si>
    <t>Baloncesto</t>
  </si>
  <si>
    <t>% ocupación</t>
  </si>
  <si>
    <t>Tenis de mesa (2)</t>
  </si>
  <si>
    <t>Sala de usos múltiples</t>
  </si>
  <si>
    <t>Sala usos múltiples</t>
  </si>
  <si>
    <t>Actividades deportivas e saudables, curso 2019/2020</t>
  </si>
  <si>
    <t xml:space="preserve">Circuit fit  </t>
  </si>
  <si>
    <t>CORE</t>
  </si>
  <si>
    <t>HIIT</t>
  </si>
  <si>
    <t>Step tono</t>
  </si>
  <si>
    <t>Streetching</t>
  </si>
  <si>
    <t>Tenis infantil</t>
  </si>
  <si>
    <t>Tenis de mesa</t>
  </si>
  <si>
    <t>Xogos colectivos</t>
  </si>
  <si>
    <t>Campo de fútbol/Rugby</t>
  </si>
  <si>
    <t>Pista polideportiva cuberta</t>
  </si>
  <si>
    <t xml:space="preserve">Pista polideportiva  </t>
  </si>
  <si>
    <t>Campo de herba natural</t>
  </si>
  <si>
    <t>Pista polideportiva</t>
  </si>
  <si>
    <t>Pistas de tenis (5)</t>
  </si>
  <si>
    <t>Sala cardio-fitness</t>
  </si>
  <si>
    <t>Zona de ciclo indoor</t>
  </si>
  <si>
    <t>Actividades dirixidas na pista polideportiva</t>
  </si>
  <si>
    <t>Pista de altetismo</t>
  </si>
  <si>
    <t>Fútbol sala masculino 1ª división</t>
  </si>
  <si>
    <t>Fútbol sala masculino 2ª división</t>
  </si>
  <si>
    <t>Fútbol 7 1ª división</t>
  </si>
  <si>
    <t>Fútbol 7 2ª división</t>
  </si>
  <si>
    <t xml:space="preserve"> </t>
  </si>
  <si>
    <t>Campionatos autonómicos</t>
  </si>
  <si>
    <t>Todos os campeonatos de catácter nacional foron cancelados por causa da pandemia sanitaria.</t>
  </si>
  <si>
    <t>Nº total participantes</t>
  </si>
  <si>
    <t>Baloncesto masculino</t>
  </si>
  <si>
    <t>Balonmán masculino</t>
  </si>
  <si>
    <t>Balonmán feminino</t>
  </si>
  <si>
    <t>Baloncesto feminino</t>
  </si>
  <si>
    <t>Fútbol feminino</t>
  </si>
  <si>
    <t>Fútbol masculino</t>
  </si>
  <si>
    <t>Rugby feminino</t>
  </si>
  <si>
    <t>Rugby masculino</t>
  </si>
  <si>
    <t>Voliebol feminino</t>
  </si>
  <si>
    <t>Voleibol masculino</t>
  </si>
  <si>
    <t>UDC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</si>
</sst>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806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  <font>
      <sz val="11"/>
      <color rgb="FFC00000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00CC99"/>
      <name val="Calibri"/>
      <family val="2"/>
    </font>
    <font>
      <sz val="10"/>
      <color rgb="FF00B0F0"/>
      <name val="Calibri"/>
      <family val="2"/>
    </font>
    <font>
      <b/>
      <sz val="10"/>
      <color rgb="FF00CC99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7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4" fillId="0" borderId="1" xfId="2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0" fontId="23" fillId="0" borderId="0" xfId="0" applyNumberFormat="1" applyFont="1" applyBorder="1" applyAlignment="1">
      <alignment horizontal="center" vertical="center"/>
    </xf>
    <xf numFmtId="10" fontId="24" fillId="0" borderId="0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0" fillId="0" borderId="0" xfId="1" applyNumberFormat="1" applyFont="1"/>
    <xf numFmtId="0" fontId="0" fillId="0" borderId="0" xfId="0" applyNumberFormat="1"/>
    <xf numFmtId="0" fontId="2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0" fillId="0" borderId="0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2" fillId="0" borderId="1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0" fontId="2" fillId="0" borderId="0" xfId="2" applyBorder="1"/>
    <xf numFmtId="0" fontId="0" fillId="0" borderId="0" xfId="0" applyBorder="1"/>
    <xf numFmtId="0" fontId="2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2" fillId="0" borderId="0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1" fontId="20" fillId="0" borderId="12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8" fillId="0" borderId="2" xfId="0" applyFont="1" applyBorder="1"/>
    <xf numFmtId="0" fontId="3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38" fillId="0" borderId="0" xfId="0" applyFont="1" applyBorder="1"/>
    <xf numFmtId="0" fontId="39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9" fontId="36" fillId="0" borderId="0" xfId="1" applyNumberFormat="1" applyFont="1" applyBorder="1" applyAlignment="1">
      <alignment horizontal="center" vertical="center" wrapText="1"/>
    </xf>
    <xf numFmtId="9" fontId="42" fillId="0" borderId="0" xfId="1" applyNumberFormat="1" applyFont="1" applyBorder="1" applyAlignment="1">
      <alignment horizontal="center" vertical="center" wrapText="1"/>
    </xf>
    <xf numFmtId="9" fontId="11" fillId="0" borderId="0" xfId="1" applyFont="1" applyFill="1" applyBorder="1" applyAlignment="1">
      <alignment horizontal="center" vertical="center" wrapText="1"/>
    </xf>
    <xf numFmtId="9" fontId="19" fillId="0" borderId="0" xfId="1" applyNumberFormat="1" applyFont="1" applyBorder="1" applyAlignment="1">
      <alignment horizontal="center" vertical="center" wrapText="1"/>
    </xf>
    <xf numFmtId="0" fontId="44" fillId="0" borderId="2" xfId="0" applyFont="1" applyBorder="1"/>
    <xf numFmtId="10" fontId="10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top" wrapText="1"/>
    </xf>
    <xf numFmtId="0" fontId="43" fillId="0" borderId="0" xfId="0" applyFont="1" applyBorder="1"/>
    <xf numFmtId="0" fontId="44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10" fontId="38" fillId="0" borderId="2" xfId="1" applyNumberFormat="1" applyFont="1" applyBorder="1"/>
    <xf numFmtId="10" fontId="19" fillId="0" borderId="5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9" fontId="20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29" fillId="0" borderId="5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justify" vertical="center" wrapText="1"/>
    </xf>
    <xf numFmtId="0" fontId="44" fillId="0" borderId="0" xfId="0" applyFont="1" applyBorder="1"/>
    <xf numFmtId="10" fontId="9" fillId="0" borderId="0" xfId="0" applyNumberFormat="1" applyFont="1" applyFill="1" applyBorder="1" applyAlignment="1">
      <alignment horizontal="center" vertical="center" wrapText="1"/>
    </xf>
    <xf numFmtId="10" fontId="9" fillId="0" borderId="2" xfId="1" applyNumberFormat="1" applyFont="1" applyFill="1" applyBorder="1" applyAlignment="1">
      <alignment horizontal="center" vertical="center" wrapText="1"/>
    </xf>
    <xf numFmtId="10" fontId="11" fillId="0" borderId="2" xfId="1" applyNumberFormat="1" applyFont="1" applyFill="1" applyBorder="1" applyAlignment="1">
      <alignment horizontal="center" vertical="center" wrapText="1"/>
    </xf>
    <xf numFmtId="10" fontId="23" fillId="0" borderId="2" xfId="1" applyNumberFormat="1" applyFont="1" applyBorder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justify" vertical="center" wrapText="1"/>
    </xf>
    <xf numFmtId="0" fontId="0" fillId="0" borderId="13" xfId="0" applyBorder="1" applyAlignment="1">
      <alignment vertical="center"/>
    </xf>
    <xf numFmtId="0" fontId="5" fillId="0" borderId="0" xfId="0" applyFont="1" applyFill="1"/>
    <xf numFmtId="0" fontId="2" fillId="0" borderId="0" xfId="2" applyFill="1" applyBorder="1"/>
    <xf numFmtId="0" fontId="0" fillId="0" borderId="0" xfId="0" applyFill="1" applyBorder="1"/>
    <xf numFmtId="0" fontId="2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horizontal="left" wrapText="1"/>
    </xf>
    <xf numFmtId="0" fontId="13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46" fillId="0" borderId="1" xfId="2" applyFont="1" applyBorder="1" applyAlignment="1">
      <alignment vertical="center" wrapTex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46" fillId="0" borderId="1" xfId="2" applyFont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center"/>
    </xf>
    <xf numFmtId="0" fontId="45" fillId="0" borderId="1" xfId="2" applyFont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justify" vertical="center" wrapText="1"/>
    </xf>
    <xf numFmtId="0" fontId="22" fillId="0" borderId="0" xfId="0" applyFont="1"/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Uso individual por xénero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Instalacións!$F$28</c:f>
              <c:strCache>
                <c:ptCount val="1"/>
                <c:pt idx="0">
                  <c:v>% uso 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Instalacións!$A$29:$B$39</c:f>
              <c:multiLvlStrCache>
                <c:ptCount val="11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Zona de ciclo indoor</c:v>
                  </c:pt>
                  <c:pt idx="3">
                    <c:v>Sala de usos múltiples</c:v>
                  </c:pt>
                  <c:pt idx="4">
                    <c:v>Actividades dirixidas na pista polideportiva</c:v>
                  </c:pt>
                  <c:pt idx="5">
                    <c:v>Sala cardio-fitness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altetismo</c:v>
                  </c:pt>
                  <c:pt idx="9">
                    <c:v>Sala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4">
                    <c:v>Pontevedra</c:v>
                  </c:pt>
                  <c:pt idx="6">
                    <c:v>Vigo</c:v>
                  </c:pt>
                </c:lvl>
              </c:multiLvlStrCache>
            </c:multiLvlStrRef>
          </c:cat>
          <c:val>
            <c:numRef>
              <c:f>Instalacións!$F$29:$F$39</c:f>
              <c:numCache>
                <c:formatCode>0.00%</c:formatCode>
                <c:ptCount val="11"/>
                <c:pt idx="0">
                  <c:v>0.86770000000000003</c:v>
                </c:pt>
                <c:pt idx="1">
                  <c:v>0.755</c:v>
                </c:pt>
                <c:pt idx="2">
                  <c:v>0.26719999999999999</c:v>
                </c:pt>
                <c:pt idx="3">
                  <c:v>7.2999999999999995E-2</c:v>
                </c:pt>
                <c:pt idx="4">
                  <c:v>0.224</c:v>
                </c:pt>
                <c:pt idx="5">
                  <c:v>0.69379999999999997</c:v>
                </c:pt>
                <c:pt idx="6">
                  <c:v>0.78569999999999995</c:v>
                </c:pt>
                <c:pt idx="7">
                  <c:v>0.83030000000000004</c:v>
                </c:pt>
                <c:pt idx="8">
                  <c:v>0.78149999999999997</c:v>
                </c:pt>
                <c:pt idx="9">
                  <c:v>0.76910000000000001</c:v>
                </c:pt>
                <c:pt idx="10">
                  <c:v>0.25919999999999999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F3A-8C59-92E505C00CAE}"/>
            </c:ext>
          </c:extLst>
        </c:ser>
        <c:ser>
          <c:idx val="1"/>
          <c:order val="1"/>
          <c:tx>
            <c:strRef>
              <c:f>Instalacións!$G$28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Instalacións!$A$29:$B$39</c:f>
              <c:multiLvlStrCache>
                <c:ptCount val="11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Zona de ciclo indoor</c:v>
                  </c:pt>
                  <c:pt idx="3">
                    <c:v>Sala de usos múltiples</c:v>
                  </c:pt>
                  <c:pt idx="4">
                    <c:v>Actividades dirixidas na pista polideportiva</c:v>
                  </c:pt>
                  <c:pt idx="5">
                    <c:v>Sala cardio-fitness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altetismo</c:v>
                  </c:pt>
                  <c:pt idx="9">
                    <c:v>Sala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4">
                    <c:v>Pontevedra</c:v>
                  </c:pt>
                  <c:pt idx="6">
                    <c:v>Vigo</c:v>
                  </c:pt>
                </c:lvl>
              </c:multiLvlStrCache>
            </c:multiLvlStrRef>
          </c:cat>
          <c:val>
            <c:numRef>
              <c:f>Instalacións!$G$29:$G$39</c:f>
              <c:numCache>
                <c:formatCode>0.00%</c:formatCode>
                <c:ptCount val="11"/>
                <c:pt idx="0">
                  <c:v>0.1323</c:v>
                </c:pt>
                <c:pt idx="1">
                  <c:v>0.245</c:v>
                </c:pt>
                <c:pt idx="2">
                  <c:v>0.73280000000000001</c:v>
                </c:pt>
                <c:pt idx="3">
                  <c:v>0.92700000000000005</c:v>
                </c:pt>
                <c:pt idx="4">
                  <c:v>0.77600000000000002</c:v>
                </c:pt>
                <c:pt idx="5">
                  <c:v>0.30620000000000003</c:v>
                </c:pt>
                <c:pt idx="6">
                  <c:v>0.21429999999999999</c:v>
                </c:pt>
                <c:pt idx="7">
                  <c:v>0.16969999999999999</c:v>
                </c:pt>
                <c:pt idx="8">
                  <c:v>0.2185</c:v>
                </c:pt>
                <c:pt idx="9">
                  <c:v>0.23089999999999999</c:v>
                </c:pt>
                <c:pt idx="10">
                  <c:v>0.74080000000000001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F3A-8C59-92E505C0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89136"/>
        <c:axId val="1996391216"/>
      </c:barChart>
      <c:catAx>
        <c:axId val="199638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91216"/>
        <c:crosses val="autoZero"/>
        <c:auto val="1"/>
        <c:lblAlgn val="ctr"/>
        <c:lblOffset val="100"/>
        <c:noMultiLvlLbl val="0"/>
      </c:catAx>
      <c:valAx>
        <c:axId val="19963912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individual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Instalacións!$D$28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Instalacións!$A$29:$B$39</c:f>
              <c:multiLvlStrCache>
                <c:ptCount val="11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Zona de ciclo indoor</c:v>
                  </c:pt>
                  <c:pt idx="3">
                    <c:v>Sala de usos múltiples</c:v>
                  </c:pt>
                  <c:pt idx="4">
                    <c:v>Actividades dirixidas na pista polideportiva</c:v>
                  </c:pt>
                  <c:pt idx="5">
                    <c:v>Sala cardio-fitness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altetismo</c:v>
                  </c:pt>
                  <c:pt idx="9">
                    <c:v>Sala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4">
                    <c:v>Pontevedra</c:v>
                  </c:pt>
                  <c:pt idx="6">
                    <c:v>Vigo</c:v>
                  </c:pt>
                </c:lvl>
              </c:multiLvlStrCache>
            </c:multiLvlStrRef>
          </c:cat>
          <c:val>
            <c:numRef>
              <c:f>Instalacións!$D$29:$D$39</c:f>
              <c:numCache>
                <c:formatCode>0.00%</c:formatCode>
                <c:ptCount val="11"/>
                <c:pt idx="0">
                  <c:v>0.59350000000000003</c:v>
                </c:pt>
                <c:pt idx="1">
                  <c:v>0.63590000000000002</c:v>
                </c:pt>
                <c:pt idx="2">
                  <c:v>0.66410000000000002</c:v>
                </c:pt>
                <c:pt idx="3">
                  <c:v>0.79049999999999998</c:v>
                </c:pt>
                <c:pt idx="4">
                  <c:v>0.64039999999999997</c:v>
                </c:pt>
                <c:pt idx="5">
                  <c:v>0.84570000000000001</c:v>
                </c:pt>
                <c:pt idx="6">
                  <c:v>1</c:v>
                </c:pt>
                <c:pt idx="7">
                  <c:v>0.37769999999999998</c:v>
                </c:pt>
                <c:pt idx="8">
                  <c:v>0.26400000000000001</c:v>
                </c:pt>
                <c:pt idx="9">
                  <c:v>0.79990000000000006</c:v>
                </c:pt>
                <c:pt idx="1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CA5-9A2C-F67F205EC31F}"/>
            </c:ext>
          </c:extLst>
        </c:ser>
        <c:ser>
          <c:idx val="1"/>
          <c:order val="1"/>
          <c:tx>
            <c:strRef>
              <c:f>Instalacións!$E$28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Instalacións!$A$29:$B$39</c:f>
              <c:multiLvlStrCache>
                <c:ptCount val="11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Zona de ciclo indoor</c:v>
                  </c:pt>
                  <c:pt idx="3">
                    <c:v>Sala de usos múltiples</c:v>
                  </c:pt>
                  <c:pt idx="4">
                    <c:v>Actividades dirixidas na pista polideportiva</c:v>
                  </c:pt>
                  <c:pt idx="5">
                    <c:v>Sala cardio-fitness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altetismo</c:v>
                  </c:pt>
                  <c:pt idx="9">
                    <c:v>Sala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4">
                    <c:v>Pontevedra</c:v>
                  </c:pt>
                  <c:pt idx="6">
                    <c:v>Vigo</c:v>
                  </c:pt>
                </c:lvl>
              </c:multiLvlStrCache>
            </c:multiLvlStrRef>
          </c:cat>
          <c:val>
            <c:numRef>
              <c:f>Instalacións!$E$29:$E$39</c:f>
              <c:numCache>
                <c:formatCode>0.00%</c:formatCode>
                <c:ptCount val="11"/>
                <c:pt idx="0">
                  <c:v>0.40649999999999997</c:v>
                </c:pt>
                <c:pt idx="1">
                  <c:v>0.36409999999999998</c:v>
                </c:pt>
                <c:pt idx="2">
                  <c:v>0.33589999999999998</c:v>
                </c:pt>
                <c:pt idx="3">
                  <c:v>0.20949999999999999</c:v>
                </c:pt>
                <c:pt idx="4">
                  <c:v>0.35959999999999998</c:v>
                </c:pt>
                <c:pt idx="5">
                  <c:v>0.15429999999999999</c:v>
                </c:pt>
                <c:pt idx="6">
                  <c:v>0</c:v>
                </c:pt>
                <c:pt idx="7">
                  <c:v>0.62229999999999996</c:v>
                </c:pt>
                <c:pt idx="8">
                  <c:v>0.73599999999999999</c:v>
                </c:pt>
                <c:pt idx="9">
                  <c:v>0.2001</c:v>
                </c:pt>
                <c:pt idx="1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CA5-9A2C-F67F205E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5840"/>
        <c:axId val="2064041248"/>
      </c:barChart>
      <c:catAx>
        <c:axId val="20640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41248"/>
        <c:crosses val="autoZero"/>
        <c:auto val="1"/>
        <c:lblAlgn val="ctr"/>
        <c:lblOffset val="100"/>
        <c:noMultiLvlLbl val="0"/>
      </c:catAx>
      <c:valAx>
        <c:axId val="206404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Porcentaxe de ocupación,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52840187012026E-2"/>
          <c:y val="0.15799787007454738"/>
          <c:w val="0.89090522976663311"/>
          <c:h val="0.4626597234451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Instalacións!$D$6</c:f>
              <c:strCache>
                <c:ptCount val="1"/>
                <c:pt idx="0">
                  <c:v>% ocupación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37-4C1C-BD21-9B34FBDB915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37-4C1C-BD21-9B34FBDB915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37-4C1C-BD21-9B34FBDB915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37-4C1C-BD21-9B34FBDB915A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37-4C1C-BD21-9B34FBDB915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837-4C1C-BD21-9B34FBDB915A}"/>
              </c:ext>
            </c:extLst>
          </c:dPt>
          <c:cat>
            <c:strRef>
              <c:f>Instalacións!$B$7:$B$22</c:f>
              <c:strCache>
                <c:ptCount val="16"/>
                <c:pt idx="0">
                  <c:v>Campo de fútbol/Rugby</c:v>
                </c:pt>
                <c:pt idx="1">
                  <c:v>Pista de atletismo</c:v>
                </c:pt>
                <c:pt idx="2">
                  <c:v>Pista polideportiva cuberta</c:v>
                </c:pt>
                <c:pt idx="3">
                  <c:v>Pistas de tenis (2)</c:v>
                </c:pt>
                <c:pt idx="4">
                  <c:v>Sala multiusos</c:v>
                </c:pt>
                <c:pt idx="5">
                  <c:v>Tenis de mesa (2)</c:v>
                </c:pt>
                <c:pt idx="6">
                  <c:v>Pista polideportiva  </c:v>
                </c:pt>
                <c:pt idx="7">
                  <c:v>Tenis de mesa (1)</c:v>
                </c:pt>
                <c:pt idx="8">
                  <c:v>Campo de herba sintética</c:v>
                </c:pt>
                <c:pt idx="9">
                  <c:v>Campo de herba natural</c:v>
                </c:pt>
                <c:pt idx="10">
                  <c:v>Muro de escalada</c:v>
                </c:pt>
                <c:pt idx="11">
                  <c:v>Pista de atletismo</c:v>
                </c:pt>
                <c:pt idx="12">
                  <c:v>Pista polideportiva</c:v>
                </c:pt>
                <c:pt idx="13">
                  <c:v>Pistas de tenis (5)</c:v>
                </c:pt>
                <c:pt idx="14">
                  <c:v>Salas multiusos (3)</c:v>
                </c:pt>
                <c:pt idx="15">
                  <c:v>Tenis de mesa (5)</c:v>
                </c:pt>
              </c:strCache>
            </c:strRef>
          </c:cat>
          <c:val>
            <c:numRef>
              <c:f>Instalacións!$D$7:$D$22</c:f>
              <c:numCache>
                <c:formatCode>0.00%</c:formatCode>
                <c:ptCount val="16"/>
                <c:pt idx="0">
                  <c:v>0.4577</c:v>
                </c:pt>
                <c:pt idx="1">
                  <c:v>0.38159999999999999</c:v>
                </c:pt>
                <c:pt idx="2">
                  <c:v>0.51170000000000004</c:v>
                </c:pt>
                <c:pt idx="3">
                  <c:v>0.26640000000000003</c:v>
                </c:pt>
                <c:pt idx="4">
                  <c:v>0.20050000000000001</c:v>
                </c:pt>
                <c:pt idx="5">
                  <c:v>6.9500000000000006E-2</c:v>
                </c:pt>
                <c:pt idx="6">
                  <c:v>0.50619999999999998</c:v>
                </c:pt>
                <c:pt idx="7">
                  <c:v>7.0000000000000001E-3</c:v>
                </c:pt>
                <c:pt idx="8">
                  <c:v>0.25240000000000001</c:v>
                </c:pt>
                <c:pt idx="9">
                  <c:v>5.45E-2</c:v>
                </c:pt>
                <c:pt idx="10">
                  <c:v>0.30430000000000001</c:v>
                </c:pt>
                <c:pt idx="11">
                  <c:v>0.26779999999999998</c:v>
                </c:pt>
                <c:pt idx="12">
                  <c:v>0.55900000000000005</c:v>
                </c:pt>
                <c:pt idx="13">
                  <c:v>0.20380000000000001</c:v>
                </c:pt>
                <c:pt idx="14">
                  <c:v>7.4700000000000003E-2</c:v>
                </c:pt>
                <c:pt idx="15">
                  <c:v>5.8500000000000003E-2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0-4AD4-9FCA-72D812DF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34176"/>
        <c:axId val="2064034592"/>
      </c:barChart>
      <c:catAx>
        <c:axId val="20640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592"/>
        <c:crosses val="autoZero"/>
        <c:auto val="1"/>
        <c:lblAlgn val="ctr"/>
        <c:lblOffset val="100"/>
        <c:noMultiLvlLbl val="0"/>
      </c:catAx>
      <c:valAx>
        <c:axId val="20640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Instalacións!$E$6</c:f>
              <c:strCache>
                <c:ptCount val="1"/>
                <c:pt idx="0">
                  <c:v>% ocupación comunidade universitaria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Instalacións!$E$7:$E$22</c:f>
              <c:numCache>
                <c:formatCode>0.00%</c:formatCode>
                <c:ptCount val="16"/>
                <c:pt idx="0">
                  <c:v>2.23E-2</c:v>
                </c:pt>
                <c:pt idx="1">
                  <c:v>0.96379999999999999</c:v>
                </c:pt>
                <c:pt idx="2">
                  <c:v>0.2132</c:v>
                </c:pt>
                <c:pt idx="3">
                  <c:v>0.45800000000000002</c:v>
                </c:pt>
                <c:pt idx="4">
                  <c:v>0.99009999999999998</c:v>
                </c:pt>
                <c:pt idx="5">
                  <c:v>0.45800000000000002</c:v>
                </c:pt>
                <c:pt idx="6">
                  <c:v>0.2392</c:v>
                </c:pt>
                <c:pt idx="7">
                  <c:v>7.6899999999999996E-2</c:v>
                </c:pt>
                <c:pt idx="8">
                  <c:v>0.2487</c:v>
                </c:pt>
                <c:pt idx="9">
                  <c:v>3.04E-2</c:v>
                </c:pt>
                <c:pt idx="10">
                  <c:v>0.56520000000000004</c:v>
                </c:pt>
                <c:pt idx="11">
                  <c:v>0.87219999999999998</c:v>
                </c:pt>
                <c:pt idx="12">
                  <c:v>0.31309999999999999</c:v>
                </c:pt>
                <c:pt idx="13">
                  <c:v>0.52769999999999995</c:v>
                </c:pt>
                <c:pt idx="14">
                  <c:v>0.91479999999999995</c:v>
                </c:pt>
                <c:pt idx="15">
                  <c:v>0.90439999999999998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0F1-8CB3-E0F839907B0E}"/>
            </c:ext>
          </c:extLst>
        </c:ser>
        <c:ser>
          <c:idx val="1"/>
          <c:order val="1"/>
          <c:tx>
            <c:strRef>
              <c:f>Instalacións!$F$6</c:f>
              <c:strCache>
                <c:ptCount val="1"/>
                <c:pt idx="0">
                  <c:v>% ocupación persoas alleas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Instalacións!$F$7:$F$22</c:f>
              <c:numCache>
                <c:formatCode>0.00%</c:formatCode>
                <c:ptCount val="16"/>
                <c:pt idx="0">
                  <c:v>0.97770000000000001</c:v>
                </c:pt>
                <c:pt idx="1">
                  <c:v>3.6200000000000003E-2</c:v>
                </c:pt>
                <c:pt idx="2">
                  <c:v>0.78680000000000005</c:v>
                </c:pt>
                <c:pt idx="3">
                  <c:v>0.54200000000000004</c:v>
                </c:pt>
                <c:pt idx="4">
                  <c:v>9.9000000000000008E-3</c:v>
                </c:pt>
                <c:pt idx="5">
                  <c:v>0.56479999999999997</c:v>
                </c:pt>
                <c:pt idx="6">
                  <c:v>0.76080000000000003</c:v>
                </c:pt>
                <c:pt idx="7">
                  <c:v>0.92310000000000003</c:v>
                </c:pt>
                <c:pt idx="8">
                  <c:v>0.75129999999999997</c:v>
                </c:pt>
                <c:pt idx="9">
                  <c:v>0.96960000000000002</c:v>
                </c:pt>
                <c:pt idx="10">
                  <c:v>0.43480000000000002</c:v>
                </c:pt>
                <c:pt idx="11">
                  <c:v>0.1278</c:v>
                </c:pt>
                <c:pt idx="12">
                  <c:v>0.68689999999999996</c:v>
                </c:pt>
                <c:pt idx="13">
                  <c:v>0.4723</c:v>
                </c:pt>
                <c:pt idx="14">
                  <c:v>8.5199999999999998E-2</c:v>
                </c:pt>
                <c:pt idx="15">
                  <c:v>9.5600000000000004E-2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1-40F1-8CB3-E0F83990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2512"/>
        <c:axId val="2064037920"/>
      </c:barChart>
      <c:catAx>
        <c:axId val="20640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7920"/>
        <c:crosses val="autoZero"/>
        <c:auto val="1"/>
        <c:lblAlgn val="ctr"/>
        <c:lblOffset val="100"/>
        <c:noMultiLvlLbl val="0"/>
      </c:catAx>
      <c:valAx>
        <c:axId val="20640379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19049</xdr:rowOff>
    </xdr:from>
    <xdr:to>
      <xdr:col>2</xdr:col>
      <xdr:colOff>676275</xdr:colOff>
      <xdr:row>0</xdr:row>
      <xdr:rowOff>561974</xdr:rowOff>
    </xdr:to>
    <xdr:pic>
      <xdr:nvPicPr>
        <xdr:cNvPr id="7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49"/>
          <a:ext cx="300037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733425</xdr:colOff>
      <xdr:row>8</xdr:row>
      <xdr:rowOff>0</xdr:rowOff>
    </xdr:from>
    <xdr:to>
      <xdr:col>20</xdr:col>
      <xdr:colOff>38949</xdr:colOff>
      <xdr:row>36</xdr:row>
      <xdr:rowOff>109453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2325" y="2162175"/>
          <a:ext cx="5401524" cy="5614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2</xdr:col>
      <xdr:colOff>295275</xdr:colOff>
      <xdr:row>0</xdr:row>
      <xdr:rowOff>542925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667002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0</xdr:row>
      <xdr:rowOff>161925</xdr:rowOff>
    </xdr:from>
    <xdr:to>
      <xdr:col>1</xdr:col>
      <xdr:colOff>2028824</xdr:colOff>
      <xdr:row>0</xdr:row>
      <xdr:rowOff>600075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3" y="161925"/>
          <a:ext cx="26289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95249</xdr:colOff>
      <xdr:row>26</xdr:row>
      <xdr:rowOff>123825</xdr:rowOff>
    </xdr:from>
    <xdr:to>
      <xdr:col>18</xdr:col>
      <xdr:colOff>9524</xdr:colOff>
      <xdr:row>43</xdr:row>
      <xdr:rowOff>180975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447676</xdr:colOff>
      <xdr:row>26</xdr:row>
      <xdr:rowOff>66674</xdr:rowOff>
    </xdr:from>
    <xdr:to>
      <xdr:col>29</xdr:col>
      <xdr:colOff>0</xdr:colOff>
      <xdr:row>43</xdr:row>
      <xdr:rowOff>190499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361951</xdr:colOff>
      <xdr:row>1</xdr:row>
      <xdr:rowOff>161926</xdr:rowOff>
    </xdr:from>
    <xdr:to>
      <xdr:col>17</xdr:col>
      <xdr:colOff>752475</xdr:colOff>
      <xdr:row>21</xdr:row>
      <xdr:rowOff>180976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409575</xdr:colOff>
      <xdr:row>4</xdr:row>
      <xdr:rowOff>152400</xdr:rowOff>
    </xdr:from>
    <xdr:to>
      <xdr:col>29</xdr:col>
      <xdr:colOff>9525</xdr:colOff>
      <xdr:row>23</xdr:row>
      <xdr:rowOff>123825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topLeftCell="A52" workbookViewId="0">
      <selection activeCell="P58" sqref="P58"/>
    </sheetView>
  </sheetViews>
  <sheetFormatPr baseColWidth="10" defaultRowHeight="15" x14ac:dyDescent="0.25"/>
  <cols>
    <col min="1" max="1" width="25.140625" customWidth="1"/>
    <col min="9" max="9" width="13.28515625" customWidth="1"/>
    <col min="11" max="11" width="11.85546875" customWidth="1"/>
    <col min="12" max="12" width="12" customWidth="1"/>
  </cols>
  <sheetData>
    <row r="1" spans="1:21" ht="49.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3"/>
      <c r="N1" s="153" t="s">
        <v>0</v>
      </c>
      <c r="O1" s="153"/>
      <c r="P1" s="153"/>
      <c r="Q1" s="153"/>
      <c r="R1" s="153"/>
      <c r="S1" s="153"/>
      <c r="T1" s="3"/>
      <c r="U1" s="3"/>
    </row>
    <row r="3" spans="1:21" ht="23.25" x14ac:dyDescent="0.35">
      <c r="A3" s="5" t="s">
        <v>88</v>
      </c>
    </row>
    <row r="4" spans="1:21" x14ac:dyDescent="0.25">
      <c r="A4" s="6" t="s">
        <v>1</v>
      </c>
    </row>
    <row r="7" spans="1:21" ht="18.75" x14ac:dyDescent="0.3">
      <c r="A7" s="163" t="s">
        <v>74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21" ht="18.75" x14ac:dyDescent="0.3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21" ht="18.75" x14ac:dyDescent="0.3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21" x14ac:dyDescent="0.25">
      <c r="A10" s="151" t="s">
        <v>75</v>
      </c>
      <c r="B10" s="141" t="s">
        <v>20</v>
      </c>
      <c r="C10" s="142"/>
      <c r="D10" s="143"/>
      <c r="E10" s="144" t="s">
        <v>21</v>
      </c>
      <c r="F10" s="145"/>
      <c r="G10" s="146"/>
      <c r="H10" s="147" t="s">
        <v>22</v>
      </c>
      <c r="I10" s="148"/>
      <c r="J10" s="149"/>
      <c r="K10" s="139" t="s">
        <v>59</v>
      </c>
      <c r="L10" s="139" t="s">
        <v>58</v>
      </c>
    </row>
    <row r="11" spans="1:21" ht="21" customHeight="1" x14ac:dyDescent="0.25">
      <c r="A11" s="151"/>
      <c r="B11" s="130" t="s">
        <v>28</v>
      </c>
      <c r="C11" s="20" t="s">
        <v>29</v>
      </c>
      <c r="D11" s="20" t="s">
        <v>23</v>
      </c>
      <c r="E11" s="20" t="s">
        <v>28</v>
      </c>
      <c r="F11" s="20" t="s">
        <v>29</v>
      </c>
      <c r="G11" s="20" t="s">
        <v>23</v>
      </c>
      <c r="H11" s="20" t="s">
        <v>28</v>
      </c>
      <c r="I11" s="20" t="s">
        <v>29</v>
      </c>
      <c r="J11" s="36" t="s">
        <v>23</v>
      </c>
      <c r="K11" s="140"/>
      <c r="L11" s="140"/>
    </row>
    <row r="12" spans="1:21" ht="15" customHeight="1" x14ac:dyDescent="0.25">
      <c r="A12" s="21" t="s">
        <v>56</v>
      </c>
      <c r="B12" s="8">
        <v>459</v>
      </c>
      <c r="C12" s="8">
        <v>85</v>
      </c>
      <c r="D12" s="8">
        <v>544</v>
      </c>
      <c r="E12" s="10">
        <v>0</v>
      </c>
      <c r="F12" s="10">
        <v>0</v>
      </c>
      <c r="G12" s="10">
        <v>0</v>
      </c>
      <c r="H12" s="12">
        <v>87</v>
      </c>
      <c r="I12" s="12">
        <v>29</v>
      </c>
      <c r="J12" s="12">
        <v>116</v>
      </c>
      <c r="K12" s="69">
        <f>D12+G12+J12</f>
        <v>660</v>
      </c>
      <c r="L12" s="37">
        <f>K12/K16</f>
        <v>0.19607843137254902</v>
      </c>
    </row>
    <row r="13" spans="1:21" x14ac:dyDescent="0.25">
      <c r="A13" s="21" t="s">
        <v>60</v>
      </c>
      <c r="B13" s="8">
        <v>0</v>
      </c>
      <c r="C13" s="8">
        <v>0</v>
      </c>
      <c r="D13" s="8">
        <v>0</v>
      </c>
      <c r="E13" s="10">
        <v>0</v>
      </c>
      <c r="F13" s="10">
        <v>0</v>
      </c>
      <c r="G13" s="10">
        <v>0</v>
      </c>
      <c r="H13" s="12">
        <v>94</v>
      </c>
      <c r="I13" s="12">
        <v>36</v>
      </c>
      <c r="J13" s="12">
        <v>130</v>
      </c>
      <c r="K13" s="69">
        <f t="shared" ref="K13:K16" si="0">D13+G13+J13</f>
        <v>130</v>
      </c>
      <c r="L13" s="37">
        <f>K13/K16</f>
        <v>3.8621509209744505E-2</v>
      </c>
    </row>
    <row r="14" spans="1:21" x14ac:dyDescent="0.25">
      <c r="A14" s="21" t="s">
        <v>73</v>
      </c>
      <c r="B14" s="8">
        <v>680</v>
      </c>
      <c r="C14" s="8">
        <v>374</v>
      </c>
      <c r="D14" s="8">
        <v>1054</v>
      </c>
      <c r="E14" s="10">
        <v>331</v>
      </c>
      <c r="F14" s="10">
        <v>278</v>
      </c>
      <c r="G14" s="10">
        <v>609</v>
      </c>
      <c r="H14" s="12">
        <v>605</v>
      </c>
      <c r="I14" s="12">
        <v>273</v>
      </c>
      <c r="J14" s="12">
        <v>878</v>
      </c>
      <c r="K14" s="69">
        <f t="shared" si="0"/>
        <v>2541</v>
      </c>
      <c r="L14" s="37">
        <f>K14/K16</f>
        <v>0.75490196078431371</v>
      </c>
    </row>
    <row r="15" spans="1:21" x14ac:dyDescent="0.25">
      <c r="A15" s="21" t="s">
        <v>41</v>
      </c>
      <c r="B15" s="8">
        <v>0</v>
      </c>
      <c r="C15" s="8">
        <v>0</v>
      </c>
      <c r="D15" s="8">
        <v>0</v>
      </c>
      <c r="E15" s="10">
        <v>11</v>
      </c>
      <c r="F15" s="10">
        <v>24</v>
      </c>
      <c r="G15" s="10">
        <v>35</v>
      </c>
      <c r="H15" s="12">
        <v>0</v>
      </c>
      <c r="I15" s="12">
        <v>0</v>
      </c>
      <c r="J15" s="12">
        <v>0</v>
      </c>
      <c r="K15" s="69">
        <f t="shared" si="0"/>
        <v>35</v>
      </c>
      <c r="L15" s="37">
        <f>K15/K16</f>
        <v>1.0398098633392751E-2</v>
      </c>
    </row>
    <row r="16" spans="1:21" x14ac:dyDescent="0.25">
      <c r="A16" s="110" t="s">
        <v>23</v>
      </c>
      <c r="B16" s="25">
        <f>SUM(B12:B15)</f>
        <v>1139</v>
      </c>
      <c r="C16" s="25">
        <f t="shared" ref="C16:J16" si="1">SUM(C12:C15)</f>
        <v>459</v>
      </c>
      <c r="D16" s="25">
        <f t="shared" si="1"/>
        <v>1598</v>
      </c>
      <c r="E16" s="25">
        <f t="shared" si="1"/>
        <v>342</v>
      </c>
      <c r="F16" s="25">
        <f t="shared" si="1"/>
        <v>302</v>
      </c>
      <c r="G16" s="25">
        <f t="shared" si="1"/>
        <v>644</v>
      </c>
      <c r="H16" s="25">
        <f t="shared" si="1"/>
        <v>786</v>
      </c>
      <c r="I16" s="25">
        <f t="shared" si="1"/>
        <v>338</v>
      </c>
      <c r="J16" s="25">
        <f t="shared" si="1"/>
        <v>1124</v>
      </c>
      <c r="K16" s="69">
        <f t="shared" si="0"/>
        <v>3366</v>
      </c>
      <c r="L16" s="70"/>
      <c r="M16" s="43"/>
    </row>
    <row r="17" spans="1:13" x14ac:dyDescent="0.25">
      <c r="A17" s="111"/>
      <c r="B17" s="76"/>
      <c r="C17" s="76"/>
      <c r="D17" s="76"/>
      <c r="E17" s="113"/>
      <c r="F17" s="113"/>
      <c r="G17" s="113"/>
      <c r="H17" s="78"/>
      <c r="I17" s="78"/>
      <c r="J17" s="78"/>
      <c r="K17" s="112"/>
      <c r="L17" s="112"/>
      <c r="M17" s="43"/>
    </row>
    <row r="18" spans="1:13" x14ac:dyDescent="0.25">
      <c r="A18" s="111"/>
      <c r="B18" s="76"/>
      <c r="C18" s="76"/>
      <c r="D18" s="76"/>
      <c r="E18" s="113"/>
      <c r="F18" s="113"/>
      <c r="G18" s="113"/>
      <c r="H18" s="78"/>
      <c r="I18" s="78"/>
      <c r="J18" s="78"/>
      <c r="K18" s="112"/>
      <c r="L18" s="112"/>
      <c r="M18" s="43"/>
    </row>
    <row r="19" spans="1:13" x14ac:dyDescent="0.25">
      <c r="A19" s="111"/>
      <c r="B19" s="76"/>
      <c r="C19" s="76"/>
      <c r="D19" s="76"/>
      <c r="E19" s="113"/>
      <c r="F19" s="113"/>
      <c r="G19" s="113"/>
      <c r="H19" s="78"/>
      <c r="I19" s="78"/>
      <c r="J19" s="78"/>
      <c r="K19" s="112"/>
      <c r="L19" s="112"/>
      <c r="M19" s="43"/>
    </row>
    <row r="20" spans="1:13" x14ac:dyDescent="0.25">
      <c r="A20" s="151" t="s">
        <v>69</v>
      </c>
      <c r="B20" s="141" t="s">
        <v>20</v>
      </c>
      <c r="C20" s="142"/>
      <c r="D20" s="143"/>
      <c r="E20" s="144" t="s">
        <v>21</v>
      </c>
      <c r="F20" s="145"/>
      <c r="G20" s="146"/>
      <c r="H20" s="147" t="s">
        <v>22</v>
      </c>
      <c r="I20" s="148"/>
      <c r="J20" s="149"/>
      <c r="K20" s="139" t="s">
        <v>59</v>
      </c>
      <c r="L20" s="139" t="s">
        <v>58</v>
      </c>
      <c r="M20" s="43"/>
    </row>
    <row r="21" spans="1:13" ht="18" customHeight="1" x14ac:dyDescent="0.25">
      <c r="A21" s="151"/>
      <c r="B21" s="130" t="s">
        <v>28</v>
      </c>
      <c r="C21" s="106" t="s">
        <v>29</v>
      </c>
      <c r="D21" s="106" t="s">
        <v>23</v>
      </c>
      <c r="E21" s="106" t="s">
        <v>28</v>
      </c>
      <c r="F21" s="106" t="s">
        <v>29</v>
      </c>
      <c r="G21" s="106" t="s">
        <v>23</v>
      </c>
      <c r="H21" s="106" t="s">
        <v>28</v>
      </c>
      <c r="I21" s="106" t="s">
        <v>29</v>
      </c>
      <c r="J21" s="36" t="s">
        <v>23</v>
      </c>
      <c r="K21" s="140"/>
      <c r="L21" s="140"/>
      <c r="M21" s="43"/>
    </row>
    <row r="22" spans="1:13" x14ac:dyDescent="0.25">
      <c r="A22" s="21" t="s">
        <v>76</v>
      </c>
      <c r="B22" s="8">
        <v>2</v>
      </c>
      <c r="C22" s="8">
        <v>5</v>
      </c>
      <c r="D22" s="8">
        <v>7</v>
      </c>
      <c r="E22" s="10">
        <v>2</v>
      </c>
      <c r="F22" s="10">
        <v>8</v>
      </c>
      <c r="G22" s="10">
        <v>10</v>
      </c>
      <c r="H22" s="12">
        <v>2</v>
      </c>
      <c r="I22" s="12">
        <v>7</v>
      </c>
      <c r="J22" s="12">
        <v>9</v>
      </c>
      <c r="K22" s="69">
        <f>D22+G22+J22</f>
        <v>26</v>
      </c>
      <c r="L22" s="37">
        <f>K22/K23</f>
        <v>0.25742574257425743</v>
      </c>
      <c r="M22" s="43"/>
    </row>
    <row r="23" spans="1:13" x14ac:dyDescent="0.25">
      <c r="A23" s="21" t="s">
        <v>77</v>
      </c>
      <c r="B23" s="8">
        <v>21</v>
      </c>
      <c r="C23" s="8">
        <v>40</v>
      </c>
      <c r="D23" s="8">
        <v>61</v>
      </c>
      <c r="E23" s="10">
        <v>10</v>
      </c>
      <c r="F23" s="10">
        <v>30</v>
      </c>
      <c r="G23" s="10">
        <v>40</v>
      </c>
      <c r="H23" s="12">
        <v>0</v>
      </c>
      <c r="I23" s="12">
        <v>0</v>
      </c>
      <c r="J23" s="12">
        <v>0</v>
      </c>
      <c r="K23" s="69">
        <f t="shared" ref="K23:K33" si="2">D23+G23+J23</f>
        <v>101</v>
      </c>
      <c r="L23" s="37">
        <f>K23/K33</f>
        <v>0.13741496598639455</v>
      </c>
      <c r="M23" s="43"/>
    </row>
    <row r="24" spans="1:13" x14ac:dyDescent="0.25">
      <c r="A24" s="21" t="s">
        <v>89</v>
      </c>
      <c r="B24" s="8">
        <v>12</v>
      </c>
      <c r="C24" s="8">
        <v>19</v>
      </c>
      <c r="D24" s="8">
        <v>31</v>
      </c>
      <c r="E24" s="10">
        <v>0</v>
      </c>
      <c r="F24" s="10">
        <v>0</v>
      </c>
      <c r="G24" s="10">
        <v>0</v>
      </c>
      <c r="H24" s="12">
        <v>0</v>
      </c>
      <c r="I24" s="12">
        <v>0</v>
      </c>
      <c r="J24" s="12">
        <v>0</v>
      </c>
      <c r="K24" s="69">
        <f t="shared" si="2"/>
        <v>31</v>
      </c>
      <c r="L24" s="37">
        <f>K24/K33</f>
        <v>4.2176870748299317E-2</v>
      </c>
      <c r="M24" s="43"/>
    </row>
    <row r="25" spans="1:13" x14ac:dyDescent="0.25">
      <c r="A25" s="21" t="s">
        <v>90</v>
      </c>
      <c r="B25" s="8">
        <v>0</v>
      </c>
      <c r="C25" s="8">
        <v>0</v>
      </c>
      <c r="D25" s="8">
        <v>0</v>
      </c>
      <c r="E25" s="10">
        <v>0</v>
      </c>
      <c r="F25" s="10">
        <v>0</v>
      </c>
      <c r="G25" s="10">
        <v>0</v>
      </c>
      <c r="H25" s="12">
        <v>1</v>
      </c>
      <c r="I25" s="12">
        <v>22</v>
      </c>
      <c r="J25" s="12">
        <v>23</v>
      </c>
      <c r="K25" s="69">
        <f t="shared" si="2"/>
        <v>23</v>
      </c>
      <c r="L25" s="37">
        <f>K25/K33</f>
        <v>3.1292517006802724E-2</v>
      </c>
      <c r="M25" s="43"/>
    </row>
    <row r="26" spans="1:13" x14ac:dyDescent="0.25">
      <c r="A26" s="21" t="s">
        <v>91</v>
      </c>
      <c r="B26" s="8">
        <v>4</v>
      </c>
      <c r="C26" s="8">
        <v>12</v>
      </c>
      <c r="D26" s="8">
        <v>16</v>
      </c>
      <c r="E26" s="10">
        <v>21</v>
      </c>
      <c r="F26" s="10">
        <v>57</v>
      </c>
      <c r="G26" s="10">
        <v>78</v>
      </c>
      <c r="H26" s="12">
        <v>32</v>
      </c>
      <c r="I26" s="12">
        <v>27</v>
      </c>
      <c r="J26" s="12">
        <v>59</v>
      </c>
      <c r="K26" s="69">
        <f t="shared" si="2"/>
        <v>153</v>
      </c>
      <c r="L26" s="37">
        <f>K26/K33</f>
        <v>0.20816326530612245</v>
      </c>
      <c r="M26" s="43"/>
    </row>
    <row r="27" spans="1:13" x14ac:dyDescent="0.25">
      <c r="A27" s="21" t="s">
        <v>78</v>
      </c>
      <c r="B27" s="8">
        <v>6</v>
      </c>
      <c r="C27" s="8">
        <v>32</v>
      </c>
      <c r="D27" s="8">
        <v>38</v>
      </c>
      <c r="E27" s="10">
        <v>0</v>
      </c>
      <c r="F27" s="10">
        <v>0</v>
      </c>
      <c r="G27" s="10">
        <v>0</v>
      </c>
      <c r="H27" s="12">
        <v>21</v>
      </c>
      <c r="I27" s="12">
        <v>88</v>
      </c>
      <c r="J27" s="12">
        <v>109</v>
      </c>
      <c r="K27" s="69">
        <f t="shared" si="2"/>
        <v>147</v>
      </c>
      <c r="L27" s="37">
        <f>K27/K33</f>
        <v>0.2</v>
      </c>
      <c r="M27" s="43"/>
    </row>
    <row r="28" spans="1:13" x14ac:dyDescent="0.25">
      <c r="A28" s="21" t="s">
        <v>79</v>
      </c>
      <c r="B28" s="8">
        <v>0</v>
      </c>
      <c r="C28" s="8">
        <v>0</v>
      </c>
      <c r="D28" s="8">
        <v>0</v>
      </c>
      <c r="E28" s="10">
        <v>7</v>
      </c>
      <c r="F28" s="10">
        <v>51</v>
      </c>
      <c r="G28" s="10">
        <v>58</v>
      </c>
      <c r="H28" s="12">
        <v>0</v>
      </c>
      <c r="I28" s="12">
        <v>0</v>
      </c>
      <c r="J28" s="12">
        <v>0</v>
      </c>
      <c r="K28" s="69">
        <f t="shared" si="2"/>
        <v>58</v>
      </c>
      <c r="L28" s="37">
        <f>K28/K33</f>
        <v>7.8911564625850333E-2</v>
      </c>
      <c r="M28" s="43"/>
    </row>
    <row r="29" spans="1:13" x14ac:dyDescent="0.25">
      <c r="A29" s="21" t="s">
        <v>92</v>
      </c>
      <c r="B29" s="8">
        <v>0</v>
      </c>
      <c r="C29" s="8">
        <v>0</v>
      </c>
      <c r="D29" s="8">
        <v>0</v>
      </c>
      <c r="E29" s="10">
        <v>0</v>
      </c>
      <c r="F29" s="10">
        <v>0</v>
      </c>
      <c r="G29" s="10">
        <v>0</v>
      </c>
      <c r="H29" s="12">
        <v>1</v>
      </c>
      <c r="I29" s="12">
        <v>9</v>
      </c>
      <c r="J29" s="12">
        <v>10</v>
      </c>
      <c r="K29" s="69">
        <f t="shared" si="2"/>
        <v>10</v>
      </c>
      <c r="L29" s="37">
        <f>K29/K33</f>
        <v>1.3605442176870748E-2</v>
      </c>
      <c r="M29" s="43"/>
    </row>
    <row r="30" spans="1:13" x14ac:dyDescent="0.25">
      <c r="A30" s="21" t="s">
        <v>93</v>
      </c>
      <c r="B30" s="8">
        <v>5</v>
      </c>
      <c r="C30" s="8">
        <v>13</v>
      </c>
      <c r="D30" s="8">
        <v>18</v>
      </c>
      <c r="E30" s="10">
        <v>0</v>
      </c>
      <c r="F30" s="10">
        <v>0</v>
      </c>
      <c r="G30" s="10">
        <v>0</v>
      </c>
      <c r="H30" s="12">
        <v>0</v>
      </c>
      <c r="I30" s="12">
        <v>0</v>
      </c>
      <c r="J30" s="12">
        <v>0</v>
      </c>
      <c r="K30" s="69">
        <f t="shared" si="2"/>
        <v>18</v>
      </c>
      <c r="L30" s="37">
        <f>K30/K33</f>
        <v>2.4489795918367346E-2</v>
      </c>
      <c r="M30" s="43"/>
    </row>
    <row r="31" spans="1:13" x14ac:dyDescent="0.25">
      <c r="A31" s="21" t="s">
        <v>80</v>
      </c>
      <c r="B31" s="8">
        <v>11</v>
      </c>
      <c r="C31" s="8">
        <v>54</v>
      </c>
      <c r="D31" s="8">
        <v>65</v>
      </c>
      <c r="E31" s="10">
        <v>0</v>
      </c>
      <c r="F31" s="10">
        <v>0</v>
      </c>
      <c r="G31" s="10">
        <v>0</v>
      </c>
      <c r="H31" s="12">
        <v>0</v>
      </c>
      <c r="I31" s="12">
        <v>0</v>
      </c>
      <c r="J31" s="12">
        <v>0</v>
      </c>
      <c r="K31" s="69">
        <f t="shared" si="2"/>
        <v>65</v>
      </c>
      <c r="L31" s="37">
        <f>K31/K33</f>
        <v>8.8435374149659865E-2</v>
      </c>
      <c r="M31" s="43"/>
    </row>
    <row r="32" spans="1:13" x14ac:dyDescent="0.25">
      <c r="A32" s="21" t="s">
        <v>81</v>
      </c>
      <c r="B32" s="8">
        <v>9</v>
      </c>
      <c r="C32" s="8">
        <v>94</v>
      </c>
      <c r="D32" s="8">
        <v>103</v>
      </c>
      <c r="E32" s="10">
        <v>0</v>
      </c>
      <c r="F32" s="10">
        <v>0</v>
      </c>
      <c r="G32" s="10">
        <v>0</v>
      </c>
      <c r="H32" s="12">
        <v>0</v>
      </c>
      <c r="I32" s="12">
        <v>0</v>
      </c>
      <c r="J32" s="12">
        <v>0</v>
      </c>
      <c r="K32" s="69">
        <f t="shared" si="2"/>
        <v>103</v>
      </c>
      <c r="L32" s="37">
        <f>K32/K33</f>
        <v>0.14013605442176871</v>
      </c>
      <c r="M32" s="43"/>
    </row>
    <row r="33" spans="1:13" x14ac:dyDescent="0.25">
      <c r="A33" s="110" t="s">
        <v>23</v>
      </c>
      <c r="B33" s="25">
        <f t="shared" ref="B33:J33" si="3">SUM(B22:B32)</f>
        <v>70</v>
      </c>
      <c r="C33" s="25">
        <f t="shared" si="3"/>
        <v>269</v>
      </c>
      <c r="D33" s="25">
        <f t="shared" si="3"/>
        <v>339</v>
      </c>
      <c r="E33" s="25">
        <f t="shared" si="3"/>
        <v>40</v>
      </c>
      <c r="F33" s="25">
        <f t="shared" si="3"/>
        <v>146</v>
      </c>
      <c r="G33" s="25">
        <f t="shared" si="3"/>
        <v>186</v>
      </c>
      <c r="H33" s="25">
        <f t="shared" si="3"/>
        <v>57</v>
      </c>
      <c r="I33" s="25">
        <f t="shared" si="3"/>
        <v>153</v>
      </c>
      <c r="J33" s="25">
        <f t="shared" si="3"/>
        <v>210</v>
      </c>
      <c r="K33" s="69">
        <f t="shared" si="2"/>
        <v>735</v>
      </c>
      <c r="L33" s="37">
        <f>K33/K33</f>
        <v>1</v>
      </c>
      <c r="M33" s="43"/>
    </row>
    <row r="34" spans="1:13" x14ac:dyDescent="0.25">
      <c r="A34" s="111"/>
      <c r="B34" s="76"/>
      <c r="C34" s="76"/>
      <c r="D34" s="76"/>
      <c r="E34" s="113"/>
      <c r="F34" s="113"/>
      <c r="G34" s="113"/>
      <c r="H34" s="78"/>
      <c r="I34" s="78"/>
      <c r="J34" s="78"/>
      <c r="K34" s="112"/>
      <c r="L34" s="112"/>
      <c r="M34" s="43"/>
    </row>
    <row r="35" spans="1:13" ht="15.75" customHeight="1" x14ac:dyDescent="0.25">
      <c r="L35" s="43"/>
    </row>
    <row r="37" spans="1:13" ht="18.75" x14ac:dyDescent="0.25">
      <c r="A37" s="150" t="s">
        <v>36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18"/>
    </row>
    <row r="38" spans="1:13" ht="18.75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3" ht="18.75" x14ac:dyDescent="0.25">
      <c r="A39" s="117"/>
      <c r="B39" s="141" t="s">
        <v>20</v>
      </c>
      <c r="C39" s="142"/>
      <c r="D39" s="143"/>
      <c r="E39" s="144" t="s">
        <v>21</v>
      </c>
      <c r="F39" s="145"/>
      <c r="G39" s="146"/>
      <c r="H39" s="147" t="s">
        <v>22</v>
      </c>
      <c r="I39" s="148"/>
      <c r="J39" s="149"/>
      <c r="K39" s="139" t="s">
        <v>59</v>
      </c>
      <c r="L39" s="139" t="s">
        <v>58</v>
      </c>
      <c r="M39" s="107"/>
    </row>
    <row r="40" spans="1:13" ht="18.75" x14ac:dyDescent="0.25">
      <c r="A40" s="116"/>
      <c r="B40" s="106" t="s">
        <v>28</v>
      </c>
      <c r="C40" s="106" t="s">
        <v>29</v>
      </c>
      <c r="D40" s="106" t="s">
        <v>23</v>
      </c>
      <c r="E40" s="106" t="s">
        <v>28</v>
      </c>
      <c r="F40" s="106" t="s">
        <v>29</v>
      </c>
      <c r="G40" s="106" t="s">
        <v>23</v>
      </c>
      <c r="H40" s="106" t="s">
        <v>28</v>
      </c>
      <c r="I40" s="106" t="s">
        <v>29</v>
      </c>
      <c r="J40" s="36" t="s">
        <v>23</v>
      </c>
      <c r="K40" s="140"/>
      <c r="L40" s="140"/>
      <c r="M40" s="107"/>
    </row>
    <row r="41" spans="1:13" ht="18.75" x14ac:dyDescent="0.25">
      <c r="A41" s="21" t="s">
        <v>66</v>
      </c>
      <c r="B41" s="8">
        <v>8</v>
      </c>
      <c r="C41" s="8">
        <v>5</v>
      </c>
      <c r="D41" s="8">
        <f>SUM(B41:C41)</f>
        <v>13</v>
      </c>
      <c r="E41" s="10">
        <v>3</v>
      </c>
      <c r="F41" s="10">
        <v>4</v>
      </c>
      <c r="G41" s="10">
        <f>SUM(E41:F41)</f>
        <v>7</v>
      </c>
      <c r="H41" s="12">
        <v>10</v>
      </c>
      <c r="I41" s="12">
        <v>10</v>
      </c>
      <c r="J41" s="12">
        <f>SUM(H41:I41)</f>
        <v>20</v>
      </c>
      <c r="K41" s="69">
        <f>D41+G41+J41</f>
        <v>40</v>
      </c>
      <c r="L41" s="37">
        <f>K41/K52</f>
        <v>0.12779552715654952</v>
      </c>
      <c r="M41" s="107"/>
    </row>
    <row r="42" spans="1:13" ht="18.75" x14ac:dyDescent="0.25">
      <c r="A42" s="21" t="s">
        <v>82</v>
      </c>
      <c r="B42" s="8">
        <v>0</v>
      </c>
      <c r="C42" s="8">
        <v>10</v>
      </c>
      <c r="D42" s="8">
        <f t="shared" ref="D42:D51" si="4">SUM(B42:C42)</f>
        <v>10</v>
      </c>
      <c r="E42" s="10">
        <v>7</v>
      </c>
      <c r="F42" s="10">
        <v>22</v>
      </c>
      <c r="G42" s="10">
        <f t="shared" ref="G42:G51" si="5">SUM(E42:F42)</f>
        <v>29</v>
      </c>
      <c r="H42" s="12">
        <v>7</v>
      </c>
      <c r="I42" s="12">
        <v>16</v>
      </c>
      <c r="J42" s="12">
        <f t="shared" ref="J42:J51" si="6">SUM(H42:I42)</f>
        <v>23</v>
      </c>
      <c r="K42" s="69">
        <f t="shared" ref="K42:K52" si="7">D42+G42+J42</f>
        <v>62</v>
      </c>
      <c r="L42" s="37">
        <f>K42/K52</f>
        <v>0.19808306709265175</v>
      </c>
      <c r="M42" s="107"/>
    </row>
    <row r="43" spans="1:13" ht="18.75" x14ac:dyDescent="0.25">
      <c r="A43" s="21" t="s">
        <v>60</v>
      </c>
      <c r="B43" s="8">
        <v>0</v>
      </c>
      <c r="C43" s="8">
        <v>0</v>
      </c>
      <c r="D43" s="8">
        <f t="shared" si="4"/>
        <v>0</v>
      </c>
      <c r="E43" s="10">
        <v>0</v>
      </c>
      <c r="F43" s="10">
        <v>0</v>
      </c>
      <c r="G43" s="10">
        <f t="shared" si="5"/>
        <v>0</v>
      </c>
      <c r="H43" s="12">
        <v>13</v>
      </c>
      <c r="I43" s="12">
        <v>7</v>
      </c>
      <c r="J43" s="12">
        <f t="shared" si="6"/>
        <v>20</v>
      </c>
      <c r="K43" s="69">
        <f t="shared" si="7"/>
        <v>20</v>
      </c>
      <c r="L43" s="37">
        <f>K43/K52</f>
        <v>6.3897763578274758E-2</v>
      </c>
      <c r="M43" s="107"/>
    </row>
    <row r="44" spans="1:13" ht="18.75" x14ac:dyDescent="0.25">
      <c r="A44" s="21" t="s">
        <v>41</v>
      </c>
      <c r="B44" s="8">
        <v>0</v>
      </c>
      <c r="C44" s="8">
        <v>0</v>
      </c>
      <c r="D44" s="8">
        <f t="shared" si="4"/>
        <v>0</v>
      </c>
      <c r="E44" s="10">
        <v>0</v>
      </c>
      <c r="F44" s="10">
        <v>0</v>
      </c>
      <c r="G44" s="10">
        <f t="shared" si="5"/>
        <v>0</v>
      </c>
      <c r="H44" s="12">
        <v>9</v>
      </c>
      <c r="I44" s="12">
        <v>7</v>
      </c>
      <c r="J44" s="12">
        <f t="shared" si="6"/>
        <v>16</v>
      </c>
      <c r="K44" s="69">
        <f t="shared" si="7"/>
        <v>16</v>
      </c>
      <c r="L44" s="37">
        <f>K44/K52</f>
        <v>5.1118210862619806E-2</v>
      </c>
      <c r="M44" s="107"/>
    </row>
    <row r="45" spans="1:13" ht="18.75" x14ac:dyDescent="0.25">
      <c r="A45" s="21" t="s">
        <v>37</v>
      </c>
      <c r="B45" s="8">
        <v>2</v>
      </c>
      <c r="C45" s="8">
        <v>0</v>
      </c>
      <c r="D45" s="8">
        <f t="shared" si="4"/>
        <v>2</v>
      </c>
      <c r="E45" s="10">
        <v>0</v>
      </c>
      <c r="F45" s="10">
        <v>0</v>
      </c>
      <c r="G45" s="10">
        <f t="shared" si="5"/>
        <v>0</v>
      </c>
      <c r="H45" s="12">
        <v>0</v>
      </c>
      <c r="I45" s="12">
        <v>0</v>
      </c>
      <c r="J45" s="12">
        <f t="shared" si="6"/>
        <v>0</v>
      </c>
      <c r="K45" s="69">
        <f t="shared" si="7"/>
        <v>2</v>
      </c>
      <c r="L45" s="37">
        <f>K45/K52</f>
        <v>6.3897763578274758E-3</v>
      </c>
      <c r="M45" s="107"/>
    </row>
    <row r="46" spans="1:13" ht="18.75" x14ac:dyDescent="0.25">
      <c r="A46" s="21" t="s">
        <v>38</v>
      </c>
      <c r="B46" s="8">
        <v>28</v>
      </c>
      <c r="C46" s="8">
        <v>9</v>
      </c>
      <c r="D46" s="8">
        <f t="shared" si="4"/>
        <v>37</v>
      </c>
      <c r="E46" s="10">
        <v>0</v>
      </c>
      <c r="F46" s="10">
        <v>0</v>
      </c>
      <c r="G46" s="10">
        <f t="shared" si="5"/>
        <v>0</v>
      </c>
      <c r="H46" s="12">
        <v>14</v>
      </c>
      <c r="I46" s="12">
        <v>15</v>
      </c>
      <c r="J46" s="12">
        <f t="shared" si="6"/>
        <v>29</v>
      </c>
      <c r="K46" s="69">
        <f t="shared" si="7"/>
        <v>66</v>
      </c>
      <c r="L46" s="37">
        <f>K46/K52</f>
        <v>0.2108626198083067</v>
      </c>
      <c r="M46" s="107"/>
    </row>
    <row r="47" spans="1:13" ht="18.75" x14ac:dyDescent="0.25">
      <c r="A47" s="21" t="s">
        <v>94</v>
      </c>
      <c r="B47" s="8">
        <v>10</v>
      </c>
      <c r="C47" s="8">
        <v>6</v>
      </c>
      <c r="D47" s="8">
        <f t="shared" si="4"/>
        <v>16</v>
      </c>
      <c r="E47" s="10">
        <v>0</v>
      </c>
      <c r="F47" s="10">
        <v>0</v>
      </c>
      <c r="G47" s="10">
        <f t="shared" si="5"/>
        <v>0</v>
      </c>
      <c r="H47" s="12">
        <v>0</v>
      </c>
      <c r="I47" s="12">
        <v>0</v>
      </c>
      <c r="J47" s="12">
        <f t="shared" si="6"/>
        <v>0</v>
      </c>
      <c r="K47" s="69">
        <f t="shared" si="7"/>
        <v>16</v>
      </c>
      <c r="L47" s="37">
        <f>K47/K52</f>
        <v>5.1118210862619806E-2</v>
      </c>
      <c r="M47" s="107"/>
    </row>
    <row r="48" spans="1:13" ht="18.75" x14ac:dyDescent="0.25">
      <c r="A48" s="21" t="s">
        <v>95</v>
      </c>
      <c r="B48" s="8">
        <v>0</v>
      </c>
      <c r="C48" s="8">
        <v>0</v>
      </c>
      <c r="D48" s="8">
        <f t="shared" si="4"/>
        <v>0</v>
      </c>
      <c r="E48" s="10">
        <v>0</v>
      </c>
      <c r="F48" s="10">
        <v>4</v>
      </c>
      <c r="G48" s="10">
        <f t="shared" si="5"/>
        <v>4</v>
      </c>
      <c r="H48" s="12">
        <v>1</v>
      </c>
      <c r="I48" s="12">
        <v>0</v>
      </c>
      <c r="J48" s="12">
        <f t="shared" si="6"/>
        <v>1</v>
      </c>
      <c r="K48" s="69">
        <f t="shared" si="7"/>
        <v>5</v>
      </c>
      <c r="L48" s="37">
        <f>K48/K52</f>
        <v>1.5974440894568689E-2</v>
      </c>
      <c r="M48" s="107"/>
    </row>
    <row r="49" spans="1:23" ht="18.75" x14ac:dyDescent="0.25">
      <c r="A49" s="21" t="s">
        <v>40</v>
      </c>
      <c r="B49" s="8">
        <v>18</v>
      </c>
      <c r="C49" s="8">
        <v>21</v>
      </c>
      <c r="D49" s="8">
        <f t="shared" si="4"/>
        <v>39</v>
      </c>
      <c r="E49" s="10">
        <v>0</v>
      </c>
      <c r="F49" s="10">
        <v>0</v>
      </c>
      <c r="G49" s="10">
        <f t="shared" si="5"/>
        <v>0</v>
      </c>
      <c r="H49" s="12">
        <v>0</v>
      </c>
      <c r="I49" s="12">
        <v>0</v>
      </c>
      <c r="J49" s="12">
        <f t="shared" si="6"/>
        <v>0</v>
      </c>
      <c r="K49" s="69">
        <f t="shared" si="7"/>
        <v>39</v>
      </c>
      <c r="L49" s="37">
        <f>K49/K52</f>
        <v>0.12460063897763578</v>
      </c>
      <c r="M49" s="107"/>
    </row>
    <row r="50" spans="1:23" ht="18.75" x14ac:dyDescent="0.25">
      <c r="A50" s="21" t="s">
        <v>39</v>
      </c>
      <c r="B50" s="8">
        <v>9</v>
      </c>
      <c r="C50" s="8">
        <v>1</v>
      </c>
      <c r="D50" s="8">
        <f t="shared" si="4"/>
        <v>10</v>
      </c>
      <c r="E50" s="10">
        <v>0</v>
      </c>
      <c r="F50" s="10">
        <v>0</v>
      </c>
      <c r="G50" s="10">
        <f t="shared" si="5"/>
        <v>0</v>
      </c>
      <c r="H50" s="12">
        <v>0</v>
      </c>
      <c r="I50" s="12">
        <v>0</v>
      </c>
      <c r="J50" s="12">
        <f t="shared" si="6"/>
        <v>0</v>
      </c>
      <c r="K50" s="69">
        <f t="shared" si="7"/>
        <v>10</v>
      </c>
      <c r="L50" s="37">
        <f>K50/K52</f>
        <v>3.1948881789137379E-2</v>
      </c>
      <c r="M50" s="107"/>
      <c r="P50" s="131"/>
      <c r="Q50" s="131"/>
    </row>
    <row r="51" spans="1:23" ht="18.75" x14ac:dyDescent="0.25">
      <c r="A51" s="21" t="s">
        <v>96</v>
      </c>
      <c r="B51" s="8">
        <v>0</v>
      </c>
      <c r="C51" s="8">
        <v>0</v>
      </c>
      <c r="D51" s="8">
        <f t="shared" si="4"/>
        <v>0</v>
      </c>
      <c r="E51" s="10">
        <v>23</v>
      </c>
      <c r="F51" s="10">
        <v>14</v>
      </c>
      <c r="G51" s="10">
        <f t="shared" si="5"/>
        <v>37</v>
      </c>
      <c r="H51" s="12">
        <v>0</v>
      </c>
      <c r="I51" s="12">
        <v>0</v>
      </c>
      <c r="J51" s="12">
        <f t="shared" si="6"/>
        <v>0</v>
      </c>
      <c r="K51" s="69">
        <f t="shared" si="7"/>
        <v>37</v>
      </c>
      <c r="L51" s="37">
        <f>K51/K52</f>
        <v>0.1182108626198083</v>
      </c>
      <c r="M51" s="107"/>
      <c r="P51" s="131"/>
      <c r="Q51" s="131"/>
    </row>
    <row r="52" spans="1:23" ht="18.75" x14ac:dyDescent="0.25">
      <c r="A52" s="110" t="s">
        <v>23</v>
      </c>
      <c r="B52" s="25">
        <f>SUM(B41:B51)</f>
        <v>75</v>
      </c>
      <c r="C52" s="25">
        <f t="shared" ref="C52:J52" si="8">SUM(C41:C51)</f>
        <v>52</v>
      </c>
      <c r="D52" s="25">
        <f t="shared" si="8"/>
        <v>127</v>
      </c>
      <c r="E52" s="25">
        <f t="shared" si="8"/>
        <v>33</v>
      </c>
      <c r="F52" s="25">
        <f t="shared" si="8"/>
        <v>44</v>
      </c>
      <c r="G52" s="25">
        <f t="shared" si="8"/>
        <v>77</v>
      </c>
      <c r="H52" s="25">
        <f t="shared" si="8"/>
        <v>54</v>
      </c>
      <c r="I52" s="25">
        <f t="shared" si="8"/>
        <v>55</v>
      </c>
      <c r="J52" s="25">
        <f t="shared" si="8"/>
        <v>109</v>
      </c>
      <c r="K52" s="69">
        <f t="shared" si="7"/>
        <v>313</v>
      </c>
      <c r="L52" s="114"/>
      <c r="M52" s="107"/>
      <c r="P52" s="131"/>
      <c r="Q52" s="131"/>
    </row>
    <row r="53" spans="1:23" ht="18.75" x14ac:dyDescent="0.2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P53" s="131"/>
      <c r="Q53" s="131"/>
    </row>
    <row r="54" spans="1:23" x14ac:dyDescent="0.25">
      <c r="A54" s="39"/>
      <c r="B54" s="27"/>
      <c r="C54" s="27"/>
      <c r="D54" s="27"/>
      <c r="E54" s="27"/>
      <c r="F54" s="27"/>
      <c r="G54" s="35"/>
      <c r="H54" s="35"/>
      <c r="P54" s="131"/>
      <c r="Q54" s="131"/>
    </row>
    <row r="55" spans="1:23" x14ac:dyDescent="0.25">
      <c r="P55" s="131"/>
      <c r="Q55" s="131"/>
    </row>
    <row r="56" spans="1:23" ht="18.75" x14ac:dyDescent="0.3">
      <c r="A56" s="164" t="s">
        <v>33</v>
      </c>
      <c r="B56" s="164"/>
      <c r="C56" s="164"/>
      <c r="D56" s="164"/>
      <c r="P56" s="131"/>
      <c r="Q56" s="131"/>
    </row>
    <row r="57" spans="1:23" ht="18.75" x14ac:dyDescent="0.25">
      <c r="A57" s="33"/>
      <c r="B57" s="20" t="s">
        <v>28</v>
      </c>
      <c r="C57" s="20" t="s">
        <v>29</v>
      </c>
      <c r="D57" s="20" t="s">
        <v>23</v>
      </c>
      <c r="P57" s="131"/>
      <c r="Q57" s="131"/>
    </row>
    <row r="58" spans="1:23" x14ac:dyDescent="0.25">
      <c r="A58" s="34" t="s">
        <v>34</v>
      </c>
      <c r="B58" s="32">
        <v>228</v>
      </c>
      <c r="C58" s="32">
        <v>357</v>
      </c>
      <c r="D58" s="32">
        <v>585</v>
      </c>
    </row>
    <row r="59" spans="1:23" x14ac:dyDescent="0.25">
      <c r="A59" s="34" t="s">
        <v>35</v>
      </c>
      <c r="B59" s="32">
        <v>54</v>
      </c>
      <c r="C59" s="32">
        <v>40</v>
      </c>
      <c r="D59" s="32">
        <v>94</v>
      </c>
    </row>
    <row r="60" spans="1:23" x14ac:dyDescent="0.25">
      <c r="A60" s="119"/>
      <c r="B60" s="120"/>
      <c r="C60" s="120"/>
      <c r="D60" s="120"/>
    </row>
    <row r="61" spans="1:23" x14ac:dyDescent="0.25">
      <c r="R61" s="35"/>
      <c r="S61" s="35"/>
      <c r="T61" s="35"/>
      <c r="U61" s="35"/>
      <c r="V61" s="35"/>
      <c r="W61" s="35"/>
    </row>
    <row r="62" spans="1:23" x14ac:dyDescent="0.25">
      <c r="R62" s="35"/>
      <c r="S62" s="35"/>
      <c r="T62" s="35"/>
      <c r="U62" s="35"/>
      <c r="V62" s="35"/>
      <c r="W62" s="35"/>
    </row>
    <row r="63" spans="1:23" ht="18.75" x14ac:dyDescent="0.3">
      <c r="A63" s="165" t="s">
        <v>18</v>
      </c>
      <c r="B63" s="165"/>
      <c r="C63" s="165"/>
      <c r="D63" s="165"/>
      <c r="E63" s="165"/>
      <c r="F63" s="165"/>
      <c r="G63" s="165"/>
      <c r="H63" s="165"/>
      <c r="I63" s="165"/>
      <c r="J63" s="165"/>
    </row>
    <row r="64" spans="1:23" x14ac:dyDescent="0.25">
      <c r="A64" s="166" t="s">
        <v>19</v>
      </c>
      <c r="B64" s="141" t="s">
        <v>20</v>
      </c>
      <c r="C64" s="142"/>
      <c r="D64" s="143"/>
      <c r="E64" s="144" t="s">
        <v>21</v>
      </c>
      <c r="F64" s="145"/>
      <c r="G64" s="146"/>
      <c r="H64" s="147" t="s">
        <v>22</v>
      </c>
      <c r="I64" s="148"/>
      <c r="J64" s="149"/>
      <c r="K64" s="154" t="s">
        <v>59</v>
      </c>
      <c r="L64" s="132"/>
    </row>
    <row r="65" spans="1:24" x14ac:dyDescent="0.25">
      <c r="A65" s="167"/>
      <c r="B65" s="20" t="s">
        <v>28</v>
      </c>
      <c r="C65" s="20" t="s">
        <v>29</v>
      </c>
      <c r="D65" s="20" t="s">
        <v>23</v>
      </c>
      <c r="E65" s="20" t="s">
        <v>28</v>
      </c>
      <c r="F65" s="20" t="s">
        <v>29</v>
      </c>
      <c r="G65" s="20" t="s">
        <v>23</v>
      </c>
      <c r="H65" s="20" t="s">
        <v>28</v>
      </c>
      <c r="I65" s="20" t="s">
        <v>29</v>
      </c>
      <c r="J65" s="36" t="s">
        <v>23</v>
      </c>
      <c r="K65" s="155"/>
      <c r="L65" s="68" t="s">
        <v>62</v>
      </c>
    </row>
    <row r="66" spans="1:24" x14ac:dyDescent="0.25">
      <c r="A66" s="71" t="s">
        <v>61</v>
      </c>
      <c r="B66" s="8">
        <v>0</v>
      </c>
      <c r="C66" s="8">
        <v>0</v>
      </c>
      <c r="D66" s="8">
        <f>SUM(B66:C66)</f>
        <v>0</v>
      </c>
      <c r="E66" s="10">
        <v>86</v>
      </c>
      <c r="F66" s="10">
        <v>21</v>
      </c>
      <c r="G66" s="10">
        <f>SUM(E66:F66)</f>
        <v>107</v>
      </c>
      <c r="H66" s="12">
        <v>153</v>
      </c>
      <c r="I66" s="12">
        <v>37</v>
      </c>
      <c r="J66" s="72">
        <f>SUM(H66:I66)</f>
        <v>190</v>
      </c>
      <c r="K66" s="73">
        <f>D66+G66+J66</f>
        <v>297</v>
      </c>
      <c r="L66" s="108">
        <v>0.19528619528619529</v>
      </c>
      <c r="S66" s="89"/>
      <c r="T66" s="76"/>
      <c r="U66" s="77"/>
      <c r="V66" s="78"/>
      <c r="W66" s="79"/>
      <c r="X66" s="90"/>
    </row>
    <row r="67" spans="1:24" x14ac:dyDescent="0.25">
      <c r="A67" s="21" t="s">
        <v>24</v>
      </c>
      <c r="B67" s="8">
        <v>2</v>
      </c>
      <c r="C67" s="8">
        <v>1</v>
      </c>
      <c r="D67" s="8">
        <f t="shared" ref="D67:D70" si="9">SUM(B67:C67)</f>
        <v>3</v>
      </c>
      <c r="E67" s="10">
        <v>1</v>
      </c>
      <c r="F67" s="10">
        <v>0</v>
      </c>
      <c r="G67" s="10">
        <f t="shared" ref="G67:G70" si="10">SUM(E67:F67)</f>
        <v>1</v>
      </c>
      <c r="H67" s="12">
        <v>1</v>
      </c>
      <c r="I67" s="12">
        <v>1</v>
      </c>
      <c r="J67" s="72">
        <f t="shared" ref="J67:J71" si="11">SUM(H67:I67)</f>
        <v>2</v>
      </c>
      <c r="K67" s="73">
        <f t="shared" ref="K67:K71" si="12">D67+G67+J67</f>
        <v>6</v>
      </c>
      <c r="L67" s="108">
        <v>0.33333333333333331</v>
      </c>
      <c r="S67" s="89"/>
      <c r="T67" s="80"/>
      <c r="U67" s="80"/>
      <c r="V67" s="80"/>
      <c r="W67" s="85"/>
      <c r="X67" s="91"/>
    </row>
    <row r="68" spans="1:24" x14ac:dyDescent="0.25">
      <c r="A68" s="21" t="s">
        <v>25</v>
      </c>
      <c r="B68" s="8">
        <v>36</v>
      </c>
      <c r="C68" s="8">
        <v>14</v>
      </c>
      <c r="D68" s="8">
        <f t="shared" si="9"/>
        <v>50</v>
      </c>
      <c r="E68" s="10">
        <v>5</v>
      </c>
      <c r="F68" s="10">
        <v>7</v>
      </c>
      <c r="G68" s="10">
        <f t="shared" si="10"/>
        <v>12</v>
      </c>
      <c r="H68" s="12">
        <v>2</v>
      </c>
      <c r="I68" s="12">
        <v>0</v>
      </c>
      <c r="J68" s="72">
        <f t="shared" si="11"/>
        <v>2</v>
      </c>
      <c r="K68" s="73">
        <f t="shared" si="12"/>
        <v>64</v>
      </c>
      <c r="L68" s="108">
        <v>0.328125</v>
      </c>
      <c r="S68" s="86"/>
      <c r="T68" s="27"/>
      <c r="U68" s="28"/>
      <c r="V68" s="18"/>
      <c r="W68" s="85"/>
      <c r="X68" s="87"/>
    </row>
    <row r="69" spans="1:24" ht="25.5" x14ac:dyDescent="0.25">
      <c r="A69" s="21" t="s">
        <v>26</v>
      </c>
      <c r="B69" s="8">
        <v>10</v>
      </c>
      <c r="C69" s="8">
        <v>3</v>
      </c>
      <c r="D69" s="8">
        <f t="shared" si="9"/>
        <v>13</v>
      </c>
      <c r="E69" s="10">
        <v>9</v>
      </c>
      <c r="F69" s="10">
        <v>6</v>
      </c>
      <c r="G69" s="10">
        <f t="shared" si="10"/>
        <v>15</v>
      </c>
      <c r="H69" s="12">
        <v>2</v>
      </c>
      <c r="I69" s="12">
        <v>1</v>
      </c>
      <c r="J69" s="72">
        <f t="shared" si="11"/>
        <v>3</v>
      </c>
      <c r="K69" s="73">
        <f t="shared" si="12"/>
        <v>31</v>
      </c>
      <c r="L69" s="108">
        <v>0.32258064516129031</v>
      </c>
      <c r="S69" s="86"/>
      <c r="T69" s="27"/>
      <c r="U69" s="28"/>
      <c r="V69" s="18"/>
      <c r="W69" s="85"/>
      <c r="X69" s="87"/>
    </row>
    <row r="70" spans="1:24" x14ac:dyDescent="0.25">
      <c r="A70" s="21" t="s">
        <v>72</v>
      </c>
      <c r="B70" s="8">
        <v>1</v>
      </c>
      <c r="C70" s="8">
        <v>2</v>
      </c>
      <c r="D70" s="8">
        <f t="shared" si="9"/>
        <v>3</v>
      </c>
      <c r="E70" s="10">
        <v>0</v>
      </c>
      <c r="F70" s="10">
        <v>0</v>
      </c>
      <c r="G70" s="10">
        <f t="shared" si="10"/>
        <v>0</v>
      </c>
      <c r="H70" s="12">
        <v>1</v>
      </c>
      <c r="I70" s="12"/>
      <c r="J70" s="72">
        <f t="shared" si="11"/>
        <v>1</v>
      </c>
      <c r="K70" s="73">
        <f t="shared" si="12"/>
        <v>4</v>
      </c>
      <c r="L70" s="108">
        <v>0.5</v>
      </c>
      <c r="S70" s="86"/>
      <c r="T70" s="27"/>
      <c r="U70" s="28"/>
      <c r="V70" s="18"/>
      <c r="W70" s="85"/>
      <c r="X70" s="87"/>
    </row>
    <row r="71" spans="1:24" x14ac:dyDescent="0.25">
      <c r="A71" s="21" t="s">
        <v>23</v>
      </c>
      <c r="B71" s="8">
        <f>SUM(B66:B70)</f>
        <v>49</v>
      </c>
      <c r="C71" s="8">
        <f t="shared" ref="C71:I71" si="13">SUM(C66:C70)</f>
        <v>20</v>
      </c>
      <c r="D71" s="8">
        <f t="shared" si="13"/>
        <v>69</v>
      </c>
      <c r="E71" s="8">
        <f t="shared" si="13"/>
        <v>101</v>
      </c>
      <c r="F71" s="8">
        <f t="shared" si="13"/>
        <v>34</v>
      </c>
      <c r="G71" s="10">
        <f>SUM(E71:F71)</f>
        <v>135</v>
      </c>
      <c r="H71" s="8">
        <f t="shared" si="13"/>
        <v>159</v>
      </c>
      <c r="I71" s="8">
        <f t="shared" si="13"/>
        <v>39</v>
      </c>
      <c r="J71" s="72">
        <f t="shared" si="11"/>
        <v>198</v>
      </c>
      <c r="K71" s="73">
        <f t="shared" si="12"/>
        <v>402</v>
      </c>
      <c r="L71" s="108">
        <v>0.23134328358208955</v>
      </c>
      <c r="S71" s="86"/>
      <c r="T71" s="27"/>
      <c r="U71" s="88"/>
      <c r="V71" s="78"/>
      <c r="W71" s="85"/>
      <c r="X71" s="87"/>
    </row>
    <row r="72" spans="1:24" x14ac:dyDescent="0.25">
      <c r="A72" s="26"/>
      <c r="B72" s="27"/>
      <c r="C72" s="27"/>
      <c r="D72" s="27"/>
      <c r="E72" s="28"/>
      <c r="F72" s="28"/>
      <c r="G72" s="28"/>
      <c r="H72" s="18"/>
      <c r="I72" s="18"/>
      <c r="J72" s="18"/>
    </row>
    <row r="73" spans="1:24" ht="15" customHeight="1" x14ac:dyDescent="0.25"/>
    <row r="74" spans="1:24" ht="25.5" customHeight="1" x14ac:dyDescent="0.25">
      <c r="A74" s="156" t="s">
        <v>27</v>
      </c>
      <c r="B74" s="158" t="s">
        <v>63</v>
      </c>
      <c r="C74" s="158"/>
      <c r="D74" s="159" t="s">
        <v>64</v>
      </c>
      <c r="E74" s="161" t="s">
        <v>65</v>
      </c>
    </row>
    <row r="75" spans="1:24" x14ac:dyDescent="0.25">
      <c r="A75" s="157"/>
      <c r="B75" s="75" t="s">
        <v>28</v>
      </c>
      <c r="C75" s="75" t="s">
        <v>29</v>
      </c>
      <c r="D75" s="160"/>
      <c r="E75" s="162"/>
    </row>
    <row r="76" spans="1:24" x14ac:dyDescent="0.25">
      <c r="A76" s="81" t="s">
        <v>5</v>
      </c>
      <c r="B76" s="74">
        <v>38</v>
      </c>
      <c r="C76" s="74">
        <v>44</v>
      </c>
      <c r="D76" s="74">
        <f>SUM(B76:C76)</f>
        <v>82</v>
      </c>
      <c r="E76" s="109">
        <f>C76/D76</f>
        <v>0.53658536585365857</v>
      </c>
    </row>
    <row r="77" spans="1:24" x14ac:dyDescent="0.25">
      <c r="A77" s="82" t="s">
        <v>9</v>
      </c>
      <c r="B77" s="83">
        <v>42</v>
      </c>
      <c r="C77" s="83">
        <v>26</v>
      </c>
      <c r="D77" s="74">
        <f t="shared" ref="D77:D79" si="14">SUM(B77:C77)</f>
        <v>68</v>
      </c>
      <c r="E77" s="109">
        <f t="shared" ref="E77:E79" si="15">C77/D77</f>
        <v>0.38235294117647056</v>
      </c>
    </row>
    <row r="78" spans="1:24" x14ac:dyDescent="0.25">
      <c r="A78" s="84" t="s">
        <v>11</v>
      </c>
      <c r="B78" s="12">
        <v>44</v>
      </c>
      <c r="C78" s="12">
        <v>38</v>
      </c>
      <c r="D78" s="74">
        <f t="shared" si="14"/>
        <v>82</v>
      </c>
      <c r="E78" s="109">
        <f t="shared" si="15"/>
        <v>0.46341463414634149</v>
      </c>
    </row>
    <row r="79" spans="1:24" x14ac:dyDescent="0.25">
      <c r="A79" s="92" t="s">
        <v>23</v>
      </c>
      <c r="B79" s="68">
        <f>SUM(B76:B78)</f>
        <v>124</v>
      </c>
      <c r="C79" s="129">
        <f>SUM(C76:C78)</f>
        <v>108</v>
      </c>
      <c r="D79" s="74">
        <f t="shared" si="14"/>
        <v>232</v>
      </c>
      <c r="E79" s="109">
        <f t="shared" si="15"/>
        <v>0.46551724137931033</v>
      </c>
      <c r="I79" s="93"/>
    </row>
    <row r="80" spans="1:24" x14ac:dyDescent="0.25">
      <c r="I80" s="94"/>
    </row>
    <row r="81" spans="1:18" x14ac:dyDescent="0.25">
      <c r="I81" s="95"/>
    </row>
    <row r="82" spans="1:18" x14ac:dyDescent="0.25">
      <c r="A82" s="29"/>
      <c r="I82" s="96"/>
    </row>
    <row r="84" spans="1:18" x14ac:dyDescent="0.25">
      <c r="A84" s="152"/>
      <c r="B84" s="152"/>
      <c r="C84" s="152"/>
      <c r="D84" s="152"/>
      <c r="E84" s="152"/>
      <c r="I84" s="152"/>
      <c r="J84" s="152"/>
      <c r="K84" s="152"/>
      <c r="L84" s="152"/>
      <c r="M84" s="152"/>
    </row>
    <row r="85" spans="1:18" x14ac:dyDescent="0.25">
      <c r="Q85" s="30"/>
      <c r="R85" s="31"/>
    </row>
  </sheetData>
  <mergeCells count="33">
    <mergeCell ref="A63:J63"/>
    <mergeCell ref="A64:A65"/>
    <mergeCell ref="B64:D64"/>
    <mergeCell ref="E64:G64"/>
    <mergeCell ref="H64:J64"/>
    <mergeCell ref="A84:E84"/>
    <mergeCell ref="I84:M84"/>
    <mergeCell ref="N1:S1"/>
    <mergeCell ref="L10:L11"/>
    <mergeCell ref="K64:K65"/>
    <mergeCell ref="A74:A75"/>
    <mergeCell ref="B74:C74"/>
    <mergeCell ref="D74:D75"/>
    <mergeCell ref="E74:E75"/>
    <mergeCell ref="A7:K7"/>
    <mergeCell ref="A10:A11"/>
    <mergeCell ref="B10:D10"/>
    <mergeCell ref="E10:G10"/>
    <mergeCell ref="H10:J10"/>
    <mergeCell ref="K10:K11"/>
    <mergeCell ref="A56:D56"/>
    <mergeCell ref="L20:L21"/>
    <mergeCell ref="B39:D39"/>
    <mergeCell ref="E39:G39"/>
    <mergeCell ref="H39:J39"/>
    <mergeCell ref="K39:K40"/>
    <mergeCell ref="L39:L40"/>
    <mergeCell ref="A37:L37"/>
    <mergeCell ref="A20:A21"/>
    <mergeCell ref="B20:D20"/>
    <mergeCell ref="E20:G20"/>
    <mergeCell ref="H20:J20"/>
    <mergeCell ref="K20:K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13" workbookViewId="0">
      <selection activeCell="J31" sqref="J31"/>
    </sheetView>
  </sheetViews>
  <sheetFormatPr baseColWidth="10" defaultRowHeight="15" x14ac:dyDescent="0.25"/>
  <cols>
    <col min="1" max="1" width="25.5703125" customWidth="1"/>
    <col min="2" max="2" width="16.140625" customWidth="1"/>
    <col min="6" max="6" width="22.85546875" customWidth="1"/>
    <col min="12" max="12" width="36" customWidth="1"/>
  </cols>
  <sheetData>
    <row r="1" spans="1:15" ht="49.5" customHeight="1" thickBot="1" x14ac:dyDescent="0.3">
      <c r="A1" s="1"/>
      <c r="B1" s="2"/>
      <c r="C1" s="3"/>
      <c r="D1" s="40"/>
      <c r="E1" s="4"/>
      <c r="F1" s="4"/>
      <c r="G1" s="4"/>
      <c r="H1" s="4"/>
      <c r="I1" s="3"/>
      <c r="J1" s="3"/>
      <c r="K1" s="3"/>
      <c r="L1" s="176" t="s">
        <v>0</v>
      </c>
      <c r="M1" s="176"/>
      <c r="N1" s="176"/>
      <c r="O1" s="176"/>
    </row>
    <row r="2" spans="1:15" ht="19.5" customHeight="1" x14ac:dyDescent="0.25">
      <c r="A2" s="41"/>
      <c r="B2" s="42"/>
      <c r="C2" s="43"/>
      <c r="D2" s="44"/>
      <c r="E2" s="45"/>
      <c r="F2" s="45"/>
      <c r="G2" s="45"/>
      <c r="H2" s="45"/>
      <c r="I2" s="46"/>
      <c r="J2" s="46"/>
      <c r="K2" s="46"/>
      <c r="L2" s="46"/>
    </row>
    <row r="3" spans="1:15" ht="19.5" customHeight="1" x14ac:dyDescent="0.35">
      <c r="A3" s="133" t="s">
        <v>88</v>
      </c>
      <c r="B3" s="134"/>
      <c r="C3" s="135"/>
      <c r="D3" s="136"/>
      <c r="E3" s="137"/>
      <c r="F3" s="45"/>
      <c r="G3" s="45"/>
      <c r="H3" s="45"/>
      <c r="I3" s="46"/>
      <c r="J3" s="46"/>
      <c r="K3" s="46"/>
      <c r="L3" s="46"/>
    </row>
    <row r="4" spans="1:15" ht="19.5" customHeight="1" x14ac:dyDescent="0.25">
      <c r="A4" s="6" t="s">
        <v>1</v>
      </c>
      <c r="B4" s="42"/>
      <c r="C4" s="43"/>
      <c r="D4" s="44"/>
      <c r="E4" s="45"/>
      <c r="F4" s="45"/>
      <c r="G4" s="45"/>
      <c r="H4" s="45"/>
      <c r="I4" s="46"/>
      <c r="J4" s="46"/>
      <c r="K4" s="46"/>
      <c r="L4" s="46"/>
    </row>
    <row r="5" spans="1:15" ht="19.5" customHeight="1" x14ac:dyDescent="0.25">
      <c r="A5" s="41"/>
      <c r="B5" s="42"/>
      <c r="C5" s="43"/>
      <c r="D5" s="44"/>
      <c r="E5" s="45"/>
      <c r="F5" s="45"/>
      <c r="G5" s="45"/>
      <c r="H5" s="45"/>
      <c r="I5" s="46"/>
      <c r="J5" s="46"/>
      <c r="K5" s="46"/>
      <c r="L5" s="46"/>
    </row>
    <row r="6" spans="1:15" ht="18.75" x14ac:dyDescent="0.3">
      <c r="A6" s="177" t="s">
        <v>42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</row>
    <row r="7" spans="1:15" ht="15.75" x14ac:dyDescent="0.25">
      <c r="A7" s="172" t="s">
        <v>43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</row>
    <row r="8" spans="1:15" x14ac:dyDescent="0.25">
      <c r="A8" s="173" t="s">
        <v>5</v>
      </c>
      <c r="B8" s="173"/>
      <c r="C8" s="173"/>
      <c r="D8" s="173"/>
      <c r="F8" s="174" t="s">
        <v>9</v>
      </c>
      <c r="G8" s="174"/>
      <c r="H8" s="174"/>
      <c r="I8" s="174"/>
      <c r="J8" s="100"/>
      <c r="L8" s="175" t="s">
        <v>11</v>
      </c>
      <c r="M8" s="175"/>
      <c r="N8" s="175"/>
      <c r="O8" s="175"/>
    </row>
    <row r="9" spans="1:15" ht="15.75" customHeight="1" x14ac:dyDescent="0.25">
      <c r="A9" s="168" t="s">
        <v>44</v>
      </c>
      <c r="B9" s="168" t="s">
        <v>45</v>
      </c>
      <c r="C9" s="168" t="s">
        <v>46</v>
      </c>
      <c r="D9" s="168"/>
      <c r="E9" s="47"/>
      <c r="F9" s="168" t="s">
        <v>44</v>
      </c>
      <c r="G9" s="168" t="s">
        <v>45</v>
      </c>
      <c r="H9" s="168" t="s">
        <v>46</v>
      </c>
      <c r="I9" s="168"/>
      <c r="J9" s="66"/>
      <c r="K9" s="47"/>
      <c r="L9" s="168" t="s">
        <v>44</v>
      </c>
      <c r="M9" s="168" t="s">
        <v>45</v>
      </c>
      <c r="N9" s="168" t="s">
        <v>46</v>
      </c>
      <c r="O9" s="168"/>
    </row>
    <row r="10" spans="1:15" ht="15.75" customHeight="1" x14ac:dyDescent="0.25">
      <c r="A10" s="168"/>
      <c r="B10" s="168"/>
      <c r="C10" s="38" t="s">
        <v>28</v>
      </c>
      <c r="D10" s="38" t="s">
        <v>29</v>
      </c>
      <c r="E10" s="47"/>
      <c r="F10" s="168"/>
      <c r="G10" s="168"/>
      <c r="H10" s="38" t="s">
        <v>28</v>
      </c>
      <c r="I10" s="38" t="s">
        <v>29</v>
      </c>
      <c r="J10" s="66"/>
      <c r="K10" s="47"/>
      <c r="L10" s="168"/>
      <c r="M10" s="168"/>
      <c r="N10" s="38" t="s">
        <v>28</v>
      </c>
      <c r="O10" s="38" t="s">
        <v>29</v>
      </c>
    </row>
    <row r="11" spans="1:15" x14ac:dyDescent="0.25">
      <c r="A11" s="48" t="s">
        <v>47</v>
      </c>
      <c r="B11" s="8">
        <v>4</v>
      </c>
      <c r="C11" s="8">
        <v>32</v>
      </c>
      <c r="D11" s="8">
        <v>8</v>
      </c>
      <c r="F11" s="49" t="s">
        <v>51</v>
      </c>
      <c r="G11" s="50">
        <v>5</v>
      </c>
      <c r="H11" s="50">
        <v>55</v>
      </c>
      <c r="I11" s="50">
        <v>0</v>
      </c>
      <c r="J11" s="63"/>
      <c r="L11" s="51" t="s">
        <v>47</v>
      </c>
      <c r="M11" s="52">
        <v>8</v>
      </c>
      <c r="N11" s="52">
        <v>90</v>
      </c>
      <c r="O11" s="12">
        <v>6</v>
      </c>
    </row>
    <row r="12" spans="1:15" x14ac:dyDescent="0.25">
      <c r="A12" s="48" t="s">
        <v>49</v>
      </c>
      <c r="B12" s="8">
        <v>12</v>
      </c>
      <c r="C12" s="8">
        <v>104</v>
      </c>
      <c r="D12" s="8">
        <v>13</v>
      </c>
      <c r="F12" s="49" t="s">
        <v>48</v>
      </c>
      <c r="G12" s="50">
        <v>9</v>
      </c>
      <c r="H12" s="50">
        <v>135</v>
      </c>
      <c r="I12" s="50">
        <v>1</v>
      </c>
      <c r="J12" s="63"/>
      <c r="L12" s="51" t="s">
        <v>50</v>
      </c>
      <c r="M12" s="52">
        <v>3</v>
      </c>
      <c r="N12" s="52">
        <v>0</v>
      </c>
      <c r="O12" s="52">
        <v>36</v>
      </c>
    </row>
    <row r="13" spans="1:15" x14ac:dyDescent="0.25">
      <c r="A13" s="48" t="s">
        <v>48</v>
      </c>
      <c r="B13" s="8">
        <v>5</v>
      </c>
      <c r="C13" s="8">
        <v>70</v>
      </c>
      <c r="D13" s="8">
        <v>0</v>
      </c>
      <c r="F13" s="49" t="s">
        <v>52</v>
      </c>
      <c r="G13" s="50">
        <v>4</v>
      </c>
      <c r="H13" s="50">
        <v>25</v>
      </c>
      <c r="I13" s="50">
        <v>14</v>
      </c>
      <c r="J13" s="63"/>
      <c r="L13" s="51" t="s">
        <v>107</v>
      </c>
      <c r="M13" s="52">
        <v>8</v>
      </c>
      <c r="N13" s="52">
        <v>96</v>
      </c>
      <c r="O13" s="52">
        <v>0</v>
      </c>
    </row>
    <row r="14" spans="1:15" x14ac:dyDescent="0.25">
      <c r="A14" s="48" t="s">
        <v>52</v>
      </c>
      <c r="B14" s="8">
        <v>5</v>
      </c>
      <c r="C14" s="8">
        <v>35</v>
      </c>
      <c r="D14" s="8">
        <v>6</v>
      </c>
      <c r="F14" s="49" t="s">
        <v>83</v>
      </c>
      <c r="G14" s="50">
        <v>2</v>
      </c>
      <c r="H14" s="50">
        <v>18</v>
      </c>
      <c r="I14" s="50">
        <v>2</v>
      </c>
      <c r="J14" s="63"/>
      <c r="L14" s="51" t="s">
        <v>108</v>
      </c>
      <c r="M14" s="52">
        <v>8</v>
      </c>
      <c r="N14" s="52">
        <v>96</v>
      </c>
      <c r="O14" s="52">
        <v>0</v>
      </c>
    </row>
    <row r="15" spans="1:15" x14ac:dyDescent="0.25">
      <c r="A15" s="53" t="s">
        <v>23</v>
      </c>
      <c r="B15" s="25">
        <f>SUM(B11:B14)</f>
        <v>26</v>
      </c>
      <c r="C15" s="25">
        <f t="shared" ref="C15:D15" si="0">SUM(C11:C14)</f>
        <v>241</v>
      </c>
      <c r="D15" s="25">
        <f t="shared" si="0"/>
        <v>27</v>
      </c>
      <c r="F15" s="97" t="s">
        <v>23</v>
      </c>
      <c r="G15" s="54">
        <f>SUM(G11:G14)</f>
        <v>20</v>
      </c>
      <c r="H15" s="54">
        <f t="shared" ref="H15:I15" si="1">SUM(H11:H14)</f>
        <v>233</v>
      </c>
      <c r="I15" s="54">
        <f t="shared" si="1"/>
        <v>17</v>
      </c>
      <c r="J15" s="101"/>
      <c r="L15" s="51" t="s">
        <v>109</v>
      </c>
      <c r="M15" s="52">
        <v>10</v>
      </c>
      <c r="N15" s="52">
        <v>155</v>
      </c>
      <c r="O15" s="12">
        <v>5</v>
      </c>
    </row>
    <row r="16" spans="1:15" x14ac:dyDescent="0.25">
      <c r="A16" s="64"/>
      <c r="B16" s="76"/>
      <c r="C16" s="76"/>
      <c r="D16" s="76"/>
      <c r="F16" s="122"/>
      <c r="G16" s="56"/>
      <c r="H16" s="56"/>
      <c r="I16" s="56"/>
      <c r="J16" s="101"/>
      <c r="L16" s="51" t="s">
        <v>110</v>
      </c>
      <c r="M16" s="52">
        <v>10</v>
      </c>
      <c r="N16" s="52">
        <v>153</v>
      </c>
      <c r="O16" s="12">
        <v>7</v>
      </c>
    </row>
    <row r="17" spans="1:16" x14ac:dyDescent="0.25">
      <c r="F17" s="121"/>
      <c r="G17" s="63"/>
      <c r="H17" s="63"/>
      <c r="I17" s="102"/>
      <c r="J17" s="102"/>
      <c r="L17" s="51" t="s">
        <v>38</v>
      </c>
      <c r="M17" s="52">
        <v>10</v>
      </c>
      <c r="N17" s="52">
        <v>10</v>
      </c>
      <c r="O17" s="52">
        <v>0</v>
      </c>
    </row>
    <row r="18" spans="1:16" x14ac:dyDescent="0.25">
      <c r="F18" s="121"/>
      <c r="G18" s="63"/>
      <c r="H18" s="63"/>
      <c r="I18" s="63"/>
      <c r="J18" s="63"/>
      <c r="L18" s="62" t="s">
        <v>23</v>
      </c>
      <c r="M18" s="105">
        <f>SUM(M11:M17)</f>
        <v>57</v>
      </c>
      <c r="N18" s="105">
        <f t="shared" ref="N18:O18" si="2">SUM(N11:N17)</f>
        <v>600</v>
      </c>
      <c r="O18" s="105">
        <f t="shared" si="2"/>
        <v>54</v>
      </c>
    </row>
    <row r="19" spans="1:16" x14ac:dyDescent="0.25">
      <c r="G19" s="103"/>
      <c r="H19" s="103"/>
      <c r="I19" s="103"/>
      <c r="J19" s="103"/>
      <c r="L19" s="104"/>
      <c r="M19" s="78"/>
      <c r="N19" s="78"/>
      <c r="O19" s="78"/>
    </row>
    <row r="20" spans="1:16" x14ac:dyDescent="0.25">
      <c r="F20" s="55"/>
      <c r="G20" s="56"/>
      <c r="H20" s="56"/>
      <c r="I20" s="56"/>
      <c r="J20" s="56"/>
      <c r="L20" s="57"/>
      <c r="M20" s="58"/>
      <c r="N20" s="58"/>
      <c r="O20" s="58"/>
    </row>
    <row r="22" spans="1:16" ht="15.75" x14ac:dyDescent="0.25">
      <c r="A22" s="169" t="s">
        <v>112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1"/>
    </row>
    <row r="23" spans="1:16" ht="25.5" x14ac:dyDescent="0.25">
      <c r="A23" s="193" t="s">
        <v>53</v>
      </c>
      <c r="B23" s="138" t="s">
        <v>57</v>
      </c>
      <c r="C23" s="43"/>
      <c r="D23" s="195"/>
      <c r="K23" s="194" t="s">
        <v>41</v>
      </c>
      <c r="L23" s="194" t="s">
        <v>28</v>
      </c>
      <c r="M23" s="194" t="s">
        <v>29</v>
      </c>
      <c r="N23" s="194" t="s">
        <v>54</v>
      </c>
      <c r="O23" s="194" t="s">
        <v>57</v>
      </c>
      <c r="P23" s="66"/>
    </row>
    <row r="24" spans="1:16" x14ac:dyDescent="0.25">
      <c r="A24" s="60" t="s">
        <v>118</v>
      </c>
      <c r="B24" s="14" t="s">
        <v>71</v>
      </c>
      <c r="C24" s="67"/>
      <c r="D24" s="65"/>
      <c r="K24" s="14" t="s">
        <v>55</v>
      </c>
      <c r="L24" s="14">
        <v>11</v>
      </c>
      <c r="M24" s="14">
        <v>2</v>
      </c>
      <c r="N24" s="99">
        <v>13</v>
      </c>
      <c r="O24" s="14" t="s">
        <v>71</v>
      </c>
      <c r="P24" s="67"/>
    </row>
    <row r="25" spans="1:16" x14ac:dyDescent="0.25">
      <c r="A25" s="196" t="s">
        <v>115</v>
      </c>
      <c r="B25" s="14" t="s">
        <v>55</v>
      </c>
      <c r="C25" s="67"/>
      <c r="D25" s="65"/>
      <c r="F25" s="67"/>
      <c r="G25" s="67"/>
      <c r="H25" s="67"/>
      <c r="I25" s="67"/>
      <c r="J25" s="67"/>
    </row>
    <row r="26" spans="1:16" x14ac:dyDescent="0.25">
      <c r="A26" s="60" t="s">
        <v>117</v>
      </c>
      <c r="B26" s="14" t="s">
        <v>55</v>
      </c>
      <c r="C26" s="67"/>
      <c r="D26" s="65"/>
      <c r="F26" s="67"/>
      <c r="G26" s="67"/>
      <c r="H26" s="67"/>
      <c r="I26" s="67"/>
      <c r="J26" s="67"/>
    </row>
    <row r="27" spans="1:16" x14ac:dyDescent="0.25">
      <c r="A27" s="60" t="s">
        <v>116</v>
      </c>
      <c r="B27" s="14" t="s">
        <v>55</v>
      </c>
      <c r="C27" s="67"/>
      <c r="D27" s="65"/>
      <c r="F27" s="67"/>
      <c r="G27" s="67"/>
      <c r="H27" s="67"/>
      <c r="I27" s="67"/>
      <c r="J27" s="67"/>
    </row>
    <row r="28" spans="1:16" x14ac:dyDescent="0.25">
      <c r="A28" s="60" t="s">
        <v>50</v>
      </c>
      <c r="B28" s="14" t="s">
        <v>55</v>
      </c>
      <c r="C28" s="67"/>
      <c r="D28" s="65"/>
    </row>
    <row r="29" spans="1:16" x14ac:dyDescent="0.25">
      <c r="A29" s="60" t="s">
        <v>51</v>
      </c>
      <c r="B29" s="14" t="s">
        <v>71</v>
      </c>
      <c r="C29" s="67"/>
      <c r="D29" s="65"/>
    </row>
    <row r="30" spans="1:16" x14ac:dyDescent="0.25">
      <c r="A30" s="60" t="s">
        <v>119</v>
      </c>
      <c r="B30" s="14" t="s">
        <v>55</v>
      </c>
      <c r="C30" s="67"/>
      <c r="D30" s="65"/>
    </row>
    <row r="31" spans="1:16" x14ac:dyDescent="0.25">
      <c r="A31" s="60" t="s">
        <v>120</v>
      </c>
      <c r="B31" s="14" t="s">
        <v>125</v>
      </c>
      <c r="C31" s="67"/>
      <c r="D31" s="65"/>
    </row>
    <row r="32" spans="1:16" x14ac:dyDescent="0.25">
      <c r="A32" s="60" t="s">
        <v>121</v>
      </c>
      <c r="B32" s="14" t="s">
        <v>125</v>
      </c>
      <c r="C32" s="67"/>
      <c r="D32" s="65"/>
    </row>
    <row r="33" spans="1:12" x14ac:dyDescent="0.25">
      <c r="A33" s="60" t="s">
        <v>122</v>
      </c>
      <c r="B33" s="14" t="s">
        <v>55</v>
      </c>
      <c r="C33" s="67"/>
      <c r="D33" s="65"/>
      <c r="H33" t="s">
        <v>111</v>
      </c>
    </row>
    <row r="34" spans="1:12" x14ac:dyDescent="0.25">
      <c r="A34" s="60" t="s">
        <v>123</v>
      </c>
      <c r="B34" s="14" t="s">
        <v>125</v>
      </c>
      <c r="C34" s="67"/>
      <c r="D34" s="65"/>
    </row>
    <row r="35" spans="1:12" x14ac:dyDescent="0.25">
      <c r="A35" s="61" t="s">
        <v>124</v>
      </c>
      <c r="B35" s="14" t="s">
        <v>55</v>
      </c>
      <c r="C35" s="67"/>
      <c r="D35" s="65"/>
    </row>
    <row r="36" spans="1:12" x14ac:dyDescent="0.25">
      <c r="A36" s="59" t="s">
        <v>114</v>
      </c>
      <c r="B36" s="138">
        <v>180</v>
      </c>
      <c r="C36" s="66"/>
      <c r="D36" s="65"/>
    </row>
    <row r="37" spans="1:12" ht="15" customHeight="1" x14ac:dyDescent="0.25"/>
    <row r="40" spans="1:12" ht="15.75" x14ac:dyDescent="0.25">
      <c r="A40" s="191" t="s">
        <v>113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</row>
  </sheetData>
  <mergeCells count="17">
    <mergeCell ref="L1:O1"/>
    <mergeCell ref="L9:L10"/>
    <mergeCell ref="M9:M10"/>
    <mergeCell ref="N9:O9"/>
    <mergeCell ref="A6:O6"/>
    <mergeCell ref="A7:O7"/>
    <mergeCell ref="A8:D8"/>
    <mergeCell ref="F8:I8"/>
    <mergeCell ref="L8:O8"/>
    <mergeCell ref="A9:A10"/>
    <mergeCell ref="B9:B10"/>
    <mergeCell ref="C9:D9"/>
    <mergeCell ref="F9:F10"/>
    <mergeCell ref="G9:G10"/>
    <mergeCell ref="H9:I9"/>
    <mergeCell ref="A40:L40"/>
    <mergeCell ref="A22:O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opLeftCell="A10" workbookViewId="0">
      <selection activeCell="C29" sqref="C29:C39"/>
    </sheetView>
  </sheetViews>
  <sheetFormatPr baseColWidth="10" defaultRowHeight="15" x14ac:dyDescent="0.25"/>
  <cols>
    <col min="2" max="2" width="40.5703125" customWidth="1"/>
  </cols>
  <sheetData>
    <row r="1" spans="1:21" ht="51.7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178" t="s">
        <v>0</v>
      </c>
      <c r="N1" s="178"/>
      <c r="O1" s="178"/>
      <c r="P1" s="178"/>
      <c r="Q1" s="3"/>
      <c r="R1" s="3"/>
      <c r="S1" s="3"/>
      <c r="T1" s="3"/>
      <c r="U1" s="3"/>
    </row>
    <row r="3" spans="1:21" ht="23.25" x14ac:dyDescent="0.35">
      <c r="A3" s="5" t="s">
        <v>88</v>
      </c>
    </row>
    <row r="4" spans="1:21" x14ac:dyDescent="0.25">
      <c r="A4" s="6" t="s">
        <v>1</v>
      </c>
    </row>
    <row r="6" spans="1:21" ht="38.25" x14ac:dyDescent="0.25">
      <c r="A6" s="7" t="s">
        <v>2</v>
      </c>
      <c r="B6" s="7"/>
      <c r="C6" s="14" t="s">
        <v>30</v>
      </c>
      <c r="D6" s="14" t="s">
        <v>84</v>
      </c>
      <c r="E6" s="14" t="s">
        <v>3</v>
      </c>
      <c r="F6" s="14" t="s">
        <v>4</v>
      </c>
    </row>
    <row r="7" spans="1:21" x14ac:dyDescent="0.25">
      <c r="A7" s="181" t="s">
        <v>5</v>
      </c>
      <c r="B7" s="8" t="s">
        <v>97</v>
      </c>
      <c r="C7" s="8">
        <v>2285</v>
      </c>
      <c r="D7" s="124">
        <v>0.4577</v>
      </c>
      <c r="E7" s="124">
        <v>2.23E-2</v>
      </c>
      <c r="F7" s="124">
        <v>0.97770000000000001</v>
      </c>
      <c r="G7" s="123"/>
    </row>
    <row r="8" spans="1:21" x14ac:dyDescent="0.25">
      <c r="A8" s="182"/>
      <c r="B8" s="8" t="s">
        <v>7</v>
      </c>
      <c r="C8" s="8">
        <v>2628</v>
      </c>
      <c r="D8" s="124">
        <v>0.38159999999999999</v>
      </c>
      <c r="E8" s="124">
        <v>0.96379999999999999</v>
      </c>
      <c r="F8" s="124">
        <v>3.6200000000000003E-2</v>
      </c>
      <c r="G8" s="123"/>
    </row>
    <row r="9" spans="1:21" x14ac:dyDescent="0.25">
      <c r="A9" s="182"/>
      <c r="B9" s="8" t="s">
        <v>98</v>
      </c>
      <c r="C9" s="8">
        <v>2330</v>
      </c>
      <c r="D9" s="124">
        <v>0.51170000000000004</v>
      </c>
      <c r="E9" s="124">
        <v>0.2132</v>
      </c>
      <c r="F9" s="124">
        <v>0.78680000000000005</v>
      </c>
      <c r="G9" s="123"/>
    </row>
    <row r="10" spans="1:21" x14ac:dyDescent="0.25">
      <c r="A10" s="182"/>
      <c r="B10" s="8" t="s">
        <v>8</v>
      </c>
      <c r="C10" s="8">
        <v>2663</v>
      </c>
      <c r="D10" s="124">
        <v>0.26640000000000003</v>
      </c>
      <c r="E10" s="124">
        <v>0.45800000000000002</v>
      </c>
      <c r="F10" s="124">
        <v>0.54200000000000004</v>
      </c>
      <c r="G10" s="123"/>
    </row>
    <row r="11" spans="1:21" x14ac:dyDescent="0.25">
      <c r="A11" s="182"/>
      <c r="B11" s="15" t="s">
        <v>67</v>
      </c>
      <c r="C11" s="8">
        <v>2010</v>
      </c>
      <c r="D11" s="124">
        <v>0.20050000000000001</v>
      </c>
      <c r="E11" s="124">
        <v>0.99009999999999998</v>
      </c>
      <c r="F11" s="124">
        <v>9.9000000000000008E-3</v>
      </c>
      <c r="G11" s="123"/>
    </row>
    <row r="12" spans="1:21" x14ac:dyDescent="0.25">
      <c r="A12" s="183"/>
      <c r="B12" s="8" t="s">
        <v>85</v>
      </c>
      <c r="C12" s="8">
        <v>2330</v>
      </c>
      <c r="D12" s="124">
        <v>6.9500000000000006E-2</v>
      </c>
      <c r="E12" s="124">
        <v>0.45800000000000002</v>
      </c>
      <c r="F12" s="124">
        <v>0.56479999999999997</v>
      </c>
      <c r="G12" s="123"/>
    </row>
    <row r="13" spans="1:21" x14ac:dyDescent="0.25">
      <c r="A13" s="187" t="s">
        <v>9</v>
      </c>
      <c r="B13" s="10" t="s">
        <v>99</v>
      </c>
      <c r="C13" s="10">
        <v>2469</v>
      </c>
      <c r="D13" s="98">
        <v>0.50619999999999998</v>
      </c>
      <c r="E13" s="98">
        <v>0.2392</v>
      </c>
      <c r="F13" s="98">
        <v>0.76080000000000003</v>
      </c>
      <c r="G13" s="123"/>
    </row>
    <row r="14" spans="1:21" x14ac:dyDescent="0.25">
      <c r="A14" s="187"/>
      <c r="B14" s="10" t="s">
        <v>10</v>
      </c>
      <c r="C14" s="10">
        <v>1860</v>
      </c>
      <c r="D14" s="98">
        <v>7.0000000000000001E-3</v>
      </c>
      <c r="E14" s="98">
        <v>7.6899999999999996E-2</v>
      </c>
      <c r="F14" s="98">
        <v>0.92310000000000003</v>
      </c>
      <c r="G14" s="123"/>
    </row>
    <row r="15" spans="1:21" x14ac:dyDescent="0.25">
      <c r="A15" s="188" t="s">
        <v>11</v>
      </c>
      <c r="B15" s="12" t="s">
        <v>6</v>
      </c>
      <c r="C15" s="12">
        <v>2051.5</v>
      </c>
      <c r="D15" s="125">
        <v>0.25240000000000001</v>
      </c>
      <c r="E15" s="126">
        <v>0.2487</v>
      </c>
      <c r="F15" s="127">
        <v>0.75129999999999997</v>
      </c>
      <c r="G15" s="123"/>
    </row>
    <row r="16" spans="1:21" x14ac:dyDescent="0.25">
      <c r="A16" s="188"/>
      <c r="B16" s="12" t="s">
        <v>100</v>
      </c>
      <c r="C16" s="12">
        <v>2109</v>
      </c>
      <c r="D16" s="125">
        <v>5.45E-2</v>
      </c>
      <c r="E16" s="126">
        <v>3.04E-2</v>
      </c>
      <c r="F16" s="127">
        <v>0.96960000000000002</v>
      </c>
      <c r="G16" s="123"/>
    </row>
    <row r="17" spans="1:7" x14ac:dyDescent="0.25">
      <c r="A17" s="188"/>
      <c r="B17" s="12" t="s">
        <v>70</v>
      </c>
      <c r="C17" s="12">
        <v>2139</v>
      </c>
      <c r="D17" s="125">
        <v>0.30430000000000001</v>
      </c>
      <c r="E17" s="126">
        <v>0.56520000000000004</v>
      </c>
      <c r="F17" s="127">
        <v>0.43480000000000002</v>
      </c>
      <c r="G17" s="123"/>
    </row>
    <row r="18" spans="1:7" x14ac:dyDescent="0.25">
      <c r="A18" s="188"/>
      <c r="B18" s="12" t="s">
        <v>7</v>
      </c>
      <c r="C18" s="12">
        <v>2207</v>
      </c>
      <c r="D18" s="125">
        <v>0.26779999999999998</v>
      </c>
      <c r="E18" s="126">
        <v>0.87219999999999998</v>
      </c>
      <c r="F18" s="127">
        <v>0.1278</v>
      </c>
      <c r="G18" s="123"/>
    </row>
    <row r="19" spans="1:7" x14ac:dyDescent="0.25">
      <c r="A19" s="188"/>
      <c r="B19" s="12" t="s">
        <v>101</v>
      </c>
      <c r="C19" s="12">
        <v>2142</v>
      </c>
      <c r="D19" s="125">
        <v>0.55900000000000005</v>
      </c>
      <c r="E19" s="126">
        <v>0.31309999999999999</v>
      </c>
      <c r="F19" s="127">
        <v>0.68689999999999996</v>
      </c>
      <c r="G19" s="123"/>
    </row>
    <row r="20" spans="1:7" x14ac:dyDescent="0.25">
      <c r="A20" s="188"/>
      <c r="B20" s="12" t="s">
        <v>102</v>
      </c>
      <c r="C20" s="12">
        <v>2130.6</v>
      </c>
      <c r="D20" s="125">
        <v>0.20380000000000001</v>
      </c>
      <c r="E20" s="126">
        <v>0.52769999999999995</v>
      </c>
      <c r="F20" s="127">
        <v>0.4723</v>
      </c>
      <c r="G20" s="123"/>
    </row>
    <row r="21" spans="1:7" x14ac:dyDescent="0.25">
      <c r="A21" s="188"/>
      <c r="B21" s="128" t="s">
        <v>31</v>
      </c>
      <c r="C21" s="12">
        <v>2177.1799999999998</v>
      </c>
      <c r="D21" s="125">
        <v>7.4700000000000003E-2</v>
      </c>
      <c r="E21" s="126">
        <v>0.91479999999999995</v>
      </c>
      <c r="F21" s="127">
        <v>8.5199999999999998E-2</v>
      </c>
      <c r="G21" s="123"/>
    </row>
    <row r="22" spans="1:7" x14ac:dyDescent="0.25">
      <c r="A22" s="188"/>
      <c r="B22" s="12" t="s">
        <v>32</v>
      </c>
      <c r="C22" s="12">
        <v>2147</v>
      </c>
      <c r="D22" s="125">
        <v>5.8500000000000003E-2</v>
      </c>
      <c r="E22" s="126">
        <v>0.90439999999999998</v>
      </c>
      <c r="F22" s="127">
        <v>9.5600000000000004E-2</v>
      </c>
      <c r="G22" s="123"/>
    </row>
    <row r="23" spans="1:7" x14ac:dyDescent="0.25">
      <c r="A23" s="17"/>
      <c r="B23" s="18"/>
      <c r="C23" s="18"/>
      <c r="D23" s="22"/>
      <c r="E23" s="23"/>
      <c r="F23" s="24"/>
      <c r="G23" s="24"/>
    </row>
    <row r="24" spans="1:7" x14ac:dyDescent="0.25">
      <c r="A24" s="17"/>
      <c r="B24" s="18"/>
      <c r="C24" s="18"/>
      <c r="D24" s="19"/>
      <c r="E24" s="19"/>
    </row>
    <row r="25" spans="1:7" x14ac:dyDescent="0.25">
      <c r="A25" s="17"/>
      <c r="B25" s="18"/>
      <c r="C25" s="18"/>
      <c r="D25" s="19"/>
      <c r="E25" s="19"/>
    </row>
    <row r="28" spans="1:7" ht="25.5" customHeight="1" x14ac:dyDescent="0.25">
      <c r="A28" s="189" t="s">
        <v>12</v>
      </c>
      <c r="B28" s="190"/>
      <c r="C28" s="16" t="s">
        <v>13</v>
      </c>
      <c r="D28" s="16" t="s">
        <v>14</v>
      </c>
      <c r="E28" s="16" t="s">
        <v>15</v>
      </c>
      <c r="F28" s="16" t="s">
        <v>68</v>
      </c>
      <c r="G28" s="16" t="s">
        <v>16</v>
      </c>
    </row>
    <row r="29" spans="1:7" x14ac:dyDescent="0.25">
      <c r="A29" s="181" t="s">
        <v>5</v>
      </c>
      <c r="B29" s="8" t="s">
        <v>7</v>
      </c>
      <c r="C29" s="8">
        <v>2064</v>
      </c>
      <c r="D29" s="9">
        <v>0.59350000000000003</v>
      </c>
      <c r="E29" s="9">
        <v>0.40649999999999997</v>
      </c>
      <c r="F29" s="9">
        <v>0.86770000000000003</v>
      </c>
      <c r="G29" s="9">
        <v>0.1323</v>
      </c>
    </row>
    <row r="30" spans="1:7" x14ac:dyDescent="0.25">
      <c r="A30" s="182"/>
      <c r="B30" s="8" t="s">
        <v>103</v>
      </c>
      <c r="C30" s="8">
        <v>14326</v>
      </c>
      <c r="D30" s="9">
        <v>0.63590000000000002</v>
      </c>
      <c r="E30" s="9">
        <v>0.36409999999999998</v>
      </c>
      <c r="F30" s="9">
        <v>0.755</v>
      </c>
      <c r="G30" s="9">
        <v>0.245</v>
      </c>
    </row>
    <row r="31" spans="1:7" x14ac:dyDescent="0.25">
      <c r="A31" s="182"/>
      <c r="B31" s="8" t="s">
        <v>104</v>
      </c>
      <c r="C31" s="8">
        <v>393</v>
      </c>
      <c r="D31" s="9">
        <v>0.66410000000000002</v>
      </c>
      <c r="E31" s="9">
        <v>0.33589999999999998</v>
      </c>
      <c r="F31" s="9">
        <v>0.26719999999999999</v>
      </c>
      <c r="G31" s="9">
        <v>0.73280000000000001</v>
      </c>
    </row>
    <row r="32" spans="1:7" x14ac:dyDescent="0.25">
      <c r="A32" s="183"/>
      <c r="B32" s="27" t="s">
        <v>86</v>
      </c>
      <c r="C32" s="8">
        <v>740</v>
      </c>
      <c r="D32" s="9">
        <v>0.79049999999999998</v>
      </c>
      <c r="E32" s="9">
        <v>0.20949999999999999</v>
      </c>
      <c r="F32" s="9">
        <v>7.2999999999999995E-2</v>
      </c>
      <c r="G32" s="9">
        <v>0.92700000000000005</v>
      </c>
    </row>
    <row r="33" spans="1:7" x14ac:dyDescent="0.25">
      <c r="A33" s="179" t="s">
        <v>9</v>
      </c>
      <c r="B33" s="10" t="s">
        <v>105</v>
      </c>
      <c r="C33" s="10">
        <v>1232</v>
      </c>
      <c r="D33" s="11">
        <v>0.64039999999999997</v>
      </c>
      <c r="E33" s="11">
        <v>0.35959999999999998</v>
      </c>
      <c r="F33" s="11">
        <v>0.224</v>
      </c>
      <c r="G33" s="11">
        <v>0.77600000000000002</v>
      </c>
    </row>
    <row r="34" spans="1:7" x14ac:dyDescent="0.25">
      <c r="A34" s="180"/>
      <c r="B34" s="10" t="s">
        <v>103</v>
      </c>
      <c r="C34" s="10">
        <v>8406</v>
      </c>
      <c r="D34" s="11">
        <v>0.84570000000000001</v>
      </c>
      <c r="E34" s="11">
        <v>0.15429999999999999</v>
      </c>
      <c r="F34" s="11">
        <v>0.69379999999999997</v>
      </c>
      <c r="G34" s="11">
        <v>0.30620000000000003</v>
      </c>
    </row>
    <row r="35" spans="1:7" x14ac:dyDescent="0.25">
      <c r="A35" s="184" t="s">
        <v>11</v>
      </c>
      <c r="B35" s="12" t="s">
        <v>17</v>
      </c>
      <c r="C35" s="12">
        <v>14</v>
      </c>
      <c r="D35" s="13">
        <v>1</v>
      </c>
      <c r="E35" s="13">
        <v>0</v>
      </c>
      <c r="F35" s="13">
        <v>0.78569999999999995</v>
      </c>
      <c r="G35" s="13">
        <v>0.21429999999999999</v>
      </c>
    </row>
    <row r="36" spans="1:7" x14ac:dyDescent="0.25">
      <c r="A36" s="185"/>
      <c r="B36" s="12" t="s">
        <v>70</v>
      </c>
      <c r="C36" s="12">
        <v>601</v>
      </c>
      <c r="D36" s="13">
        <v>0.37769999999999998</v>
      </c>
      <c r="E36" s="13">
        <v>0.62229999999999996</v>
      </c>
      <c r="F36" s="13">
        <v>0.83030000000000004</v>
      </c>
      <c r="G36" s="13">
        <v>0.16969999999999999</v>
      </c>
    </row>
    <row r="37" spans="1:7" x14ac:dyDescent="0.25">
      <c r="A37" s="185"/>
      <c r="B37" s="128" t="s">
        <v>106</v>
      </c>
      <c r="C37" s="12">
        <v>572</v>
      </c>
      <c r="D37" s="13">
        <v>0.26400000000000001</v>
      </c>
      <c r="E37" s="13">
        <v>0.73599999999999999</v>
      </c>
      <c r="F37" s="13">
        <v>0.78149999999999997</v>
      </c>
      <c r="G37" s="13">
        <v>0.2185</v>
      </c>
    </row>
    <row r="38" spans="1:7" x14ac:dyDescent="0.25">
      <c r="A38" s="185"/>
      <c r="B38" s="12" t="s">
        <v>103</v>
      </c>
      <c r="C38" s="12">
        <v>14461</v>
      </c>
      <c r="D38" s="13">
        <v>0.79990000000000006</v>
      </c>
      <c r="E38" s="13">
        <v>0.2001</v>
      </c>
      <c r="F38" s="13">
        <v>0.76910000000000001</v>
      </c>
      <c r="G38" s="13">
        <v>0.23089999999999999</v>
      </c>
    </row>
    <row r="39" spans="1:7" x14ac:dyDescent="0.25">
      <c r="A39" s="186"/>
      <c r="B39" s="12" t="s">
        <v>87</v>
      </c>
      <c r="C39" s="12">
        <v>1628</v>
      </c>
      <c r="D39" s="13">
        <v>0.86</v>
      </c>
      <c r="E39" s="13">
        <v>0.14000000000000001</v>
      </c>
      <c r="F39" s="13">
        <v>0.25919999999999999</v>
      </c>
      <c r="G39" s="13">
        <v>0.74080000000000001</v>
      </c>
    </row>
    <row r="40" spans="1:7" x14ac:dyDescent="0.25">
      <c r="D40" s="43"/>
      <c r="E40" s="19"/>
    </row>
  </sheetData>
  <mergeCells count="8">
    <mergeCell ref="M1:P1"/>
    <mergeCell ref="A33:A34"/>
    <mergeCell ref="A29:A32"/>
    <mergeCell ref="A35:A39"/>
    <mergeCell ref="A7:A12"/>
    <mergeCell ref="A13:A14"/>
    <mergeCell ref="A15:A22"/>
    <mergeCell ref="A28:B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2018-05-24T11:39:33Z</dcterms:created>
  <dcterms:modified xsi:type="dcterms:W3CDTF">2021-03-09T10:45:39Z</dcterms:modified>
</cp:coreProperties>
</file>