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13_ncr:1_{D48D8359-31D3-4880-808E-C3E53141655E}" xr6:coauthVersionLast="47" xr6:coauthVersionMax="47" xr10:uidLastSave="{00000000-0000-0000-0000-000000000000}"/>
  <bookViews>
    <workbookView xWindow="-120" yWindow="-120" windowWidth="29040" windowHeight="15720" xr2:uid="{2EE40FD8-D4C7-471E-BC80-0F8775F93463}"/>
  </bookViews>
  <sheets>
    <sheet name="2023_Datos xerais" sheetId="1" r:id="rId1"/>
    <sheet name="2023_Idade_nivel de estudos" sheetId="2" r:id="rId2"/>
    <sheet name="2023_PTXAS por campus_cent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2" i="1"/>
  <c r="D13" i="1"/>
  <c r="D14" i="1"/>
  <c r="D15" i="1"/>
  <c r="J21" i="1"/>
  <c r="C14" i="3"/>
  <c r="B14" i="3"/>
  <c r="D14" i="3" s="1"/>
  <c r="D13" i="3"/>
  <c r="D12" i="3"/>
  <c r="D11" i="3"/>
  <c r="C48" i="2"/>
  <c r="B48" i="2"/>
  <c r="D48" i="2" s="1"/>
  <c r="D47" i="2"/>
  <c r="D46" i="2"/>
  <c r="D45" i="2"/>
  <c r="C55" i="1"/>
  <c r="B55" i="1"/>
  <c r="D55" i="1" s="1"/>
  <c r="D54" i="1"/>
  <c r="D53" i="1"/>
  <c r="D52" i="1"/>
  <c r="D51" i="1"/>
  <c r="D50" i="1"/>
  <c r="D49" i="1"/>
  <c r="D48" i="1"/>
  <c r="D47" i="1"/>
  <c r="D46" i="1"/>
  <c r="D45" i="1"/>
  <c r="D39" i="1"/>
  <c r="D38" i="1"/>
  <c r="D37" i="1"/>
  <c r="D36" i="1"/>
  <c r="E32" i="1"/>
  <c r="C32" i="1"/>
  <c r="D32" i="1" s="1"/>
  <c r="B32" i="1"/>
  <c r="D31" i="1"/>
  <c r="D30" i="1"/>
  <c r="K25" i="1"/>
  <c r="J25" i="1" s="1"/>
  <c r="I25" i="1"/>
  <c r="H25" i="1"/>
  <c r="E25" i="1"/>
  <c r="C25" i="1"/>
  <c r="D25" i="1" s="1"/>
  <c r="B25" i="1"/>
  <c r="P24" i="1"/>
  <c r="J24" i="1"/>
  <c r="D24" i="1"/>
  <c r="P23" i="1"/>
  <c r="J23" i="1"/>
  <c r="D23" i="1"/>
  <c r="P22" i="1"/>
  <c r="J22" i="1"/>
  <c r="D22" i="1"/>
  <c r="P21" i="1"/>
  <c r="E15" i="1"/>
  <c r="C15" i="1"/>
  <c r="B15" i="1"/>
  <c r="N14" i="1"/>
</calcChain>
</file>

<file path=xl/sharedStrings.xml><?xml version="1.0" encoding="utf-8"?>
<sst xmlns="http://schemas.openxmlformats.org/spreadsheetml/2006/main" count="408" uniqueCount="123">
  <si>
    <t>Unidade de Análises e Programas</t>
  </si>
  <si>
    <t>PTXAS a 31/12/2023</t>
  </si>
  <si>
    <t>Fonte: PeopleNet</t>
  </si>
  <si>
    <t>Data do informe: febreiro 2024</t>
  </si>
  <si>
    <t>Só persoal en servizo activo</t>
  </si>
  <si>
    <t>Cálculo da ETC (Equivalencia a tempo completo) = (duración do contrato nun ano/días do ano) x (xornada laboral dun traballador/35)</t>
  </si>
  <si>
    <t>PTXAS por tipo</t>
  </si>
  <si>
    <t>Homes</t>
  </si>
  <si>
    <t>Mulleres</t>
  </si>
  <si>
    <t>% Mulleres sobre total</t>
  </si>
  <si>
    <t>Total</t>
  </si>
  <si>
    <t>Total ETC*</t>
  </si>
  <si>
    <t>ETC ao longo do ano</t>
  </si>
  <si>
    <t>Total ETC</t>
  </si>
  <si>
    <t>Eventual/Alto cargo</t>
  </si>
  <si>
    <t>Funcionario</t>
  </si>
  <si>
    <t>Laboral</t>
  </si>
  <si>
    <t>Cálculos de ETC sobre o número de contratos asinados ao longo do ano 2023</t>
  </si>
  <si>
    <t>*ETC calculado sobre os efectivos a 31/12/2023</t>
  </si>
  <si>
    <t>PTXAS funcionario por grupo</t>
  </si>
  <si>
    <t>% Mulleres por grupo</t>
  </si>
  <si>
    <t>PTXAS laboral por grupo</t>
  </si>
  <si>
    <t>Eventuais/Altos cargos</t>
  </si>
  <si>
    <t>A1</t>
  </si>
  <si>
    <t>1</t>
  </si>
  <si>
    <t>A2</t>
  </si>
  <si>
    <t>2</t>
  </si>
  <si>
    <t>C1</t>
  </si>
  <si>
    <t>3</t>
  </si>
  <si>
    <t>C2</t>
  </si>
  <si>
    <t>4</t>
  </si>
  <si>
    <t>PTXAS con vinculación permanente</t>
  </si>
  <si>
    <t>% Mulleres por tipo</t>
  </si>
  <si>
    <t>PTXAS con contrato temporal</t>
  </si>
  <si>
    <t>PTXAS por áreas</t>
  </si>
  <si>
    <t>Administración</t>
  </si>
  <si>
    <t>Área de benestar, saúde e deporte</t>
  </si>
  <si>
    <t>ATIC</t>
  </si>
  <si>
    <t>Biblioteca</t>
  </si>
  <si>
    <t>Laboratorio</t>
  </si>
  <si>
    <t>Parque móbil</t>
  </si>
  <si>
    <t>Servizos Xerais</t>
  </si>
  <si>
    <t>Técnico</t>
  </si>
  <si>
    <t>Xardinería</t>
  </si>
  <si>
    <t>PTXAS_promedio idade</t>
  </si>
  <si>
    <t xml:space="preserve"> Homes</t>
  </si>
  <si>
    <t>Promedio xeral</t>
  </si>
  <si>
    <t>Persoal funcionario por grupo, 
sexo e idade</t>
  </si>
  <si>
    <t>De 25 a 34</t>
  </si>
  <si>
    <t>Total De 25 a 34</t>
  </si>
  <si>
    <t>De 35 a 44</t>
  </si>
  <si>
    <t>Total De 35 a 44</t>
  </si>
  <si>
    <t>De 45 a 54</t>
  </si>
  <si>
    <t>Total De 45 a 54</t>
  </si>
  <si>
    <t>De 55 a 64</t>
  </si>
  <si>
    <t>Total De 55 a 64</t>
  </si>
  <si>
    <t>De 65 en adiante</t>
  </si>
  <si>
    <t>Total De 65 en adiante</t>
  </si>
  <si>
    <t>Persoal laboral por grupo,
sexo e idade</t>
  </si>
  <si>
    <t>Persoal eventual/alto cargo por grupo, sexo e idade</t>
  </si>
  <si>
    <t>PTXAS_global por nivel de estudos</t>
  </si>
  <si>
    <t>Ensinanzas básicas</t>
  </si>
  <si>
    <t>Ensinanzas medias</t>
  </si>
  <si>
    <t>Ensinanzas universitarias</t>
  </si>
  <si>
    <t>Persoal funcionario, eventual e alto cargo por grupo, sexo e nivel de estudos</t>
  </si>
  <si>
    <t xml:space="preserve">Total  </t>
  </si>
  <si>
    <t>Persoal laboral por grupo, sexo 
e nivel de estudos</t>
  </si>
  <si>
    <t>PTXAS_por campus</t>
  </si>
  <si>
    <t>Ourense</t>
  </si>
  <si>
    <t>Pontevedra</t>
  </si>
  <si>
    <t>Vigo</t>
  </si>
  <si>
    <t>Persoal funcionario, eventual e altos cargos por grupo, sexo e campus</t>
  </si>
  <si>
    <t>Total Vigo</t>
  </si>
  <si>
    <t>Persoal laboral por grupo, sexo e campus</t>
  </si>
  <si>
    <t>PTXAS Ourense_por centro</t>
  </si>
  <si>
    <t>PTXAS Pontevedra_por centro</t>
  </si>
  <si>
    <t>Total general</t>
  </si>
  <si>
    <t>PTXAS Vigo_por centro</t>
  </si>
  <si>
    <t>BIBLIOTECA CENTRAL DE OURENSE</t>
  </si>
  <si>
    <t>BIBLIOTECA CENTRAL</t>
  </si>
  <si>
    <t>BIBLIOTECA DE TORRECEDEIRA</t>
  </si>
  <si>
    <t>CENTRO DE APOIO CIENTIFICO E TECNOLOXICO Á INVESTIGACION</t>
  </si>
  <si>
    <t>CASA DAS CAMPAS</t>
  </si>
  <si>
    <t>BIBLIOTECA UNIVERSITARIA</t>
  </si>
  <si>
    <t>CENTRO DE INVESTIGACION, TRANSFERENCIA E INNOVACION (CITI)</t>
  </si>
  <si>
    <t>ESCOLA DE ENXEÑARIA FORESTAL</t>
  </si>
  <si>
    <t>C.A.C.T.I.</t>
  </si>
  <si>
    <t>EDIFICIO DO CAMPUS DA AUGA</t>
  </si>
  <si>
    <t>FACULTADE  DE CIENCIAS DA EDUCACION E DO DEPORTE</t>
  </si>
  <si>
    <t>CACTI-CINBIO</t>
  </si>
  <si>
    <t>EDIFICIO FACULTADES</t>
  </si>
  <si>
    <t>FACULTADE DE BELAS ARTES</t>
  </si>
  <si>
    <t>CONSELLO SOCIAL</t>
  </si>
  <si>
    <t>ESCOLA DE ENXEÑARIA AERONAUTICA E DO ESPAZO</t>
  </si>
  <si>
    <t>FACULTADE DE COMUNICACIÓN</t>
  </si>
  <si>
    <t>EDIFICIO ERNESTINA OTERO</t>
  </si>
  <si>
    <t>ESCOLA SUPERIOR DE ENXEÑARIA INFORMATICA</t>
  </si>
  <si>
    <t>FACULTADE DE FISIOTERAPIA</t>
  </si>
  <si>
    <t>EDIFICIO EXERIA</t>
  </si>
  <si>
    <t>FACULTADE DE CIENCIAS</t>
  </si>
  <si>
    <t>PAVILLON POLIDEPORTIVO</t>
  </si>
  <si>
    <t>FACULTADE DE CIENCIAS EMPRESARIAIS E TURISMO</t>
  </si>
  <si>
    <t>SERVIZOS CENTRAIS CAMPUS</t>
  </si>
  <si>
    <t>EDIFICIO FILOMENA DATO</t>
  </si>
  <si>
    <t>FACULTADE DE DEREITO</t>
  </si>
  <si>
    <t>EDIFICIO FUNDICION</t>
  </si>
  <si>
    <t>EDIFICIO MIRALLES</t>
  </si>
  <si>
    <t>FACULTADE DE EDUCACIÓN E TRABALLO SOCIAL</t>
  </si>
  <si>
    <t>FACULTADE DE HISTORIA</t>
  </si>
  <si>
    <t>EDIFICIO REDEIRAS BERBES</t>
  </si>
  <si>
    <t>ESCOLA DE ENXEÑARIA DE MINAS E ENERXIA</t>
  </si>
  <si>
    <t>ESCOLA DE ENXEÑARIA DE TELECOMUNICACION</t>
  </si>
  <si>
    <t>UNIDADE ADMINISTRATIVA DE OURENSE</t>
  </si>
  <si>
    <t>ESCOLA DE ENXEÑARIA INDUSTRIAL</t>
  </si>
  <si>
    <t>ESTACION DE CIENCIAS MARIÑAS DE TORALLA</t>
  </si>
  <si>
    <t>FACULTADE DE BIOLOXIA</t>
  </si>
  <si>
    <t>FACULTADE DE CIENCIAS DO MAR</t>
  </si>
  <si>
    <t>FACULTADE DE CIENCIAS ECONOMICAS E EMPRESARIAIS</t>
  </si>
  <si>
    <t>FACULTADE DE CIENCIAS XURIDICAS E DO TRABALLO</t>
  </si>
  <si>
    <t>FACULTADE DE COMERCIO - VIGO</t>
  </si>
  <si>
    <t>FACULTADE DE FILOLOXIA E TRADUCION - VIGO</t>
  </si>
  <si>
    <t>FACULTADE DE QUIMICA - VIGO</t>
  </si>
  <si>
    <t>PAVILLON POLIDEPORTIVO - 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</si>
</sst>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6337778862885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9" tint="0.39997558519241921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 style="thin">
        <color theme="9" tint="0.39997558519241921"/>
      </right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4" borderId="0" applyNumberFormat="0" applyBorder="0" applyAlignment="0" applyProtection="0"/>
    <xf numFmtId="0" fontId="3" fillId="3" borderId="0" applyNumberFormat="0" applyBorder="0" applyAlignment="0" applyProtection="0"/>
  </cellStyleXfs>
  <cellXfs count="54">
    <xf numFmtId="0" fontId="0" fillId="0" borderId="0" xfId="0"/>
    <xf numFmtId="0" fontId="5" fillId="0" borderId="1" xfId="1" applyFont="1" applyBorder="1" applyAlignment="1">
      <alignment vertical="center" wrapText="1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2" applyFont="1" applyBorder="1"/>
    <xf numFmtId="0" fontId="5" fillId="0" borderId="0" xfId="1" applyFont="1"/>
    <xf numFmtId="0" fontId="5" fillId="0" borderId="0" xfId="2" applyFont="1"/>
    <xf numFmtId="0" fontId="7" fillId="0" borderId="0" xfId="2" applyFont="1"/>
    <xf numFmtId="0" fontId="8" fillId="0" borderId="0" xfId="2" applyFont="1"/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/>
    </xf>
    <xf numFmtId="0" fontId="1" fillId="0" borderId="0" xfId="2"/>
    <xf numFmtId="10" fontId="0" fillId="0" borderId="0" xfId="3" applyNumberFormat="1" applyFont="1"/>
    <xf numFmtId="2" fontId="1" fillId="0" borderId="0" xfId="2" applyNumberFormat="1"/>
    <xf numFmtId="0" fontId="9" fillId="0" borderId="0" xfId="2" applyFont="1"/>
    <xf numFmtId="0" fontId="2" fillId="2" borderId="7" xfId="4" applyFont="1" applyBorder="1" applyAlignment="1">
      <alignment horizontal="center" vertical="center"/>
    </xf>
    <xf numFmtId="0" fontId="2" fillId="2" borderId="10" xfId="4" applyFont="1" applyBorder="1" applyAlignment="1">
      <alignment horizontal="center" vertical="center"/>
    </xf>
    <xf numFmtId="0" fontId="2" fillId="2" borderId="11" xfId="4" applyFont="1" applyBorder="1" applyAlignment="1">
      <alignment horizontal="center" vertical="center"/>
    </xf>
    <xf numFmtId="0" fontId="1" fillId="4" borderId="5" xfId="5" applyBorder="1"/>
    <xf numFmtId="0" fontId="1" fillId="4" borderId="0" xfId="5"/>
    <xf numFmtId="0" fontId="1" fillId="4" borderId="13" xfId="5" applyBorder="1"/>
    <xf numFmtId="0" fontId="1" fillId="0" borderId="5" xfId="2" applyBorder="1"/>
    <xf numFmtId="0" fontId="2" fillId="2" borderId="0" xfId="4" applyFont="1" applyAlignment="1">
      <alignment horizontal="center" vertical="center"/>
    </xf>
    <xf numFmtId="0" fontId="2" fillId="2" borderId="13" xfId="4" applyFont="1" applyBorder="1" applyAlignment="1">
      <alignment horizontal="center" vertical="center"/>
    </xf>
    <xf numFmtId="0" fontId="1" fillId="4" borderId="14" xfId="5" applyBorder="1"/>
    <xf numFmtId="0" fontId="2" fillId="2" borderId="16" xfId="4" applyFont="1" applyBorder="1" applyAlignment="1">
      <alignment horizontal="center" vertical="center"/>
    </xf>
    <xf numFmtId="0" fontId="2" fillId="2" borderId="17" xfId="4" applyFont="1" applyBorder="1" applyAlignment="1">
      <alignment horizontal="center" vertical="center"/>
    </xf>
    <xf numFmtId="0" fontId="2" fillId="2" borderId="18" xfId="4" applyFont="1" applyBorder="1" applyAlignment="1">
      <alignment horizontal="center" vertical="center"/>
    </xf>
    <xf numFmtId="0" fontId="2" fillId="2" borderId="19" xfId="4" applyFont="1" applyBorder="1" applyAlignment="1">
      <alignment horizontal="center" vertical="center"/>
    </xf>
    <xf numFmtId="0" fontId="2" fillId="2" borderId="5" xfId="4" applyFont="1" applyBorder="1" applyAlignment="1">
      <alignment horizontal="center" vertical="center"/>
    </xf>
    <xf numFmtId="0" fontId="1" fillId="0" borderId="0" xfId="5" applyFill="1"/>
    <xf numFmtId="0" fontId="2" fillId="2" borderId="0" xfId="4" applyFont="1"/>
    <xf numFmtId="0" fontId="11" fillId="3" borderId="0" xfId="6" applyFont="1"/>
    <xf numFmtId="0" fontId="6" fillId="0" borderId="1" xfId="1" applyFont="1" applyBorder="1" applyAlignment="1">
      <alignment horizontal="center" vertical="center" wrapText="1"/>
    </xf>
    <xf numFmtId="0" fontId="2" fillId="2" borderId="0" xfId="4" applyFont="1" applyAlignment="1">
      <alignment horizontal="center" vertical="center"/>
    </xf>
    <xf numFmtId="0" fontId="2" fillId="2" borderId="0" xfId="4" applyFont="1" applyAlignment="1">
      <alignment horizontal="left" vertical="center" wrapText="1"/>
    </xf>
    <xf numFmtId="0" fontId="2" fillId="2" borderId="0" xfId="4" applyFont="1" applyAlignment="1">
      <alignment horizontal="left" vertical="center"/>
    </xf>
    <xf numFmtId="0" fontId="2" fillId="2" borderId="0" xfId="4" applyFont="1" applyBorder="1" applyAlignment="1">
      <alignment horizontal="left" vertical="center" wrapText="1"/>
    </xf>
    <xf numFmtId="0" fontId="2" fillId="2" borderId="0" xfId="4" applyFont="1" applyBorder="1" applyAlignment="1">
      <alignment horizontal="left" vertical="center"/>
    </xf>
    <xf numFmtId="0" fontId="2" fillId="2" borderId="2" xfId="4" applyFont="1" applyBorder="1" applyAlignment="1">
      <alignment horizontal="center" vertical="center"/>
    </xf>
    <xf numFmtId="0" fontId="2" fillId="2" borderId="3" xfId="4" applyFont="1" applyBorder="1" applyAlignment="1">
      <alignment horizontal="center" vertical="center"/>
    </xf>
    <xf numFmtId="0" fontId="2" fillId="2" borderId="4" xfId="4" applyFont="1" applyBorder="1" applyAlignment="1">
      <alignment horizontal="center" vertical="center"/>
    </xf>
    <xf numFmtId="0" fontId="2" fillId="2" borderId="15" xfId="4" applyFont="1" applyBorder="1" applyAlignment="1">
      <alignment horizontal="center" vertical="center"/>
    </xf>
    <xf numFmtId="0" fontId="2" fillId="2" borderId="16" xfId="4" applyFont="1" applyBorder="1" applyAlignment="1">
      <alignment horizontal="center" vertical="center"/>
    </xf>
    <xf numFmtId="0" fontId="2" fillId="2" borderId="6" xfId="4" applyFont="1" applyBorder="1" applyAlignment="1">
      <alignment horizontal="center" vertical="center"/>
    </xf>
    <xf numFmtId="0" fontId="2" fillId="2" borderId="7" xfId="4" applyFont="1" applyBorder="1" applyAlignment="1">
      <alignment horizontal="center" vertical="center"/>
    </xf>
    <xf numFmtId="0" fontId="10" fillId="2" borderId="0" xfId="4" applyFont="1" applyAlignment="1">
      <alignment horizontal="left" vertical="center" wrapText="1"/>
    </xf>
    <xf numFmtId="0" fontId="10" fillId="2" borderId="0" xfId="4" applyFont="1" applyAlignment="1">
      <alignment horizontal="left" vertical="center"/>
    </xf>
    <xf numFmtId="0" fontId="2" fillId="2" borderId="9" xfId="4" applyFont="1" applyBorder="1" applyAlignment="1">
      <alignment horizontal="center" vertical="center"/>
    </xf>
    <xf numFmtId="0" fontId="2" fillId="2" borderId="12" xfId="4" applyFont="1" applyBorder="1" applyAlignment="1">
      <alignment horizontal="center" vertical="center"/>
    </xf>
    <xf numFmtId="0" fontId="2" fillId="2" borderId="8" xfId="4" applyFont="1" applyBorder="1" applyAlignment="1">
      <alignment horizontal="center" vertical="center"/>
    </xf>
    <xf numFmtId="0" fontId="2" fillId="2" borderId="5" xfId="4" applyFont="1" applyBorder="1" applyAlignment="1">
      <alignment horizontal="left" vertical="center" wrapText="1"/>
    </xf>
    <xf numFmtId="0" fontId="2" fillId="2" borderId="5" xfId="4" applyFont="1" applyBorder="1" applyAlignment="1">
      <alignment horizontal="left" vertical="center"/>
    </xf>
    <xf numFmtId="0" fontId="2" fillId="2" borderId="0" xfId="4" applyFont="1" applyAlignment="1">
      <alignment horizontal="center"/>
    </xf>
  </cellXfs>
  <cellStyles count="7">
    <cellStyle name="40% - Énfasis6 2" xfId="5" xr:uid="{30A75229-27EA-4E39-A7B1-83461F270CD1}"/>
    <cellStyle name="60% - Énfasis6 2" xfId="6" xr:uid="{702CB559-D71F-42E0-84F6-1AF7F3A06AAD}"/>
    <cellStyle name="Énfasis6 2" xfId="4" xr:uid="{45CF19F3-5D83-4FE7-9B17-D51ACABED1A2}"/>
    <cellStyle name="Normal" xfId="0" builtinId="0"/>
    <cellStyle name="Normal 2" xfId="2" xr:uid="{7DAA663F-569A-47FA-8D5F-4DF5E4143459}"/>
    <cellStyle name="Normal 2 3" xfId="1" xr:uid="{13928760-6CB3-4CB9-B210-CB9DECC8EB7F}"/>
    <cellStyle name="Porcentaje 2" xfId="3" xr:uid="{517EAC8D-D118-461C-ACAA-7CE2DCDD80E5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sexo</a:t>
            </a:r>
          </a:p>
        </c:rich>
      </c:tx>
      <c:layout>
        <c:manualLayout>
          <c:xMode val="edge"/>
          <c:yMode val="edge"/>
          <c:x val="0.33604306924321026"/>
          <c:y val="4.5584045584045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'2023_Datos xerais'!$B$11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3.0555555555555555E-2"/>
                  <c:y val="-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61-4B90-9BD8-94E034DBA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'2023_Datos xerais'!$B$15</c:f>
              <c:numCache>
                <c:formatCode>General</c:formatCode>
                <c:ptCount val="1"/>
                <c:pt idx="0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1-4B90-9BD8-94E034DBACA0}"/>
            </c:ext>
          </c:extLst>
        </c:ser>
        <c:ser>
          <c:idx val="1"/>
          <c:order val="1"/>
          <c:tx>
            <c:strRef>
              <c:f>'2023_Datos xerais'!$C$11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p3d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97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61-4B90-9BD8-94E034DBA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'2023_Datos xerais'!$C$15</c:f>
              <c:numCache>
                <c:formatCode>General</c:formatCode>
                <c:ptCount val="1"/>
                <c:pt idx="0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61-4B90-9BD8-94E034DBA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7765552"/>
        <c:axId val="700088016"/>
        <c:axId val="0"/>
      </c:bar3DChart>
      <c:catAx>
        <c:axId val="717765552"/>
        <c:scaling>
          <c:orientation val="minMax"/>
        </c:scaling>
        <c:delete val="1"/>
        <c:axPos val="b"/>
        <c:majorTickMark val="none"/>
        <c:minorTickMark val="none"/>
        <c:tickLblPos val="nextTo"/>
        <c:crossAx val="700088016"/>
        <c:crosses val="autoZero"/>
        <c:auto val="1"/>
        <c:lblAlgn val="ctr"/>
        <c:lblOffset val="100"/>
        <c:noMultiLvlLbl val="0"/>
      </c:catAx>
      <c:valAx>
        <c:axId val="7000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76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con</a:t>
            </a:r>
            <a:r>
              <a:rPr lang="es-ES" baseline="0"/>
              <a:t> vinculación permanente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'2023_Datos xerais'!$A$30</c:f>
              <c:strCache>
                <c:ptCount val="1"/>
                <c:pt idx="0">
                  <c:v>Funcionario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'2023_Datos xerais'!$B$29:$C$29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xerais'!$B$30:$C$30</c:f>
              <c:numCache>
                <c:formatCode>General</c:formatCode>
                <c:ptCount val="2"/>
                <c:pt idx="0">
                  <c:v>202</c:v>
                </c:pt>
                <c:pt idx="1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0-429D-A8C0-7BC9C8BEC055}"/>
            </c:ext>
          </c:extLst>
        </c:ser>
        <c:ser>
          <c:idx val="1"/>
          <c:order val="1"/>
          <c:tx>
            <c:strRef>
              <c:f>'2023_Datos xerais'!$A$31</c:f>
              <c:strCache>
                <c:ptCount val="1"/>
                <c:pt idx="0">
                  <c:v>Laboral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'2023_Datos xerais'!$B$29:$C$29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xerais'!$B$31:$C$31</c:f>
              <c:numCache>
                <c:formatCode>General</c:formatCode>
                <c:ptCount val="2"/>
                <c:pt idx="0">
                  <c:v>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0-429D-A8C0-7BC9C8BEC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4440464"/>
        <c:axId val="700420912"/>
      </c:barChart>
      <c:catAx>
        <c:axId val="80444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0420912"/>
        <c:crosses val="autoZero"/>
        <c:auto val="1"/>
        <c:lblAlgn val="ctr"/>
        <c:lblOffset val="100"/>
        <c:noMultiLvlLbl val="0"/>
      </c:catAx>
      <c:valAx>
        <c:axId val="70042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444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</a:t>
            </a:r>
            <a:r>
              <a:rPr lang="es-ES" baseline="0"/>
              <a:t> con contrato temporal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'2023_Datos xerais'!$A$36</c:f>
              <c:strCache>
                <c:ptCount val="1"/>
                <c:pt idx="0">
                  <c:v>Eventual/Alto cargo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'2023_Datos xerais'!$B$35:$C$35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xerais'!$B$36:$C$36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7-421A-9ACF-E9EFAB2002DF}"/>
            </c:ext>
          </c:extLst>
        </c:ser>
        <c:ser>
          <c:idx val="1"/>
          <c:order val="1"/>
          <c:tx>
            <c:strRef>
              <c:f>'2023_Datos xerais'!$A$37</c:f>
              <c:strCache>
                <c:ptCount val="1"/>
                <c:pt idx="0">
                  <c:v>Funcionario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'2023_Datos xerais'!$B$35:$C$35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xerais'!$B$37:$C$37</c:f>
              <c:numCache>
                <c:formatCode>General</c:formatCode>
                <c:ptCount val="2"/>
                <c:pt idx="0">
                  <c:v>45</c:v>
                </c:pt>
                <c:pt idx="1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7-421A-9ACF-E9EFAB2002DF}"/>
            </c:ext>
          </c:extLst>
        </c:ser>
        <c:ser>
          <c:idx val="2"/>
          <c:order val="2"/>
          <c:tx>
            <c:strRef>
              <c:f>'2023_Datos xerais'!$A$38</c:f>
              <c:strCache>
                <c:ptCount val="1"/>
                <c:pt idx="0">
                  <c:v>Laboral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'2023_Datos xerais'!$B$35:$C$35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xerais'!$B$38:$C$38</c:f>
              <c:numCache>
                <c:formatCode>General</c:formatCode>
                <c:ptCount val="2"/>
                <c:pt idx="0">
                  <c:v>56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7-421A-9ACF-E9EFAB200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37531151"/>
        <c:axId val="819714480"/>
      </c:barChart>
      <c:catAx>
        <c:axId val="1237531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9714480"/>
        <c:crosses val="autoZero"/>
        <c:auto val="1"/>
        <c:lblAlgn val="ctr"/>
        <c:lblOffset val="100"/>
        <c:noMultiLvlLbl val="0"/>
      </c:catAx>
      <c:valAx>
        <c:axId val="81971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753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'2023_Datos xerais'!$A$45</c:f>
              <c:strCache>
                <c:ptCount val="1"/>
                <c:pt idx="0">
                  <c:v>Administración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xerais'!$B$45:$C$45</c:f>
              <c:numCache>
                <c:formatCode>General</c:formatCode>
                <c:ptCount val="2"/>
                <c:pt idx="0">
                  <c:v>90</c:v>
                </c:pt>
                <c:pt idx="1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0-4784-88F2-B15B002E63D5}"/>
            </c:ext>
          </c:extLst>
        </c:ser>
        <c:ser>
          <c:idx val="1"/>
          <c:order val="1"/>
          <c:tx>
            <c:strRef>
              <c:f>'2023_Datos xerais'!$A$46</c:f>
              <c:strCache>
                <c:ptCount val="1"/>
                <c:pt idx="0">
                  <c:v>Área de benestar, saúde e deporte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xerais'!$B$46:$C$46</c:f>
              <c:numCache>
                <c:formatCode>General</c:formatCode>
                <c:ptCount val="2"/>
                <c:pt idx="0">
                  <c:v>20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0-4784-88F2-B15B002E63D5}"/>
            </c:ext>
          </c:extLst>
        </c:ser>
        <c:ser>
          <c:idx val="2"/>
          <c:order val="2"/>
          <c:tx>
            <c:strRef>
              <c:f>'2023_Datos xerais'!$A$47</c:f>
              <c:strCache>
                <c:ptCount val="1"/>
                <c:pt idx="0">
                  <c:v>ATIC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xerais'!$B$47:$C$47</c:f>
              <c:numCache>
                <c:formatCode>General</c:formatCode>
                <c:ptCount val="2"/>
                <c:pt idx="0">
                  <c:v>38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0-4784-88F2-B15B002E63D5}"/>
            </c:ext>
          </c:extLst>
        </c:ser>
        <c:ser>
          <c:idx val="3"/>
          <c:order val="3"/>
          <c:tx>
            <c:strRef>
              <c:f>'2023_Datos xerais'!$A$48</c:f>
              <c:strCache>
                <c:ptCount val="1"/>
                <c:pt idx="0">
                  <c:v>Biblioteca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xerais'!$B$48:$C$48</c:f>
              <c:numCache>
                <c:formatCode>General</c:formatCode>
                <c:ptCount val="2"/>
                <c:pt idx="0">
                  <c:v>26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80-4784-88F2-B15B002E63D5}"/>
            </c:ext>
          </c:extLst>
        </c:ser>
        <c:ser>
          <c:idx val="4"/>
          <c:order val="4"/>
          <c:tx>
            <c:strRef>
              <c:f>'2023_Datos xerais'!$A$49</c:f>
              <c:strCache>
                <c:ptCount val="1"/>
                <c:pt idx="0">
                  <c:v>Eventual/Alto 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xerais'!$B$49:$C$49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80-4784-88F2-B15B002E63D5}"/>
            </c:ext>
          </c:extLst>
        </c:ser>
        <c:ser>
          <c:idx val="5"/>
          <c:order val="5"/>
          <c:tx>
            <c:strRef>
              <c:f>'2023_Datos xerais'!$A$50</c:f>
              <c:strCache>
                <c:ptCount val="1"/>
                <c:pt idx="0">
                  <c:v>Laboratorio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xerais'!$B$50:$C$50</c:f>
              <c:numCache>
                <c:formatCode>General</c:formatCode>
                <c:ptCount val="2"/>
                <c:pt idx="0">
                  <c:v>41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80-4784-88F2-B15B002E63D5}"/>
            </c:ext>
          </c:extLst>
        </c:ser>
        <c:ser>
          <c:idx val="6"/>
          <c:order val="6"/>
          <c:tx>
            <c:strRef>
              <c:f>'2023_Datos xerais'!$A$51</c:f>
              <c:strCache>
                <c:ptCount val="1"/>
                <c:pt idx="0">
                  <c:v>Parque móbil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xerais'!$B$51:$C$51</c:f>
              <c:numCache>
                <c:formatCode>General</c:formatCode>
                <c:ptCount val="2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80-4784-88F2-B15B002E63D5}"/>
            </c:ext>
          </c:extLst>
        </c:ser>
        <c:ser>
          <c:idx val="7"/>
          <c:order val="7"/>
          <c:tx>
            <c:strRef>
              <c:f>'2023_Datos xerais'!$A$52</c:f>
              <c:strCache>
                <c:ptCount val="1"/>
                <c:pt idx="0">
                  <c:v>Servizos Xerais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xerais'!$B$52:$C$52</c:f>
              <c:numCache>
                <c:formatCode>General</c:formatCode>
                <c:ptCount val="2"/>
                <c:pt idx="0">
                  <c:v>75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80-4784-88F2-B15B002E63D5}"/>
            </c:ext>
          </c:extLst>
        </c:ser>
        <c:ser>
          <c:idx val="8"/>
          <c:order val="8"/>
          <c:tx>
            <c:strRef>
              <c:f>'2023_Datos xerais'!$A$53</c:f>
              <c:strCache>
                <c:ptCount val="1"/>
                <c:pt idx="0">
                  <c:v>Técnico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xerais'!$B$53:$C$53</c:f>
              <c:numCache>
                <c:formatCode>General</c:formatCode>
                <c:ptCount val="2"/>
                <c:pt idx="0">
                  <c:v>9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80-4784-88F2-B15B002E63D5}"/>
            </c:ext>
          </c:extLst>
        </c:ser>
        <c:ser>
          <c:idx val="9"/>
          <c:order val="9"/>
          <c:tx>
            <c:strRef>
              <c:f>'2023_Datos xerais'!$A$54</c:f>
              <c:strCache>
                <c:ptCount val="1"/>
                <c:pt idx="0">
                  <c:v>Xardinería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'2023_Datos xerais'!$B$44:$C$44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xerais'!$B$54:$C$54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80-4784-88F2-B15B002E6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3978128"/>
        <c:axId val="997836880"/>
        <c:axId val="0"/>
      </c:bar3DChart>
      <c:catAx>
        <c:axId val="118397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7836880"/>
        <c:crosses val="autoZero"/>
        <c:auto val="1"/>
        <c:lblAlgn val="ctr"/>
        <c:lblOffset val="100"/>
        <c:noMultiLvlLbl val="0"/>
      </c:catAx>
      <c:valAx>
        <c:axId val="99783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397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 por nivel de estudos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'2023_Idade_nivel de estudos'!$A$45</c:f>
              <c:strCache>
                <c:ptCount val="1"/>
                <c:pt idx="0">
                  <c:v>Ensinanzas básicas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'2023_Idade_nivel de estudos'!$B$44:$C$44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'2023_Idade_nivel de estudos'!$B$45:$C$45</c:f>
              <c:numCache>
                <c:formatCode>General</c:formatCode>
                <c:ptCount val="2"/>
                <c:pt idx="0">
                  <c:v>27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1-47A0-A72E-1EFFFAA9F4F7}"/>
            </c:ext>
          </c:extLst>
        </c:ser>
        <c:ser>
          <c:idx val="1"/>
          <c:order val="1"/>
          <c:tx>
            <c:strRef>
              <c:f>'2023_Idade_nivel de estudos'!$A$46</c:f>
              <c:strCache>
                <c:ptCount val="1"/>
                <c:pt idx="0">
                  <c:v>Ensinanzas medias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'2023_Idade_nivel de estudos'!$B$44:$C$44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'2023_Idade_nivel de estudos'!$B$46:$C$46</c:f>
              <c:numCache>
                <c:formatCode>General</c:formatCode>
                <c:ptCount val="2"/>
                <c:pt idx="0">
                  <c:v>119</c:v>
                </c:pt>
                <c:pt idx="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1-47A0-A72E-1EFFFAA9F4F7}"/>
            </c:ext>
          </c:extLst>
        </c:ser>
        <c:ser>
          <c:idx val="2"/>
          <c:order val="2"/>
          <c:tx>
            <c:strRef>
              <c:f>'2023_Idade_nivel de estudos'!$A$47</c:f>
              <c:strCache>
                <c:ptCount val="1"/>
                <c:pt idx="0">
                  <c:v>Ensinanzas universitarias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'2023_Idade_nivel de estudos'!$B$44:$C$44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'2023_Idade_nivel de estudos'!$B$47:$C$47</c:f>
              <c:numCache>
                <c:formatCode>General</c:formatCode>
                <c:ptCount val="2"/>
                <c:pt idx="0">
                  <c:v>169</c:v>
                </c:pt>
                <c:pt idx="1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1-47A0-A72E-1EFFFAA9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0676208"/>
        <c:axId val="805758944"/>
        <c:axId val="0"/>
      </c:bar3DChart>
      <c:catAx>
        <c:axId val="72067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5758944"/>
        <c:crosses val="autoZero"/>
        <c:auto val="1"/>
        <c:lblAlgn val="ctr"/>
        <c:lblOffset val="100"/>
        <c:noMultiLvlLbl val="0"/>
      </c:catAx>
      <c:valAx>
        <c:axId val="80575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067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'2023_PTXAS por campus_centro'!$B$10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66666666666666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B3-4549-95D8-1BD587769119}"/>
                </c:ext>
              </c:extLst>
            </c:dLbl>
            <c:dLbl>
              <c:idx val="1"/>
              <c:layout>
                <c:manualLayout>
                  <c:x val="-2.7777777777778286E-3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B3-4549-95D8-1BD587769119}"/>
                </c:ext>
              </c:extLst>
            </c:dLbl>
            <c:dLbl>
              <c:idx val="2"/>
              <c:layout>
                <c:manualLayout>
                  <c:x val="-2.5000000000000001E-2"/>
                  <c:y val="-6.018518518518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B3-4549-95D8-1BD587769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'2023_PTXAS por campus_centro'!$A$11:$A$13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'2023_PTXAS por campus_centro'!$B$11:$B$13</c:f>
              <c:numCache>
                <c:formatCode>General</c:formatCode>
                <c:ptCount val="3"/>
                <c:pt idx="0">
                  <c:v>47</c:v>
                </c:pt>
                <c:pt idx="1">
                  <c:v>43</c:v>
                </c:pt>
                <c:pt idx="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3-4549-95D8-1BD587769119}"/>
            </c:ext>
          </c:extLst>
        </c:ser>
        <c:ser>
          <c:idx val="1"/>
          <c:order val="1"/>
          <c:tx>
            <c:strRef>
              <c:f>'2023_PTXAS por campus_centro'!$C$10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666666666666666E-2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B3-4549-95D8-1BD587769119}"/>
                </c:ext>
              </c:extLst>
            </c:dLbl>
            <c:dLbl>
              <c:idx val="1"/>
              <c:layout>
                <c:manualLayout>
                  <c:x val="0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B3-4549-95D8-1BD587769119}"/>
                </c:ext>
              </c:extLst>
            </c:dLbl>
            <c:dLbl>
              <c:idx val="2"/>
              <c:layout>
                <c:manualLayout>
                  <c:x val="1.1111111111111009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B3-4549-95D8-1BD587769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'2023_PTXAS por campus_centro'!$A$11:$A$13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'2023_PTXAS por campus_centro'!$C$11:$C$13</c:f>
              <c:numCache>
                <c:formatCode>General</c:formatCode>
                <c:ptCount val="3"/>
                <c:pt idx="0">
                  <c:v>63</c:v>
                </c:pt>
                <c:pt idx="1">
                  <c:v>51</c:v>
                </c:pt>
                <c:pt idx="2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B3-4549-95D8-1BD587769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7745872"/>
        <c:axId val="830560208"/>
        <c:axId val="0"/>
      </c:bar3DChart>
      <c:catAx>
        <c:axId val="71774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0560208"/>
        <c:crosses val="autoZero"/>
        <c:auto val="1"/>
        <c:lblAlgn val="ctr"/>
        <c:lblOffset val="100"/>
        <c:noMultiLvlLbl val="0"/>
      </c:catAx>
      <c:valAx>
        <c:axId val="83056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74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123825</xdr:rowOff>
    </xdr:from>
    <xdr:to>
      <xdr:col>2</xdr:col>
      <xdr:colOff>504825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E1069A3-D600-425D-B8DA-F61629DC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3825"/>
          <a:ext cx="3314701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781049</xdr:colOff>
      <xdr:row>6</xdr:row>
      <xdr:rowOff>9525</xdr:rowOff>
    </xdr:from>
    <xdr:to>
      <xdr:col>11</xdr:col>
      <xdr:colOff>9524</xdr:colOff>
      <xdr:row>17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3892DC-E509-457A-BB56-0E34E4509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352425</xdr:colOff>
      <xdr:row>27</xdr:row>
      <xdr:rowOff>176212</xdr:rowOff>
    </xdr:from>
    <xdr:to>
      <xdr:col>10</xdr:col>
      <xdr:colOff>390525</xdr:colOff>
      <xdr:row>41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7BA23F-E0C3-41D4-A7F5-64EA312EB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381000</xdr:colOff>
      <xdr:row>27</xdr:row>
      <xdr:rowOff>185737</xdr:rowOff>
    </xdr:from>
    <xdr:to>
      <xdr:col>16</xdr:col>
      <xdr:colOff>323850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90743E-1FE3-4155-8A6B-6503EBDD1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666749</xdr:colOff>
      <xdr:row>43</xdr:row>
      <xdr:rowOff>14287</xdr:rowOff>
    </xdr:from>
    <xdr:to>
      <xdr:col>10</xdr:col>
      <xdr:colOff>438149</xdr:colOff>
      <xdr:row>57</xdr:row>
      <xdr:rowOff>90487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334CBC9-87E7-458A-BB2B-B6A6C5073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0</xdr:row>
      <xdr:rowOff>133350</xdr:rowOff>
    </xdr:from>
    <xdr:to>
      <xdr:col>2</xdr:col>
      <xdr:colOff>438151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83C8BA4-8B72-4B8F-BAF3-7D1F88FE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3" y="133350"/>
          <a:ext cx="307657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285750</xdr:colOff>
      <xdr:row>36</xdr:row>
      <xdr:rowOff>14287</xdr:rowOff>
    </xdr:from>
    <xdr:to>
      <xdr:col>15</xdr:col>
      <xdr:colOff>285750</xdr:colOff>
      <xdr:row>50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9CA71A-3A57-44F7-A34B-FAA91A1B1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0</xdr:row>
      <xdr:rowOff>133350</xdr:rowOff>
    </xdr:from>
    <xdr:to>
      <xdr:col>2</xdr:col>
      <xdr:colOff>380999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EB0D13C-3B03-4388-A8C5-E545A46F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3" y="133350"/>
          <a:ext cx="3514726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247649</xdr:colOff>
      <xdr:row>1</xdr:row>
      <xdr:rowOff>138112</xdr:rowOff>
    </xdr:from>
    <xdr:to>
      <xdr:col>16</xdr:col>
      <xdr:colOff>295274</xdr:colOff>
      <xdr:row>16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86B734-6F3D-4B35-B72B-0BD11C6B4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660AF7-91E8-491B-92E6-3334533B2C84}" name="Tabla5" displayName="Tabla5" ref="A11:F15" totalsRowShown="0">
  <autoFilter ref="A11:F15" xr:uid="{B4A8D5D7-6CE0-45EE-A891-6DA3AF8585FA}"/>
  <tableColumns count="6">
    <tableColumn id="1" xr3:uid="{3892CDF8-431F-4238-B9D1-090F95D03DD0}" name="PTXAS por tipo"/>
    <tableColumn id="2" xr3:uid="{34C47C99-02D0-42FB-B264-0768B2E9BFB3}" name="Homes"/>
    <tableColumn id="3" xr3:uid="{62EA02C6-B3B6-4FED-895B-1C32986A5D40}" name="Mulleres"/>
    <tableColumn id="4" xr3:uid="{E56B8512-F114-4838-92B9-4B63C3C931CA}" name="% Mulleres sobre total" dataDxfId="0">
      <calculatedColumnFormula>C12/E12</calculatedColumnFormula>
    </tableColumn>
    <tableColumn id="5" xr3:uid="{234C1E64-64A4-4C0F-BEE4-95BA7471EBCA}" name="Total"/>
    <tableColumn id="6" xr3:uid="{E3019597-A32E-48EA-8A13-437C0BE82543}" name="Total ETC*" dataDxfId="10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A39890B-AD42-45AB-8D33-A4D927DBE88D}" name="Tabla21" displayName="Tabla21" ref="A44:D48" totalsRowShown="0">
  <autoFilter ref="A44:D48" xr:uid="{FC1574FD-741E-45C8-BB3B-029CA0A759BA}"/>
  <tableColumns count="4">
    <tableColumn id="1" xr3:uid="{7C68E85A-0E68-4A06-97E6-F91C643ABB85}" name="PTXAS_global por nivel de estudos"/>
    <tableColumn id="2" xr3:uid="{B7A75DA4-31B6-497D-AB5A-072BE25C0603}" name="Homes"/>
    <tableColumn id="3" xr3:uid="{FB794C70-391E-4179-ACF2-25727B87E373}" name="Mulleres"/>
    <tableColumn id="4" xr3:uid="{41A48D94-17E9-4551-B655-32F90000AF59}" name="Total">
      <calculatedColumnFormula>SUM(Tabla21[[#This Row],[Homes]:[Mulleres]])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ACABFBF-1C0D-4608-9AFE-9278409DD12B}" name="Tabla14" displayName="Tabla14" ref="A10:D14" totalsRowShown="0">
  <autoFilter ref="A10:D14" xr:uid="{24C9D5A5-46E7-4CAC-BC51-94FAF64B0407}"/>
  <tableColumns count="4">
    <tableColumn id="1" xr3:uid="{0BB896D5-C684-4442-A779-D6A29D08EF3D}" name="PTXAS_por campus"/>
    <tableColumn id="2" xr3:uid="{0241643F-105B-4140-BA7D-27E5644EBD7B}" name="Homes"/>
    <tableColumn id="3" xr3:uid="{BE19F4AF-FCEB-4799-A3D4-642538C4942A}" name="Mulleres"/>
    <tableColumn id="4" xr3:uid="{B3C0A106-890D-4EA5-87BB-9D93D5BA457A}" name="Total">
      <calculatedColumnFormula>SUM(Tabla14[[#This Row],[Homes]:[Mulleres]])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354A6E3-8250-46CC-8E84-379705AFBE77}" name="Tabla15" displayName="Tabla15" ref="A38:D77" totalsRowShown="0">
  <autoFilter ref="A38:D77" xr:uid="{76B129FF-A9FF-477F-8A78-4C4899CDC866}"/>
  <tableColumns count="4">
    <tableColumn id="1" xr3:uid="{943B1361-B117-4B15-AEC4-234EF26E4BBF}" name="PTXAS Ourense_por centro"/>
    <tableColumn id="2" xr3:uid="{9E727EB3-4C3E-4E32-8911-F783FFCDEA7F}" name="Homes"/>
    <tableColumn id="3" xr3:uid="{E0D762A9-737E-4C4E-84D7-72500825B641}" name="Mulleres"/>
    <tableColumn id="4" xr3:uid="{8168AFA8-6A6E-4DE9-8BC3-CEDA13F9F26F}" name="Total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DB9081D-4083-4660-A16C-3C99BEDE8227}" name="Tabla16" displayName="Tabla16" ref="G38:J63" totalsRowShown="0">
  <autoFilter ref="G38:J63" xr:uid="{16CDD8A6-74D8-47C2-8C83-F29A4E9A75B2}"/>
  <tableColumns count="4">
    <tableColumn id="1" xr3:uid="{93D6B341-34E8-41F3-82EA-34606C22FB3E}" name="PTXAS Pontevedra_por centro"/>
    <tableColumn id="2" xr3:uid="{0298DEFE-3D7F-43AE-9A9D-7AE5628BE271}" name="Homes"/>
    <tableColumn id="3" xr3:uid="{EDEEC49A-FF9A-416C-B0DD-045C45154BE3}" name="Mulleres"/>
    <tableColumn id="4" xr3:uid="{BB49BC27-C92C-491A-8836-A89FCDA38D30}" name="Total general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AA712A0-616F-463E-BB25-D930424B2A27}" name="Tabla17" displayName="Tabla17" ref="M38:P103" totalsRowShown="0">
  <autoFilter ref="M38:P103" xr:uid="{5F288F4F-2001-4C47-9D55-6E9202B99E60}"/>
  <tableColumns count="4">
    <tableColumn id="1" xr3:uid="{5E889F0C-6B45-4519-9111-9426DF65454B}" name="PTXAS Vigo_por centro"/>
    <tableColumn id="2" xr3:uid="{05B2AB49-E530-46F3-AA09-56DE3193DEFC}" name="Homes"/>
    <tableColumn id="3" xr3:uid="{0D5EB549-45BF-454F-B86F-3DBA4F5CCFF7}" name="Mulleres"/>
    <tableColumn id="4" xr3:uid="{061CF3F0-6ECF-4CD0-9BFD-E9DB8DFB9791}" name="Total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A49D4E-2F4A-47BA-BCEE-2C8E09D2291F}" name="Tabla6" displayName="Tabla6" ref="M11:N14" totalsRowShown="0">
  <autoFilter ref="M11:N14" xr:uid="{7D019520-0C5C-4A04-A4CA-D09DDDEDE224}"/>
  <tableColumns count="2">
    <tableColumn id="1" xr3:uid="{44C7611B-2B05-4FE0-B2E3-6F2D42637EA3}" name="ETC ao longo do ano"/>
    <tableColumn id="2" xr3:uid="{00C90FA8-CD21-4B21-B054-CC3049C895CE}" name="Total ETC" dataDxfId="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335BD3-BDE6-4FB5-B671-61E28BF1FE6E}" name="Tabla7" displayName="Tabla7" ref="A20:E25" totalsRowShown="0">
  <autoFilter ref="A20:E25" xr:uid="{CD6C0325-4058-427B-9196-78E7085AFFD5}"/>
  <tableColumns count="5">
    <tableColumn id="1" xr3:uid="{E82B5BAF-3452-4E09-923B-5FF9DBEC5D86}" name="PTXAS funcionario por grupo"/>
    <tableColumn id="2" xr3:uid="{6D53E7C5-DC34-4D80-9ECC-972915601BE4}" name="Homes"/>
    <tableColumn id="3" xr3:uid="{41A22361-FC07-4601-8851-7910CEDD4909}" name="Mulleres"/>
    <tableColumn id="4" xr3:uid="{57270C49-9572-44A1-AF73-4A48B2B855CD}" name="% Mulleres por grupo" dataDxfId="8">
      <calculatedColumnFormula>Tabla7[[#This Row],[Mulleres]]/Tabla7[[#This Row],[Total]]</calculatedColumnFormula>
    </tableColumn>
    <tableColumn id="5" xr3:uid="{1FB0864D-4166-49A5-A585-EDE1C6230E25}" name="Total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C8B2807-7D87-4A99-87DB-9B5FC4EE8788}" name="Tabla9" displayName="Tabla9" ref="G20:K25" totalsRowShown="0">
  <autoFilter ref="G20:K25" xr:uid="{AFF5F59F-3E5D-4C0B-A997-7951747E38F5}"/>
  <tableColumns count="5">
    <tableColumn id="1" xr3:uid="{71D4A253-A0A6-46B2-9169-68CBCAAD080A}" name="PTXAS laboral por grupo"/>
    <tableColumn id="2" xr3:uid="{7327FBDB-8685-49BD-84E6-BA6A93F28F1F}" name="Homes"/>
    <tableColumn id="3" xr3:uid="{53F5219C-3752-4B34-BF46-BBC5C34DD654}" name="Mulleres"/>
    <tableColumn id="4" xr3:uid="{BE6332B2-28F2-4DCA-AE61-13FACC0E5ADB}" name="% Mulleres por grupo" dataDxfId="7">
      <calculatedColumnFormula>Tabla9[[#This Row],[Mulleres]]/Tabla9[[#This Row],[Total]]</calculatedColumnFormula>
    </tableColumn>
    <tableColumn id="5" xr3:uid="{95442FD8-93BD-4435-A3F4-E75CA16E8C3D}" name="Total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6AD4CA-E137-4693-AAA8-BE6DA6B0580A}" name="Tabla10" displayName="Tabla10" ref="M20:Q24" totalsRowShown="0">
  <autoFilter ref="M20:Q24" xr:uid="{3324749B-9494-4B4B-A6CC-866702079512}"/>
  <tableColumns count="5">
    <tableColumn id="1" xr3:uid="{20B75D45-2E9F-4ECF-8748-D7D320361364}" name="Eventuais/Altos cargos"/>
    <tableColumn id="2" xr3:uid="{B76A5332-A905-4921-8C43-C1CA9B3680A2}" name="Homes"/>
    <tableColumn id="3" xr3:uid="{2A0AFA84-D04E-427B-B5DA-2F1A870272AE}" name="Mulleres"/>
    <tableColumn id="4" xr3:uid="{4A88E378-C688-4103-A91F-B6B5FDE117CE}" name="% Mulleres por grupo" dataDxfId="6">
      <calculatedColumnFormula>Tabla10[[#This Row],[Mulleres]]/Tabla10[[#This Row],[Total]]</calculatedColumnFormula>
    </tableColumn>
    <tableColumn id="5" xr3:uid="{6B8EB667-9887-4CA6-A27B-5641509D04ED}" name="Total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2CB925-4911-4EAB-BFC8-0DC0A8501E19}" name="Tabla11" displayName="Tabla11" ref="A29:E32" totalsRowShown="0">
  <autoFilter ref="A29:E32" xr:uid="{BAD0294B-EA03-4068-BCB0-336DD861A26F}"/>
  <tableColumns count="5">
    <tableColumn id="1" xr3:uid="{4408AE52-A214-4FDE-AE45-D11257897A3B}" name="PTXAS con vinculación permanente"/>
    <tableColumn id="2" xr3:uid="{0CDEE962-1C8B-454F-AE8A-48D0E890A2A7}" name="Homes"/>
    <tableColumn id="3" xr3:uid="{B822E365-FCA5-4BFB-89F2-75C2A25CEE70}" name="Mulleres"/>
    <tableColumn id="4" xr3:uid="{44963B65-24C6-4E3C-975C-6BC61B06CCF9}" name="% Mulleres por tipo" dataDxfId="5">
      <calculatedColumnFormula>Tabla11[[#This Row],[Mulleres]]/Tabla11[[#This Row],[Total]]</calculatedColumnFormula>
    </tableColumn>
    <tableColumn id="5" xr3:uid="{466B3303-968D-41F1-A537-719B78381166}" name="Total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0FEFEC5-427D-49DC-B031-2E9575B40E8C}" name="Tabla12" displayName="Tabla12" ref="A35:E39" totalsRowShown="0">
  <autoFilter ref="A35:E39" xr:uid="{DBF11CD3-4C81-4EB8-AE6C-FAAD27652BCD}"/>
  <tableColumns count="5">
    <tableColumn id="1" xr3:uid="{EC033C90-B683-4B7C-9B78-E0BAADA8E954}" name="PTXAS con contrato temporal"/>
    <tableColumn id="2" xr3:uid="{AAD05548-C3DA-40E9-86DC-6D406E283DD6}" name="Homes"/>
    <tableColumn id="3" xr3:uid="{39CEE012-0B95-41C3-BA9C-6332B5F80A69}" name="Mulleres"/>
    <tableColumn id="4" xr3:uid="{E0C859A4-6CA6-46C6-8D9A-7E1DC6378B48}" name="% Mulleres por tipo" dataDxfId="4">
      <calculatedColumnFormula>Tabla12[[#This Row],[Mulleres]]/Tabla12[[#This Row],[Total]]</calculatedColumnFormula>
    </tableColumn>
    <tableColumn id="5" xr3:uid="{DBE032EB-F281-4B4E-AFFE-D58754192023}" name="Total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899D44F-A06A-400F-B6CC-DE76DB78B014}" name="Tabla13" displayName="Tabla13" ref="A44:D55" totalsRowShown="0">
  <autoFilter ref="A44:D55" xr:uid="{C75C355F-4850-4311-8CF5-599E6FEC9595}"/>
  <tableColumns count="4">
    <tableColumn id="1" xr3:uid="{52967CCA-E7AD-448B-B30A-3665107695DF}" name="PTXAS por áreas"/>
    <tableColumn id="2" xr3:uid="{23B51228-21A9-4D3F-9F64-512E6DD3E621}" name="Homes"/>
    <tableColumn id="3" xr3:uid="{EF2C7799-18BD-45C8-B4A0-75416CFAD291}" name="Mulleres"/>
    <tableColumn id="4" xr3:uid="{8AB68B75-0421-44EE-B732-36F83670D66C}" name="Total">
      <calculatedColumnFormula>SUM(Tabla13[[#This Row],[Homes]:[Mulleres]])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477DEE4-5653-4EBD-8BD4-C920E1D22948}" name="Tabla20" displayName="Tabla20" ref="A9:D13" totalsRowShown="0">
  <autoFilter ref="A9:D13" xr:uid="{661B2428-8CA8-4B6E-A487-572E1CCFE022}"/>
  <tableColumns count="4">
    <tableColumn id="1" xr3:uid="{8E4C5089-151A-4123-897B-19391A4E4FFD}" name="PTXAS_promedio idade"/>
    <tableColumn id="2" xr3:uid="{E79DC74F-0BFF-4EA9-82D0-3D35370F2C4C}" name=" Homes" dataDxfId="3"/>
    <tableColumn id="3" xr3:uid="{E6DF03AC-E7CE-4FE4-887E-DD8E0425CFCC}" name="Mulleres" dataDxfId="2"/>
    <tableColumn id="4" xr3:uid="{86E9B123-E57C-4935-9674-9BF005538448}" name="Promedio xeral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3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6CEA-A410-473B-9EA9-FACBE9BBACB4}">
  <dimension ref="A1:IS55"/>
  <sheetViews>
    <sheetView tabSelected="1" workbookViewId="0">
      <selection activeCell="F4" sqref="F4"/>
    </sheetView>
  </sheetViews>
  <sheetFormatPr baseColWidth="10" defaultRowHeight="15" x14ac:dyDescent="0.25"/>
  <cols>
    <col min="1" max="1" width="32" style="11" customWidth="1"/>
    <col min="2" max="3" width="11.42578125" style="11"/>
    <col min="4" max="4" width="23.140625" style="11" customWidth="1"/>
    <col min="5" max="5" width="11.42578125" style="11"/>
    <col min="6" max="6" width="12.140625" style="11" customWidth="1"/>
    <col min="7" max="7" width="22.140625" style="11" customWidth="1"/>
    <col min="8" max="9" width="11.42578125" style="11"/>
    <col min="10" max="10" width="22.140625" style="11" customWidth="1"/>
    <col min="11" max="12" width="11.42578125" style="11"/>
    <col min="13" max="13" width="23.140625" style="11" customWidth="1"/>
    <col min="14" max="14" width="11.28515625" style="11" bestFit="1" customWidth="1"/>
    <col min="15" max="15" width="11.42578125" style="11"/>
    <col min="16" max="16" width="22.140625" style="11" customWidth="1"/>
    <col min="17" max="16384" width="11.42578125" style="11"/>
  </cols>
  <sheetData>
    <row r="1" spans="1:253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33" t="s">
        <v>0</v>
      </c>
      <c r="M1" s="33"/>
      <c r="N1" s="33"/>
      <c r="O1" s="33"/>
      <c r="P1" s="2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s="7" customFormat="1" ht="12.75" x14ac:dyDescent="0.2"/>
    <row r="3" spans="1:253" s="7" customFormat="1" ht="15.75" x14ac:dyDescent="0.25">
      <c r="A3" s="8" t="s">
        <v>1</v>
      </c>
    </row>
    <row r="4" spans="1:253" s="7" customFormat="1" ht="15.75" x14ac:dyDescent="0.25">
      <c r="A4" s="8" t="s">
        <v>2</v>
      </c>
    </row>
    <row r="5" spans="1:253" s="7" customFormat="1" ht="15.75" x14ac:dyDescent="0.25">
      <c r="A5" s="8" t="s">
        <v>3</v>
      </c>
    </row>
    <row r="6" spans="1:253" s="7" customFormat="1" ht="15.75" x14ac:dyDescent="0.25">
      <c r="A6" s="8" t="s">
        <v>4</v>
      </c>
    </row>
    <row r="7" spans="1:253" s="7" customFormat="1" ht="12.75" x14ac:dyDescent="0.2">
      <c r="A7" s="7" t="s">
        <v>5</v>
      </c>
      <c r="J7" s="9"/>
      <c r="K7" s="9"/>
      <c r="L7" s="10"/>
    </row>
    <row r="11" spans="1:253" x14ac:dyDescent="0.25">
      <c r="A11" s="11" t="s">
        <v>6</v>
      </c>
      <c r="B11" s="11" t="s">
        <v>7</v>
      </c>
      <c r="C11" s="11" t="s">
        <v>8</v>
      </c>
      <c r="D11" s="11" t="s">
        <v>9</v>
      </c>
      <c r="E11" s="11" t="s">
        <v>10</v>
      </c>
      <c r="F11" s="11" t="s">
        <v>11</v>
      </c>
      <c r="M11" s="11" t="s">
        <v>12</v>
      </c>
      <c r="N11" s="11" t="s">
        <v>13</v>
      </c>
    </row>
    <row r="12" spans="1:253" x14ac:dyDescent="0.25">
      <c r="A12" s="11" t="s">
        <v>14</v>
      </c>
      <c r="B12" s="11">
        <v>4</v>
      </c>
      <c r="C12" s="11">
        <v>4</v>
      </c>
      <c r="D12" s="12">
        <f>C12/E12</f>
        <v>0.5</v>
      </c>
      <c r="E12" s="11">
        <v>8</v>
      </c>
      <c r="F12" s="13">
        <v>7.6712328767123292</v>
      </c>
      <c r="M12" s="11" t="s">
        <v>7</v>
      </c>
      <c r="N12" s="13">
        <v>318.44931506849315</v>
      </c>
    </row>
    <row r="13" spans="1:253" x14ac:dyDescent="0.25">
      <c r="A13" s="11" t="s">
        <v>15</v>
      </c>
      <c r="B13" s="11">
        <v>247</v>
      </c>
      <c r="C13" s="11">
        <v>452</v>
      </c>
      <c r="D13" s="12">
        <f t="shared" ref="D12:D15" si="0">C13/E13</f>
        <v>0.64663805436337629</v>
      </c>
      <c r="E13" s="11">
        <v>699</v>
      </c>
      <c r="F13" s="13">
        <v>677.268493150685</v>
      </c>
      <c r="M13" s="11" t="s">
        <v>8</v>
      </c>
      <c r="N13" s="13">
        <v>502.29080234833623</v>
      </c>
    </row>
    <row r="14" spans="1:253" x14ac:dyDescent="0.25">
      <c r="A14" s="11" t="s">
        <v>16</v>
      </c>
      <c r="B14" s="11">
        <v>64</v>
      </c>
      <c r="C14" s="11">
        <v>50</v>
      </c>
      <c r="D14" s="12">
        <f t="shared" si="0"/>
        <v>0.43859649122807015</v>
      </c>
      <c r="E14" s="11">
        <v>114</v>
      </c>
      <c r="F14" s="13">
        <v>114</v>
      </c>
      <c r="M14" s="11" t="s">
        <v>10</v>
      </c>
      <c r="N14" s="13">
        <f>SUBTOTAL(109,N12:N13)</f>
        <v>820.74011741682943</v>
      </c>
    </row>
    <row r="15" spans="1:253" x14ac:dyDescent="0.25">
      <c r="A15" s="11" t="s">
        <v>10</v>
      </c>
      <c r="B15" s="11">
        <f>SUBTOTAL(109,B12:B14)</f>
        <v>315</v>
      </c>
      <c r="C15" s="11">
        <f>SUBTOTAL(109,C12:C14)</f>
        <v>506</v>
      </c>
      <c r="D15" s="12">
        <f t="shared" si="0"/>
        <v>0.61632155907429964</v>
      </c>
      <c r="E15" s="11">
        <f>SUBTOTAL(109,E12:E14)</f>
        <v>821</v>
      </c>
      <c r="F15" s="13">
        <v>798.93972602739734</v>
      </c>
    </row>
    <row r="16" spans="1:253" x14ac:dyDescent="0.25">
      <c r="M16" s="9" t="s">
        <v>17</v>
      </c>
    </row>
    <row r="17" spans="1:17" x14ac:dyDescent="0.25">
      <c r="A17" s="14" t="s">
        <v>18</v>
      </c>
    </row>
    <row r="20" spans="1:17" x14ac:dyDescent="0.25">
      <c r="A20" s="11" t="s">
        <v>19</v>
      </c>
      <c r="B20" s="11" t="s">
        <v>7</v>
      </c>
      <c r="C20" s="11" t="s">
        <v>8</v>
      </c>
      <c r="D20" s="11" t="s">
        <v>20</v>
      </c>
      <c r="E20" s="11" t="s">
        <v>10</v>
      </c>
      <c r="G20" s="11" t="s">
        <v>21</v>
      </c>
      <c r="H20" s="11" t="s">
        <v>7</v>
      </c>
      <c r="I20" s="11" t="s">
        <v>8</v>
      </c>
      <c r="J20" s="11" t="s">
        <v>20</v>
      </c>
      <c r="K20" s="11" t="s">
        <v>10</v>
      </c>
      <c r="M20" s="11" t="s">
        <v>22</v>
      </c>
      <c r="N20" s="11" t="s">
        <v>7</v>
      </c>
      <c r="O20" s="11" t="s">
        <v>8</v>
      </c>
      <c r="P20" s="11" t="s">
        <v>20</v>
      </c>
      <c r="Q20" s="11" t="s">
        <v>10</v>
      </c>
    </row>
    <row r="21" spans="1:17" x14ac:dyDescent="0.25">
      <c r="A21" s="11" t="s">
        <v>23</v>
      </c>
      <c r="B21" s="11">
        <v>30</v>
      </c>
      <c r="C21" s="11">
        <v>33</v>
      </c>
      <c r="D21" s="12">
        <f>Tabla7[[#This Row],[Mulleres]]/Tabla7[[#This Row],[Total]]</f>
        <v>0.52380952380952384</v>
      </c>
      <c r="E21" s="11">
        <v>63</v>
      </c>
      <c r="G21" s="11" t="s">
        <v>24</v>
      </c>
      <c r="H21" s="11">
        <v>8</v>
      </c>
      <c r="I21" s="11">
        <v>13</v>
      </c>
      <c r="J21" s="12">
        <f>Tabla9[[#This Row],[Mulleres]]/Tabla9[[#This Row],[Total]]</f>
        <v>0.61904761904761907</v>
      </c>
      <c r="K21" s="11">
        <v>21</v>
      </c>
      <c r="M21" s="11" t="s">
        <v>23</v>
      </c>
      <c r="N21" s="11">
        <v>3</v>
      </c>
      <c r="O21" s="11">
        <v>3</v>
      </c>
      <c r="P21" s="12">
        <f>Tabla10[[#This Row],[Mulleres]]/Tabla10[[#This Row],[Total]]</f>
        <v>0.5</v>
      </c>
      <c r="Q21" s="11">
        <v>6</v>
      </c>
    </row>
    <row r="22" spans="1:17" x14ac:dyDescent="0.25">
      <c r="A22" s="11" t="s">
        <v>25</v>
      </c>
      <c r="B22" s="11">
        <v>43</v>
      </c>
      <c r="C22" s="11">
        <v>65</v>
      </c>
      <c r="D22" s="12">
        <f>Tabla7[[#This Row],[Mulleres]]/Tabla7[[#This Row],[Total]]</f>
        <v>0.60185185185185186</v>
      </c>
      <c r="E22" s="11">
        <v>108</v>
      </c>
      <c r="G22" s="11" t="s">
        <v>26</v>
      </c>
      <c r="I22" s="11">
        <v>1</v>
      </c>
      <c r="J22" s="12">
        <f>Tabla9[[#This Row],[Mulleres]]/Tabla9[[#This Row],[Total]]</f>
        <v>1</v>
      </c>
      <c r="K22" s="11">
        <v>1</v>
      </c>
      <c r="M22" s="11" t="s">
        <v>25</v>
      </c>
      <c r="N22" s="11">
        <v>1</v>
      </c>
      <c r="P22" s="12">
        <f>Tabla10[[#This Row],[Mulleres]]/Tabla10[[#This Row],[Total]]</f>
        <v>0</v>
      </c>
      <c r="Q22" s="11">
        <v>1</v>
      </c>
    </row>
    <row r="23" spans="1:17" x14ac:dyDescent="0.25">
      <c r="A23" s="11" t="s">
        <v>27</v>
      </c>
      <c r="B23" s="11">
        <v>99</v>
      </c>
      <c r="C23" s="11">
        <v>202</v>
      </c>
      <c r="D23" s="12">
        <f>Tabla7[[#This Row],[Mulleres]]/Tabla7[[#This Row],[Total]]</f>
        <v>0.67109634551495012</v>
      </c>
      <c r="E23" s="11">
        <v>301</v>
      </c>
      <c r="G23" s="11" t="s">
        <v>28</v>
      </c>
      <c r="H23" s="11">
        <v>28</v>
      </c>
      <c r="I23" s="11">
        <v>19</v>
      </c>
      <c r="J23" s="12">
        <f>Tabla9[[#This Row],[Mulleres]]/Tabla9[[#This Row],[Total]]</f>
        <v>0.40425531914893614</v>
      </c>
      <c r="K23" s="11">
        <v>47</v>
      </c>
      <c r="M23" s="11" t="s">
        <v>27</v>
      </c>
      <c r="O23" s="11">
        <v>1</v>
      </c>
      <c r="P23" s="12">
        <f>Tabla10[[#This Row],[Mulleres]]/Tabla10[[#This Row],[Total]]</f>
        <v>1</v>
      </c>
      <c r="Q23" s="11">
        <v>1</v>
      </c>
    </row>
    <row r="24" spans="1:17" x14ac:dyDescent="0.25">
      <c r="A24" s="11" t="s">
        <v>29</v>
      </c>
      <c r="B24" s="11">
        <v>75</v>
      </c>
      <c r="C24" s="11">
        <v>152</v>
      </c>
      <c r="D24" s="12">
        <f>Tabla7[[#This Row],[Mulleres]]/Tabla7[[#This Row],[Total]]</f>
        <v>0.66960352422907488</v>
      </c>
      <c r="E24" s="11">
        <v>227</v>
      </c>
      <c r="G24" s="11" t="s">
        <v>30</v>
      </c>
      <c r="H24" s="11">
        <v>28</v>
      </c>
      <c r="I24" s="11">
        <v>17</v>
      </c>
      <c r="J24" s="12">
        <f>Tabla9[[#This Row],[Mulleres]]/Tabla9[[#This Row],[Total]]</f>
        <v>0.37777777777777777</v>
      </c>
      <c r="K24" s="11">
        <v>45</v>
      </c>
      <c r="M24" s="11" t="s">
        <v>10</v>
      </c>
      <c r="N24" s="11">
        <v>4</v>
      </c>
      <c r="O24" s="11">
        <v>4</v>
      </c>
      <c r="P24" s="12">
        <f>Tabla10[[#This Row],[Mulleres]]/Tabla10[[#This Row],[Total]]</f>
        <v>0.5</v>
      </c>
      <c r="Q24" s="11">
        <v>8</v>
      </c>
    </row>
    <row r="25" spans="1:17" x14ac:dyDescent="0.25">
      <c r="A25" s="11" t="s">
        <v>10</v>
      </c>
      <c r="B25" s="11">
        <f>SUBTOTAL(109,B21:B24)</f>
        <v>247</v>
      </c>
      <c r="C25" s="11">
        <f>SUBTOTAL(109,C21:C24)</f>
        <v>452</v>
      </c>
      <c r="D25" s="12">
        <f>Tabla7[[#This Row],[Mulleres]]/Tabla7[[#This Row],[Total]]</f>
        <v>0.64663805436337629</v>
      </c>
      <c r="E25" s="11">
        <f>SUBTOTAL(109,E21:E24)</f>
        <v>699</v>
      </c>
      <c r="G25" s="11" t="s">
        <v>10</v>
      </c>
      <c r="H25" s="11">
        <f>SUBTOTAL(109,H21:H24)</f>
        <v>64</v>
      </c>
      <c r="I25" s="11">
        <f>SUBTOTAL(109,I21:I24)</f>
        <v>50</v>
      </c>
      <c r="J25" s="12">
        <f>Tabla9[[#This Row],[Mulleres]]/Tabla9[[#This Row],[Total]]</f>
        <v>0.43859649122807015</v>
      </c>
      <c r="K25" s="11">
        <f>SUBTOTAL(109,K21:K24)</f>
        <v>114</v>
      </c>
    </row>
    <row r="29" spans="1:17" x14ac:dyDescent="0.25">
      <c r="A29" s="11" t="s">
        <v>31</v>
      </c>
      <c r="B29" s="11" t="s">
        <v>7</v>
      </c>
      <c r="C29" s="11" t="s">
        <v>8</v>
      </c>
      <c r="D29" s="11" t="s">
        <v>32</v>
      </c>
      <c r="E29" s="11" t="s">
        <v>10</v>
      </c>
    </row>
    <row r="30" spans="1:17" x14ac:dyDescent="0.25">
      <c r="A30" s="11" t="s">
        <v>15</v>
      </c>
      <c r="B30" s="11">
        <v>202</v>
      </c>
      <c r="C30" s="11">
        <v>307</v>
      </c>
      <c r="D30" s="12">
        <f>Tabla11[[#This Row],[Mulleres]]/Tabla11[[#This Row],[Total]]</f>
        <v>0.60314341846758346</v>
      </c>
      <c r="E30" s="11">
        <v>509</v>
      </c>
    </row>
    <row r="31" spans="1:17" x14ac:dyDescent="0.25">
      <c r="A31" s="11" t="s">
        <v>16</v>
      </c>
      <c r="B31" s="11">
        <v>8</v>
      </c>
      <c r="C31" s="11">
        <v>6</v>
      </c>
      <c r="D31" s="12">
        <f>Tabla11[[#This Row],[Mulleres]]/Tabla11[[#This Row],[Total]]</f>
        <v>0.42857142857142855</v>
      </c>
      <c r="E31" s="11">
        <v>14</v>
      </c>
    </row>
    <row r="32" spans="1:17" x14ac:dyDescent="0.25">
      <c r="A32" s="11" t="s">
        <v>10</v>
      </c>
      <c r="B32" s="11">
        <f>SUBTOTAL(109,B30:B31)</f>
        <v>210</v>
      </c>
      <c r="C32" s="11">
        <f>SUBTOTAL(109,C30:C31)</f>
        <v>313</v>
      </c>
      <c r="D32" s="12">
        <f>Tabla11[[#This Row],[Mulleres]]/Tabla11[[#This Row],[Total]]</f>
        <v>0.59847036328871894</v>
      </c>
      <c r="E32" s="11">
        <f>SUBTOTAL(109,E30:E31)</f>
        <v>523</v>
      </c>
    </row>
    <row r="35" spans="1:5" x14ac:dyDescent="0.25">
      <c r="A35" s="11" t="s">
        <v>33</v>
      </c>
      <c r="B35" s="11" t="s">
        <v>7</v>
      </c>
      <c r="C35" s="11" t="s">
        <v>8</v>
      </c>
      <c r="D35" s="11" t="s">
        <v>32</v>
      </c>
      <c r="E35" s="11" t="s">
        <v>10</v>
      </c>
    </row>
    <row r="36" spans="1:5" x14ac:dyDescent="0.25">
      <c r="A36" s="11" t="s">
        <v>14</v>
      </c>
      <c r="B36" s="11">
        <v>4</v>
      </c>
      <c r="C36" s="11">
        <v>4</v>
      </c>
      <c r="D36" s="12">
        <f>Tabla12[[#This Row],[Mulleres]]/Tabla12[[#This Row],[Total]]</f>
        <v>0.5</v>
      </c>
      <c r="E36" s="11">
        <v>8</v>
      </c>
    </row>
    <row r="37" spans="1:5" x14ac:dyDescent="0.25">
      <c r="A37" s="11" t="s">
        <v>15</v>
      </c>
      <c r="B37" s="11">
        <v>45</v>
      </c>
      <c r="C37" s="11">
        <v>145</v>
      </c>
      <c r="D37" s="12">
        <f>Tabla12[[#This Row],[Mulleres]]/Tabla12[[#This Row],[Total]]</f>
        <v>0.76315789473684215</v>
      </c>
      <c r="E37" s="11">
        <v>190</v>
      </c>
    </row>
    <row r="38" spans="1:5" x14ac:dyDescent="0.25">
      <c r="A38" s="11" t="s">
        <v>16</v>
      </c>
      <c r="B38" s="11">
        <v>56</v>
      </c>
      <c r="C38" s="11">
        <v>44</v>
      </c>
      <c r="D38" s="12">
        <f>Tabla12[[#This Row],[Mulleres]]/Tabla12[[#This Row],[Total]]</f>
        <v>0.44</v>
      </c>
      <c r="E38" s="11">
        <v>100</v>
      </c>
    </row>
    <row r="39" spans="1:5" x14ac:dyDescent="0.25">
      <c r="A39" s="11" t="s">
        <v>10</v>
      </c>
      <c r="B39" s="11">
        <v>105</v>
      </c>
      <c r="C39" s="11">
        <v>193</v>
      </c>
      <c r="D39" s="12">
        <f>Tabla12[[#This Row],[Mulleres]]/Tabla12[[#This Row],[Total]]</f>
        <v>0.6476510067114094</v>
      </c>
      <c r="E39" s="11">
        <v>298</v>
      </c>
    </row>
    <row r="44" spans="1:5" x14ac:dyDescent="0.25">
      <c r="A44" s="11" t="s">
        <v>34</v>
      </c>
      <c r="B44" s="11" t="s">
        <v>7</v>
      </c>
      <c r="C44" s="11" t="s">
        <v>8</v>
      </c>
      <c r="D44" s="11" t="s">
        <v>10</v>
      </c>
    </row>
    <row r="45" spans="1:5" x14ac:dyDescent="0.25">
      <c r="A45" s="11" t="s">
        <v>35</v>
      </c>
      <c r="B45" s="11">
        <v>90</v>
      </c>
      <c r="C45" s="11">
        <v>317</v>
      </c>
      <c r="D45" s="11">
        <f>SUM(Tabla13[[#This Row],[Homes]:[Mulleres]])</f>
        <v>407</v>
      </c>
    </row>
    <row r="46" spans="1:5" x14ac:dyDescent="0.25">
      <c r="A46" s="11" t="s">
        <v>36</v>
      </c>
      <c r="B46" s="11">
        <v>20</v>
      </c>
      <c r="C46" s="11">
        <v>1</v>
      </c>
      <c r="D46" s="11">
        <f>SUM(Tabla13[[#This Row],[Homes]:[Mulleres]])</f>
        <v>21</v>
      </c>
    </row>
    <row r="47" spans="1:5" x14ac:dyDescent="0.25">
      <c r="A47" s="11" t="s">
        <v>37</v>
      </c>
      <c r="B47" s="11">
        <v>38</v>
      </c>
      <c r="C47" s="11">
        <v>6</v>
      </c>
      <c r="D47" s="11">
        <f>SUM(Tabla13[[#This Row],[Homes]:[Mulleres]])</f>
        <v>44</v>
      </c>
    </row>
    <row r="48" spans="1:5" x14ac:dyDescent="0.25">
      <c r="A48" s="11" t="s">
        <v>38</v>
      </c>
      <c r="B48" s="11">
        <v>26</v>
      </c>
      <c r="C48" s="11">
        <v>75</v>
      </c>
      <c r="D48" s="11">
        <f>SUM(Tabla13[[#This Row],[Homes]:[Mulleres]])</f>
        <v>101</v>
      </c>
    </row>
    <row r="49" spans="1:4" x14ac:dyDescent="0.25">
      <c r="A49" s="11" t="s">
        <v>14</v>
      </c>
      <c r="B49" s="11">
        <v>4</v>
      </c>
      <c r="C49" s="11">
        <v>4</v>
      </c>
      <c r="D49" s="11">
        <f>SUM(Tabla13[[#This Row],[Homes]:[Mulleres]])</f>
        <v>8</v>
      </c>
    </row>
    <row r="50" spans="1:4" x14ac:dyDescent="0.25">
      <c r="A50" s="11" t="s">
        <v>39</v>
      </c>
      <c r="B50" s="11">
        <v>41</v>
      </c>
      <c r="C50" s="11">
        <v>29</v>
      </c>
      <c r="D50" s="11">
        <f>SUM(Tabla13[[#This Row],[Homes]:[Mulleres]])</f>
        <v>70</v>
      </c>
    </row>
    <row r="51" spans="1:4" x14ac:dyDescent="0.25">
      <c r="A51" s="11" t="s">
        <v>40</v>
      </c>
      <c r="B51" s="11">
        <v>10</v>
      </c>
      <c r="D51" s="11">
        <f>SUM(Tabla13[[#This Row],[Homes]:[Mulleres]])</f>
        <v>10</v>
      </c>
    </row>
    <row r="52" spans="1:4" x14ac:dyDescent="0.25">
      <c r="A52" s="11" t="s">
        <v>41</v>
      </c>
      <c r="B52" s="11">
        <v>75</v>
      </c>
      <c r="C52" s="11">
        <v>49</v>
      </c>
      <c r="D52" s="11">
        <f>SUM(Tabla13[[#This Row],[Homes]:[Mulleres]])</f>
        <v>124</v>
      </c>
    </row>
    <row r="53" spans="1:4" x14ac:dyDescent="0.25">
      <c r="A53" s="11" t="s">
        <v>42</v>
      </c>
      <c r="B53" s="11">
        <v>9</v>
      </c>
      <c r="C53" s="11">
        <v>24</v>
      </c>
      <c r="D53" s="11">
        <f>SUM(Tabla13[[#This Row],[Homes]:[Mulleres]])</f>
        <v>33</v>
      </c>
    </row>
    <row r="54" spans="1:4" x14ac:dyDescent="0.25">
      <c r="A54" s="11" t="s">
        <v>43</v>
      </c>
      <c r="B54" s="11">
        <v>2</v>
      </c>
      <c r="C54" s="11">
        <v>1</v>
      </c>
      <c r="D54" s="11">
        <f>SUM(Tabla13[[#This Row],[Homes]:[Mulleres]])</f>
        <v>3</v>
      </c>
    </row>
    <row r="55" spans="1:4" x14ac:dyDescent="0.25">
      <c r="A55" s="11" t="s">
        <v>10</v>
      </c>
      <c r="B55" s="11">
        <f>SUBTOTAL(109,B45:B54)</f>
        <v>315</v>
      </c>
      <c r="C55" s="11">
        <f>SUBTOTAL(109,C45:C54)</f>
        <v>506</v>
      </c>
      <c r="D55" s="11">
        <f>SUM(Tabla13[[#This Row],[Homes]:[Mulleres]])</f>
        <v>821</v>
      </c>
    </row>
  </sheetData>
  <mergeCells count="1">
    <mergeCell ref="L1:O1"/>
  </mergeCells>
  <pageMargins left="0.7" right="0.7" top="0.75" bottom="0.75" header="0.3" footer="0.3"/>
  <ignoredErrors>
    <ignoredError sqref="G21:G24" numberStoredAsText="1"/>
  </ignoredErrors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3CFF-AEA2-4F9E-A0D8-4E77FD553E92}">
  <dimension ref="A1:IS67"/>
  <sheetViews>
    <sheetView workbookViewId="0">
      <selection activeCell="H7" sqref="H7"/>
    </sheetView>
  </sheetViews>
  <sheetFormatPr baseColWidth="10" defaultRowHeight="15" x14ac:dyDescent="0.25"/>
  <cols>
    <col min="1" max="1" width="30" style="11" bestFit="1" customWidth="1"/>
    <col min="2" max="3" width="11.42578125" style="11"/>
    <col min="4" max="4" width="16.85546875" style="11" bestFit="1" customWidth="1"/>
    <col min="5" max="16384" width="11.42578125" style="11"/>
  </cols>
  <sheetData>
    <row r="1" spans="1:253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33" t="s">
        <v>0</v>
      </c>
      <c r="M1" s="33"/>
      <c r="N1" s="33"/>
      <c r="O1" s="33"/>
      <c r="P1" s="2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s="7" customFormat="1" ht="12.75" x14ac:dyDescent="0.2"/>
    <row r="3" spans="1:253" s="7" customFormat="1" ht="15.75" x14ac:dyDescent="0.25">
      <c r="A3" s="8" t="s">
        <v>1</v>
      </c>
    </row>
    <row r="4" spans="1:253" s="7" customFormat="1" ht="15.75" x14ac:dyDescent="0.25">
      <c r="A4" s="8" t="s">
        <v>2</v>
      </c>
    </row>
    <row r="5" spans="1:253" s="7" customFormat="1" ht="15.75" x14ac:dyDescent="0.25">
      <c r="A5" s="8" t="s">
        <v>3</v>
      </c>
    </row>
    <row r="6" spans="1:253" s="7" customFormat="1" ht="15.75" x14ac:dyDescent="0.25">
      <c r="A6" s="8" t="s">
        <v>4</v>
      </c>
    </row>
    <row r="9" spans="1:253" x14ac:dyDescent="0.25">
      <c r="A9" s="11" t="s">
        <v>44</v>
      </c>
      <c r="B9" s="11" t="s">
        <v>45</v>
      </c>
      <c r="C9" s="11" t="s">
        <v>8</v>
      </c>
      <c r="D9" s="11" t="s">
        <v>46</v>
      </c>
    </row>
    <row r="10" spans="1:253" x14ac:dyDescent="0.25">
      <c r="A10" s="11" t="s">
        <v>14</v>
      </c>
      <c r="B10" s="13">
        <v>54.44178082191781</v>
      </c>
      <c r="C10" s="13">
        <v>52.025342465753425</v>
      </c>
      <c r="D10" s="13">
        <v>53.233561643835614</v>
      </c>
    </row>
    <row r="11" spans="1:253" x14ac:dyDescent="0.25">
      <c r="A11" s="11" t="s">
        <v>15</v>
      </c>
      <c r="B11" s="13">
        <v>54.893394709112101</v>
      </c>
      <c r="C11" s="13">
        <v>54.06</v>
      </c>
      <c r="D11" s="13">
        <v>54.35</v>
      </c>
    </row>
    <row r="12" spans="1:253" x14ac:dyDescent="0.25">
      <c r="A12" s="11" t="s">
        <v>16</v>
      </c>
      <c r="B12" s="13">
        <v>52.080136986301362</v>
      </c>
      <c r="C12" s="13">
        <v>51.34</v>
      </c>
      <c r="D12" s="13">
        <v>51.76</v>
      </c>
    </row>
    <row r="13" spans="1:253" x14ac:dyDescent="0.25">
      <c r="A13" s="11" t="s">
        <v>10</v>
      </c>
      <c r="B13" s="13">
        <v>54.316077408132244</v>
      </c>
      <c r="C13" s="13">
        <v>53.77</v>
      </c>
      <c r="D13" s="13">
        <v>53.98</v>
      </c>
    </row>
    <row r="17" spans="1:16" x14ac:dyDescent="0.25">
      <c r="A17" s="51" t="s">
        <v>47</v>
      </c>
      <c r="B17" s="44" t="s">
        <v>48</v>
      </c>
      <c r="C17" s="45" t="s">
        <v>49</v>
      </c>
      <c r="D17" s="50" t="s">
        <v>50</v>
      </c>
      <c r="E17" s="50"/>
      <c r="F17" s="45" t="s">
        <v>51</v>
      </c>
      <c r="G17" s="50" t="s">
        <v>52</v>
      </c>
      <c r="H17" s="50"/>
      <c r="I17" s="45" t="s">
        <v>53</v>
      </c>
      <c r="J17" s="50" t="s">
        <v>54</v>
      </c>
      <c r="K17" s="50"/>
      <c r="L17" s="45" t="s">
        <v>55</v>
      </c>
      <c r="M17" s="50" t="s">
        <v>56</v>
      </c>
      <c r="N17" s="50"/>
      <c r="O17" s="45" t="s">
        <v>57</v>
      </c>
      <c r="P17" s="48" t="s">
        <v>10</v>
      </c>
    </row>
    <row r="18" spans="1:16" x14ac:dyDescent="0.25">
      <c r="A18" s="52"/>
      <c r="B18" s="16" t="s">
        <v>8</v>
      </c>
      <c r="C18" s="15" t="s">
        <v>10</v>
      </c>
      <c r="D18" s="17" t="s">
        <v>7</v>
      </c>
      <c r="E18" s="17" t="s">
        <v>8</v>
      </c>
      <c r="F18" s="15" t="s">
        <v>10</v>
      </c>
      <c r="G18" s="17" t="s">
        <v>7</v>
      </c>
      <c r="H18" s="17" t="s">
        <v>8</v>
      </c>
      <c r="I18" s="15" t="s">
        <v>10</v>
      </c>
      <c r="J18" s="17" t="s">
        <v>7</v>
      </c>
      <c r="K18" s="17" t="s">
        <v>8</v>
      </c>
      <c r="L18" s="15" t="s">
        <v>10</v>
      </c>
      <c r="M18" s="17" t="s">
        <v>7</v>
      </c>
      <c r="N18" s="17" t="s">
        <v>8</v>
      </c>
      <c r="O18" s="15" t="s">
        <v>10</v>
      </c>
      <c r="P18" s="49"/>
    </row>
    <row r="19" spans="1:16" x14ac:dyDescent="0.25">
      <c r="A19" s="18" t="s">
        <v>23</v>
      </c>
      <c r="B19" s="19"/>
      <c r="C19" s="20"/>
      <c r="D19" s="19">
        <v>4</v>
      </c>
      <c r="E19" s="19">
        <v>6</v>
      </c>
      <c r="F19" s="20">
        <v>10</v>
      </c>
      <c r="G19" s="19">
        <v>12</v>
      </c>
      <c r="H19" s="19">
        <v>18</v>
      </c>
      <c r="I19" s="18">
        <v>30</v>
      </c>
      <c r="J19" s="19">
        <v>11</v>
      </c>
      <c r="K19" s="19">
        <v>9</v>
      </c>
      <c r="L19" s="18">
        <v>20</v>
      </c>
      <c r="M19" s="19">
        <v>3</v>
      </c>
      <c r="N19" s="19"/>
      <c r="O19" s="18">
        <v>3</v>
      </c>
      <c r="P19" s="19">
        <v>63</v>
      </c>
    </row>
    <row r="20" spans="1:16" x14ac:dyDescent="0.25">
      <c r="A20" s="21" t="s">
        <v>25</v>
      </c>
      <c r="C20" s="21"/>
      <c r="E20" s="11">
        <v>3</v>
      </c>
      <c r="F20" s="21">
        <v>3</v>
      </c>
      <c r="G20" s="11">
        <v>16</v>
      </c>
      <c r="H20" s="11">
        <v>15</v>
      </c>
      <c r="I20" s="21">
        <v>31</v>
      </c>
      <c r="J20" s="11">
        <v>27</v>
      </c>
      <c r="K20" s="11">
        <v>46</v>
      </c>
      <c r="L20" s="21">
        <v>73</v>
      </c>
      <c r="N20" s="11">
        <v>1</v>
      </c>
      <c r="O20" s="21">
        <v>1</v>
      </c>
      <c r="P20" s="11">
        <v>108</v>
      </c>
    </row>
    <row r="21" spans="1:16" x14ac:dyDescent="0.25">
      <c r="A21" s="18" t="s">
        <v>27</v>
      </c>
      <c r="B21" s="19">
        <v>2</v>
      </c>
      <c r="C21" s="18">
        <v>2</v>
      </c>
      <c r="D21" s="19">
        <v>4</v>
      </c>
      <c r="E21" s="19"/>
      <c r="F21" s="18">
        <v>4</v>
      </c>
      <c r="G21" s="19">
        <v>37</v>
      </c>
      <c r="H21" s="19">
        <v>73</v>
      </c>
      <c r="I21" s="18">
        <v>110</v>
      </c>
      <c r="J21" s="19">
        <v>56</v>
      </c>
      <c r="K21" s="19">
        <v>125</v>
      </c>
      <c r="L21" s="18">
        <v>181</v>
      </c>
      <c r="M21" s="19">
        <v>2</v>
      </c>
      <c r="N21" s="19">
        <v>2</v>
      </c>
      <c r="O21" s="18">
        <v>4</v>
      </c>
      <c r="P21" s="19">
        <v>301</v>
      </c>
    </row>
    <row r="22" spans="1:16" x14ac:dyDescent="0.25">
      <c r="A22" s="21" t="s">
        <v>29</v>
      </c>
      <c r="C22" s="21"/>
      <c r="D22" s="11">
        <v>11</v>
      </c>
      <c r="E22" s="11">
        <v>36</v>
      </c>
      <c r="F22" s="21">
        <v>47</v>
      </c>
      <c r="G22" s="11">
        <v>30</v>
      </c>
      <c r="H22" s="11">
        <v>68</v>
      </c>
      <c r="I22" s="21">
        <v>98</v>
      </c>
      <c r="J22" s="11">
        <v>32</v>
      </c>
      <c r="K22" s="11">
        <v>46</v>
      </c>
      <c r="L22" s="21">
        <v>78</v>
      </c>
      <c r="M22" s="11">
        <v>2</v>
      </c>
      <c r="N22" s="11">
        <v>2</v>
      </c>
      <c r="O22" s="21">
        <v>4</v>
      </c>
      <c r="P22" s="11">
        <v>227</v>
      </c>
    </row>
    <row r="23" spans="1:16" x14ac:dyDescent="0.25">
      <c r="A23" s="18" t="s">
        <v>10</v>
      </c>
      <c r="B23" s="19">
        <v>2</v>
      </c>
      <c r="C23" s="18">
        <v>2</v>
      </c>
      <c r="D23" s="19">
        <v>19</v>
      </c>
      <c r="E23" s="19">
        <v>44</v>
      </c>
      <c r="F23" s="18">
        <v>45</v>
      </c>
      <c r="G23" s="19">
        <v>64</v>
      </c>
      <c r="H23" s="19">
        <v>174</v>
      </c>
      <c r="I23" s="18">
        <v>269</v>
      </c>
      <c r="J23" s="19">
        <v>126</v>
      </c>
      <c r="K23" s="19">
        <v>226</v>
      </c>
      <c r="L23" s="18">
        <v>352</v>
      </c>
      <c r="M23" s="19">
        <v>7</v>
      </c>
      <c r="N23" s="19">
        <v>5</v>
      </c>
      <c r="O23" s="18">
        <v>12</v>
      </c>
      <c r="P23" s="19">
        <v>699</v>
      </c>
    </row>
    <row r="26" spans="1:16" x14ac:dyDescent="0.25">
      <c r="A26" s="35" t="s">
        <v>58</v>
      </c>
      <c r="B26" s="44" t="s">
        <v>50</v>
      </c>
      <c r="C26" s="50"/>
      <c r="D26" s="50"/>
      <c r="E26" s="44" t="s">
        <v>52</v>
      </c>
      <c r="F26" s="50"/>
      <c r="G26" s="50"/>
      <c r="H26" s="44" t="s">
        <v>54</v>
      </c>
      <c r="I26" s="50"/>
      <c r="J26" s="50"/>
      <c r="K26" s="44" t="s">
        <v>56</v>
      </c>
      <c r="L26" s="45"/>
      <c r="M26" s="48" t="s">
        <v>10</v>
      </c>
    </row>
    <row r="27" spans="1:16" x14ac:dyDescent="0.25">
      <c r="A27" s="36"/>
      <c r="B27" s="22" t="s">
        <v>7</v>
      </c>
      <c r="C27" s="22" t="s">
        <v>8</v>
      </c>
      <c r="D27" s="23" t="s">
        <v>10</v>
      </c>
      <c r="E27" s="22" t="s">
        <v>7</v>
      </c>
      <c r="F27" s="22" t="s">
        <v>8</v>
      </c>
      <c r="G27" s="23" t="s">
        <v>10</v>
      </c>
      <c r="H27" s="22" t="s">
        <v>7</v>
      </c>
      <c r="I27" s="22" t="s">
        <v>8</v>
      </c>
      <c r="J27" s="23" t="s">
        <v>10</v>
      </c>
      <c r="K27" s="16" t="s">
        <v>7</v>
      </c>
      <c r="L27" s="15" t="s">
        <v>10</v>
      </c>
      <c r="M27" s="49"/>
    </row>
    <row r="28" spans="1:16" x14ac:dyDescent="0.25">
      <c r="A28" s="18" t="s">
        <v>24</v>
      </c>
      <c r="B28" s="19">
        <v>1</v>
      </c>
      <c r="C28" s="24">
        <v>6</v>
      </c>
      <c r="D28" s="20">
        <v>7</v>
      </c>
      <c r="E28" s="19">
        <v>4</v>
      </c>
      <c r="F28" s="24">
        <v>4</v>
      </c>
      <c r="G28" s="20">
        <v>8</v>
      </c>
      <c r="H28" s="19">
        <v>3</v>
      </c>
      <c r="I28" s="24">
        <v>3</v>
      </c>
      <c r="J28" s="20">
        <v>6</v>
      </c>
      <c r="K28" s="19"/>
      <c r="L28" s="20"/>
      <c r="M28" s="19">
        <v>21</v>
      </c>
    </row>
    <row r="29" spans="1:16" x14ac:dyDescent="0.25">
      <c r="A29" s="21" t="s">
        <v>26</v>
      </c>
      <c r="D29" s="21"/>
      <c r="F29" s="11">
        <v>1</v>
      </c>
      <c r="G29" s="21">
        <v>1</v>
      </c>
      <c r="J29" s="21"/>
      <c r="L29" s="21"/>
      <c r="M29" s="11">
        <v>1</v>
      </c>
    </row>
    <row r="30" spans="1:16" x14ac:dyDescent="0.25">
      <c r="A30" s="18" t="s">
        <v>28</v>
      </c>
      <c r="B30" s="19">
        <v>6</v>
      </c>
      <c r="C30" s="19">
        <v>4</v>
      </c>
      <c r="D30" s="18">
        <v>10</v>
      </c>
      <c r="E30" s="19">
        <v>13</v>
      </c>
      <c r="F30" s="19">
        <v>12</v>
      </c>
      <c r="G30" s="18">
        <v>25</v>
      </c>
      <c r="H30" s="19">
        <v>7</v>
      </c>
      <c r="I30" s="19">
        <v>3</v>
      </c>
      <c r="J30" s="18">
        <v>10</v>
      </c>
      <c r="K30" s="19">
        <v>2</v>
      </c>
      <c r="L30" s="18">
        <v>2</v>
      </c>
      <c r="M30" s="19">
        <v>47</v>
      </c>
    </row>
    <row r="31" spans="1:16" x14ac:dyDescent="0.25">
      <c r="A31" s="21" t="s">
        <v>30</v>
      </c>
      <c r="B31" s="11">
        <v>5</v>
      </c>
      <c r="D31" s="21">
        <v>5</v>
      </c>
      <c r="E31" s="11">
        <v>13</v>
      </c>
      <c r="F31" s="11">
        <v>8</v>
      </c>
      <c r="G31" s="21">
        <v>21</v>
      </c>
      <c r="H31" s="11">
        <v>8</v>
      </c>
      <c r="I31" s="11">
        <v>9</v>
      </c>
      <c r="J31" s="21">
        <v>17</v>
      </c>
      <c r="K31" s="11">
        <v>2</v>
      </c>
      <c r="L31" s="21">
        <v>2</v>
      </c>
      <c r="M31" s="11">
        <v>45</v>
      </c>
    </row>
    <row r="32" spans="1:16" x14ac:dyDescent="0.25">
      <c r="A32" s="18" t="s">
        <v>10</v>
      </c>
      <c r="B32" s="19">
        <v>12</v>
      </c>
      <c r="C32" s="19">
        <v>10</v>
      </c>
      <c r="D32" s="18">
        <v>22</v>
      </c>
      <c r="E32" s="19">
        <v>30</v>
      </c>
      <c r="F32" s="19">
        <v>25</v>
      </c>
      <c r="G32" s="18">
        <v>55</v>
      </c>
      <c r="H32" s="19">
        <v>18</v>
      </c>
      <c r="I32" s="19">
        <v>14</v>
      </c>
      <c r="J32" s="18">
        <v>32</v>
      </c>
      <c r="K32" s="19">
        <v>4</v>
      </c>
      <c r="L32" s="18">
        <v>4</v>
      </c>
      <c r="M32" s="19">
        <v>114</v>
      </c>
    </row>
    <row r="35" spans="1:9" x14ac:dyDescent="0.25">
      <c r="A35" s="37" t="s">
        <v>59</v>
      </c>
      <c r="B35" s="39" t="s">
        <v>52</v>
      </c>
      <c r="C35" s="40"/>
      <c r="D35" s="41" t="s">
        <v>53</v>
      </c>
      <c r="E35" s="42" t="s">
        <v>54</v>
      </c>
      <c r="F35" s="43" t="s">
        <v>55</v>
      </c>
      <c r="G35" s="44" t="s">
        <v>56</v>
      </c>
      <c r="H35" s="45" t="s">
        <v>57</v>
      </c>
      <c r="I35" s="34" t="s">
        <v>10</v>
      </c>
    </row>
    <row r="36" spans="1:9" x14ac:dyDescent="0.25">
      <c r="A36" s="38"/>
      <c r="B36" s="26" t="s">
        <v>7</v>
      </c>
      <c r="C36" s="27" t="s">
        <v>8</v>
      </c>
      <c r="D36" s="28" t="s">
        <v>10</v>
      </c>
      <c r="E36" s="22" t="s">
        <v>8</v>
      </c>
      <c r="F36" s="29" t="s">
        <v>10</v>
      </c>
      <c r="G36" s="16" t="s">
        <v>7</v>
      </c>
      <c r="H36" s="25" t="s">
        <v>10</v>
      </c>
      <c r="I36" s="34"/>
    </row>
    <row r="37" spans="1:9" x14ac:dyDescent="0.25">
      <c r="A37" s="30" t="s">
        <v>23</v>
      </c>
      <c r="B37" s="30">
        <v>2</v>
      </c>
      <c r="C37" s="30">
        <v>2</v>
      </c>
      <c r="D37" s="30">
        <v>4</v>
      </c>
      <c r="E37" s="30">
        <v>1</v>
      </c>
      <c r="F37" s="30">
        <v>1</v>
      </c>
      <c r="G37" s="30">
        <v>1</v>
      </c>
      <c r="H37" s="30">
        <v>1</v>
      </c>
      <c r="I37" s="30">
        <v>6</v>
      </c>
    </row>
    <row r="38" spans="1:9" x14ac:dyDescent="0.25">
      <c r="A38" s="19" t="s">
        <v>25</v>
      </c>
      <c r="B38" s="19">
        <v>1</v>
      </c>
      <c r="C38" s="19"/>
      <c r="D38" s="19">
        <v>1</v>
      </c>
      <c r="E38" s="19"/>
      <c r="F38" s="19"/>
      <c r="G38" s="19"/>
      <c r="H38" s="19"/>
      <c r="I38" s="19">
        <v>1</v>
      </c>
    </row>
    <row r="39" spans="1:9" x14ac:dyDescent="0.25">
      <c r="A39" s="30" t="s">
        <v>27</v>
      </c>
      <c r="B39" s="30"/>
      <c r="C39" s="30">
        <v>1</v>
      </c>
      <c r="D39" s="30">
        <v>1</v>
      </c>
      <c r="E39" s="30"/>
      <c r="F39" s="30"/>
      <c r="G39" s="30"/>
      <c r="H39" s="30"/>
      <c r="I39" s="30">
        <v>1</v>
      </c>
    </row>
    <row r="40" spans="1:9" x14ac:dyDescent="0.25">
      <c r="A40" s="19" t="s">
        <v>10</v>
      </c>
      <c r="B40" s="19">
        <v>3</v>
      </c>
      <c r="C40" s="19">
        <v>3</v>
      </c>
      <c r="D40" s="19">
        <v>6</v>
      </c>
      <c r="E40" s="19">
        <v>1</v>
      </c>
      <c r="F40" s="19">
        <v>1</v>
      </c>
      <c r="G40" s="19">
        <v>1</v>
      </c>
      <c r="H40" s="19">
        <v>1</v>
      </c>
      <c r="I40" s="19">
        <v>8</v>
      </c>
    </row>
    <row r="44" spans="1:9" x14ac:dyDescent="0.25">
      <c r="A44" s="11" t="s">
        <v>60</v>
      </c>
      <c r="B44" s="11" t="s">
        <v>7</v>
      </c>
      <c r="C44" s="11" t="s">
        <v>8</v>
      </c>
      <c r="D44" s="11" t="s">
        <v>10</v>
      </c>
    </row>
    <row r="45" spans="1:9" x14ac:dyDescent="0.25">
      <c r="A45" s="11" t="s">
        <v>61</v>
      </c>
      <c r="B45" s="11">
        <v>27</v>
      </c>
      <c r="C45" s="11">
        <v>25</v>
      </c>
      <c r="D45" s="11">
        <f>SUM(Tabla21[[#This Row],[Homes]:[Mulleres]])</f>
        <v>52</v>
      </c>
    </row>
    <row r="46" spans="1:9" x14ac:dyDescent="0.25">
      <c r="A46" s="11" t="s">
        <v>62</v>
      </c>
      <c r="B46" s="11">
        <v>119</v>
      </c>
      <c r="C46" s="11">
        <v>147</v>
      </c>
      <c r="D46" s="11">
        <f>SUM(Tabla21[[#This Row],[Homes]:[Mulleres]])</f>
        <v>266</v>
      </c>
    </row>
    <row r="47" spans="1:9" x14ac:dyDescent="0.25">
      <c r="A47" s="11" t="s">
        <v>63</v>
      </c>
      <c r="B47" s="11">
        <v>169</v>
      </c>
      <c r="C47" s="11">
        <v>334</v>
      </c>
      <c r="D47" s="11">
        <f>SUM(Tabla21[[#This Row],[Homes]:[Mulleres]])</f>
        <v>503</v>
      </c>
    </row>
    <row r="48" spans="1:9" x14ac:dyDescent="0.25">
      <c r="A48" s="11" t="s">
        <v>10</v>
      </c>
      <c r="B48" s="11">
        <f>SUBTOTAL(109,B45:B47)</f>
        <v>315</v>
      </c>
      <c r="C48" s="11">
        <f>SUBTOTAL(109,C45:C47)</f>
        <v>506</v>
      </c>
      <c r="D48" s="11">
        <f>SUM(Tabla21[[#This Row],[Homes]:[Mulleres]])</f>
        <v>821</v>
      </c>
    </row>
    <row r="52" spans="1:11" x14ac:dyDescent="0.25">
      <c r="A52" s="46" t="s">
        <v>64</v>
      </c>
      <c r="B52" s="34" t="s">
        <v>61</v>
      </c>
      <c r="C52" s="34"/>
      <c r="D52" s="34"/>
      <c r="E52" s="34" t="s">
        <v>62</v>
      </c>
      <c r="F52" s="34"/>
      <c r="G52" s="34"/>
      <c r="H52" s="34" t="s">
        <v>63</v>
      </c>
      <c r="I52" s="34"/>
      <c r="J52" s="34"/>
      <c r="K52" s="34" t="s">
        <v>10</v>
      </c>
    </row>
    <row r="53" spans="1:11" ht="26.25" customHeight="1" x14ac:dyDescent="0.25">
      <c r="A53" s="47"/>
      <c r="B53" s="22" t="s">
        <v>7</v>
      </c>
      <c r="C53" s="22" t="s">
        <v>8</v>
      </c>
      <c r="D53" s="22" t="s">
        <v>65</v>
      </c>
      <c r="E53" s="22" t="s">
        <v>7</v>
      </c>
      <c r="F53" s="22" t="s">
        <v>8</v>
      </c>
      <c r="G53" s="22" t="s">
        <v>10</v>
      </c>
      <c r="H53" s="22" t="s">
        <v>7</v>
      </c>
      <c r="I53" s="22" t="s">
        <v>8</v>
      </c>
      <c r="J53" s="22" t="s">
        <v>10</v>
      </c>
      <c r="K53" s="34"/>
    </row>
    <row r="54" spans="1:11" x14ac:dyDescent="0.25">
      <c r="A54" s="19" t="s">
        <v>23</v>
      </c>
      <c r="B54" s="19"/>
      <c r="C54" s="19"/>
      <c r="D54" s="19"/>
      <c r="E54" s="19"/>
      <c r="F54" s="19"/>
      <c r="G54" s="19"/>
      <c r="H54" s="19">
        <v>33</v>
      </c>
      <c r="I54" s="19">
        <v>36</v>
      </c>
      <c r="J54" s="19">
        <v>69</v>
      </c>
      <c r="K54" s="19">
        <v>69</v>
      </c>
    </row>
    <row r="55" spans="1:11" x14ac:dyDescent="0.25">
      <c r="A55" s="11" t="s">
        <v>25</v>
      </c>
      <c r="B55" s="11">
        <v>1</v>
      </c>
      <c r="D55" s="11">
        <v>1</v>
      </c>
      <c r="E55" s="11">
        <v>2</v>
      </c>
      <c r="F55" s="11">
        <v>2</v>
      </c>
      <c r="G55" s="11">
        <v>4</v>
      </c>
      <c r="H55" s="11">
        <v>41</v>
      </c>
      <c r="I55" s="11">
        <v>63</v>
      </c>
      <c r="J55" s="11">
        <v>103</v>
      </c>
      <c r="K55" s="11">
        <v>109</v>
      </c>
    </row>
    <row r="56" spans="1:11" x14ac:dyDescent="0.25">
      <c r="A56" s="19" t="s">
        <v>27</v>
      </c>
      <c r="B56" s="19">
        <v>7</v>
      </c>
      <c r="C56" s="19">
        <v>9</v>
      </c>
      <c r="D56" s="19">
        <v>16</v>
      </c>
      <c r="E56" s="19">
        <v>57</v>
      </c>
      <c r="F56" s="19">
        <v>77</v>
      </c>
      <c r="G56" s="19">
        <v>134</v>
      </c>
      <c r="H56" s="19">
        <v>35</v>
      </c>
      <c r="I56" s="19">
        <v>117</v>
      </c>
      <c r="J56" s="19">
        <v>152</v>
      </c>
      <c r="K56" s="19">
        <v>302</v>
      </c>
    </row>
    <row r="57" spans="1:11" x14ac:dyDescent="0.25">
      <c r="A57" s="11" t="s">
        <v>29</v>
      </c>
      <c r="B57" s="11">
        <v>13</v>
      </c>
      <c r="C57" s="11">
        <v>13</v>
      </c>
      <c r="D57" s="11">
        <v>26</v>
      </c>
      <c r="E57" s="11">
        <v>31</v>
      </c>
      <c r="F57" s="11">
        <v>56</v>
      </c>
      <c r="G57" s="11">
        <v>87</v>
      </c>
      <c r="H57" s="11">
        <v>31</v>
      </c>
      <c r="I57" s="11">
        <v>83</v>
      </c>
      <c r="J57" s="11">
        <v>114</v>
      </c>
      <c r="K57" s="11">
        <v>227</v>
      </c>
    </row>
    <row r="58" spans="1:11" x14ac:dyDescent="0.25">
      <c r="A58" s="19" t="s">
        <v>10</v>
      </c>
      <c r="B58" s="19">
        <v>21</v>
      </c>
      <c r="C58" s="19">
        <v>22</v>
      </c>
      <c r="D58" s="19">
        <v>43</v>
      </c>
      <c r="E58" s="19">
        <v>90</v>
      </c>
      <c r="F58" s="19">
        <v>135</v>
      </c>
      <c r="G58" s="19">
        <v>225</v>
      </c>
      <c r="H58" s="19">
        <v>140</v>
      </c>
      <c r="I58" s="19">
        <v>299</v>
      </c>
      <c r="J58" s="19">
        <v>438</v>
      </c>
      <c r="K58" s="19">
        <v>707</v>
      </c>
    </row>
    <row r="61" spans="1:11" x14ac:dyDescent="0.25">
      <c r="A61" s="35" t="s">
        <v>66</v>
      </c>
      <c r="B61" s="34" t="s">
        <v>61</v>
      </c>
      <c r="C61" s="34"/>
      <c r="D61" s="34"/>
      <c r="E61" s="34" t="s">
        <v>62</v>
      </c>
      <c r="F61" s="34"/>
      <c r="G61" s="34"/>
      <c r="H61" s="34" t="s">
        <v>63</v>
      </c>
      <c r="I61" s="34"/>
      <c r="J61" s="34"/>
      <c r="K61" s="34" t="s">
        <v>10</v>
      </c>
    </row>
    <row r="62" spans="1:11" x14ac:dyDescent="0.25">
      <c r="A62" s="36"/>
      <c r="B62" s="31" t="s">
        <v>7</v>
      </c>
      <c r="C62" s="31" t="s">
        <v>8</v>
      </c>
      <c r="D62" s="31" t="s">
        <v>10</v>
      </c>
      <c r="E62" s="31" t="s">
        <v>7</v>
      </c>
      <c r="F62" s="31" t="s">
        <v>8</v>
      </c>
      <c r="G62" s="31" t="s">
        <v>10</v>
      </c>
      <c r="H62" s="31" t="s">
        <v>7</v>
      </c>
      <c r="I62" s="31" t="s">
        <v>8</v>
      </c>
      <c r="J62" s="31" t="s">
        <v>10</v>
      </c>
      <c r="K62" s="34"/>
    </row>
    <row r="63" spans="1:11" x14ac:dyDescent="0.25">
      <c r="A63" s="19" t="s">
        <v>24</v>
      </c>
      <c r="B63" s="19"/>
      <c r="C63" s="19"/>
      <c r="D63" s="19"/>
      <c r="E63" s="19"/>
      <c r="F63" s="19"/>
      <c r="G63" s="19"/>
      <c r="H63" s="19">
        <v>8</v>
      </c>
      <c r="I63" s="19">
        <v>13</v>
      </c>
      <c r="J63" s="19">
        <v>21</v>
      </c>
      <c r="K63" s="19">
        <v>21</v>
      </c>
    </row>
    <row r="64" spans="1:11" x14ac:dyDescent="0.25">
      <c r="A64" s="11" t="s">
        <v>26</v>
      </c>
      <c r="I64" s="11">
        <v>1</v>
      </c>
      <c r="J64" s="11">
        <v>1</v>
      </c>
      <c r="K64" s="11">
        <v>1</v>
      </c>
    </row>
    <row r="65" spans="1:11" x14ac:dyDescent="0.25">
      <c r="A65" s="19" t="s">
        <v>28</v>
      </c>
      <c r="B65" s="19">
        <v>1</v>
      </c>
      <c r="C65" s="19"/>
      <c r="D65" s="19">
        <v>1</v>
      </c>
      <c r="E65" s="19">
        <v>15</v>
      </c>
      <c r="F65" s="19">
        <v>2</v>
      </c>
      <c r="G65" s="19">
        <v>17</v>
      </c>
      <c r="H65" s="19">
        <v>12</v>
      </c>
      <c r="I65" s="19">
        <v>17</v>
      </c>
      <c r="J65" s="19">
        <v>29</v>
      </c>
      <c r="K65" s="19">
        <v>47</v>
      </c>
    </row>
    <row r="66" spans="1:11" x14ac:dyDescent="0.25">
      <c r="A66" s="11" t="s">
        <v>30</v>
      </c>
      <c r="B66" s="11">
        <v>5</v>
      </c>
      <c r="C66" s="11">
        <v>3</v>
      </c>
      <c r="D66" s="11">
        <v>8</v>
      </c>
      <c r="E66" s="11">
        <v>14</v>
      </c>
      <c r="F66" s="11">
        <v>10</v>
      </c>
      <c r="G66" s="11">
        <v>24</v>
      </c>
      <c r="H66" s="11">
        <v>9</v>
      </c>
      <c r="I66" s="11">
        <v>4</v>
      </c>
      <c r="J66" s="11">
        <v>13</v>
      </c>
      <c r="K66" s="11">
        <v>45</v>
      </c>
    </row>
    <row r="67" spans="1:11" x14ac:dyDescent="0.25">
      <c r="A67" s="19" t="s">
        <v>10</v>
      </c>
      <c r="B67" s="19">
        <v>6</v>
      </c>
      <c r="C67" s="19">
        <v>3</v>
      </c>
      <c r="D67" s="19">
        <v>9</v>
      </c>
      <c r="E67" s="19">
        <v>29</v>
      </c>
      <c r="F67" s="19">
        <v>12</v>
      </c>
      <c r="G67" s="19">
        <v>41</v>
      </c>
      <c r="H67" s="19">
        <v>29</v>
      </c>
      <c r="I67" s="19">
        <v>34</v>
      </c>
      <c r="J67" s="19">
        <v>63</v>
      </c>
      <c r="K67" s="19">
        <v>114</v>
      </c>
    </row>
  </sheetData>
  <mergeCells count="29">
    <mergeCell ref="L1:O1"/>
    <mergeCell ref="A17:A18"/>
    <mergeCell ref="B17:C17"/>
    <mergeCell ref="D17:F17"/>
    <mergeCell ref="G17:I17"/>
    <mergeCell ref="J17:L17"/>
    <mergeCell ref="M17:O17"/>
    <mergeCell ref="P17:P18"/>
    <mergeCell ref="A26:A27"/>
    <mergeCell ref="B26:D26"/>
    <mergeCell ref="E26:G26"/>
    <mergeCell ref="H26:J26"/>
    <mergeCell ref="K26:L26"/>
    <mergeCell ref="M26:M27"/>
    <mergeCell ref="A35:A36"/>
    <mergeCell ref="B35:D35"/>
    <mergeCell ref="E35:F35"/>
    <mergeCell ref="G35:H35"/>
    <mergeCell ref="I35:I36"/>
    <mergeCell ref="K52:K53"/>
    <mergeCell ref="A61:A62"/>
    <mergeCell ref="B61:D61"/>
    <mergeCell ref="E61:G61"/>
    <mergeCell ref="H61:J61"/>
    <mergeCell ref="K61:K62"/>
    <mergeCell ref="A52:A53"/>
    <mergeCell ref="B52:D52"/>
    <mergeCell ref="E52:G52"/>
    <mergeCell ref="H52:J52"/>
  </mergeCells>
  <pageMargins left="0.7" right="0.7" top="0.75" bottom="0.75" header="0.3" footer="0.3"/>
  <ignoredErrors>
    <ignoredError sqref="A28:A31" numberStoredAsText="1"/>
  </ignoredErrors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7886-16A3-406C-ABF7-B56DEDEE55DA}">
  <dimension ref="A1:IS103"/>
  <sheetViews>
    <sheetView workbookViewId="0">
      <selection activeCell="G4" sqref="G4"/>
    </sheetView>
  </sheetViews>
  <sheetFormatPr baseColWidth="10" defaultRowHeight="15" x14ac:dyDescent="0.25"/>
  <cols>
    <col min="1" max="1" width="37.42578125" style="11" customWidth="1"/>
    <col min="2" max="3" width="11.42578125" style="11"/>
    <col min="4" max="4" width="14.7109375" style="11" customWidth="1"/>
    <col min="5" max="6" width="11.42578125" style="11"/>
    <col min="7" max="7" width="17.42578125" style="11" customWidth="1"/>
    <col min="8" max="9" width="11.42578125" style="11"/>
    <col min="10" max="10" width="14.7109375" style="11" customWidth="1"/>
    <col min="11" max="12" width="11.42578125" style="11"/>
    <col min="13" max="13" width="23.42578125" style="11" customWidth="1"/>
    <col min="14" max="15" width="11.42578125" style="11"/>
    <col min="16" max="16" width="14.7109375" style="11" customWidth="1"/>
    <col min="17" max="16384" width="11.42578125" style="11"/>
  </cols>
  <sheetData>
    <row r="1" spans="1:253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33" t="s">
        <v>0</v>
      </c>
      <c r="M1" s="33"/>
      <c r="N1" s="33"/>
      <c r="O1" s="33"/>
      <c r="P1" s="2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s="7" customFormat="1" ht="12.75" x14ac:dyDescent="0.2"/>
    <row r="3" spans="1:253" s="7" customFormat="1" ht="15.75" x14ac:dyDescent="0.25">
      <c r="A3" s="8" t="s">
        <v>1</v>
      </c>
    </row>
    <row r="4" spans="1:253" s="7" customFormat="1" ht="15.75" x14ac:dyDescent="0.25">
      <c r="A4" s="8" t="s">
        <v>2</v>
      </c>
    </row>
    <row r="5" spans="1:253" s="7" customFormat="1" ht="15.75" x14ac:dyDescent="0.25">
      <c r="A5" s="8" t="s">
        <v>3</v>
      </c>
    </row>
    <row r="6" spans="1:253" s="7" customFormat="1" ht="15.75" x14ac:dyDescent="0.25">
      <c r="A6" s="8" t="s">
        <v>4</v>
      </c>
    </row>
    <row r="7" spans="1:253" s="7" customFormat="1" ht="12.75" x14ac:dyDescent="0.2">
      <c r="J7" s="9"/>
      <c r="K7" s="9"/>
      <c r="L7" s="10"/>
    </row>
    <row r="10" spans="1:253" x14ac:dyDescent="0.25">
      <c r="A10" s="11" t="s">
        <v>67</v>
      </c>
      <c r="B10" s="11" t="s">
        <v>7</v>
      </c>
      <c r="C10" s="11" t="s">
        <v>8</v>
      </c>
      <c r="D10" s="11" t="s">
        <v>10</v>
      </c>
    </row>
    <row r="11" spans="1:253" x14ac:dyDescent="0.25">
      <c r="A11" s="11" t="s">
        <v>68</v>
      </c>
      <c r="B11" s="11">
        <v>47</v>
      </c>
      <c r="C11" s="11">
        <v>63</v>
      </c>
      <c r="D11" s="11">
        <f>SUM(Tabla14[[#This Row],[Homes]:[Mulleres]])</f>
        <v>110</v>
      </c>
    </row>
    <row r="12" spans="1:253" x14ac:dyDescent="0.25">
      <c r="A12" s="11" t="s">
        <v>69</v>
      </c>
      <c r="B12" s="11">
        <v>43</v>
      </c>
      <c r="C12" s="11">
        <v>51</v>
      </c>
      <c r="D12" s="11">
        <f>SUM(Tabla14[[#This Row],[Homes]:[Mulleres]])</f>
        <v>94</v>
      </c>
    </row>
    <row r="13" spans="1:253" x14ac:dyDescent="0.25">
      <c r="A13" s="11" t="s">
        <v>70</v>
      </c>
      <c r="B13" s="11">
        <v>225</v>
      </c>
      <c r="C13" s="11">
        <v>392</v>
      </c>
      <c r="D13" s="11">
        <f>SUM(Tabla14[[#This Row],[Homes]:[Mulleres]])</f>
        <v>617</v>
      </c>
    </row>
    <row r="14" spans="1:253" x14ac:dyDescent="0.25">
      <c r="A14" s="11" t="s">
        <v>10</v>
      </c>
      <c r="B14" s="11">
        <f>SUBTOTAL(109,B11:B13)</f>
        <v>315</v>
      </c>
      <c r="C14" s="11">
        <f>SUBTOTAL(109,C11:C13)</f>
        <v>506</v>
      </c>
      <c r="D14" s="11">
        <f>SUM(Tabla14[[#This Row],[Homes]:[Mulleres]])</f>
        <v>821</v>
      </c>
    </row>
    <row r="18" spans="1:11" x14ac:dyDescent="0.25">
      <c r="A18" s="35" t="s">
        <v>71</v>
      </c>
      <c r="B18" s="34" t="s">
        <v>68</v>
      </c>
      <c r="C18" s="34"/>
      <c r="D18" s="34"/>
      <c r="E18" s="34" t="s">
        <v>69</v>
      </c>
      <c r="F18" s="34"/>
      <c r="G18" s="34"/>
      <c r="H18" s="53" t="s">
        <v>70</v>
      </c>
      <c r="I18" s="53"/>
      <c r="J18" s="53" t="s">
        <v>72</v>
      </c>
      <c r="K18" s="34" t="s">
        <v>10</v>
      </c>
    </row>
    <row r="19" spans="1:11" ht="29.25" customHeight="1" x14ac:dyDescent="0.25">
      <c r="A19" s="36"/>
      <c r="B19" s="22" t="s">
        <v>7</v>
      </c>
      <c r="C19" s="22" t="s">
        <v>8</v>
      </c>
      <c r="D19" s="22" t="s">
        <v>65</v>
      </c>
      <c r="E19" s="22" t="s">
        <v>7</v>
      </c>
      <c r="F19" s="22" t="s">
        <v>8</v>
      </c>
      <c r="G19" s="22" t="s">
        <v>10</v>
      </c>
      <c r="H19" s="22" t="s">
        <v>7</v>
      </c>
      <c r="I19" s="22" t="s">
        <v>8</v>
      </c>
      <c r="J19" s="22" t="s">
        <v>10</v>
      </c>
      <c r="K19" s="34"/>
    </row>
    <row r="20" spans="1:11" x14ac:dyDescent="0.25">
      <c r="A20" s="19" t="s">
        <v>23</v>
      </c>
      <c r="B20" s="19"/>
      <c r="C20" s="19">
        <v>4</v>
      </c>
      <c r="D20" s="19">
        <v>4</v>
      </c>
      <c r="E20" s="19"/>
      <c r="F20" s="19">
        <v>1</v>
      </c>
      <c r="G20" s="19">
        <v>1</v>
      </c>
      <c r="H20" s="19">
        <v>33</v>
      </c>
      <c r="I20" s="19">
        <v>31</v>
      </c>
      <c r="J20" s="19">
        <v>64</v>
      </c>
      <c r="K20" s="19">
        <v>69</v>
      </c>
    </row>
    <row r="21" spans="1:11" x14ac:dyDescent="0.25">
      <c r="A21" s="11" t="s">
        <v>25</v>
      </c>
      <c r="B21" s="11">
        <v>7</v>
      </c>
      <c r="C21" s="11">
        <v>10</v>
      </c>
      <c r="D21" s="11">
        <v>17</v>
      </c>
      <c r="E21" s="11">
        <v>8</v>
      </c>
      <c r="F21" s="11">
        <v>6</v>
      </c>
      <c r="G21" s="11">
        <v>14</v>
      </c>
      <c r="H21" s="11">
        <v>29</v>
      </c>
      <c r="I21" s="11">
        <v>49</v>
      </c>
      <c r="J21" s="11">
        <v>77</v>
      </c>
      <c r="K21" s="11">
        <v>109</v>
      </c>
    </row>
    <row r="22" spans="1:11" x14ac:dyDescent="0.25">
      <c r="A22" s="19" t="s">
        <v>27</v>
      </c>
      <c r="B22" s="19">
        <v>13</v>
      </c>
      <c r="C22" s="19">
        <v>38</v>
      </c>
      <c r="D22" s="19">
        <v>51</v>
      </c>
      <c r="E22" s="19">
        <v>17</v>
      </c>
      <c r="F22" s="19">
        <v>23</v>
      </c>
      <c r="G22" s="19">
        <v>40</v>
      </c>
      <c r="H22" s="19">
        <v>69</v>
      </c>
      <c r="I22" s="19">
        <v>142</v>
      </c>
      <c r="J22" s="19">
        <v>211</v>
      </c>
      <c r="K22" s="19">
        <v>302</v>
      </c>
    </row>
    <row r="23" spans="1:11" x14ac:dyDescent="0.25">
      <c r="A23" s="11" t="s">
        <v>29</v>
      </c>
      <c r="B23" s="11">
        <v>7</v>
      </c>
      <c r="C23" s="11">
        <v>1</v>
      </c>
      <c r="D23" s="11">
        <v>8</v>
      </c>
      <c r="E23" s="11">
        <v>11</v>
      </c>
      <c r="F23" s="11">
        <v>16</v>
      </c>
      <c r="G23" s="11">
        <v>27</v>
      </c>
      <c r="H23" s="11">
        <v>57</v>
      </c>
      <c r="I23" s="11">
        <v>135</v>
      </c>
      <c r="J23" s="11">
        <v>192</v>
      </c>
      <c r="K23" s="11">
        <v>227</v>
      </c>
    </row>
    <row r="24" spans="1:11" x14ac:dyDescent="0.25">
      <c r="A24" s="32" t="s">
        <v>10</v>
      </c>
      <c r="B24" s="32">
        <v>27</v>
      </c>
      <c r="C24" s="32">
        <v>53</v>
      </c>
      <c r="D24" s="32">
        <v>80</v>
      </c>
      <c r="E24" s="32">
        <v>36</v>
      </c>
      <c r="F24" s="32">
        <v>46</v>
      </c>
      <c r="G24" s="32">
        <v>82</v>
      </c>
      <c r="H24" s="32">
        <v>188</v>
      </c>
      <c r="I24" s="32">
        <v>357</v>
      </c>
      <c r="J24" s="32">
        <v>544</v>
      </c>
      <c r="K24" s="32">
        <v>707</v>
      </c>
    </row>
    <row r="28" spans="1:11" x14ac:dyDescent="0.25">
      <c r="A28" s="35" t="s">
        <v>73</v>
      </c>
      <c r="B28" s="34" t="s">
        <v>68</v>
      </c>
      <c r="C28" s="34"/>
      <c r="D28" s="34"/>
      <c r="E28" s="34" t="s">
        <v>69</v>
      </c>
      <c r="F28" s="34"/>
      <c r="G28" s="34"/>
      <c r="H28" s="34" t="s">
        <v>70</v>
      </c>
      <c r="I28" s="34"/>
      <c r="J28" s="34"/>
      <c r="K28" s="34" t="s">
        <v>10</v>
      </c>
    </row>
    <row r="29" spans="1:11" x14ac:dyDescent="0.25">
      <c r="A29" s="36"/>
      <c r="B29" s="31" t="s">
        <v>7</v>
      </c>
      <c r="C29" s="31" t="s">
        <v>8</v>
      </c>
      <c r="D29" s="31" t="s">
        <v>10</v>
      </c>
      <c r="E29" s="31" t="s">
        <v>7</v>
      </c>
      <c r="F29" s="31" t="s">
        <v>8</v>
      </c>
      <c r="G29" s="31" t="s">
        <v>10</v>
      </c>
      <c r="H29" s="31" t="s">
        <v>7</v>
      </c>
      <c r="I29" s="31" t="s">
        <v>8</v>
      </c>
      <c r="J29" s="31" t="s">
        <v>10</v>
      </c>
      <c r="K29" s="34"/>
    </row>
    <row r="30" spans="1:11" x14ac:dyDescent="0.25">
      <c r="A30" s="19" t="s">
        <v>24</v>
      </c>
      <c r="B30" s="19"/>
      <c r="C30" s="19"/>
      <c r="D30" s="19"/>
      <c r="E30" s="19"/>
      <c r="F30" s="19"/>
      <c r="G30" s="19"/>
      <c r="H30" s="19">
        <v>8</v>
      </c>
      <c r="I30" s="19">
        <v>13</v>
      </c>
      <c r="J30" s="19">
        <v>21</v>
      </c>
      <c r="K30" s="19">
        <v>21</v>
      </c>
    </row>
    <row r="31" spans="1:11" x14ac:dyDescent="0.25">
      <c r="A31" s="11" t="s">
        <v>26</v>
      </c>
      <c r="I31" s="11">
        <v>1</v>
      </c>
      <c r="J31" s="11">
        <v>1</v>
      </c>
      <c r="K31" s="11">
        <v>1</v>
      </c>
    </row>
    <row r="32" spans="1:11" x14ac:dyDescent="0.25">
      <c r="A32" s="19" t="s">
        <v>28</v>
      </c>
      <c r="B32" s="19">
        <v>6</v>
      </c>
      <c r="C32" s="19">
        <v>4</v>
      </c>
      <c r="D32" s="19">
        <v>10</v>
      </c>
      <c r="E32" s="19">
        <v>4</v>
      </c>
      <c r="F32" s="19">
        <v>3</v>
      </c>
      <c r="G32" s="19">
        <v>7</v>
      </c>
      <c r="H32" s="19">
        <v>18</v>
      </c>
      <c r="I32" s="19">
        <v>12</v>
      </c>
      <c r="J32" s="19">
        <v>30</v>
      </c>
      <c r="K32" s="19">
        <v>47</v>
      </c>
    </row>
    <row r="33" spans="1:16" x14ac:dyDescent="0.25">
      <c r="A33" s="11" t="s">
        <v>30</v>
      </c>
      <c r="B33" s="11">
        <v>14</v>
      </c>
      <c r="C33" s="11">
        <v>6</v>
      </c>
      <c r="D33" s="11">
        <v>20</v>
      </c>
      <c r="E33" s="11">
        <v>3</v>
      </c>
      <c r="F33" s="11">
        <v>2</v>
      </c>
      <c r="G33" s="11">
        <v>5</v>
      </c>
      <c r="H33" s="11">
        <v>11</v>
      </c>
      <c r="I33" s="11">
        <v>9</v>
      </c>
      <c r="J33" s="11">
        <v>20</v>
      </c>
      <c r="K33" s="11">
        <v>45</v>
      </c>
    </row>
    <row r="34" spans="1:16" x14ac:dyDescent="0.25">
      <c r="A34" s="19" t="s">
        <v>10</v>
      </c>
      <c r="B34" s="19">
        <v>20</v>
      </c>
      <c r="C34" s="19">
        <v>10</v>
      </c>
      <c r="D34" s="19">
        <v>30</v>
      </c>
      <c r="E34" s="19">
        <v>7</v>
      </c>
      <c r="F34" s="19">
        <v>5</v>
      </c>
      <c r="G34" s="19">
        <v>12</v>
      </c>
      <c r="H34" s="19">
        <v>37</v>
      </c>
      <c r="I34" s="19">
        <v>35</v>
      </c>
      <c r="J34" s="19">
        <v>71</v>
      </c>
      <c r="K34" s="19">
        <v>114</v>
      </c>
    </row>
    <row r="38" spans="1:16" x14ac:dyDescent="0.25">
      <c r="A38" s="11" t="s">
        <v>74</v>
      </c>
      <c r="B38" s="11" t="s">
        <v>7</v>
      </c>
      <c r="C38" s="11" t="s">
        <v>8</v>
      </c>
      <c r="D38" s="11" t="s">
        <v>10</v>
      </c>
      <c r="G38" s="11" t="s">
        <v>75</v>
      </c>
      <c r="H38" s="11" t="s">
        <v>7</v>
      </c>
      <c r="I38" s="11" t="s">
        <v>8</v>
      </c>
      <c r="J38" s="11" t="s">
        <v>76</v>
      </c>
      <c r="M38" s="11" t="s">
        <v>77</v>
      </c>
      <c r="N38" s="11" t="s">
        <v>7</v>
      </c>
      <c r="O38" s="11" t="s">
        <v>8</v>
      </c>
      <c r="P38" s="11" t="s">
        <v>10</v>
      </c>
    </row>
    <row r="39" spans="1:16" x14ac:dyDescent="0.25">
      <c r="A39" s="11" t="s">
        <v>78</v>
      </c>
      <c r="G39" s="11" t="s">
        <v>79</v>
      </c>
      <c r="M39" s="11" t="s">
        <v>80</v>
      </c>
    </row>
    <row r="40" spans="1:16" x14ac:dyDescent="0.25">
      <c r="A40" s="11" t="s">
        <v>15</v>
      </c>
      <c r="B40" s="11">
        <v>4</v>
      </c>
      <c r="C40" s="11">
        <v>10</v>
      </c>
      <c r="D40" s="11">
        <v>14</v>
      </c>
      <c r="G40" s="11" t="s">
        <v>15</v>
      </c>
      <c r="H40" s="11">
        <v>3</v>
      </c>
      <c r="I40" s="11">
        <v>11</v>
      </c>
      <c r="J40" s="11">
        <v>14</v>
      </c>
      <c r="M40" s="11" t="s">
        <v>15</v>
      </c>
      <c r="N40" s="11">
        <v>3</v>
      </c>
      <c r="O40" s="11">
        <v>4</v>
      </c>
      <c r="P40" s="11">
        <v>7</v>
      </c>
    </row>
    <row r="41" spans="1:16" x14ac:dyDescent="0.25">
      <c r="A41" s="11" t="s">
        <v>16</v>
      </c>
      <c r="B41" s="11">
        <v>4</v>
      </c>
      <c r="C41" s="11">
        <v>4</v>
      </c>
      <c r="D41" s="11">
        <v>8</v>
      </c>
      <c r="G41" s="11" t="s">
        <v>16</v>
      </c>
      <c r="H41" s="11">
        <v>1</v>
      </c>
      <c r="I41" s="11">
        <v>3</v>
      </c>
      <c r="J41" s="11">
        <v>4</v>
      </c>
      <c r="M41" s="11" t="s">
        <v>16</v>
      </c>
      <c r="O41" s="11">
        <v>1</v>
      </c>
      <c r="P41" s="11">
        <v>1</v>
      </c>
    </row>
    <row r="42" spans="1:16" x14ac:dyDescent="0.25">
      <c r="A42" s="11" t="s">
        <v>81</v>
      </c>
      <c r="G42" s="11" t="s">
        <v>82</v>
      </c>
      <c r="M42" s="11" t="s">
        <v>83</v>
      </c>
    </row>
    <row r="43" spans="1:16" x14ac:dyDescent="0.25">
      <c r="A43" s="11" t="s">
        <v>15</v>
      </c>
      <c r="C43" s="11">
        <v>2</v>
      </c>
      <c r="D43" s="11">
        <v>2</v>
      </c>
      <c r="G43" s="11" t="s">
        <v>15</v>
      </c>
      <c r="H43" s="11">
        <v>1</v>
      </c>
      <c r="J43" s="11">
        <v>1</v>
      </c>
      <c r="M43" s="11" t="s">
        <v>15</v>
      </c>
      <c r="N43" s="11">
        <v>22</v>
      </c>
      <c r="O43" s="11">
        <v>42</v>
      </c>
      <c r="P43" s="11">
        <v>64</v>
      </c>
    </row>
    <row r="44" spans="1:16" x14ac:dyDescent="0.25">
      <c r="A44" s="11" t="s">
        <v>84</v>
      </c>
      <c r="G44" s="11" t="s">
        <v>85</v>
      </c>
      <c r="M44" s="11" t="s">
        <v>16</v>
      </c>
      <c r="N44" s="11">
        <v>3</v>
      </c>
      <c r="O44" s="11">
        <v>6</v>
      </c>
      <c r="P44" s="11">
        <v>9</v>
      </c>
    </row>
    <row r="45" spans="1:16" x14ac:dyDescent="0.25">
      <c r="A45" s="11" t="s">
        <v>15</v>
      </c>
      <c r="C45" s="11">
        <v>1</v>
      </c>
      <c r="D45" s="11">
        <v>1</v>
      </c>
      <c r="G45" s="11" t="s">
        <v>15</v>
      </c>
      <c r="H45" s="11">
        <v>11</v>
      </c>
      <c r="I45" s="11">
        <v>25</v>
      </c>
      <c r="J45" s="11">
        <v>36</v>
      </c>
      <c r="M45" s="11" t="s">
        <v>86</v>
      </c>
    </row>
    <row r="46" spans="1:16" x14ac:dyDescent="0.25">
      <c r="A46" s="11" t="s">
        <v>87</v>
      </c>
      <c r="G46" s="11" t="s">
        <v>16</v>
      </c>
      <c r="H46" s="11">
        <v>1</v>
      </c>
      <c r="J46" s="11">
        <v>1</v>
      </c>
      <c r="M46" s="11" t="s">
        <v>15</v>
      </c>
      <c r="N46" s="11">
        <v>12</v>
      </c>
      <c r="O46" s="11">
        <v>10</v>
      </c>
      <c r="P46" s="11">
        <v>22</v>
      </c>
    </row>
    <row r="47" spans="1:16" x14ac:dyDescent="0.25">
      <c r="A47" s="11" t="s">
        <v>15</v>
      </c>
      <c r="B47" s="11">
        <v>2</v>
      </c>
      <c r="D47" s="11">
        <v>2</v>
      </c>
      <c r="G47" s="11" t="s">
        <v>88</v>
      </c>
      <c r="M47" s="11" t="s">
        <v>16</v>
      </c>
      <c r="N47" s="11">
        <v>3</v>
      </c>
      <c r="O47" s="11">
        <v>2</v>
      </c>
      <c r="P47" s="11">
        <v>5</v>
      </c>
    </row>
    <row r="48" spans="1:16" x14ac:dyDescent="0.25">
      <c r="A48" s="11" t="s">
        <v>16</v>
      </c>
      <c r="B48" s="11">
        <v>1</v>
      </c>
      <c r="D48" s="11">
        <v>1</v>
      </c>
      <c r="G48" s="11" t="s">
        <v>15</v>
      </c>
      <c r="H48" s="11">
        <v>3</v>
      </c>
      <c r="I48" s="11">
        <v>1</v>
      </c>
      <c r="J48" s="11">
        <v>4</v>
      </c>
      <c r="M48" s="11" t="s">
        <v>89</v>
      </c>
    </row>
    <row r="49" spans="1:16" x14ac:dyDescent="0.25">
      <c r="A49" s="11" t="s">
        <v>90</v>
      </c>
      <c r="G49" s="11" t="s">
        <v>16</v>
      </c>
      <c r="I49" s="11">
        <v>1</v>
      </c>
      <c r="J49" s="11">
        <v>1</v>
      </c>
      <c r="M49" s="11" t="s">
        <v>15</v>
      </c>
      <c r="O49" s="11">
        <v>4</v>
      </c>
      <c r="P49" s="11">
        <v>4</v>
      </c>
    </row>
    <row r="50" spans="1:16" x14ac:dyDescent="0.25">
      <c r="A50" s="11" t="s">
        <v>15</v>
      </c>
      <c r="B50" s="11">
        <v>2</v>
      </c>
      <c r="D50" s="11">
        <v>2</v>
      </c>
      <c r="G50" s="11" t="s">
        <v>91</v>
      </c>
      <c r="M50" s="11" t="s">
        <v>16</v>
      </c>
      <c r="N50" s="11">
        <v>1</v>
      </c>
      <c r="O50" s="11">
        <v>3</v>
      </c>
      <c r="P50" s="11">
        <v>4</v>
      </c>
    </row>
    <row r="51" spans="1:16" x14ac:dyDescent="0.25">
      <c r="A51" s="11" t="s">
        <v>16</v>
      </c>
      <c r="B51" s="11">
        <v>4</v>
      </c>
      <c r="C51" s="11">
        <v>3</v>
      </c>
      <c r="D51" s="11">
        <v>7</v>
      </c>
      <c r="G51" s="11" t="s">
        <v>15</v>
      </c>
      <c r="H51" s="11">
        <v>6</v>
      </c>
      <c r="I51" s="11">
        <v>5</v>
      </c>
      <c r="J51" s="11">
        <v>11</v>
      </c>
      <c r="M51" s="11" t="s">
        <v>92</v>
      </c>
    </row>
    <row r="52" spans="1:16" x14ac:dyDescent="0.25">
      <c r="A52" s="11" t="s">
        <v>93</v>
      </c>
      <c r="G52" s="11" t="s">
        <v>16</v>
      </c>
      <c r="H52" s="11">
        <v>3</v>
      </c>
      <c r="J52" s="11">
        <v>3</v>
      </c>
      <c r="M52" s="11" t="s">
        <v>14</v>
      </c>
      <c r="N52" s="11">
        <v>1</v>
      </c>
      <c r="P52" s="11">
        <v>1</v>
      </c>
    </row>
    <row r="53" spans="1:16" x14ac:dyDescent="0.25">
      <c r="A53" s="11" t="s">
        <v>15</v>
      </c>
      <c r="C53" s="11">
        <v>2</v>
      </c>
      <c r="D53" s="11">
        <v>2</v>
      </c>
      <c r="G53" s="11" t="s">
        <v>94</v>
      </c>
      <c r="M53" s="11" t="s">
        <v>95</v>
      </c>
    </row>
    <row r="54" spans="1:16" x14ac:dyDescent="0.25">
      <c r="A54" s="11" t="s">
        <v>96</v>
      </c>
      <c r="G54" s="11" t="s">
        <v>15</v>
      </c>
      <c r="H54" s="11">
        <v>8</v>
      </c>
      <c r="I54" s="11">
        <v>1</v>
      </c>
      <c r="J54" s="11">
        <v>9</v>
      </c>
      <c r="M54" s="11" t="s">
        <v>15</v>
      </c>
      <c r="N54" s="11">
        <v>13</v>
      </c>
      <c r="O54" s="11">
        <v>16</v>
      </c>
      <c r="P54" s="11">
        <v>29</v>
      </c>
    </row>
    <row r="55" spans="1:16" x14ac:dyDescent="0.25">
      <c r="A55" s="11" t="s">
        <v>15</v>
      </c>
      <c r="C55" s="11">
        <v>2</v>
      </c>
      <c r="D55" s="11">
        <v>2</v>
      </c>
      <c r="G55" s="11" t="s">
        <v>97</v>
      </c>
      <c r="M55" s="11" t="s">
        <v>16</v>
      </c>
      <c r="N55" s="11">
        <v>4</v>
      </c>
      <c r="O55" s="11">
        <v>1</v>
      </c>
      <c r="P55" s="11">
        <v>5</v>
      </c>
    </row>
    <row r="56" spans="1:16" x14ac:dyDescent="0.25">
      <c r="A56" s="11" t="s">
        <v>16</v>
      </c>
      <c r="B56" s="11">
        <v>5</v>
      </c>
      <c r="C56" s="11">
        <v>1</v>
      </c>
      <c r="D56" s="11">
        <v>6</v>
      </c>
      <c r="G56" s="11" t="s">
        <v>15</v>
      </c>
      <c r="I56" s="11">
        <v>1</v>
      </c>
      <c r="J56" s="11">
        <v>1</v>
      </c>
      <c r="M56" s="11" t="s">
        <v>98</v>
      </c>
    </row>
    <row r="57" spans="1:16" x14ac:dyDescent="0.25">
      <c r="A57" s="11" t="s">
        <v>99</v>
      </c>
      <c r="G57" s="11" t="s">
        <v>16</v>
      </c>
      <c r="H57" s="11">
        <v>1</v>
      </c>
      <c r="J57" s="11">
        <v>1</v>
      </c>
      <c r="M57" s="11" t="s">
        <v>14</v>
      </c>
      <c r="N57" s="11">
        <v>3</v>
      </c>
      <c r="O57" s="11">
        <v>4</v>
      </c>
      <c r="P57" s="11">
        <v>7</v>
      </c>
    </row>
    <row r="58" spans="1:16" x14ac:dyDescent="0.25">
      <c r="A58" s="11" t="s">
        <v>15</v>
      </c>
      <c r="B58" s="11">
        <v>3</v>
      </c>
      <c r="C58" s="11">
        <v>2</v>
      </c>
      <c r="D58" s="11">
        <v>5</v>
      </c>
      <c r="G58" s="11" t="s">
        <v>100</v>
      </c>
      <c r="M58" s="11" t="s">
        <v>15</v>
      </c>
      <c r="N58" s="11">
        <v>43</v>
      </c>
      <c r="O58" s="11">
        <v>94</v>
      </c>
      <c r="P58" s="11">
        <v>137</v>
      </c>
    </row>
    <row r="59" spans="1:16" x14ac:dyDescent="0.25">
      <c r="A59" s="11" t="s">
        <v>16</v>
      </c>
      <c r="C59" s="11">
        <v>1</v>
      </c>
      <c r="D59" s="11">
        <v>1</v>
      </c>
      <c r="G59" s="11" t="s">
        <v>15</v>
      </c>
      <c r="H59" s="11">
        <v>3</v>
      </c>
      <c r="J59" s="11">
        <v>3</v>
      </c>
      <c r="M59" s="11" t="s">
        <v>16</v>
      </c>
      <c r="N59" s="11">
        <v>6</v>
      </c>
      <c r="O59" s="11">
        <v>4</v>
      </c>
      <c r="P59" s="11">
        <v>10</v>
      </c>
    </row>
    <row r="60" spans="1:16" x14ac:dyDescent="0.25">
      <c r="A60" s="11" t="s">
        <v>101</v>
      </c>
      <c r="G60" s="11" t="s">
        <v>102</v>
      </c>
      <c r="M60" s="11" t="s">
        <v>103</v>
      </c>
    </row>
    <row r="61" spans="1:16" x14ac:dyDescent="0.25">
      <c r="A61" s="11" t="s">
        <v>15</v>
      </c>
      <c r="B61" s="11">
        <v>2</v>
      </c>
      <c r="C61" s="11">
        <v>3</v>
      </c>
      <c r="D61" s="11">
        <v>5</v>
      </c>
      <c r="G61" s="11" t="s">
        <v>15</v>
      </c>
      <c r="H61" s="11">
        <v>1</v>
      </c>
      <c r="I61" s="11">
        <v>2</v>
      </c>
      <c r="J61" s="11">
        <v>3</v>
      </c>
      <c r="M61" s="11" t="s">
        <v>15</v>
      </c>
      <c r="N61" s="11">
        <v>17</v>
      </c>
      <c r="O61" s="11">
        <v>38</v>
      </c>
      <c r="P61" s="11">
        <v>55</v>
      </c>
    </row>
    <row r="62" spans="1:16" x14ac:dyDescent="0.25">
      <c r="A62" s="11" t="s">
        <v>16</v>
      </c>
      <c r="B62" s="11">
        <v>2</v>
      </c>
      <c r="D62" s="11">
        <v>2</v>
      </c>
      <c r="G62" s="11" t="s">
        <v>16</v>
      </c>
      <c r="H62" s="11">
        <v>1</v>
      </c>
      <c r="I62" s="11">
        <v>1</v>
      </c>
      <c r="J62" s="11">
        <v>2</v>
      </c>
      <c r="M62" s="11" t="s">
        <v>16</v>
      </c>
      <c r="N62" s="11">
        <v>5</v>
      </c>
      <c r="O62" s="11">
        <v>3</v>
      </c>
      <c r="P62" s="11">
        <v>8</v>
      </c>
    </row>
    <row r="63" spans="1:16" x14ac:dyDescent="0.25">
      <c r="A63" s="11" t="s">
        <v>104</v>
      </c>
      <c r="G63" s="11" t="s">
        <v>10</v>
      </c>
      <c r="H63" s="11">
        <v>43</v>
      </c>
      <c r="I63" s="11">
        <v>51</v>
      </c>
      <c r="J63" s="11">
        <v>94</v>
      </c>
      <c r="M63" s="11" t="s">
        <v>105</v>
      </c>
    </row>
    <row r="64" spans="1:16" x14ac:dyDescent="0.25">
      <c r="A64" s="11" t="s">
        <v>15</v>
      </c>
      <c r="B64" s="11">
        <v>1</v>
      </c>
      <c r="C64" s="11">
        <v>4</v>
      </c>
      <c r="D64" s="11">
        <v>5</v>
      </c>
      <c r="M64" s="11" t="s">
        <v>15</v>
      </c>
      <c r="N64" s="11">
        <v>1</v>
      </c>
      <c r="P64" s="11">
        <v>1</v>
      </c>
    </row>
    <row r="65" spans="1:16" x14ac:dyDescent="0.25">
      <c r="A65" s="11" t="s">
        <v>16</v>
      </c>
      <c r="B65" s="11">
        <v>1</v>
      </c>
      <c r="D65" s="11">
        <v>1</v>
      </c>
      <c r="M65" s="11" t="s">
        <v>106</v>
      </c>
    </row>
    <row r="66" spans="1:16" x14ac:dyDescent="0.25">
      <c r="A66" s="11" t="s">
        <v>107</v>
      </c>
      <c r="M66" s="11" t="s">
        <v>15</v>
      </c>
      <c r="N66" s="11">
        <v>4</v>
      </c>
      <c r="O66" s="11">
        <v>26</v>
      </c>
      <c r="P66" s="11">
        <v>30</v>
      </c>
    </row>
    <row r="67" spans="1:16" x14ac:dyDescent="0.25">
      <c r="A67" s="11" t="s">
        <v>15</v>
      </c>
      <c r="B67" s="11">
        <v>1</v>
      </c>
      <c r="C67" s="11">
        <v>2</v>
      </c>
      <c r="D67" s="11">
        <v>3</v>
      </c>
      <c r="M67" s="11" t="s">
        <v>16</v>
      </c>
      <c r="N67" s="11">
        <v>1</v>
      </c>
      <c r="O67" s="11">
        <v>2</v>
      </c>
      <c r="P67" s="11">
        <v>3</v>
      </c>
    </row>
    <row r="68" spans="1:16" x14ac:dyDescent="0.25">
      <c r="A68" s="11" t="s">
        <v>108</v>
      </c>
      <c r="M68" s="11" t="s">
        <v>109</v>
      </c>
    </row>
    <row r="69" spans="1:16" x14ac:dyDescent="0.25">
      <c r="A69" s="11" t="s">
        <v>15</v>
      </c>
      <c r="C69" s="11">
        <v>3</v>
      </c>
      <c r="D69" s="11">
        <v>3</v>
      </c>
      <c r="M69" s="11" t="s">
        <v>15</v>
      </c>
      <c r="N69" s="11">
        <v>1</v>
      </c>
      <c r="O69" s="11">
        <v>2</v>
      </c>
      <c r="P69" s="11">
        <v>3</v>
      </c>
    </row>
    <row r="70" spans="1:16" x14ac:dyDescent="0.25">
      <c r="A70" s="11" t="s">
        <v>16</v>
      </c>
      <c r="B70" s="11">
        <v>1</v>
      </c>
      <c r="D70" s="11">
        <v>1</v>
      </c>
      <c r="M70" s="11" t="s">
        <v>110</v>
      </c>
    </row>
    <row r="71" spans="1:16" x14ac:dyDescent="0.25">
      <c r="A71" s="11" t="s">
        <v>100</v>
      </c>
      <c r="M71" s="11" t="s">
        <v>15</v>
      </c>
      <c r="N71" s="11">
        <v>4</v>
      </c>
      <c r="O71" s="11">
        <v>5</v>
      </c>
      <c r="P71" s="11">
        <v>9</v>
      </c>
    </row>
    <row r="72" spans="1:16" x14ac:dyDescent="0.25">
      <c r="A72" s="11" t="s">
        <v>15</v>
      </c>
      <c r="B72" s="11">
        <v>6</v>
      </c>
      <c r="D72" s="11">
        <v>6</v>
      </c>
      <c r="M72" s="11" t="s">
        <v>111</v>
      </c>
    </row>
    <row r="73" spans="1:16" x14ac:dyDescent="0.25">
      <c r="A73" s="11" t="s">
        <v>16</v>
      </c>
      <c r="B73" s="11">
        <v>1</v>
      </c>
      <c r="D73" s="11">
        <v>1</v>
      </c>
      <c r="M73" s="11" t="s">
        <v>15</v>
      </c>
      <c r="N73" s="11">
        <v>8</v>
      </c>
      <c r="O73" s="11">
        <v>11</v>
      </c>
      <c r="P73" s="11">
        <v>19</v>
      </c>
    </row>
    <row r="74" spans="1:16" x14ac:dyDescent="0.25">
      <c r="A74" s="11" t="s">
        <v>112</v>
      </c>
      <c r="M74" s="11" t="s">
        <v>16</v>
      </c>
      <c r="N74" s="11">
        <v>1</v>
      </c>
      <c r="O74" s="11">
        <v>1</v>
      </c>
      <c r="P74" s="11">
        <v>2</v>
      </c>
    </row>
    <row r="75" spans="1:16" x14ac:dyDescent="0.25">
      <c r="A75" s="11" t="s">
        <v>15</v>
      </c>
      <c r="B75" s="11">
        <v>6</v>
      </c>
      <c r="C75" s="11">
        <v>22</v>
      </c>
      <c r="D75" s="11">
        <v>28</v>
      </c>
      <c r="M75" s="11" t="s">
        <v>113</v>
      </c>
    </row>
    <row r="76" spans="1:16" x14ac:dyDescent="0.25">
      <c r="A76" s="11" t="s">
        <v>16</v>
      </c>
      <c r="B76" s="11">
        <v>1</v>
      </c>
      <c r="C76" s="11">
        <v>1</v>
      </c>
      <c r="D76" s="11">
        <v>2</v>
      </c>
      <c r="M76" s="11" t="s">
        <v>15</v>
      </c>
      <c r="N76" s="11">
        <v>13</v>
      </c>
      <c r="O76" s="11">
        <v>29</v>
      </c>
      <c r="P76" s="11">
        <v>42</v>
      </c>
    </row>
    <row r="77" spans="1:16" x14ac:dyDescent="0.25">
      <c r="A77" s="11" t="s">
        <v>10</v>
      </c>
      <c r="B77" s="11">
        <v>47</v>
      </c>
      <c r="C77" s="11">
        <v>63</v>
      </c>
      <c r="D77" s="11">
        <v>110</v>
      </c>
      <c r="M77" s="11" t="s">
        <v>16</v>
      </c>
      <c r="N77" s="11">
        <v>4</v>
      </c>
      <c r="O77" s="11">
        <v>4</v>
      </c>
      <c r="P77" s="11">
        <v>8</v>
      </c>
    </row>
    <row r="78" spans="1:16" x14ac:dyDescent="0.25">
      <c r="M78" s="11" t="s">
        <v>114</v>
      </c>
    </row>
    <row r="79" spans="1:16" x14ac:dyDescent="0.25">
      <c r="M79" s="11" t="s">
        <v>15</v>
      </c>
      <c r="N79" s="11">
        <v>1</v>
      </c>
      <c r="O79" s="11">
        <v>2</v>
      </c>
      <c r="P79" s="11">
        <v>3</v>
      </c>
    </row>
    <row r="80" spans="1:16" x14ac:dyDescent="0.25">
      <c r="M80" s="11" t="s">
        <v>16</v>
      </c>
      <c r="N80" s="11">
        <v>3</v>
      </c>
      <c r="O80" s="11">
        <v>2</v>
      </c>
      <c r="P80" s="11">
        <v>5</v>
      </c>
    </row>
    <row r="81" spans="13:16" x14ac:dyDescent="0.25">
      <c r="M81" s="11" t="s">
        <v>115</v>
      </c>
    </row>
    <row r="82" spans="13:16" x14ac:dyDescent="0.25">
      <c r="M82" s="11" t="s">
        <v>15</v>
      </c>
      <c r="N82" s="11">
        <v>12</v>
      </c>
      <c r="O82" s="11">
        <v>28</v>
      </c>
      <c r="P82" s="11">
        <v>40</v>
      </c>
    </row>
    <row r="83" spans="13:16" x14ac:dyDescent="0.25">
      <c r="M83" s="11" t="s">
        <v>16</v>
      </c>
      <c r="N83" s="11">
        <v>1</v>
      </c>
      <c r="O83" s="11">
        <v>2</v>
      </c>
      <c r="P83" s="11">
        <v>3</v>
      </c>
    </row>
    <row r="84" spans="13:16" x14ac:dyDescent="0.25">
      <c r="M84" s="11" t="s">
        <v>116</v>
      </c>
    </row>
    <row r="85" spans="13:16" x14ac:dyDescent="0.25">
      <c r="M85" s="11" t="s">
        <v>15</v>
      </c>
      <c r="O85" s="11">
        <v>1</v>
      </c>
      <c r="P85" s="11">
        <v>1</v>
      </c>
    </row>
    <row r="86" spans="13:16" x14ac:dyDescent="0.25">
      <c r="M86" s="11" t="s">
        <v>117</v>
      </c>
    </row>
    <row r="87" spans="13:16" x14ac:dyDescent="0.25">
      <c r="M87" s="11" t="s">
        <v>15</v>
      </c>
      <c r="N87" s="11">
        <v>8</v>
      </c>
      <c r="O87" s="11">
        <v>14</v>
      </c>
      <c r="P87" s="11">
        <v>22</v>
      </c>
    </row>
    <row r="88" spans="13:16" x14ac:dyDescent="0.25">
      <c r="M88" s="11" t="s">
        <v>16</v>
      </c>
      <c r="N88" s="11">
        <v>1</v>
      </c>
      <c r="P88" s="11">
        <v>1</v>
      </c>
    </row>
    <row r="89" spans="13:16" x14ac:dyDescent="0.25">
      <c r="M89" s="11" t="s">
        <v>118</v>
      </c>
    </row>
    <row r="90" spans="13:16" x14ac:dyDescent="0.25">
      <c r="M90" s="11" t="s">
        <v>15</v>
      </c>
      <c r="N90" s="11">
        <v>3</v>
      </c>
      <c r="O90" s="11">
        <v>7</v>
      </c>
      <c r="P90" s="11">
        <v>10</v>
      </c>
    </row>
    <row r="91" spans="13:16" x14ac:dyDescent="0.25">
      <c r="M91" s="11" t="s">
        <v>16</v>
      </c>
      <c r="O91" s="11">
        <v>1</v>
      </c>
      <c r="P91" s="11">
        <v>1</v>
      </c>
    </row>
    <row r="92" spans="13:16" x14ac:dyDescent="0.25">
      <c r="M92" s="11" t="s">
        <v>119</v>
      </c>
    </row>
    <row r="93" spans="13:16" x14ac:dyDescent="0.25">
      <c r="M93" s="11" t="s">
        <v>15</v>
      </c>
      <c r="O93" s="11">
        <v>6</v>
      </c>
      <c r="P93" s="11">
        <v>6</v>
      </c>
    </row>
    <row r="94" spans="13:16" x14ac:dyDescent="0.25">
      <c r="M94" s="11" t="s">
        <v>120</v>
      </c>
    </row>
    <row r="95" spans="13:16" x14ac:dyDescent="0.25">
      <c r="M95" s="11" t="s">
        <v>15</v>
      </c>
      <c r="N95" s="11">
        <v>10</v>
      </c>
      <c r="O95" s="11">
        <v>9</v>
      </c>
      <c r="P95" s="11">
        <v>19</v>
      </c>
    </row>
    <row r="96" spans="13:16" x14ac:dyDescent="0.25">
      <c r="M96" s="11" t="s">
        <v>16</v>
      </c>
      <c r="O96" s="11">
        <v>3</v>
      </c>
      <c r="P96" s="11">
        <v>3</v>
      </c>
    </row>
    <row r="97" spans="13:16" x14ac:dyDescent="0.25">
      <c r="M97" s="11" t="s">
        <v>121</v>
      </c>
    </row>
    <row r="98" spans="13:16" x14ac:dyDescent="0.25">
      <c r="M98" s="11" t="s">
        <v>15</v>
      </c>
      <c r="N98" s="11">
        <v>1</v>
      </c>
      <c r="O98" s="11">
        <v>4</v>
      </c>
      <c r="P98" s="11">
        <v>5</v>
      </c>
    </row>
    <row r="99" spans="13:16" x14ac:dyDescent="0.25">
      <c r="M99" s="11" t="s">
        <v>16</v>
      </c>
      <c r="N99" s="11">
        <v>1</v>
      </c>
      <c r="P99" s="11">
        <v>1</v>
      </c>
    </row>
    <row r="100" spans="13:16" x14ac:dyDescent="0.25">
      <c r="M100" s="11" t="s">
        <v>122</v>
      </c>
    </row>
    <row r="101" spans="13:16" x14ac:dyDescent="0.25">
      <c r="M101" s="11" t="s">
        <v>15</v>
      </c>
      <c r="N101" s="11">
        <v>8</v>
      </c>
      <c r="O101" s="11">
        <v>1</v>
      </c>
      <c r="P101" s="11">
        <v>9</v>
      </c>
    </row>
    <row r="102" spans="13:16" x14ac:dyDescent="0.25">
      <c r="M102" s="11" t="s">
        <v>16</v>
      </c>
      <c r="N102" s="11">
        <v>3</v>
      </c>
      <c r="P102" s="11">
        <v>3</v>
      </c>
    </row>
    <row r="103" spans="13:16" x14ac:dyDescent="0.25">
      <c r="M103" s="11" t="s">
        <v>10</v>
      </c>
      <c r="N103" s="11">
        <v>225</v>
      </c>
      <c r="O103" s="11">
        <v>392</v>
      </c>
      <c r="P103" s="11">
        <v>617</v>
      </c>
    </row>
  </sheetData>
  <mergeCells count="11">
    <mergeCell ref="L1:O1"/>
    <mergeCell ref="A18:A19"/>
    <mergeCell ref="B18:D18"/>
    <mergeCell ref="E18:G18"/>
    <mergeCell ref="H18:J18"/>
    <mergeCell ref="K18:K19"/>
    <mergeCell ref="A28:A29"/>
    <mergeCell ref="B28:D28"/>
    <mergeCell ref="E28:G28"/>
    <mergeCell ref="H28:J28"/>
    <mergeCell ref="K28:K29"/>
  </mergeCells>
  <pageMargins left="0.7" right="0.7" top="0.75" bottom="0.75" header="0.3" footer="0.3"/>
  <ignoredErrors>
    <ignoredError sqref="A30:A33" numberStoredAsText="1"/>
  </ignoredErrors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2023_Datos xerais</vt:lpstr>
      <vt:lpstr>2023_Idade_nivel de estudos</vt:lpstr>
      <vt:lpstr>2023_PTXAS por campus_centro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2024-02-26T09:09:28Z</dcterms:created>
  <dcterms:modified xsi:type="dcterms:W3CDTF">2024-04-04T08:28:06Z</dcterms:modified>
</cp:coreProperties>
</file>