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investigación\Transferencia\"/>
    </mc:Choice>
  </mc:AlternateContent>
  <bookViews>
    <workbookView xWindow="0" yWindow="0" windowWidth="29010" windowHeight="11670"/>
  </bookViews>
  <sheets>
    <sheet name="2018_OTRI" sheetId="4" r:id="rId1"/>
    <sheet name="2018_Contratación I+D" sheetId="5" r:id="rId2"/>
    <sheet name="2018_Cont. I+D centro e campus" sheetId="6" r:id="rId3"/>
    <sheet name="2018_CACTI" sheetId="1" r:id="rId4"/>
    <sheet name="2018_CINBIO" sheetId="3" r:id="rId5"/>
    <sheet name="2018_ECIMAT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D11" i="3"/>
  <c r="E11" i="3"/>
  <c r="F8" i="3" s="1"/>
  <c r="C20" i="3"/>
  <c r="D20" i="3"/>
  <c r="E20" i="3"/>
  <c r="C29" i="3"/>
  <c r="F10" i="3" l="1"/>
  <c r="F9" i="3"/>
  <c r="C11" i="2"/>
  <c r="F8" i="2" s="1"/>
  <c r="D11" i="2"/>
  <c r="E11" i="2"/>
  <c r="C21" i="2"/>
  <c r="D21" i="2"/>
  <c r="E21" i="2"/>
  <c r="C31" i="2"/>
  <c r="F9" i="2" l="1"/>
  <c r="F10" i="2"/>
  <c r="C38" i="1"/>
  <c r="E26" i="1"/>
  <c r="D26" i="1"/>
  <c r="C26" i="1"/>
  <c r="D12" i="1"/>
  <c r="C12" i="1"/>
  <c r="F11" i="1" s="1"/>
  <c r="E11" i="1"/>
  <c r="E10" i="1"/>
  <c r="B10" i="1"/>
  <c r="E9" i="1"/>
  <c r="E12" i="1" s="1"/>
  <c r="I9" i="1" l="1"/>
  <c r="F9" i="1"/>
  <c r="F10" i="1"/>
</calcChain>
</file>

<file path=xl/sharedStrings.xml><?xml version="1.0" encoding="utf-8"?>
<sst xmlns="http://schemas.openxmlformats.org/spreadsheetml/2006/main" count="670" uniqueCount="286">
  <si>
    <t>Unidade de Análises e Programas</t>
  </si>
  <si>
    <t>Fonte: Unidade de apoio a xestión de centros de investigación</t>
  </si>
  <si>
    <t>FACTURACIÓN C.A.C.T.I. 2018</t>
  </si>
  <si>
    <t xml:space="preserve">FACTURACIÓN CACTI </t>
  </si>
  <si>
    <t>Clientes</t>
  </si>
  <si>
    <t>nº de usuarios/as</t>
  </si>
  <si>
    <t>Importe</t>
  </si>
  <si>
    <t>IVE</t>
  </si>
  <si>
    <t>Total Facturación</t>
  </si>
  <si>
    <t>% facturación</t>
  </si>
  <si>
    <t>Nº de solicitudes</t>
  </si>
  <si>
    <t>Importe medio por solicitude</t>
  </si>
  <si>
    <t>Universidade de Vigo</t>
  </si>
  <si>
    <t>Outras univ. e org. públicos</t>
  </si>
  <si>
    <t>Empresas</t>
  </si>
  <si>
    <t xml:space="preserve">Total   </t>
  </si>
  <si>
    <t>Ámbito xeográfico</t>
  </si>
  <si>
    <t>Tipo natureza</t>
  </si>
  <si>
    <t>Importe Bruto</t>
  </si>
  <si>
    <t>I.V.A.</t>
  </si>
  <si>
    <t>Total</t>
  </si>
  <si>
    <t>COMUNIDADE AUTONÓMA</t>
  </si>
  <si>
    <t>Interna</t>
  </si>
  <si>
    <t>Organismos Públicos</t>
  </si>
  <si>
    <t>RESTO DE ESPAÑA</t>
  </si>
  <si>
    <t>UNIÓN EUROPEA</t>
  </si>
  <si>
    <t>Total xeral</t>
  </si>
  <si>
    <t>Nº de facturas</t>
  </si>
  <si>
    <t>COMUNIDAD AUTONÓMA</t>
  </si>
  <si>
    <t>RESTO ESPAÑA</t>
  </si>
  <si>
    <t>UNION EUROPEA</t>
  </si>
  <si>
    <t>COMUNIDAD AUTÓNOMA</t>
  </si>
  <si>
    <t>FACTURACIÓN ECIMAT</t>
  </si>
  <si>
    <t>FACTURACIÓN E.C.I.M.A.T. 2018</t>
  </si>
  <si>
    <t>Fonte: Área de apoio á investigación e transferencia ámbito científico</t>
  </si>
  <si>
    <t>FACTURACIÓN CINBIO</t>
  </si>
  <si>
    <t>FACTURACIÓN CINBIO 2018</t>
  </si>
  <si>
    <t>Número de empresas start-up creadas no 2018</t>
  </si>
  <si>
    <t>Modelos de utilidade en explotación no 2018</t>
  </si>
  <si>
    <t>Modelos de utilidade concedidos no 2018</t>
  </si>
  <si>
    <t>Modelos de utilidade solicitados en 2018</t>
  </si>
  <si>
    <t>Software rexistrado 2018</t>
  </si>
  <si>
    <t>Nº de patentes nacionais activas</t>
  </si>
  <si>
    <t>internacionais</t>
  </si>
  <si>
    <t>nacionais</t>
  </si>
  <si>
    <t>Patentes postas en explotación en 2018</t>
  </si>
  <si>
    <t>Patentes en explotación a 31/12/2018</t>
  </si>
  <si>
    <t>Patentes concedidas no 2018</t>
  </si>
  <si>
    <t>Patentes solicitadas no 2018</t>
  </si>
  <si>
    <t>creadas</t>
  </si>
  <si>
    <t>titorizadas</t>
  </si>
  <si>
    <t>Spin-off</t>
  </si>
  <si>
    <t>Contratos de licencia</t>
  </si>
  <si>
    <t>Campus de Pontevedra</t>
  </si>
  <si>
    <t>Campus de Vigo</t>
  </si>
  <si>
    <t>Campus de Ourense</t>
  </si>
  <si>
    <t xml:space="preserve">TRANSFERENCIA </t>
  </si>
  <si>
    <t>Informes</t>
  </si>
  <si>
    <t>Contratos</t>
  </si>
  <si>
    <t>Fundacións / Asociacións</t>
  </si>
  <si>
    <t>Cursos</t>
  </si>
  <si>
    <t>Administración Pública</t>
  </si>
  <si>
    <t>Número</t>
  </si>
  <si>
    <t>Tipo</t>
  </si>
  <si>
    <t>Unión Europea</t>
  </si>
  <si>
    <t>Fóra UE</t>
  </si>
  <si>
    <t>Resto España</t>
  </si>
  <si>
    <t>Comunidade Autónoma</t>
  </si>
  <si>
    <t xml:space="preserve">Profesor/a Titular de Universidade </t>
  </si>
  <si>
    <t>Profesor/a Titular de Escola</t>
  </si>
  <si>
    <t>Profesorado Contratado Doutor</t>
  </si>
  <si>
    <t>Profesorado Axudante Doutor</t>
  </si>
  <si>
    <t>Profesorado Asociado</t>
  </si>
  <si>
    <t>Persoal investigador "Ramón y Cajal"</t>
  </si>
  <si>
    <t>Persoal investigador "Marie Curie"</t>
  </si>
  <si>
    <t>Catedrático/a de Universidade</t>
  </si>
  <si>
    <t>Mulleres</t>
  </si>
  <si>
    <t>Homes</t>
  </si>
  <si>
    <t>Etiquetas de fila</t>
  </si>
  <si>
    <t>Xurídico-social</t>
  </si>
  <si>
    <t>Tecnolóxico</t>
  </si>
  <si>
    <t>Humanístico</t>
  </si>
  <si>
    <t>Científico</t>
  </si>
  <si>
    <t>PDI solicitante por ámbito, 
sexo e categoría</t>
  </si>
  <si>
    <t xml:space="preserve">Total  </t>
  </si>
  <si>
    <t>Actividades por ámbito, 
sexo e categoría</t>
  </si>
  <si>
    <t>Importes</t>
  </si>
  <si>
    <t>CONTRATACIÓN ART. 83 LOU
(Inclúe xestión externa)</t>
  </si>
  <si>
    <t>Total Importes</t>
  </si>
  <si>
    <t>Total Número</t>
  </si>
  <si>
    <t>ÁMBITO DO PDI RESPONSABLE</t>
  </si>
  <si>
    <t>CONTRATACIÓN I + D 2018</t>
  </si>
  <si>
    <t>Actividades por grupo de investigación e sexo</t>
  </si>
  <si>
    <t>PDI responsable por grupo de investigación e sexo</t>
  </si>
  <si>
    <t>Actividades por campus, centro e sexo</t>
  </si>
  <si>
    <t>Código</t>
  </si>
  <si>
    <t>Nome do grupo</t>
  </si>
  <si>
    <t>Importe total</t>
  </si>
  <si>
    <t>Campus</t>
  </si>
  <si>
    <t>Centro</t>
  </si>
  <si>
    <t>Sen asignar</t>
  </si>
  <si>
    <t>Ourense</t>
  </si>
  <si>
    <t>Escola Superior de Enxeñaría Informática</t>
  </si>
  <si>
    <t>AA1</t>
  </si>
  <si>
    <t>Investigacións Agrarias e Alimentarias</t>
  </si>
  <si>
    <t>Facultade de Ciencias</t>
  </si>
  <si>
    <t>AF4</t>
  </si>
  <si>
    <t>Enxeñería Agroforestal</t>
  </si>
  <si>
    <t>Facultade de Ciencias da Educación</t>
  </si>
  <si>
    <t>AGAF</t>
  </si>
  <si>
    <t>Agrupación Grupos de Investigación de Dereito Administrativo e Filosofía do Dereito</t>
  </si>
  <si>
    <t>Facultade de Ciencias Empresariais e Turismo</t>
  </si>
  <si>
    <t>APET</t>
  </si>
  <si>
    <t>Applied Power Electronics Technology (Tecnoloxía Electrónica de Potencia Aplicada)</t>
  </si>
  <si>
    <t>Facultade de Dereito</t>
  </si>
  <si>
    <t>AS1</t>
  </si>
  <si>
    <t>Astronomía e Astrofísica</t>
  </si>
  <si>
    <t>Facultade de Historia</t>
  </si>
  <si>
    <t>BA2</t>
  </si>
  <si>
    <t>Bioloxía Ambiental</t>
  </si>
  <si>
    <t>Pontevedra</t>
  </si>
  <si>
    <t>Escola de Enxeñaría Forestal</t>
  </si>
  <si>
    <t>BB1</t>
  </si>
  <si>
    <t>Biomarcadores Moleculares</t>
  </si>
  <si>
    <t>Facultade de Ciencias da Educación e do Deporte</t>
  </si>
  <si>
    <t>BEV1</t>
  </si>
  <si>
    <t>Agrobioloxía Ambiental: Calidade, Solos e Plantas</t>
  </si>
  <si>
    <t>Facultade de Ciencias Sociais e da Comunicación</t>
  </si>
  <si>
    <t>BV1</t>
  </si>
  <si>
    <t>Pranta, Solo e Aproveitamento de Subproductos</t>
  </si>
  <si>
    <t>Vigo</t>
  </si>
  <si>
    <t>Escola de Enxeñaría de Minas e Enerxía</t>
  </si>
  <si>
    <t>BV6</t>
  </si>
  <si>
    <t>Laboratorio de Biotecnoloxía Vexetal: Fisioloxía, Bioloxía Molecular, Melora, Protección e Producción Vexetal</t>
  </si>
  <si>
    <t>Escola de Enxeñaría de Telecomunicación</t>
  </si>
  <si>
    <t>ByCIAMA</t>
  </si>
  <si>
    <t>Biotecnoloxía e Calidade en Industrias Agroalimentarias e Medio Ambiente</t>
  </si>
  <si>
    <t>Escola de Enxeñaría Industrial</t>
  </si>
  <si>
    <t>ChETE</t>
  </si>
  <si>
    <t>Enxeñería Química, Térmica e Medioambiental</t>
  </si>
  <si>
    <t>Facultade de Bioloxía</t>
  </si>
  <si>
    <t>CI5</t>
  </si>
  <si>
    <t>Explotación de Minas</t>
  </si>
  <si>
    <t>Facultade de Ciencias do Mar</t>
  </si>
  <si>
    <t>CIES</t>
  </si>
  <si>
    <t>Colaboración e Innovación para a Equidade Educativa e Social (CIES-UVigo)</t>
  </si>
  <si>
    <t>Faculta de Ciencias Económicas e Empresariais</t>
  </si>
  <si>
    <t>CJ2</t>
  </si>
  <si>
    <t>Dereito Financieiro e Tributario</t>
  </si>
  <si>
    <t>Facultade de Ciencias Xurídicas e do Traballo</t>
  </si>
  <si>
    <t>DE3</t>
  </si>
  <si>
    <t>Educación, Actividade Física e Saúde. GIES.</t>
  </si>
  <si>
    <t>Facultade de Filoloxía e Tradución</t>
  </si>
  <si>
    <t>DL1</t>
  </si>
  <si>
    <t>Grupo de Dereito Procesual</t>
  </si>
  <si>
    <t>Facultade de Química</t>
  </si>
  <si>
    <t>DMT</t>
  </si>
  <si>
    <t>Dereito Mercantil e do Traballo</t>
  </si>
  <si>
    <t>EA3</t>
  </si>
  <si>
    <t>REDE: Investigación en Economía, Enerxía e Medio Ambiente</t>
  </si>
  <si>
    <t>EA5</t>
  </si>
  <si>
    <t>Grupo de Investigación en Economía Ecolóxica, Agroecoloxía e Historia</t>
  </si>
  <si>
    <t>EF5</t>
  </si>
  <si>
    <t>Empresa internacional e capital intelectual</t>
  </si>
  <si>
    <t>EG6</t>
  </si>
  <si>
    <t>CIMA</t>
  </si>
  <si>
    <t>EI1</t>
  </si>
  <si>
    <t>Enxeñería de Sistemas e Autómatica</t>
  </si>
  <si>
    <t>PDI responsable por campus, centro e sexo</t>
  </si>
  <si>
    <t>EI2</t>
  </si>
  <si>
    <t>Robótica e Sistemas Intelixentes</t>
  </si>
  <si>
    <t>EM1</t>
  </si>
  <si>
    <t>GTE (Grupo de Tecnoloxía Enerxética)</t>
  </si>
  <si>
    <t>en.e</t>
  </si>
  <si>
    <t>Enerxía Electrica</t>
  </si>
  <si>
    <t>EÑ1</t>
  </si>
  <si>
    <t>Grupo de Investigación en Redes Eléctricas</t>
  </si>
  <si>
    <t>EQ10</t>
  </si>
  <si>
    <t>Enxeñería Química 10</t>
  </si>
  <si>
    <t>EQ11</t>
  </si>
  <si>
    <t>BiotecnIA_Biotecnoloxía Industrial e Enxeñería Ambiental</t>
  </si>
  <si>
    <t>EQ3</t>
  </si>
  <si>
    <t>Enxeñería Química 3</t>
  </si>
  <si>
    <t>EQ4</t>
  </si>
  <si>
    <t>Enxeñería Química 4</t>
  </si>
  <si>
    <t>ET1</t>
  </si>
  <si>
    <t>GIST (Grupo de Enxeñería de Sistemas Telemáticos)</t>
  </si>
  <si>
    <t>ET2</t>
  </si>
  <si>
    <t>Enxeñería Telemática 2</t>
  </si>
  <si>
    <t>EZ1</t>
  </si>
  <si>
    <t>Ecoloxía e Zooloxía</t>
  </si>
  <si>
    <t>FA2</t>
  </si>
  <si>
    <t>Física Aplicada 2</t>
  </si>
  <si>
    <t>FA3</t>
  </si>
  <si>
    <t>Novos Materiais</t>
  </si>
  <si>
    <t>FA5</t>
  </si>
  <si>
    <t>Aplicacións Industriais dos Láseres</t>
  </si>
  <si>
    <t>FB2</t>
  </si>
  <si>
    <t>Fisioloxía de Peixes</t>
  </si>
  <si>
    <t>FB3</t>
  </si>
  <si>
    <t>Fisioloxía Endocrina e Neurofisioloxía</t>
  </si>
  <si>
    <t>GEA</t>
  </si>
  <si>
    <t>ECOLOXÍA ANIMAL</t>
  </si>
  <si>
    <t>GEF</t>
  </si>
  <si>
    <t>Grupo de Enxeñería de Fabricación (GEF)</t>
  </si>
  <si>
    <t>GEN</t>
  </si>
  <si>
    <t>Governance And Economics Research Network</t>
  </si>
  <si>
    <t>H20</t>
  </si>
  <si>
    <t>Grupo de Estudos de Arqueoloxía, Antigüidade e Territorio (GEAAT)</t>
  </si>
  <si>
    <t>HC1</t>
  </si>
  <si>
    <t>Historia Contemporánea 1</t>
  </si>
  <si>
    <t>HI10</t>
  </si>
  <si>
    <t>Repercusións Educativas, Saudables e Psicomotrices da Actividade Física</t>
  </si>
  <si>
    <t>HI19</t>
  </si>
  <si>
    <t>Variación da Linguaxe e Categorización Textual (LVTC).</t>
  </si>
  <si>
    <t>INAR01</t>
  </si>
  <si>
    <t>INARdesign</t>
  </si>
  <si>
    <t>IO1</t>
  </si>
  <si>
    <t>Inferencia Estatística, Decisión e Investigación Operativa</t>
  </si>
  <si>
    <t>LIA2</t>
  </si>
  <si>
    <t>Laboratorio de Informática Aplicada</t>
  </si>
  <si>
    <t>MDA-I</t>
  </si>
  <si>
    <t>MEDEA Iuris</t>
  </si>
  <si>
    <t>MT1</t>
  </si>
  <si>
    <t>Grupo de Enerxía Solar e Refrixeración</t>
  </si>
  <si>
    <t>OC1</t>
  </si>
  <si>
    <t>G4 Plus Desarrollo Estratéxico: Organización e Territorio</t>
  </si>
  <si>
    <t>OC2</t>
  </si>
  <si>
    <t>Organización e Comercialización</t>
  </si>
  <si>
    <t>OE10</t>
  </si>
  <si>
    <t>Grupo para a Análise Empresarial "GRUPAEM"</t>
  </si>
  <si>
    <t>OE2</t>
  </si>
  <si>
    <t>Enxeñería de Organización</t>
  </si>
  <si>
    <t>OE7</t>
  </si>
  <si>
    <t>Organización do Coñecemento</t>
  </si>
  <si>
    <t>OF1</t>
  </si>
  <si>
    <t>Grupo de Óptica Física</t>
  </si>
  <si>
    <t>PT1</t>
  </si>
  <si>
    <t>Saúde, Sexualidade e Xénero</t>
  </si>
  <si>
    <t>QO1</t>
  </si>
  <si>
    <t>Química Orgánica 1</t>
  </si>
  <si>
    <t>QO2</t>
  </si>
  <si>
    <t>BIOILS_Biologically Active Organic Compounds and Ionic Liquids</t>
  </si>
  <si>
    <t>QO3</t>
  </si>
  <si>
    <t>Síntese, Estructura e Simulación (S3)</t>
  </si>
  <si>
    <t>RE1</t>
  </si>
  <si>
    <t>Ecoloxía Acuática</t>
  </si>
  <si>
    <t>RE6</t>
  </si>
  <si>
    <t>Ecoloxía Evolutiva</t>
  </si>
  <si>
    <t>SC10</t>
  </si>
  <si>
    <t>Grupo de Procesado de Sinal en Comunicacións</t>
  </si>
  <si>
    <t>SC2</t>
  </si>
  <si>
    <t>Grupo de Dispositivos de Alta Frecuencia</t>
  </si>
  <si>
    <t>SC7</t>
  </si>
  <si>
    <t>Antenas, Radar e Comunicacións Ópticas</t>
  </si>
  <si>
    <t>SC9</t>
  </si>
  <si>
    <t>Grupo de Tecnoloxías Multimedia</t>
  </si>
  <si>
    <t>SEPCOM</t>
  </si>
  <si>
    <t>Investigación en Comunicación para o Servizo Público</t>
  </si>
  <si>
    <t>SI4</t>
  </si>
  <si>
    <t>Sistemas Informáticos de Nova Xeración</t>
  </si>
  <si>
    <t>SI6</t>
  </si>
  <si>
    <t>Grupo de Informática Gráfica y Multimedia (Gig)</t>
  </si>
  <si>
    <t>SR</t>
  </si>
  <si>
    <t>Sistemas Radio</t>
  </si>
  <si>
    <t>TALG</t>
  </si>
  <si>
    <t>Tecnoloxías e Aplicacións da Lingua Galega</t>
  </si>
  <si>
    <t>TC1</t>
  </si>
  <si>
    <t>Grupo de Tecnoloxías da Información</t>
  </si>
  <si>
    <t>TE1</t>
  </si>
  <si>
    <t>División de Deseño e Microelectrónica</t>
  </si>
  <si>
    <t>TF1</t>
  </si>
  <si>
    <t>Xeotecnoloxías Aplicadas</t>
  </si>
  <si>
    <t>TNT</t>
  </si>
  <si>
    <t>TEAM NANO TECH (Grupo de Nanotecnoloxía)</t>
  </si>
  <si>
    <t>XB5</t>
  </si>
  <si>
    <t>Xenómica e  Biomedicina</t>
  </si>
  <si>
    <t>XM1</t>
  </si>
  <si>
    <t>Oceanografía Xeolóxica e Bioxeoquímica</t>
  </si>
  <si>
    <t>XM2</t>
  </si>
  <si>
    <t>Xeoloxía Mariña e Ambiental</t>
  </si>
  <si>
    <t>XM3</t>
  </si>
  <si>
    <t>Análise de Cuencas Sedimentarias</t>
  </si>
  <si>
    <t>Fonte: Unidade de apoio a xestión de centros de investigación; Meta4; SUXI</t>
  </si>
  <si>
    <t>Fonte: OTRI; FUVI</t>
  </si>
  <si>
    <t>Dato de patentes concedidas corrixido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</si>
</sst>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€&quot;"/>
    <numFmt numFmtId="165" formatCode="#,##0.00\ &quot;€&quot;"/>
    <numFmt numFmtId="166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9" fillId="0" borderId="0" applyFont="0" applyFill="0" applyBorder="0" applyAlignment="0" applyProtection="0"/>
  </cellStyleXfs>
  <cellXfs count="263">
    <xf numFmtId="0" fontId="0" fillId="0" borderId="0" xfId="0"/>
    <xf numFmtId="0" fontId="0" fillId="0" borderId="1" xfId="0" applyFont="1" applyBorder="1"/>
    <xf numFmtId="0" fontId="4" fillId="0" borderId="1" xfId="1" applyFont="1" applyBorder="1" applyAlignment="1">
      <alignment vertical="center" wrapText="1"/>
    </xf>
    <xf numFmtId="0" fontId="5" fillId="0" borderId="1" xfId="1" applyFont="1" applyBorder="1"/>
    <xf numFmtId="0" fontId="6" fillId="0" borderId="1" xfId="1" applyFont="1" applyBorder="1" applyAlignment="1">
      <alignment horizontal="left" wrapText="1"/>
    </xf>
    <xf numFmtId="0" fontId="0" fillId="0" borderId="0" xfId="0" applyFont="1"/>
    <xf numFmtId="0" fontId="8" fillId="0" borderId="0" xfId="1" applyFont="1"/>
    <xf numFmtId="0" fontId="4" fillId="0" borderId="0" xfId="1" applyFont="1" applyBorder="1" applyAlignment="1">
      <alignment vertical="center" wrapText="1"/>
    </xf>
    <xf numFmtId="0" fontId="5" fillId="0" borderId="0" xfId="1" applyFont="1" applyBorder="1"/>
    <xf numFmtId="0" fontId="0" fillId="0" borderId="0" xfId="0" applyFont="1" applyBorder="1"/>
    <xf numFmtId="0" fontId="5" fillId="0" borderId="0" xfId="1" applyFont="1" applyBorder="1" applyAlignment="1">
      <alignment wrapText="1"/>
    </xf>
    <xf numFmtId="0" fontId="6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center" wrapText="1"/>
    </xf>
    <xf numFmtId="0" fontId="9" fillId="0" borderId="0" xfId="0" applyFont="1"/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/>
    <xf numFmtId="0" fontId="16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vertical="center"/>
    </xf>
    <xf numFmtId="3" fontId="17" fillId="4" borderId="2" xfId="0" applyNumberFormat="1" applyFont="1" applyFill="1" applyBorder="1" applyAlignment="1">
      <alignment horizontal="right" vertical="center"/>
    </xf>
    <xf numFmtId="164" fontId="18" fillId="0" borderId="2" xfId="0" applyNumberFormat="1" applyFont="1" applyBorder="1" applyAlignment="1">
      <alignment vertical="center"/>
    </xf>
    <xf numFmtId="0" fontId="0" fillId="0" borderId="2" xfId="0" applyFont="1" applyBorder="1"/>
    <xf numFmtId="164" fontId="0" fillId="0" borderId="2" xfId="0" applyNumberFormat="1" applyFont="1" applyBorder="1"/>
    <xf numFmtId="9" fontId="15" fillId="0" borderId="2" xfId="2" applyFont="1" applyBorder="1"/>
    <xf numFmtId="3" fontId="18" fillId="0" borderId="2" xfId="0" applyNumberFormat="1" applyFont="1" applyBorder="1" applyAlignment="1">
      <alignment vertical="center"/>
    </xf>
    <xf numFmtId="165" fontId="18" fillId="0" borderId="2" xfId="0" applyNumberFormat="1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3" fontId="18" fillId="0" borderId="3" xfId="0" applyNumberFormat="1" applyFont="1" applyBorder="1" applyAlignment="1">
      <alignment vertical="center"/>
    </xf>
    <xf numFmtId="164" fontId="18" fillId="0" borderId="3" xfId="0" applyNumberFormat="1" applyFont="1" applyBorder="1" applyAlignment="1">
      <alignment vertical="center"/>
    </xf>
    <xf numFmtId="0" fontId="0" fillId="0" borderId="3" xfId="0" applyFont="1" applyBorder="1"/>
    <xf numFmtId="164" fontId="0" fillId="0" borderId="0" xfId="0" applyNumberFormat="1" applyFont="1"/>
    <xf numFmtId="9" fontId="15" fillId="0" borderId="3" xfId="2" applyFont="1" applyBorder="1"/>
    <xf numFmtId="0" fontId="11" fillId="5" borderId="4" xfId="0" applyFont="1" applyFill="1" applyBorder="1" applyAlignment="1">
      <alignment vertical="center"/>
    </xf>
    <xf numFmtId="3" fontId="17" fillId="5" borderId="5" xfId="0" applyNumberFormat="1" applyFont="1" applyFill="1" applyBorder="1" applyAlignment="1">
      <alignment horizontal="right" vertical="center"/>
    </xf>
    <xf numFmtId="164" fontId="17" fillId="5" borderId="5" xfId="0" applyNumberFormat="1" applyFont="1" applyFill="1" applyBorder="1" applyAlignment="1">
      <alignment horizontal="right" vertical="center"/>
    </xf>
    <xf numFmtId="3" fontId="17" fillId="5" borderId="6" xfId="0" applyNumberFormat="1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left"/>
    </xf>
    <xf numFmtId="3" fontId="0" fillId="0" borderId="2" xfId="0" applyNumberFormat="1" applyFont="1" applyBorder="1"/>
    <xf numFmtId="166" fontId="0" fillId="0" borderId="2" xfId="0" applyNumberFormat="1" applyFont="1" applyBorder="1"/>
    <xf numFmtId="166" fontId="0" fillId="0" borderId="9" xfId="0" applyNumberFormat="1" applyFont="1" applyBorder="1"/>
    <xf numFmtId="0" fontId="21" fillId="0" borderId="2" xfId="0" applyFont="1" applyBorder="1" applyAlignment="1">
      <alignment horizontal="left"/>
    </xf>
    <xf numFmtId="166" fontId="0" fillId="0" borderId="11" xfId="0" applyNumberFormat="1" applyFont="1" applyBorder="1"/>
    <xf numFmtId="166" fontId="0" fillId="0" borderId="12" xfId="0" applyNumberFormat="1" applyFont="1" applyBorder="1"/>
    <xf numFmtId="166" fontId="0" fillId="0" borderId="0" xfId="0" applyNumberFormat="1" applyFont="1"/>
    <xf numFmtId="0" fontId="21" fillId="0" borderId="14" xfId="0" applyFont="1" applyBorder="1" applyAlignment="1">
      <alignment horizontal="left"/>
    </xf>
    <xf numFmtId="166" fontId="21" fillId="0" borderId="14" xfId="0" applyNumberFormat="1" applyFont="1" applyBorder="1"/>
    <xf numFmtId="166" fontId="21" fillId="0" borderId="15" xfId="0" applyNumberFormat="1" applyFont="1" applyBorder="1"/>
    <xf numFmtId="166" fontId="0" fillId="0" borderId="16" xfId="0" applyNumberFormat="1" applyFont="1" applyBorder="1"/>
    <xf numFmtId="166" fontId="0" fillId="0" borderId="17" xfId="0" applyNumberFormat="1" applyFont="1" applyBorder="1"/>
    <xf numFmtId="166" fontId="21" fillId="0" borderId="8" xfId="0" applyNumberFormat="1" applyFont="1" applyBorder="1"/>
    <xf numFmtId="166" fontId="21" fillId="0" borderId="9" xfId="0" applyNumberFormat="1" applyFont="1" applyBorder="1"/>
    <xf numFmtId="0" fontId="21" fillId="0" borderId="3" xfId="0" applyFont="1" applyBorder="1" applyAlignment="1">
      <alignment horizontal="left"/>
    </xf>
    <xf numFmtId="166" fontId="21" fillId="0" borderId="3" xfId="0" applyNumberFormat="1" applyFont="1" applyBorder="1"/>
    <xf numFmtId="166" fontId="21" fillId="0" borderId="18" xfId="0" applyNumberFormat="1" applyFont="1" applyBorder="1"/>
    <xf numFmtId="0" fontId="20" fillId="5" borderId="19" xfId="0" applyFont="1" applyFill="1" applyBorder="1" applyAlignment="1">
      <alignment horizontal="left"/>
    </xf>
    <xf numFmtId="0" fontId="20" fillId="5" borderId="20" xfId="0" applyFont="1" applyFill="1" applyBorder="1" applyAlignment="1">
      <alignment horizontal="left"/>
    </xf>
    <xf numFmtId="164" fontId="20" fillId="5" borderId="5" xfId="0" applyNumberFormat="1" applyFont="1" applyFill="1" applyBorder="1"/>
    <xf numFmtId="164" fontId="20" fillId="5" borderId="6" xfId="0" applyNumberFormat="1" applyFont="1" applyFill="1" applyBorder="1"/>
    <xf numFmtId="0" fontId="20" fillId="2" borderId="7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1" fillId="0" borderId="9" xfId="0" applyNumberFormat="1" applyFont="1" applyFill="1" applyBorder="1"/>
    <xf numFmtId="0" fontId="21" fillId="0" borderId="23" xfId="0" applyNumberFormat="1" applyFont="1" applyBorder="1"/>
    <xf numFmtId="0" fontId="21" fillId="0" borderId="15" xfId="0" applyNumberFormat="1" applyFont="1" applyBorder="1"/>
    <xf numFmtId="0" fontId="21" fillId="0" borderId="9" xfId="0" applyNumberFormat="1" applyFont="1" applyBorder="1"/>
    <xf numFmtId="0" fontId="21" fillId="0" borderId="24" xfId="0" applyFont="1" applyBorder="1"/>
    <xf numFmtId="0" fontId="21" fillId="0" borderId="25" xfId="0" applyFont="1" applyBorder="1" applyAlignment="1">
      <alignment horizontal="left"/>
    </xf>
    <xf numFmtId="0" fontId="20" fillId="5" borderId="26" xfId="0" applyFont="1" applyFill="1" applyBorder="1" applyAlignment="1">
      <alignment horizontal="right"/>
    </xf>
    <xf numFmtId="0" fontId="20" fillId="5" borderId="27" xfId="0" applyFont="1" applyFill="1" applyBorder="1" applyAlignment="1">
      <alignment horizontal="left"/>
    </xf>
    <xf numFmtId="0" fontId="20" fillId="5" borderId="28" xfId="0" applyFont="1" applyFill="1" applyBorder="1" applyAlignment="1">
      <alignment horizontal="left"/>
    </xf>
    <xf numFmtId="0" fontId="21" fillId="0" borderId="6" xfId="0" applyNumberFormat="1" applyFont="1" applyBorder="1"/>
    <xf numFmtId="0" fontId="21" fillId="0" borderId="5" xfId="0" applyFont="1" applyBorder="1" applyAlignment="1">
      <alignment horizontal="left"/>
    </xf>
    <xf numFmtId="0" fontId="21" fillId="0" borderId="28" xfId="0" applyFont="1" applyBorder="1" applyAlignment="1">
      <alignment horizontal="center" vertical="center"/>
    </xf>
    <xf numFmtId="0" fontId="21" fillId="0" borderId="26" xfId="0" applyNumberFormat="1" applyFont="1" applyBorder="1"/>
    <xf numFmtId="0" fontId="21" fillId="0" borderId="29" xfId="0" applyFont="1" applyBorder="1" applyAlignment="1">
      <alignment horizontal="left"/>
    </xf>
    <xf numFmtId="0" fontId="21" fillId="0" borderId="30" xfId="0" applyNumberFormat="1" applyFont="1" applyBorder="1"/>
    <xf numFmtId="0" fontId="21" fillId="0" borderId="31" xfId="0" applyFont="1" applyBorder="1" applyAlignment="1">
      <alignment horizontal="left"/>
    </xf>
    <xf numFmtId="165" fontId="20" fillId="5" borderId="5" xfId="0" applyNumberFormat="1" applyFont="1" applyFill="1" applyBorder="1"/>
    <xf numFmtId="165" fontId="21" fillId="0" borderId="32" xfId="0" applyNumberFormat="1" applyFont="1" applyBorder="1"/>
    <xf numFmtId="165" fontId="21" fillId="0" borderId="31" xfId="0" applyNumberFormat="1" applyFont="1" applyBorder="1"/>
    <xf numFmtId="0" fontId="21" fillId="0" borderId="33" xfId="0" applyFont="1" applyBorder="1" applyAlignment="1">
      <alignment horizontal="left"/>
    </xf>
    <xf numFmtId="165" fontId="21" fillId="0" borderId="34" xfId="0" applyNumberFormat="1" applyFont="1" applyBorder="1"/>
    <xf numFmtId="0" fontId="21" fillId="0" borderId="34" xfId="0" applyFont="1" applyBorder="1" applyAlignment="1">
      <alignment horizontal="left"/>
    </xf>
    <xf numFmtId="165" fontId="21" fillId="0" borderId="15" xfId="0" applyNumberFormat="1" applyFont="1" applyBorder="1"/>
    <xf numFmtId="165" fontId="21" fillId="0" borderId="14" xfId="0" applyNumberFormat="1" applyFont="1" applyBorder="1"/>
    <xf numFmtId="165" fontId="21" fillId="0" borderId="9" xfId="0" applyNumberFormat="1" applyFont="1" applyBorder="1"/>
    <xf numFmtId="165" fontId="21" fillId="0" borderId="8" xfId="0" applyNumberFormat="1" applyFont="1" applyBorder="1"/>
    <xf numFmtId="3" fontId="17" fillId="5" borderId="3" xfId="0" applyNumberFormat="1" applyFont="1" applyFill="1" applyBorder="1" applyAlignment="1">
      <alignment horizontal="right" vertical="center"/>
    </xf>
    <xf numFmtId="165" fontId="17" fillId="5" borderId="3" xfId="0" applyNumberFormat="1" applyFont="1" applyFill="1" applyBorder="1" applyAlignment="1">
      <alignment horizontal="right" vertical="center"/>
    </xf>
    <xf numFmtId="0" fontId="11" fillId="5" borderId="3" xfId="0" applyFont="1" applyFill="1" applyBorder="1" applyAlignment="1">
      <alignment vertical="center"/>
    </xf>
    <xf numFmtId="165" fontId="18" fillId="0" borderId="2" xfId="0" applyNumberFormat="1" applyFont="1" applyBorder="1" applyAlignment="1">
      <alignment vertical="center"/>
    </xf>
    <xf numFmtId="3" fontId="18" fillId="0" borderId="2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32" xfId="0" applyNumberFormat="1" applyFont="1" applyBorder="1"/>
    <xf numFmtId="0" fontId="21" fillId="0" borderId="17" xfId="0" applyFont="1" applyBorder="1" applyAlignment="1">
      <alignment vertical="center"/>
    </xf>
    <xf numFmtId="165" fontId="21" fillId="0" borderId="18" xfId="0" applyNumberFormat="1" applyFont="1" applyBorder="1"/>
    <xf numFmtId="165" fontId="21" fillId="0" borderId="3" xfId="0" applyNumberFormat="1" applyFont="1" applyBorder="1"/>
    <xf numFmtId="165" fontId="21" fillId="0" borderId="30" xfId="0" applyNumberFormat="1" applyFont="1" applyBorder="1"/>
    <xf numFmtId="0" fontId="22" fillId="0" borderId="0" xfId="0" applyFont="1"/>
    <xf numFmtId="3" fontId="23" fillId="5" borderId="29" xfId="0" applyNumberFormat="1" applyFont="1" applyFill="1" applyBorder="1" applyAlignment="1">
      <alignment horizontal="right" vertical="center"/>
    </xf>
    <xf numFmtId="165" fontId="23" fillId="5" borderId="29" xfId="0" applyNumberFormat="1" applyFont="1" applyFill="1" applyBorder="1" applyAlignment="1">
      <alignment horizontal="right" vertical="center"/>
    </xf>
    <xf numFmtId="0" fontId="24" fillId="5" borderId="29" xfId="0" applyFont="1" applyFill="1" applyBorder="1" applyAlignment="1">
      <alignment vertical="center"/>
    </xf>
    <xf numFmtId="165" fontId="0" fillId="0" borderId="0" xfId="0" applyNumberFormat="1"/>
    <xf numFmtId="9" fontId="22" fillId="0" borderId="14" xfId="2" applyFont="1" applyBorder="1"/>
    <xf numFmtId="165" fontId="25" fillId="0" borderId="14" xfId="0" applyNumberFormat="1" applyFont="1" applyBorder="1" applyAlignment="1">
      <alignment vertical="center"/>
    </xf>
    <xf numFmtId="165" fontId="25" fillId="0" borderId="14" xfId="0" applyNumberFormat="1" applyFont="1" applyFill="1" applyBorder="1" applyAlignment="1">
      <alignment vertical="center"/>
    </xf>
    <xf numFmtId="3" fontId="25" fillId="0" borderId="14" xfId="0" applyNumberFormat="1" applyFont="1" applyFill="1" applyBorder="1" applyAlignment="1">
      <alignment vertical="center"/>
    </xf>
    <xf numFmtId="0" fontId="22" fillId="0" borderId="14" xfId="0" applyFont="1" applyBorder="1" applyAlignment="1">
      <alignment vertical="center"/>
    </xf>
    <xf numFmtId="9" fontId="22" fillId="0" borderId="2" xfId="2" applyFont="1" applyBorder="1"/>
    <xf numFmtId="165" fontId="25" fillId="0" borderId="2" xfId="0" applyNumberFormat="1" applyFont="1" applyBorder="1" applyAlignment="1">
      <alignment vertical="center"/>
    </xf>
    <xf numFmtId="165" fontId="25" fillId="0" borderId="2" xfId="0" applyNumberFormat="1" applyFont="1" applyFill="1" applyBorder="1" applyAlignment="1">
      <alignment vertical="center"/>
    </xf>
    <xf numFmtId="3" fontId="25" fillId="0" borderId="2" xfId="0" applyNumberFormat="1" applyFont="1" applyFill="1" applyBorder="1" applyAlignment="1">
      <alignment vertical="center"/>
    </xf>
    <xf numFmtId="0" fontId="22" fillId="0" borderId="2" xfId="0" applyFont="1" applyBorder="1" applyAlignment="1">
      <alignment vertical="center"/>
    </xf>
    <xf numFmtId="3" fontId="25" fillId="0" borderId="2" xfId="0" applyNumberFormat="1" applyFont="1" applyBorder="1" applyAlignment="1">
      <alignment vertical="center"/>
    </xf>
    <xf numFmtId="3" fontId="23" fillId="5" borderId="3" xfId="0" applyNumberFormat="1" applyFont="1" applyFill="1" applyBorder="1" applyAlignment="1">
      <alignment horizontal="right" vertical="center"/>
    </xf>
    <xf numFmtId="0" fontId="26" fillId="0" borderId="0" xfId="1" applyFont="1"/>
    <xf numFmtId="0" fontId="3" fillId="0" borderId="0" xfId="1" applyFont="1" applyBorder="1" applyAlignment="1">
      <alignment horizontal="center" wrapText="1"/>
    </xf>
    <xf numFmtId="0" fontId="27" fillId="0" borderId="0" xfId="1" applyFont="1" applyBorder="1" applyAlignment="1">
      <alignment horizontal="left" wrapText="1"/>
    </xf>
    <xf numFmtId="0" fontId="3" fillId="0" borderId="0" xfId="1" applyFont="1" applyBorder="1" applyAlignment="1">
      <alignment wrapText="1"/>
    </xf>
    <xf numFmtId="0" fontId="0" fillId="0" borderId="0" xfId="0" applyBorder="1"/>
    <xf numFmtId="0" fontId="3" fillId="0" borderId="0" xfId="1" applyBorder="1"/>
    <xf numFmtId="0" fontId="28" fillId="0" borderId="0" xfId="1" applyFont="1" applyBorder="1" applyAlignment="1">
      <alignment vertical="center" wrapText="1"/>
    </xf>
    <xf numFmtId="0" fontId="27" fillId="0" borderId="1" xfId="1" applyFont="1" applyBorder="1" applyAlignment="1">
      <alignment horizontal="left" wrapText="1"/>
    </xf>
    <xf numFmtId="0" fontId="0" fillId="0" borderId="1" xfId="0" applyBorder="1"/>
    <xf numFmtId="0" fontId="3" fillId="0" borderId="1" xfId="1" applyBorder="1"/>
    <xf numFmtId="0" fontId="28" fillId="0" borderId="1" xfId="1" applyFont="1" applyBorder="1" applyAlignment="1">
      <alignment vertical="center" wrapText="1"/>
    </xf>
    <xf numFmtId="0" fontId="1" fillId="0" borderId="0" xfId="0" applyFont="1"/>
    <xf numFmtId="0" fontId="29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4" fillId="0" borderId="0" xfId="1" applyFont="1" applyBorder="1" applyAlignment="1"/>
    <xf numFmtId="0" fontId="1" fillId="0" borderId="1" xfId="0" applyFont="1" applyBorder="1"/>
    <xf numFmtId="0" fontId="4" fillId="0" borderId="1" xfId="1" applyFont="1" applyBorder="1"/>
    <xf numFmtId="0" fontId="32" fillId="0" borderId="0" xfId="0" applyFont="1"/>
    <xf numFmtId="0" fontId="32" fillId="0" borderId="0" xfId="0" applyFont="1" applyBorder="1"/>
    <xf numFmtId="165" fontId="16" fillId="7" borderId="36" xfId="0" applyNumberFormat="1" applyFont="1" applyFill="1" applyBorder="1"/>
    <xf numFmtId="0" fontId="16" fillId="7" borderId="37" xfId="0" applyFont="1" applyFill="1" applyBorder="1"/>
    <xf numFmtId="165" fontId="32" fillId="0" borderId="33" xfId="0" applyNumberFormat="1" applyFont="1" applyBorder="1"/>
    <xf numFmtId="0" fontId="32" fillId="0" borderId="33" xfId="0" applyFont="1" applyBorder="1"/>
    <xf numFmtId="165" fontId="32" fillId="0" borderId="27" xfId="0" applyNumberFormat="1" applyFont="1" applyBorder="1"/>
    <xf numFmtId="0" fontId="32" fillId="0" borderId="1" xfId="0" applyFont="1" applyBorder="1"/>
    <xf numFmtId="0" fontId="32" fillId="0" borderId="27" xfId="0" applyFont="1" applyBorder="1"/>
    <xf numFmtId="0" fontId="32" fillId="8" borderId="5" xfId="0" applyFont="1" applyFill="1" applyBorder="1"/>
    <xf numFmtId="0" fontId="32" fillId="8" borderId="20" xfId="0" applyFont="1" applyFill="1" applyBorder="1"/>
    <xf numFmtId="0" fontId="32" fillId="8" borderId="4" xfId="0" applyFont="1" applyFill="1" applyBorder="1"/>
    <xf numFmtId="0" fontId="0" fillId="0" borderId="0" xfId="0" applyAlignment="1">
      <alignment horizontal="left"/>
    </xf>
    <xf numFmtId="0" fontId="16" fillId="7" borderId="36" xfId="0" applyFont="1" applyFill="1" applyBorder="1"/>
    <xf numFmtId="0" fontId="16" fillId="7" borderId="39" xfId="0" applyFont="1" applyFill="1" applyBorder="1"/>
    <xf numFmtId="165" fontId="32" fillId="0" borderId="14" xfId="0" applyNumberFormat="1" applyFont="1" applyBorder="1"/>
    <xf numFmtId="0" fontId="32" fillId="0" borderId="40" xfId="0" applyFont="1" applyBorder="1"/>
    <xf numFmtId="0" fontId="32" fillId="0" borderId="14" xfId="0" applyFont="1" applyBorder="1"/>
    <xf numFmtId="165" fontId="32" fillId="0" borderId="2" xfId="0" applyNumberFormat="1" applyFont="1" applyBorder="1"/>
    <xf numFmtId="0" fontId="32" fillId="0" borderId="41" xfId="0" applyFont="1" applyBorder="1"/>
    <xf numFmtId="0" fontId="32" fillId="0" borderId="2" xfId="0" applyFont="1" applyBorder="1"/>
    <xf numFmtId="165" fontId="32" fillId="0" borderId="34" xfId="0" applyNumberFormat="1" applyFont="1" applyBorder="1"/>
    <xf numFmtId="0" fontId="32" fillId="0" borderId="42" xfId="0" applyFont="1" applyBorder="1"/>
    <xf numFmtId="0" fontId="32" fillId="0" borderId="34" xfId="0" applyFont="1" applyBorder="1"/>
    <xf numFmtId="0" fontId="32" fillId="8" borderId="19" xfId="0" applyFont="1" applyFill="1" applyBorder="1"/>
    <xf numFmtId="0" fontId="32" fillId="0" borderId="0" xfId="0" applyFont="1" applyFill="1"/>
    <xf numFmtId="165" fontId="33" fillId="0" borderId="0" xfId="0" applyNumberFormat="1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0" fontId="16" fillId="0" borderId="0" xfId="0" applyNumberFormat="1" applyFont="1" applyFill="1" applyBorder="1"/>
    <xf numFmtId="0" fontId="16" fillId="0" borderId="0" xfId="0" applyFont="1" applyFill="1" applyBorder="1" applyAlignment="1">
      <alignment horizontal="left"/>
    </xf>
    <xf numFmtId="0" fontId="16" fillId="7" borderId="43" xfId="0" applyNumberFormat="1" applyFont="1" applyFill="1" applyBorder="1"/>
    <xf numFmtId="0" fontId="16" fillId="7" borderId="44" xfId="0" applyNumberFormat="1" applyFont="1" applyFill="1" applyBorder="1"/>
    <xf numFmtId="0" fontId="16" fillId="7" borderId="43" xfId="0" applyFont="1" applyFill="1" applyBorder="1" applyAlignment="1">
      <alignment horizontal="left"/>
    </xf>
    <xf numFmtId="0" fontId="32" fillId="0" borderId="33" xfId="0" applyNumberFormat="1" applyFont="1" applyBorder="1"/>
    <xf numFmtId="0" fontId="32" fillId="0" borderId="0" xfId="0" applyNumberFormat="1" applyFont="1"/>
    <xf numFmtId="0" fontId="32" fillId="0" borderId="33" xfId="0" applyFont="1" applyBorder="1" applyAlignment="1">
      <alignment horizontal="left"/>
    </xf>
    <xf numFmtId="0" fontId="32" fillId="8" borderId="27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32" fillId="0" borderId="1" xfId="0" applyFont="1" applyFill="1" applyBorder="1"/>
    <xf numFmtId="165" fontId="33" fillId="0" borderId="1" xfId="0" applyNumberFormat="1" applyFont="1" applyFill="1" applyBorder="1" applyAlignment="1">
      <alignment horizontal="right" vertical="center"/>
    </xf>
    <xf numFmtId="3" fontId="33" fillId="0" borderId="1" xfId="0" applyNumberFormat="1" applyFont="1" applyFill="1" applyBorder="1" applyAlignment="1">
      <alignment horizontal="right" vertical="center"/>
    </xf>
    <xf numFmtId="0" fontId="34" fillId="0" borderId="1" xfId="0" applyFont="1" applyFill="1" applyBorder="1" applyAlignment="1">
      <alignment vertical="center"/>
    </xf>
    <xf numFmtId="165" fontId="33" fillId="4" borderId="2" xfId="0" applyNumberFormat="1" applyFont="1" applyFill="1" applyBorder="1" applyAlignment="1">
      <alignment horizontal="right" vertical="center"/>
    </xf>
    <xf numFmtId="3" fontId="33" fillId="4" borderId="2" xfId="0" applyNumberFormat="1" applyFont="1" applyFill="1" applyBorder="1" applyAlignment="1">
      <alignment horizontal="right" vertical="center"/>
    </xf>
    <xf numFmtId="0" fontId="34" fillId="4" borderId="2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0" fillId="2" borderId="0" xfId="0" applyFill="1"/>
    <xf numFmtId="0" fontId="3" fillId="0" borderId="1" xfId="1" applyFont="1" applyBorder="1" applyAlignment="1">
      <alignment wrapText="1"/>
    </xf>
    <xf numFmtId="0" fontId="26" fillId="0" borderId="1" xfId="1" applyFont="1" applyBorder="1"/>
    <xf numFmtId="0" fontId="32" fillId="0" borderId="0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/>
    </xf>
    <xf numFmtId="0" fontId="32" fillId="0" borderId="31" xfId="0" applyFont="1" applyFill="1" applyBorder="1" applyAlignment="1">
      <alignment vertical="center" wrapText="1"/>
    </xf>
    <xf numFmtId="0" fontId="16" fillId="8" borderId="47" xfId="0" applyFont="1" applyFill="1" applyBorder="1" applyAlignment="1">
      <alignment horizontal="center"/>
    </xf>
    <xf numFmtId="0" fontId="16" fillId="8" borderId="47" xfId="0" applyFont="1" applyFill="1" applyBorder="1" applyAlignment="1">
      <alignment horizontal="center" vertical="center"/>
    </xf>
    <xf numFmtId="0" fontId="16" fillId="8" borderId="48" xfId="0" applyFont="1" applyFill="1" applyBorder="1" applyAlignment="1">
      <alignment horizontal="center"/>
    </xf>
    <xf numFmtId="0" fontId="16" fillId="13" borderId="48" xfId="0" applyFont="1" applyFill="1" applyBorder="1"/>
    <xf numFmtId="165" fontId="16" fillId="13" borderId="48" xfId="0" applyNumberFormat="1" applyFont="1" applyFill="1" applyBorder="1"/>
    <xf numFmtId="0" fontId="16" fillId="13" borderId="47" xfId="0" applyFont="1" applyFill="1" applyBorder="1" applyAlignment="1">
      <alignment horizontal="left"/>
    </xf>
    <xf numFmtId="0" fontId="16" fillId="13" borderId="47" xfId="0" applyFont="1" applyFill="1" applyBorder="1" applyAlignment="1">
      <alignment horizontal="center"/>
    </xf>
    <xf numFmtId="165" fontId="16" fillId="13" borderId="47" xfId="0" applyNumberFormat="1" applyFont="1" applyFill="1" applyBorder="1"/>
    <xf numFmtId="0" fontId="16" fillId="13" borderId="47" xfId="0" applyFont="1" applyFill="1" applyBorder="1"/>
    <xf numFmtId="0" fontId="9" fillId="0" borderId="0" xfId="0" applyFont="1" applyAlignment="1">
      <alignment vertical="center"/>
    </xf>
    <xf numFmtId="0" fontId="4" fillId="0" borderId="2" xfId="0" quotePrefix="1" applyFont="1" applyFill="1" applyBorder="1" applyAlignment="1">
      <alignment horizontal="center" vertical="center"/>
    </xf>
    <xf numFmtId="0" fontId="1" fillId="0" borderId="0" xfId="0" applyFont="1" applyBorder="1"/>
    <xf numFmtId="0" fontId="4" fillId="0" borderId="0" xfId="1" applyFont="1" applyBorder="1"/>
    <xf numFmtId="0" fontId="7" fillId="0" borderId="0" xfId="1" applyFont="1" applyBorder="1" applyAlignment="1">
      <alignment horizontal="right" wrapText="1"/>
    </xf>
    <xf numFmtId="0" fontId="1" fillId="0" borderId="2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right" wrapText="1"/>
    </xf>
    <xf numFmtId="0" fontId="1" fillId="0" borderId="2" xfId="0" applyFont="1" applyBorder="1" applyAlignment="1">
      <alignment vertical="center" wrapText="1"/>
    </xf>
    <xf numFmtId="0" fontId="35" fillId="0" borderId="1" xfId="1" applyFont="1" applyBorder="1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4" fillId="3" borderId="46" xfId="0" applyFont="1" applyFill="1" applyBorder="1" applyAlignment="1">
      <alignment horizontal="center" vertical="center"/>
    </xf>
    <xf numFmtId="0" fontId="34" fillId="3" borderId="4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 wrapText="1"/>
    </xf>
    <xf numFmtId="0" fontId="34" fillId="3" borderId="31" xfId="0" applyFont="1" applyFill="1" applyBorder="1" applyAlignment="1">
      <alignment horizontal="center" vertical="center" wrapText="1"/>
    </xf>
    <xf numFmtId="0" fontId="34" fillId="12" borderId="2" xfId="0" applyFont="1" applyFill="1" applyBorder="1" applyAlignment="1">
      <alignment horizontal="center" vertical="center"/>
    </xf>
    <xf numFmtId="0" fontId="33" fillId="11" borderId="11" xfId="0" applyFont="1" applyFill="1" applyBorder="1" applyAlignment="1">
      <alignment horizontal="center" vertical="center"/>
    </xf>
    <xf numFmtId="0" fontId="33" fillId="11" borderId="41" xfId="0" applyFont="1" applyFill="1" applyBorder="1" applyAlignment="1">
      <alignment horizontal="center" vertical="center"/>
    </xf>
    <xf numFmtId="0" fontId="34" fillId="10" borderId="11" xfId="0" applyFont="1" applyFill="1" applyBorder="1" applyAlignment="1">
      <alignment horizontal="center" vertical="center"/>
    </xf>
    <xf numFmtId="0" fontId="34" fillId="10" borderId="41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2" fillId="8" borderId="33" xfId="0" applyFont="1" applyFill="1" applyBorder="1" applyAlignment="1">
      <alignment horizontal="center" vertical="center"/>
    </xf>
    <xf numFmtId="0" fontId="32" fillId="8" borderId="27" xfId="0" applyFont="1" applyFill="1" applyBorder="1" applyAlignment="1">
      <alignment horizontal="center" vertical="center"/>
    </xf>
    <xf numFmtId="0" fontId="32" fillId="8" borderId="33" xfId="0" applyFont="1" applyFill="1" applyBorder="1" applyAlignment="1">
      <alignment wrapText="1"/>
    </xf>
    <xf numFmtId="0" fontId="32" fillId="8" borderId="27" xfId="0" applyFont="1" applyFill="1" applyBorder="1"/>
    <xf numFmtId="0" fontId="32" fillId="8" borderId="0" xfId="0" applyFont="1" applyFill="1" applyBorder="1" applyAlignment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0" borderId="33" xfId="0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38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8" borderId="11" xfId="0" applyFont="1" applyFill="1" applyBorder="1" applyAlignment="1">
      <alignment vertical="center"/>
    </xf>
    <xf numFmtId="0" fontId="32" fillId="8" borderId="41" xfId="0" applyFont="1" applyFill="1" applyBorder="1" applyAlignment="1">
      <alignment vertical="center"/>
    </xf>
    <xf numFmtId="0" fontId="32" fillId="0" borderId="49" xfId="0" applyFont="1" applyBorder="1" applyAlignment="1">
      <alignment vertical="center"/>
    </xf>
    <xf numFmtId="0" fontId="32" fillId="0" borderId="31" xfId="0" applyFont="1" applyBorder="1" applyAlignment="1">
      <alignment vertical="center"/>
    </xf>
    <xf numFmtId="0" fontId="32" fillId="0" borderId="29" xfId="0" applyFont="1" applyBorder="1" applyAlignment="1">
      <alignment vertical="center"/>
    </xf>
    <xf numFmtId="0" fontId="32" fillId="0" borderId="21" xfId="0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3">
    <cellStyle name="Normal" xfId="0" builtinId="0"/>
    <cellStyle name="Normal 2 3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 BRUTO-FACTURACIÓN C.A.C.T.I. 2018 </a:t>
            </a:r>
          </a:p>
          <a:p>
            <a:pPr>
              <a:defRPr/>
            </a:pPr>
            <a:r>
              <a:rPr lang="es-ES"/>
              <a:t>ÁMBITO XEOGRÁFICO-NATUREZA </a:t>
            </a:r>
          </a:p>
        </c:rich>
      </c:tx>
      <c:layout>
        <c:manualLayout>
          <c:xMode val="edge"/>
          <c:yMode val="edge"/>
          <c:x val="0.3163373687528353"/>
          <c:y val="2.7179685361415705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660750069976257"/>
          <c:y val="0.14313557408686473"/>
          <c:w val="0.7629832053056661"/>
          <c:h val="0.575719555244528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9E-4D48-BB63-E329CCBCC36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9E-4D48-BB63-E329CCBCC36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9E-4D48-BB63-E329CCBCC36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9E-4D48-BB63-E329CCBCC3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'2018_CACTI'!$A$19:$B$25</c:f>
              <c:multiLvlStrCache>
                <c:ptCount val="7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  <c:pt idx="5">
                    <c:v>Organismos Públicos</c:v>
                  </c:pt>
                  <c:pt idx="6">
                    <c:v>Empresas</c:v>
                  </c:pt>
                </c:lvl>
                <c:lvl>
                  <c:pt idx="0">
                    <c:v>COMUNIDADE AUTONÓMA</c:v>
                  </c:pt>
                  <c:pt idx="3">
                    <c:v>RESTO DE ESPAÑA</c:v>
                  </c:pt>
                  <c:pt idx="5">
                    <c:v>UNIÓN EUROPEA</c:v>
                  </c:pt>
                </c:lvl>
              </c:multiLvlStrCache>
            </c:multiLvlStrRef>
          </c:cat>
          <c:val>
            <c:numRef>
              <c:f>'2018_CACTI'!$C$19:$C$25</c:f>
              <c:numCache>
                <c:formatCode>#,##0.0</c:formatCode>
                <c:ptCount val="7"/>
                <c:pt idx="0" formatCode="#,##0">
                  <c:v>207747</c:v>
                </c:pt>
                <c:pt idx="1">
                  <c:v>42721.082644628099</c:v>
                </c:pt>
                <c:pt idx="2">
                  <c:v>34345.198347107435</c:v>
                </c:pt>
                <c:pt idx="3">
                  <c:v>39005.752066115703</c:v>
                </c:pt>
                <c:pt idx="4">
                  <c:v>2155</c:v>
                </c:pt>
                <c:pt idx="5">
                  <c:v>22630.09</c:v>
                </c:pt>
                <c:pt idx="6">
                  <c:v>7778.6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9E-4D48-BB63-E329CCBCC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573936"/>
        <c:axId val="288574496"/>
      </c:barChart>
      <c:catAx>
        <c:axId val="28857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574496"/>
        <c:crosses val="autoZero"/>
        <c:auto val="1"/>
        <c:lblAlgn val="ctr"/>
        <c:lblOffset val="100"/>
        <c:noMultiLvlLbl val="0"/>
      </c:catAx>
      <c:valAx>
        <c:axId val="28857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57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FACTURAS C.A.C.T.I. 2018</a:t>
            </a:r>
          </a:p>
          <a:p>
            <a:pPr>
              <a:defRPr/>
            </a:pPr>
            <a:r>
              <a:rPr lang="es-ES"/>
              <a:t>ÁMBITO XEOGRÁFICO-NATUREZA</a:t>
            </a:r>
          </a:p>
        </c:rich>
      </c:tx>
      <c:layout/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758453736972202E-2"/>
          <c:y val="5.7438635390045172E-2"/>
          <c:w val="0.85847594293431773"/>
          <c:h val="0.700342198140987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A6-430A-92A8-BCDDD1FF5FB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A6-430A-92A8-BCDDD1FF5FB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A6-430A-92A8-BCDDD1FF5FB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A6-430A-92A8-BCDDD1FF5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'2018_CACTI'!$A$31:$B$37</c:f>
              <c:multiLvlStrCache>
                <c:ptCount val="7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  <c:pt idx="5">
                    <c:v>Organismos Públicos</c:v>
                  </c:pt>
                  <c:pt idx="6">
                    <c:v>Empresas</c:v>
                  </c:pt>
                </c:lvl>
                <c:lvl>
                  <c:pt idx="0">
                    <c:v>COMUNIDAD AUTONÓMA</c:v>
                  </c:pt>
                  <c:pt idx="3">
                    <c:v>RESTO ESPAÑA</c:v>
                  </c:pt>
                  <c:pt idx="5">
                    <c:v>UNION EUROPEA</c:v>
                  </c:pt>
                </c:lvl>
              </c:multiLvlStrCache>
            </c:multiLvlStrRef>
          </c:cat>
          <c:val>
            <c:numRef>
              <c:f>'2018_CACTI'!$C$31:$C$37</c:f>
              <c:numCache>
                <c:formatCode>General</c:formatCode>
                <c:ptCount val="7"/>
                <c:pt idx="0">
                  <c:v>1067</c:v>
                </c:pt>
                <c:pt idx="1">
                  <c:v>59</c:v>
                </c:pt>
                <c:pt idx="2">
                  <c:v>121</c:v>
                </c:pt>
                <c:pt idx="3">
                  <c:v>81</c:v>
                </c:pt>
                <c:pt idx="4">
                  <c:v>7</c:v>
                </c:pt>
                <c:pt idx="5">
                  <c:v>63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A6-430A-92A8-BCDDD1FF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576736"/>
        <c:axId val="288577296"/>
      </c:barChart>
      <c:catAx>
        <c:axId val="28857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577296"/>
        <c:crosses val="autoZero"/>
        <c:auto val="1"/>
        <c:lblAlgn val="ctr"/>
        <c:lblOffset val="100"/>
        <c:noMultiLvlLbl val="0"/>
      </c:catAx>
      <c:valAx>
        <c:axId val="288577296"/>
        <c:scaling>
          <c:orientation val="minMax"/>
          <c:max val="1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5767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solidFill>
                  <a:sysClr val="windowText" lastClr="000000"/>
                </a:solidFill>
                <a:effectLst/>
              </a:rPr>
              <a:t>IMPORTE BRUTO-FACTURACIÓN CINBIO 2018 </a:t>
            </a:r>
            <a:endParaRPr lang="es-ES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ES" sz="1800" b="0" i="0" baseline="0">
                <a:solidFill>
                  <a:sysClr val="windowText" lastClr="000000"/>
                </a:solidFill>
                <a:effectLst/>
              </a:rPr>
              <a:t>ÁMBITO XEOGRÁFICO-NATUREZA </a:t>
            </a:r>
            <a:endParaRPr lang="es-ES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6415628829037815"/>
          <c:y val="1.6983470286553166E-3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564358765499139"/>
          <c:y val="0.2031161832750254"/>
          <c:w val="0.69383244963407809"/>
          <c:h val="0.6747565028947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2F-4D56-8A8D-ED895F5D2B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2F-4D56-8A8D-ED895F5D2B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'2018_CINBIO'!$A$16:$B$19</c:f>
              <c:multiLvlStrCache>
                <c:ptCount val="4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</c:lvl>
                <c:lvl>
                  <c:pt idx="0">
                    <c:v>COMUNIDAD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'2018_CINBIO'!$C$16:$C$19</c:f>
              <c:numCache>
                <c:formatCode>#,##0.00\ "€"</c:formatCode>
                <c:ptCount val="4"/>
                <c:pt idx="0">
                  <c:v>15068.12</c:v>
                </c:pt>
                <c:pt idx="1">
                  <c:v>6468.13</c:v>
                </c:pt>
                <c:pt idx="2">
                  <c:v>5455.8</c:v>
                </c:pt>
                <c:pt idx="3">
                  <c:v>4049.9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F-4D56-8A8D-ED895F5D2B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703712"/>
        <c:axId val="354704272"/>
      </c:barChart>
      <c:catAx>
        <c:axId val="35470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4272"/>
        <c:crosses val="autoZero"/>
        <c:auto val="1"/>
        <c:lblAlgn val="ctr"/>
        <c:lblOffset val="100"/>
        <c:noMultiLvlLbl val="0"/>
      </c:catAx>
      <c:valAx>
        <c:axId val="35470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solidFill>
                  <a:sysClr val="windowText" lastClr="000000"/>
                </a:solidFill>
                <a:effectLst/>
              </a:rPr>
              <a:t>NÚMERO FACTURAS CINBIO 2018</a:t>
            </a:r>
            <a:endParaRPr lang="es-ES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s-ES" sz="1800" b="0" i="0" baseline="0">
                <a:solidFill>
                  <a:sysClr val="windowText" lastClr="000000"/>
                </a:solidFill>
                <a:effectLst/>
              </a:rPr>
              <a:t>ÁMBITO XEOGRÁFICO-NATUREZA</a:t>
            </a:r>
            <a:endParaRPr lang="es-ES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137102335383711"/>
          <c:y val="0.21825158935522571"/>
          <c:w val="0.71682775628155593"/>
          <c:h val="0.659021387839491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B0-4D0B-A35A-3CFC8A7B7E9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B0-4D0B-A35A-3CFC8A7B7E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'2018_CINBIO'!$A$25:$B$28</c:f>
              <c:multiLvlStrCache>
                <c:ptCount val="4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</c:lvl>
                <c:lvl>
                  <c:pt idx="0">
                    <c:v>COMUNIDAD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'2018_CINBIO'!$C$25:$C$28</c:f>
              <c:numCache>
                <c:formatCode>General</c:formatCode>
                <c:ptCount val="4"/>
                <c:pt idx="0">
                  <c:v>58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B0-4D0B-A35A-3CFC8A7B7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707632"/>
        <c:axId val="354708192"/>
      </c:barChart>
      <c:catAx>
        <c:axId val="35470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8192"/>
        <c:crosses val="autoZero"/>
        <c:auto val="1"/>
        <c:lblAlgn val="ctr"/>
        <c:lblOffset val="100"/>
        <c:noMultiLvlLbl val="0"/>
      </c:catAx>
      <c:valAx>
        <c:axId val="3547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 BRUTO-FACTURACIÓN E.C.I.M.A.T. 2018 </a:t>
            </a:r>
          </a:p>
          <a:p>
            <a:pPr>
              <a:defRPr/>
            </a:pPr>
            <a:r>
              <a:rPr lang="es-ES"/>
              <a:t>ÁMBITO XEOGRÁFICO-NATUREZA </a:t>
            </a:r>
          </a:p>
        </c:rich>
      </c:tx>
      <c:layout>
        <c:manualLayout>
          <c:xMode val="edge"/>
          <c:yMode val="edge"/>
          <c:x val="0.16415628829037815"/>
          <c:y val="1.6983470286553166E-3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380454960491255"/>
          <c:y val="0.17555381848455384"/>
          <c:w val="0.69383244963407809"/>
          <c:h val="0.6747565028947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CE-497B-8A31-DAF335D28A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CE-497B-8A31-DAF335D28A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'2018_ECIMAT'!$A$16:$B$20</c:f>
              <c:multiLvlStrCache>
                <c:ptCount val="5"/>
                <c:lvl>
                  <c:pt idx="0">
                    <c:v>Interna</c:v>
                  </c:pt>
                  <c:pt idx="1">
                    <c:v>Empresas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</c:lvl>
                <c:lvl>
                  <c:pt idx="0">
                    <c:v>COMUNIDAD AUTÓNOMA</c:v>
                  </c:pt>
                  <c:pt idx="2">
                    <c:v>RESTO DE ESPAÑA</c:v>
                  </c:pt>
                  <c:pt idx="4">
                    <c:v>UNIÓN EUROPEA</c:v>
                  </c:pt>
                </c:lvl>
              </c:multiLvlStrCache>
            </c:multiLvlStrRef>
          </c:cat>
          <c:val>
            <c:numRef>
              <c:f>'2018_ECIMAT'!$C$16:$C$20</c:f>
              <c:numCache>
                <c:formatCode>#,##0.00\ "€"</c:formatCode>
                <c:ptCount val="5"/>
                <c:pt idx="0">
                  <c:v>12325</c:v>
                </c:pt>
                <c:pt idx="1">
                  <c:v>1240</c:v>
                </c:pt>
                <c:pt idx="2">
                  <c:v>900</c:v>
                </c:pt>
                <c:pt idx="3">
                  <c:v>1674</c:v>
                </c:pt>
                <c:pt idx="4">
                  <c:v>3713.16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CE-497B-8A31-DAF335D28A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703712"/>
        <c:axId val="354704272"/>
      </c:barChart>
      <c:catAx>
        <c:axId val="35470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4272"/>
        <c:crosses val="autoZero"/>
        <c:auto val="1"/>
        <c:lblAlgn val="ctr"/>
        <c:lblOffset val="100"/>
        <c:noMultiLvlLbl val="0"/>
      </c:catAx>
      <c:valAx>
        <c:axId val="35470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FACTURAS E.C.I.M.A.T. 2018</a:t>
            </a:r>
          </a:p>
          <a:p>
            <a:pPr>
              <a:defRPr/>
            </a:pPr>
            <a:r>
              <a:rPr lang="es-ES"/>
              <a:t>ÁMBITO XEOGRÁFICO-NATUREZA</a:t>
            </a:r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137102335383711"/>
          <c:y val="0.21825158935522571"/>
          <c:w val="0.71682775628155593"/>
          <c:h val="0.659021387839491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8A-483D-A952-66608221796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8A-483D-A952-6660822179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'2018_ECIMAT'!$A$26:$B$30</c:f>
              <c:multiLvlStrCache>
                <c:ptCount val="5"/>
                <c:lvl>
                  <c:pt idx="0">
                    <c:v>Interna</c:v>
                  </c:pt>
                  <c:pt idx="1">
                    <c:v>Empresas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</c:lvl>
                <c:lvl>
                  <c:pt idx="0">
                    <c:v>COMUNIDAD AUTÓNOMA</c:v>
                  </c:pt>
                  <c:pt idx="2">
                    <c:v>RESTO DE ESPAÑA</c:v>
                  </c:pt>
                  <c:pt idx="4">
                    <c:v>UNIÓN EUROPEA</c:v>
                  </c:pt>
                </c:lvl>
              </c:multiLvlStrCache>
            </c:multiLvlStrRef>
          </c:cat>
          <c:val>
            <c:numRef>
              <c:f>'2018_ECIMAT'!$C$26:$C$30</c:f>
              <c:numCache>
                <c:formatCode>General</c:formatCode>
                <c:ptCount val="5"/>
                <c:pt idx="0">
                  <c:v>15</c:v>
                </c:pt>
                <c:pt idx="1">
                  <c:v>10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8A-483D-A952-666082217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707632"/>
        <c:axId val="354708192"/>
      </c:barChart>
      <c:catAx>
        <c:axId val="35470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8192"/>
        <c:crosses val="autoZero"/>
        <c:auto val="1"/>
        <c:lblAlgn val="ctr"/>
        <c:lblOffset val="100"/>
        <c:noMultiLvlLbl val="0"/>
      </c:catAx>
      <c:valAx>
        <c:axId val="3547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0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1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66675</xdr:rowOff>
    </xdr:from>
    <xdr:to>
      <xdr:col>2</xdr:col>
      <xdr:colOff>57150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66675"/>
          <a:ext cx="809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476250</xdr:colOff>
      <xdr:row>5</xdr:row>
      <xdr:rowOff>9524</xdr:rowOff>
    </xdr:from>
    <xdr:ext cx="5657850" cy="30194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0" y="962024"/>
          <a:ext cx="5657850" cy="3019425"/>
        </a:xfrm>
        <a:prstGeom prst="rect">
          <a:avLst/>
        </a:prstGeom>
      </xdr:spPr>
    </xdr:pic>
    <xdr:clientData/>
  </xdr:oneCellAnchor>
  <xdr:oneCellAnchor>
    <xdr:from>
      <xdr:col>4</xdr:col>
      <xdr:colOff>409575</xdr:colOff>
      <xdr:row>62</xdr:row>
      <xdr:rowOff>114300</xdr:rowOff>
    </xdr:from>
    <xdr:ext cx="5267325" cy="290345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7575" y="11925300"/>
          <a:ext cx="5267325" cy="2903453"/>
        </a:xfrm>
        <a:prstGeom prst="rect">
          <a:avLst/>
        </a:prstGeom>
      </xdr:spPr>
    </xdr:pic>
    <xdr:clientData/>
  </xdr:oneCellAnchor>
  <xdr:oneCellAnchor>
    <xdr:from>
      <xdr:col>12</xdr:col>
      <xdr:colOff>76200</xdr:colOff>
      <xdr:row>62</xdr:row>
      <xdr:rowOff>85725</xdr:rowOff>
    </xdr:from>
    <xdr:ext cx="5620999" cy="2962913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20200" y="11896725"/>
          <a:ext cx="5620999" cy="2962913"/>
        </a:xfrm>
        <a:prstGeom prst="rect">
          <a:avLst/>
        </a:prstGeom>
      </xdr:spPr>
    </xdr:pic>
    <xdr:clientData/>
  </xdr:oneCellAnchor>
  <xdr:oneCellAnchor>
    <xdr:from>
      <xdr:col>4</xdr:col>
      <xdr:colOff>285749</xdr:colOff>
      <xdr:row>43</xdr:row>
      <xdr:rowOff>142875</xdr:rowOff>
    </xdr:from>
    <xdr:ext cx="5267325" cy="275563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33749" y="8334375"/>
          <a:ext cx="5267325" cy="2755631"/>
        </a:xfrm>
        <a:prstGeom prst="rect">
          <a:avLst/>
        </a:prstGeom>
      </xdr:spPr>
    </xdr:pic>
    <xdr:clientData/>
  </xdr:oneCellAnchor>
  <xdr:oneCellAnchor>
    <xdr:from>
      <xdr:col>11</xdr:col>
      <xdr:colOff>647700</xdr:colOff>
      <xdr:row>43</xdr:row>
      <xdr:rowOff>133350</xdr:rowOff>
    </xdr:from>
    <xdr:ext cx="5610225" cy="295681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29700" y="8324850"/>
          <a:ext cx="5610225" cy="295681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66675</xdr:rowOff>
    </xdr:from>
    <xdr:to>
      <xdr:col>2</xdr:col>
      <xdr:colOff>438150</xdr:colOff>
      <xdr:row>0</xdr:row>
      <xdr:rowOff>514350</xdr:rowOff>
    </xdr:to>
    <xdr:pic>
      <xdr:nvPicPr>
        <xdr:cNvPr id="7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962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514349</xdr:colOff>
      <xdr:row>23</xdr:row>
      <xdr:rowOff>152401</xdr:rowOff>
    </xdr:from>
    <xdr:ext cx="5648325" cy="2955656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44349" y="4533901"/>
          <a:ext cx="5648325" cy="295565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438150</xdr:colOff>
      <xdr:row>0</xdr:row>
      <xdr:rowOff>514350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8384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76201</xdr:rowOff>
    </xdr:from>
    <xdr:to>
      <xdr:col>1</xdr:col>
      <xdr:colOff>857250</xdr:colOff>
      <xdr:row>0</xdr:row>
      <xdr:rowOff>495301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16" y="76201"/>
          <a:ext cx="3154634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12</xdr:row>
      <xdr:rowOff>104775</xdr:rowOff>
    </xdr:from>
    <xdr:to>
      <xdr:col>14</xdr:col>
      <xdr:colOff>457200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533400</xdr:colOff>
      <xdr:row>31</xdr:row>
      <xdr:rowOff>19051</xdr:rowOff>
    </xdr:from>
    <xdr:to>
      <xdr:col>13</xdr:col>
      <xdr:colOff>542925</xdr:colOff>
      <xdr:row>60</xdr:row>
      <xdr:rowOff>23814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28575</xdr:rowOff>
    </xdr:from>
    <xdr:to>
      <xdr:col>2</xdr:col>
      <xdr:colOff>457200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1866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742950</xdr:colOff>
      <xdr:row>9</xdr:row>
      <xdr:rowOff>85724</xdr:rowOff>
    </xdr:from>
    <xdr:to>
      <xdr:col>15</xdr:col>
      <xdr:colOff>438150</xdr:colOff>
      <xdr:row>28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285749</xdr:colOff>
      <xdr:row>29</xdr:row>
      <xdr:rowOff>0</xdr:rowOff>
    </xdr:from>
    <xdr:to>
      <xdr:col>11</xdr:col>
      <xdr:colOff>761999</xdr:colOff>
      <xdr:row>48</xdr:row>
      <xdr:rowOff>137582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28575</xdr:rowOff>
    </xdr:from>
    <xdr:to>
      <xdr:col>2</xdr:col>
      <xdr:colOff>457200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1866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171450</xdr:colOff>
      <xdr:row>6</xdr:row>
      <xdr:rowOff>438149</xdr:rowOff>
    </xdr:from>
    <xdr:to>
      <xdr:col>18</xdr:col>
      <xdr:colOff>219075</xdr:colOff>
      <xdr:row>25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600074</xdr:colOff>
      <xdr:row>28</xdr:row>
      <xdr:rowOff>85724</xdr:rowOff>
    </xdr:from>
    <xdr:to>
      <xdr:col>12</xdr:col>
      <xdr:colOff>314324</xdr:colOff>
      <xdr:row>47</xdr:row>
      <xdr:rowOff>185207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24"/>
  <sheetViews>
    <sheetView tabSelected="1" workbookViewId="0">
      <selection activeCell="I16" sqref="I16"/>
    </sheetView>
  </sheetViews>
  <sheetFormatPr baseColWidth="10" defaultRowHeight="15" x14ac:dyDescent="0.25"/>
  <cols>
    <col min="1" max="1" width="2.140625" style="132" customWidth="1"/>
    <col min="2" max="2" width="39" style="132" customWidth="1"/>
    <col min="3" max="3" width="24.42578125" style="132" customWidth="1"/>
    <col min="4" max="5" width="11.42578125" style="132"/>
    <col min="6" max="6" width="12.140625" style="132" customWidth="1"/>
    <col min="7" max="7" width="14.42578125" style="132" customWidth="1"/>
    <col min="8" max="8" width="15.85546875" style="132" customWidth="1"/>
    <col min="9" max="16384" width="11.42578125" style="132"/>
  </cols>
  <sheetData>
    <row r="1" spans="1:8" ht="39" customHeight="1" thickBot="1" x14ac:dyDescent="0.35">
      <c r="A1" s="149"/>
      <c r="B1" s="2"/>
      <c r="C1" s="149"/>
      <c r="D1" s="148"/>
      <c r="E1" s="219" t="s">
        <v>0</v>
      </c>
      <c r="F1" s="219"/>
      <c r="G1" s="219"/>
      <c r="H1" s="147"/>
    </row>
    <row r="2" spans="1:8" ht="19.5" customHeight="1" x14ac:dyDescent="0.3">
      <c r="A2" s="216"/>
      <c r="B2" s="13" t="s">
        <v>284</v>
      </c>
      <c r="C2" s="216"/>
      <c r="D2" s="215"/>
      <c r="E2" s="217"/>
      <c r="F2" s="217"/>
      <c r="G2" s="217"/>
      <c r="H2" s="147"/>
    </row>
    <row r="3" spans="1:8" ht="19.5" customHeight="1" x14ac:dyDescent="0.3">
      <c r="A3" s="216"/>
      <c r="B3" s="13"/>
      <c r="C3" s="216"/>
      <c r="D3" s="215"/>
      <c r="E3" s="217"/>
      <c r="F3" s="217"/>
      <c r="G3" s="217"/>
      <c r="H3" s="147"/>
    </row>
    <row r="4" spans="1:8" ht="19.5" customHeight="1" x14ac:dyDescent="0.3">
      <c r="A4" s="216"/>
      <c r="B4" s="13"/>
      <c r="C4" s="216"/>
      <c r="D4" s="215"/>
      <c r="E4" s="217"/>
      <c r="F4" s="217"/>
      <c r="G4" s="217"/>
      <c r="H4" s="147"/>
    </row>
    <row r="5" spans="1:8" x14ac:dyDescent="0.25">
      <c r="C5" s="146"/>
    </row>
    <row r="6" spans="1:8" ht="32.450000000000003" customHeight="1" x14ac:dyDescent="0.25">
      <c r="B6" s="144" t="s">
        <v>56</v>
      </c>
      <c r="C6" s="144"/>
      <c r="D6" s="145" t="s">
        <v>55</v>
      </c>
      <c r="E6" s="145" t="s">
        <v>54</v>
      </c>
      <c r="F6" s="145" t="s">
        <v>53</v>
      </c>
      <c r="G6" s="144" t="s">
        <v>20</v>
      </c>
    </row>
    <row r="7" spans="1:8" ht="30.95" customHeight="1" x14ac:dyDescent="0.25">
      <c r="B7" s="137" t="s">
        <v>52</v>
      </c>
      <c r="C7" s="143"/>
      <c r="D7" s="135">
        <v>1</v>
      </c>
      <c r="E7" s="135">
        <v>4</v>
      </c>
      <c r="F7" s="135"/>
      <c r="G7" s="134">
        <v>5</v>
      </c>
    </row>
    <row r="8" spans="1:8" x14ac:dyDescent="0.25">
      <c r="B8" s="220" t="s">
        <v>51</v>
      </c>
      <c r="C8" s="134" t="s">
        <v>50</v>
      </c>
      <c r="D8" s="135"/>
      <c r="E8" s="135">
        <v>9</v>
      </c>
      <c r="F8" s="135"/>
      <c r="G8" s="134">
        <v>9</v>
      </c>
    </row>
    <row r="9" spans="1:8" x14ac:dyDescent="0.25">
      <c r="B9" s="220"/>
      <c r="C9" s="134" t="s">
        <v>49</v>
      </c>
      <c r="D9" s="135"/>
      <c r="E9" s="135">
        <v>2</v>
      </c>
      <c r="F9" s="135"/>
      <c r="G9" s="134">
        <v>2</v>
      </c>
    </row>
    <row r="10" spans="1:8" ht="16.5" customHeight="1" x14ac:dyDescent="0.25">
      <c r="B10" s="218" t="s">
        <v>48</v>
      </c>
      <c r="C10" s="134" t="s">
        <v>44</v>
      </c>
      <c r="D10" s="135"/>
      <c r="E10" s="135">
        <v>5</v>
      </c>
      <c r="F10" s="135"/>
      <c r="G10" s="134">
        <v>5</v>
      </c>
    </row>
    <row r="11" spans="1:8" x14ac:dyDescent="0.25">
      <c r="B11" s="218"/>
      <c r="C11" s="134" t="s">
        <v>43</v>
      </c>
      <c r="D11" s="135"/>
      <c r="E11" s="142">
        <v>9</v>
      </c>
      <c r="F11" s="138"/>
      <c r="G11" s="134">
        <v>9</v>
      </c>
    </row>
    <row r="12" spans="1:8" ht="16.5" customHeight="1" x14ac:dyDescent="0.25">
      <c r="B12" s="218" t="s">
        <v>47</v>
      </c>
      <c r="C12" s="134" t="s">
        <v>44</v>
      </c>
      <c r="D12" s="135">
        <v>2</v>
      </c>
      <c r="E12" s="135">
        <v>11</v>
      </c>
      <c r="F12" s="135"/>
      <c r="G12" s="134">
        <v>13</v>
      </c>
      <c r="H12" s="5" t="s">
        <v>285</v>
      </c>
    </row>
    <row r="13" spans="1:8" x14ac:dyDescent="0.25">
      <c r="B13" s="218"/>
      <c r="C13" s="134" t="s">
        <v>43</v>
      </c>
      <c r="D13" s="138"/>
      <c r="E13" s="135">
        <v>1</v>
      </c>
      <c r="F13" s="138"/>
      <c r="G13" s="134">
        <v>1</v>
      </c>
    </row>
    <row r="14" spans="1:8" ht="16.5" customHeight="1" x14ac:dyDescent="0.25">
      <c r="B14" s="218" t="s">
        <v>46</v>
      </c>
      <c r="C14" s="134" t="s">
        <v>44</v>
      </c>
      <c r="D14" s="135"/>
      <c r="E14" s="135">
        <v>22</v>
      </c>
      <c r="F14" s="138"/>
      <c r="G14" s="134">
        <v>22</v>
      </c>
    </row>
    <row r="15" spans="1:8" ht="15.95" customHeight="1" x14ac:dyDescent="0.25">
      <c r="B15" s="218"/>
      <c r="C15" s="134" t="s">
        <v>43</v>
      </c>
      <c r="D15" s="135"/>
      <c r="E15" s="135">
        <v>5</v>
      </c>
      <c r="F15" s="138"/>
      <c r="G15" s="134">
        <v>5</v>
      </c>
    </row>
    <row r="16" spans="1:8" ht="17.25" customHeight="1" x14ac:dyDescent="0.25">
      <c r="B16" s="218" t="s">
        <v>45</v>
      </c>
      <c r="C16" s="134" t="s">
        <v>44</v>
      </c>
      <c r="D16" s="135"/>
      <c r="E16" s="135">
        <v>1</v>
      </c>
      <c r="F16" s="138"/>
      <c r="G16" s="134">
        <v>1</v>
      </c>
    </row>
    <row r="17" spans="2:7" x14ac:dyDescent="0.25">
      <c r="B17" s="218"/>
      <c r="C17" s="134" t="s">
        <v>43</v>
      </c>
      <c r="D17" s="138"/>
      <c r="E17" s="135"/>
      <c r="F17" s="138"/>
      <c r="G17" s="134"/>
    </row>
    <row r="18" spans="2:7" ht="30" customHeight="1" x14ac:dyDescent="0.25">
      <c r="B18" s="139" t="s">
        <v>42</v>
      </c>
      <c r="C18" s="134"/>
      <c r="D18" s="141"/>
      <c r="E18" s="142"/>
      <c r="F18" s="141"/>
      <c r="G18" s="140">
        <v>232</v>
      </c>
    </row>
    <row r="19" spans="2:7" ht="14.25" customHeight="1" x14ac:dyDescent="0.25">
      <c r="B19" s="139" t="s">
        <v>41</v>
      </c>
      <c r="C19" s="134"/>
      <c r="D19" s="135">
        <v>1</v>
      </c>
      <c r="E19" s="135">
        <v>4</v>
      </c>
      <c r="F19" s="138"/>
      <c r="G19" s="134">
        <v>5</v>
      </c>
    </row>
    <row r="20" spans="2:7" x14ac:dyDescent="0.25">
      <c r="B20" s="137" t="s">
        <v>40</v>
      </c>
      <c r="C20" s="136"/>
      <c r="D20" s="135"/>
      <c r="E20" s="135"/>
      <c r="F20" s="135"/>
      <c r="G20" s="134"/>
    </row>
    <row r="21" spans="2:7" x14ac:dyDescent="0.25">
      <c r="B21" s="137" t="s">
        <v>39</v>
      </c>
      <c r="C21" s="136"/>
      <c r="D21" s="135"/>
      <c r="E21" s="135"/>
      <c r="F21" s="135"/>
      <c r="G21" s="134"/>
    </row>
    <row r="22" spans="2:7" ht="30" x14ac:dyDescent="0.25">
      <c r="B22" s="137" t="s">
        <v>38</v>
      </c>
      <c r="C22" s="136"/>
      <c r="D22" s="135"/>
      <c r="E22" s="135"/>
      <c r="F22" s="135"/>
      <c r="G22" s="134"/>
    </row>
    <row r="24" spans="2:7" ht="27.75" customHeight="1" x14ac:dyDescent="0.25">
      <c r="B24" s="133" t="s">
        <v>37</v>
      </c>
      <c r="C24" s="133"/>
      <c r="D24" s="214">
        <v>1</v>
      </c>
      <c r="E24" s="214">
        <v>1</v>
      </c>
      <c r="F24" s="214">
        <v>1</v>
      </c>
      <c r="G24" s="142">
        <v>3</v>
      </c>
    </row>
  </sheetData>
  <mergeCells count="6">
    <mergeCell ref="B16:B17"/>
    <mergeCell ref="E1:G1"/>
    <mergeCell ref="B8:B9"/>
    <mergeCell ref="B10:B11"/>
    <mergeCell ref="B12:B13"/>
    <mergeCell ref="B14:B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W77"/>
  <sheetViews>
    <sheetView topLeftCell="A16" workbookViewId="0">
      <selection activeCell="A32" sqref="A32:A33"/>
    </sheetView>
  </sheetViews>
  <sheetFormatPr baseColWidth="10" defaultRowHeight="12.75" x14ac:dyDescent="0.2"/>
  <cols>
    <col min="1" max="1" width="24.5703125" style="150" customWidth="1"/>
    <col min="2" max="2" width="11.42578125" style="150"/>
    <col min="3" max="3" width="13.140625" style="150" customWidth="1"/>
    <col min="4" max="4" width="13" style="150" customWidth="1"/>
    <col min="5" max="5" width="10.5703125" style="150" customWidth="1"/>
    <col min="6" max="6" width="9" style="150" customWidth="1"/>
    <col min="7" max="7" width="15.28515625" style="150" customWidth="1"/>
    <col min="8" max="8" width="9.42578125" style="150" customWidth="1"/>
    <col min="9" max="9" width="13.42578125" style="150" customWidth="1"/>
    <col min="10" max="10" width="9.140625" style="150" customWidth="1"/>
    <col min="11" max="11" width="13.7109375" style="150" customWidth="1"/>
    <col min="12" max="12" width="9.85546875" style="150" customWidth="1"/>
    <col min="13" max="13" width="6.5703125" style="150" customWidth="1"/>
    <col min="14" max="16384" width="11.42578125" style="150"/>
  </cols>
  <sheetData>
    <row r="1" spans="1:23" s="121" customFormat="1" ht="48.75" customHeight="1" thickBot="1" x14ac:dyDescent="0.3">
      <c r="A1" s="199"/>
      <c r="B1" s="131"/>
      <c r="C1" s="130"/>
      <c r="D1" s="129"/>
      <c r="E1" s="129"/>
      <c r="F1" s="198"/>
      <c r="G1" s="128"/>
      <c r="H1" s="128"/>
      <c r="I1" s="128"/>
      <c r="J1" s="128"/>
      <c r="K1" s="128"/>
      <c r="L1" s="128"/>
      <c r="M1" s="128"/>
      <c r="N1" s="128"/>
      <c r="O1" s="128"/>
      <c r="P1" s="221" t="s">
        <v>0</v>
      </c>
      <c r="Q1" s="221"/>
      <c r="R1" s="221"/>
      <c r="S1" s="221"/>
      <c r="T1" s="221"/>
      <c r="U1" s="221"/>
      <c r="V1" s="221"/>
      <c r="W1" s="221"/>
    </row>
    <row r="2" spans="1:23" s="121" customFormat="1" ht="17.25" customHeight="1" x14ac:dyDescent="0.25">
      <c r="B2" s="127"/>
      <c r="C2" s="126"/>
      <c r="D2" s="125"/>
      <c r="E2" s="125"/>
      <c r="F2" s="124"/>
      <c r="G2" s="123"/>
      <c r="H2" s="123"/>
      <c r="I2" s="123"/>
      <c r="J2" s="123"/>
      <c r="K2" s="122"/>
      <c r="L2" s="122"/>
      <c r="M2" s="122"/>
      <c r="N2" s="122"/>
      <c r="O2" s="122"/>
    </row>
    <row r="3" spans="1:23" s="121" customFormat="1" ht="21.75" customHeight="1" x14ac:dyDescent="0.2">
      <c r="A3" s="213" t="s">
        <v>1</v>
      </c>
      <c r="I3" s="123"/>
      <c r="J3" s="123"/>
      <c r="K3" s="122"/>
      <c r="L3" s="122"/>
      <c r="M3" s="122"/>
      <c r="N3" s="122"/>
      <c r="O3" s="122"/>
    </row>
    <row r="4" spans="1:23" customFormat="1" ht="29.25" customHeight="1" x14ac:dyDescent="0.25">
      <c r="A4" s="197"/>
      <c r="B4" s="222" t="s">
        <v>91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</row>
    <row r="9" spans="1:23" ht="15" customHeight="1" x14ac:dyDescent="0.2">
      <c r="B9" s="223" t="s">
        <v>90</v>
      </c>
      <c r="C9" s="224"/>
      <c r="D9" s="224"/>
      <c r="E9" s="224"/>
      <c r="F9" s="224"/>
      <c r="G9" s="224"/>
      <c r="H9" s="224"/>
      <c r="I9" s="225"/>
      <c r="J9" s="226" t="s">
        <v>89</v>
      </c>
      <c r="K9" s="226" t="s">
        <v>88</v>
      </c>
    </row>
    <row r="10" spans="1:23" ht="12.75" customHeight="1" x14ac:dyDescent="0.2">
      <c r="A10" s="227" t="s">
        <v>87</v>
      </c>
      <c r="B10" s="229" t="s">
        <v>82</v>
      </c>
      <c r="C10" s="229"/>
      <c r="D10" s="230" t="s">
        <v>81</v>
      </c>
      <c r="E10" s="231"/>
      <c r="F10" s="232" t="s">
        <v>80</v>
      </c>
      <c r="G10" s="233"/>
      <c r="H10" s="234" t="s">
        <v>79</v>
      </c>
      <c r="I10" s="234"/>
      <c r="J10" s="226"/>
      <c r="K10" s="226"/>
    </row>
    <row r="11" spans="1:23" x14ac:dyDescent="0.2">
      <c r="A11" s="228"/>
      <c r="B11" s="196" t="s">
        <v>62</v>
      </c>
      <c r="C11" s="196" t="s">
        <v>86</v>
      </c>
      <c r="D11" s="196" t="s">
        <v>62</v>
      </c>
      <c r="E11" s="196" t="s">
        <v>86</v>
      </c>
      <c r="F11" s="196" t="s">
        <v>62</v>
      </c>
      <c r="G11" s="196" t="s">
        <v>86</v>
      </c>
      <c r="H11" s="196" t="s">
        <v>62</v>
      </c>
      <c r="I11" s="196" t="s">
        <v>86</v>
      </c>
      <c r="J11" s="226"/>
      <c r="K11" s="226"/>
    </row>
    <row r="12" spans="1:23" x14ac:dyDescent="0.2">
      <c r="A12" s="170" t="s">
        <v>58</v>
      </c>
      <c r="B12" s="170">
        <v>15</v>
      </c>
      <c r="C12" s="170">
        <v>584542</v>
      </c>
      <c r="D12" s="170">
        <v>2</v>
      </c>
      <c r="E12" s="170">
        <v>25388.89</v>
      </c>
      <c r="F12" s="170">
        <v>47</v>
      </c>
      <c r="G12" s="170">
        <v>1660437.54</v>
      </c>
      <c r="H12" s="170">
        <v>17</v>
      </c>
      <c r="I12" s="170">
        <v>302616.98</v>
      </c>
      <c r="J12" s="170">
        <v>81</v>
      </c>
      <c r="K12" s="170">
        <v>2572985.41</v>
      </c>
    </row>
    <row r="13" spans="1:23" x14ac:dyDescent="0.2">
      <c r="A13" s="170" t="s">
        <v>60</v>
      </c>
      <c r="B13" s="170">
        <v>1</v>
      </c>
      <c r="C13" s="170">
        <v>11600</v>
      </c>
      <c r="D13" s="170"/>
      <c r="E13" s="170"/>
      <c r="F13" s="170">
        <v>10</v>
      </c>
      <c r="G13" s="170">
        <v>60686</v>
      </c>
      <c r="H13" s="170"/>
      <c r="I13" s="170"/>
      <c r="J13" s="170">
        <v>11</v>
      </c>
      <c r="K13" s="170">
        <v>72286</v>
      </c>
    </row>
    <row r="14" spans="1:23" x14ac:dyDescent="0.2">
      <c r="A14" s="170" t="s">
        <v>57</v>
      </c>
      <c r="B14" s="170">
        <v>151</v>
      </c>
      <c r="C14" s="170">
        <v>530062.67000000004</v>
      </c>
      <c r="D14" s="170">
        <v>8</v>
      </c>
      <c r="E14" s="170">
        <v>24718.68</v>
      </c>
      <c r="F14" s="170">
        <v>372</v>
      </c>
      <c r="G14" s="170">
        <v>695151.49000000011</v>
      </c>
      <c r="H14" s="170">
        <v>58</v>
      </c>
      <c r="I14" s="170">
        <v>338568.5</v>
      </c>
      <c r="J14" s="170">
        <v>589</v>
      </c>
      <c r="K14" s="170">
        <v>1588501.3399999999</v>
      </c>
    </row>
    <row r="15" spans="1:23" x14ac:dyDescent="0.2">
      <c r="A15" s="195" t="s">
        <v>26</v>
      </c>
      <c r="B15" s="194">
        <v>167</v>
      </c>
      <c r="C15" s="193">
        <v>1126204.67</v>
      </c>
      <c r="D15" s="194">
        <v>10</v>
      </c>
      <c r="E15" s="193">
        <v>50107.57</v>
      </c>
      <c r="F15" s="194">
        <v>429</v>
      </c>
      <c r="G15" s="193">
        <v>2416275.0300000003</v>
      </c>
      <c r="H15" s="194">
        <v>75</v>
      </c>
      <c r="I15" s="193">
        <v>641185.48</v>
      </c>
      <c r="J15" s="194">
        <v>681</v>
      </c>
      <c r="K15" s="193">
        <v>4233772.7500000009</v>
      </c>
      <c r="R15" s="151"/>
    </row>
    <row r="16" spans="1:23" x14ac:dyDescent="0.2">
      <c r="A16" s="178"/>
      <c r="B16" s="177"/>
      <c r="C16" s="176"/>
      <c r="D16" s="177"/>
      <c r="E16" s="176"/>
      <c r="F16" s="177"/>
      <c r="G16" s="176"/>
      <c r="H16" s="177"/>
      <c r="I16" s="176"/>
      <c r="J16" s="177"/>
      <c r="K16" s="176"/>
      <c r="L16" s="175"/>
    </row>
    <row r="17" spans="1:14" ht="13.5" thickBot="1" x14ac:dyDescent="0.25">
      <c r="A17" s="192"/>
      <c r="B17" s="191"/>
      <c r="C17" s="190"/>
      <c r="D17" s="191"/>
      <c r="E17" s="190"/>
      <c r="F17" s="191"/>
      <c r="G17" s="190"/>
      <c r="H17" s="191"/>
      <c r="I17" s="190"/>
      <c r="J17" s="191"/>
      <c r="K17" s="190"/>
      <c r="L17" s="189"/>
      <c r="M17" s="157"/>
      <c r="N17" s="157"/>
    </row>
    <row r="18" spans="1:14" x14ac:dyDescent="0.2">
      <c r="A18" s="237" t="s">
        <v>85</v>
      </c>
      <c r="B18" s="239" t="s">
        <v>82</v>
      </c>
      <c r="C18" s="239"/>
      <c r="D18" s="235"/>
      <c r="E18" s="240" t="s">
        <v>81</v>
      </c>
      <c r="F18" s="239"/>
      <c r="G18" s="235"/>
      <c r="H18" s="240" t="s">
        <v>80</v>
      </c>
      <c r="I18" s="239"/>
      <c r="J18" s="235"/>
      <c r="K18" s="240" t="s">
        <v>79</v>
      </c>
      <c r="L18" s="239"/>
      <c r="M18" s="235"/>
      <c r="N18" s="235" t="s">
        <v>26</v>
      </c>
    </row>
    <row r="19" spans="1:14" ht="13.5" thickBot="1" x14ac:dyDescent="0.25">
      <c r="A19" s="238"/>
      <c r="B19" s="188" t="s">
        <v>77</v>
      </c>
      <c r="C19" s="188" t="s">
        <v>76</v>
      </c>
      <c r="D19" s="187" t="s">
        <v>20</v>
      </c>
      <c r="E19" s="188" t="s">
        <v>77</v>
      </c>
      <c r="F19" s="188" t="s">
        <v>76</v>
      </c>
      <c r="G19" s="187" t="s">
        <v>84</v>
      </c>
      <c r="H19" s="188" t="s">
        <v>77</v>
      </c>
      <c r="I19" s="188" t="s">
        <v>76</v>
      </c>
      <c r="J19" s="187" t="s">
        <v>20</v>
      </c>
      <c r="K19" s="188" t="s">
        <v>77</v>
      </c>
      <c r="L19" s="188" t="s">
        <v>76</v>
      </c>
      <c r="M19" s="187" t="s">
        <v>20</v>
      </c>
      <c r="N19" s="236"/>
    </row>
    <row r="20" spans="1:14" x14ac:dyDescent="0.2">
      <c r="A20" s="186" t="s">
        <v>75</v>
      </c>
      <c r="B20" s="185">
        <v>30</v>
      </c>
      <c r="C20" s="185">
        <v>6</v>
      </c>
      <c r="D20" s="184">
        <v>36</v>
      </c>
      <c r="E20" s="185"/>
      <c r="F20" s="185"/>
      <c r="G20" s="184"/>
      <c r="H20" s="185">
        <v>165</v>
      </c>
      <c r="I20" s="185"/>
      <c r="J20" s="184">
        <v>165</v>
      </c>
      <c r="K20" s="185">
        <v>23</v>
      </c>
      <c r="L20" s="185">
        <v>1</v>
      </c>
      <c r="M20" s="184">
        <v>24</v>
      </c>
      <c r="N20" s="184">
        <v>225</v>
      </c>
    </row>
    <row r="21" spans="1:14" x14ac:dyDescent="0.2">
      <c r="A21" s="186" t="s">
        <v>74</v>
      </c>
      <c r="B21" s="185"/>
      <c r="C21" s="185"/>
      <c r="D21" s="184"/>
      <c r="E21" s="185">
        <v>1</v>
      </c>
      <c r="F21" s="185"/>
      <c r="G21" s="184">
        <v>1</v>
      </c>
      <c r="H21" s="185"/>
      <c r="I21" s="185"/>
      <c r="J21" s="184"/>
      <c r="K21" s="185"/>
      <c r="L21" s="185"/>
      <c r="M21" s="184"/>
      <c r="N21" s="184">
        <v>1</v>
      </c>
    </row>
    <row r="22" spans="1:14" x14ac:dyDescent="0.2">
      <c r="A22" s="186" t="s">
        <v>73</v>
      </c>
      <c r="B22" s="185">
        <v>1</v>
      </c>
      <c r="C22" s="185"/>
      <c r="D22" s="184">
        <v>1</v>
      </c>
      <c r="E22" s="185"/>
      <c r="F22" s="185"/>
      <c r="G22" s="184"/>
      <c r="H22" s="185"/>
      <c r="I22" s="185"/>
      <c r="J22" s="184"/>
      <c r="K22" s="185"/>
      <c r="L22" s="185"/>
      <c r="M22" s="184"/>
      <c r="N22" s="184">
        <v>1</v>
      </c>
    </row>
    <row r="23" spans="1:14" x14ac:dyDescent="0.2">
      <c r="A23" s="186" t="s">
        <v>72</v>
      </c>
      <c r="B23" s="185"/>
      <c r="C23" s="185"/>
      <c r="D23" s="184"/>
      <c r="E23" s="185"/>
      <c r="F23" s="185"/>
      <c r="G23" s="184"/>
      <c r="H23" s="185">
        <v>4</v>
      </c>
      <c r="I23" s="185"/>
      <c r="J23" s="184">
        <v>4</v>
      </c>
      <c r="K23" s="185"/>
      <c r="L23" s="185"/>
      <c r="M23" s="184"/>
      <c r="N23" s="184">
        <v>4</v>
      </c>
    </row>
    <row r="24" spans="1:14" x14ac:dyDescent="0.2">
      <c r="A24" s="186" t="s">
        <v>71</v>
      </c>
      <c r="B24" s="185"/>
      <c r="C24" s="185"/>
      <c r="D24" s="184"/>
      <c r="E24" s="185"/>
      <c r="F24" s="185"/>
      <c r="G24" s="184"/>
      <c r="H24" s="185">
        <v>10</v>
      </c>
      <c r="I24" s="185"/>
      <c r="J24" s="184">
        <v>10</v>
      </c>
      <c r="K24" s="185">
        <v>3</v>
      </c>
      <c r="L24" s="185">
        <v>1</v>
      </c>
      <c r="M24" s="184">
        <v>4</v>
      </c>
      <c r="N24" s="184">
        <v>14</v>
      </c>
    </row>
    <row r="25" spans="1:14" x14ac:dyDescent="0.2">
      <c r="A25" s="186" t="s">
        <v>70</v>
      </c>
      <c r="B25" s="185">
        <v>1</v>
      </c>
      <c r="C25" s="185"/>
      <c r="D25" s="184">
        <v>1</v>
      </c>
      <c r="E25" s="185">
        <v>4</v>
      </c>
      <c r="F25" s="185">
        <v>1</v>
      </c>
      <c r="G25" s="184">
        <v>5</v>
      </c>
      <c r="H25" s="185">
        <v>132</v>
      </c>
      <c r="I25" s="185">
        <v>32</v>
      </c>
      <c r="J25" s="184">
        <v>164</v>
      </c>
      <c r="K25" s="185">
        <v>7</v>
      </c>
      <c r="L25" s="185">
        <v>5</v>
      </c>
      <c r="M25" s="184">
        <v>12</v>
      </c>
      <c r="N25" s="184">
        <v>182</v>
      </c>
    </row>
    <row r="26" spans="1:14" x14ac:dyDescent="0.2">
      <c r="A26" s="186" t="s">
        <v>69</v>
      </c>
      <c r="B26" s="185">
        <v>1</v>
      </c>
      <c r="C26" s="185"/>
      <c r="D26" s="184">
        <v>1</v>
      </c>
      <c r="E26" s="185"/>
      <c r="F26" s="185"/>
      <c r="G26" s="184"/>
      <c r="H26" s="185"/>
      <c r="I26" s="185"/>
      <c r="J26" s="184"/>
      <c r="K26" s="185"/>
      <c r="L26" s="185"/>
      <c r="M26" s="184"/>
      <c r="N26" s="184">
        <v>1</v>
      </c>
    </row>
    <row r="27" spans="1:14" x14ac:dyDescent="0.2">
      <c r="A27" s="186" t="s">
        <v>68</v>
      </c>
      <c r="B27" s="185">
        <v>95</v>
      </c>
      <c r="C27" s="185">
        <v>33</v>
      </c>
      <c r="D27" s="184">
        <v>128</v>
      </c>
      <c r="E27" s="185">
        <v>3</v>
      </c>
      <c r="F27" s="185">
        <v>1</v>
      </c>
      <c r="G27" s="184">
        <v>4</v>
      </c>
      <c r="H27" s="185">
        <v>64</v>
      </c>
      <c r="I27" s="185">
        <v>22</v>
      </c>
      <c r="J27" s="184">
        <v>86</v>
      </c>
      <c r="K27" s="185">
        <v>28</v>
      </c>
      <c r="L27" s="185">
        <v>7</v>
      </c>
      <c r="M27" s="184">
        <v>35</v>
      </c>
      <c r="N27" s="184">
        <v>253</v>
      </c>
    </row>
    <row r="28" spans="1:14" ht="13.5" thickBot="1" x14ac:dyDescent="0.25">
      <c r="A28" s="183" t="s">
        <v>20</v>
      </c>
      <c r="B28" s="182">
        <v>128</v>
      </c>
      <c r="C28" s="182">
        <v>39</v>
      </c>
      <c r="D28" s="181">
        <v>167</v>
      </c>
      <c r="E28" s="182">
        <v>8</v>
      </c>
      <c r="F28" s="182">
        <v>2</v>
      </c>
      <c r="G28" s="181">
        <v>10</v>
      </c>
      <c r="H28" s="182">
        <v>375</v>
      </c>
      <c r="I28" s="182">
        <v>54</v>
      </c>
      <c r="J28" s="181">
        <v>429</v>
      </c>
      <c r="K28" s="182">
        <v>61</v>
      </c>
      <c r="L28" s="182">
        <v>14</v>
      </c>
      <c r="M28" s="181">
        <v>75</v>
      </c>
      <c r="N28" s="181">
        <v>681</v>
      </c>
    </row>
    <row r="29" spans="1:14" ht="13.5" thickTop="1" x14ac:dyDescent="0.2"/>
    <row r="31" spans="1:14" ht="13.5" thickBot="1" x14ac:dyDescent="0.2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</row>
    <row r="32" spans="1:14" x14ac:dyDescent="0.2">
      <c r="A32" s="237" t="s">
        <v>83</v>
      </c>
      <c r="B32" s="239" t="s">
        <v>82</v>
      </c>
      <c r="C32" s="239"/>
      <c r="D32" s="235"/>
      <c r="E32" s="240" t="s">
        <v>81</v>
      </c>
      <c r="F32" s="239"/>
      <c r="G32" s="235"/>
      <c r="H32" s="240" t="s">
        <v>80</v>
      </c>
      <c r="I32" s="239"/>
      <c r="J32" s="235"/>
      <c r="K32" s="240" t="s">
        <v>79</v>
      </c>
      <c r="L32" s="239"/>
      <c r="M32" s="235"/>
      <c r="N32" s="235" t="s">
        <v>26</v>
      </c>
    </row>
    <row r="33" spans="1:14" ht="13.5" thickBot="1" x14ac:dyDescent="0.25">
      <c r="A33" s="238" t="s">
        <v>78</v>
      </c>
      <c r="B33" s="188" t="s">
        <v>77</v>
      </c>
      <c r="C33" s="188" t="s">
        <v>76</v>
      </c>
      <c r="D33" s="187" t="s">
        <v>20</v>
      </c>
      <c r="E33" s="188" t="s">
        <v>77</v>
      </c>
      <c r="F33" s="188" t="s">
        <v>76</v>
      </c>
      <c r="G33" s="187" t="s">
        <v>20</v>
      </c>
      <c r="H33" s="188" t="s">
        <v>77</v>
      </c>
      <c r="I33" s="188" t="s">
        <v>76</v>
      </c>
      <c r="J33" s="187" t="s">
        <v>20</v>
      </c>
      <c r="K33" s="188" t="s">
        <v>77</v>
      </c>
      <c r="L33" s="188" t="s">
        <v>76</v>
      </c>
      <c r="M33" s="187" t="s">
        <v>20</v>
      </c>
      <c r="N33" s="236"/>
    </row>
    <row r="34" spans="1:14" x14ac:dyDescent="0.2">
      <c r="A34" s="186" t="s">
        <v>75</v>
      </c>
      <c r="B34" s="185">
        <v>11</v>
      </c>
      <c r="C34" s="185">
        <v>2</v>
      </c>
      <c r="D34" s="184">
        <v>13</v>
      </c>
      <c r="E34" s="185"/>
      <c r="F34" s="185"/>
      <c r="G34" s="184"/>
      <c r="H34" s="185">
        <v>20</v>
      </c>
      <c r="I34" s="185"/>
      <c r="J34" s="184">
        <v>20</v>
      </c>
      <c r="K34" s="185">
        <v>5</v>
      </c>
      <c r="L34" s="185">
        <v>1</v>
      </c>
      <c r="M34" s="184">
        <v>6</v>
      </c>
      <c r="N34" s="184">
        <v>39</v>
      </c>
    </row>
    <row r="35" spans="1:14" x14ac:dyDescent="0.2">
      <c r="A35" s="186" t="s">
        <v>74</v>
      </c>
      <c r="B35" s="185"/>
      <c r="C35" s="185"/>
      <c r="D35" s="184"/>
      <c r="E35" s="185">
        <v>1</v>
      </c>
      <c r="F35" s="185"/>
      <c r="G35" s="184">
        <v>1</v>
      </c>
      <c r="H35" s="185"/>
      <c r="I35" s="185"/>
      <c r="J35" s="184"/>
      <c r="K35" s="185"/>
      <c r="L35" s="185"/>
      <c r="M35" s="184"/>
      <c r="N35" s="184">
        <v>1</v>
      </c>
    </row>
    <row r="36" spans="1:14" x14ac:dyDescent="0.2">
      <c r="A36" s="186" t="s">
        <v>73</v>
      </c>
      <c r="B36" s="185">
        <v>1</v>
      </c>
      <c r="C36" s="185"/>
      <c r="D36" s="184">
        <v>1</v>
      </c>
      <c r="E36" s="185"/>
      <c r="F36" s="185"/>
      <c r="G36" s="184"/>
      <c r="H36" s="185"/>
      <c r="I36" s="185"/>
      <c r="J36" s="184"/>
      <c r="K36" s="185"/>
      <c r="L36" s="185"/>
      <c r="M36" s="184"/>
      <c r="N36" s="184">
        <v>1</v>
      </c>
    </row>
    <row r="37" spans="1:14" x14ac:dyDescent="0.2">
      <c r="A37" s="186" t="s">
        <v>72</v>
      </c>
      <c r="B37" s="185"/>
      <c r="C37" s="185"/>
      <c r="D37" s="184"/>
      <c r="E37" s="185"/>
      <c r="F37" s="185"/>
      <c r="G37" s="184"/>
      <c r="H37" s="185">
        <v>1</v>
      </c>
      <c r="I37" s="185"/>
      <c r="J37" s="184">
        <v>1</v>
      </c>
      <c r="K37" s="185"/>
      <c r="L37" s="185"/>
      <c r="M37" s="184"/>
      <c r="N37" s="184">
        <v>1</v>
      </c>
    </row>
    <row r="38" spans="1:14" x14ac:dyDescent="0.2">
      <c r="A38" s="186" t="s">
        <v>71</v>
      </c>
      <c r="B38" s="185"/>
      <c r="C38" s="185"/>
      <c r="D38" s="184"/>
      <c r="E38" s="185"/>
      <c r="F38" s="185"/>
      <c r="G38" s="184"/>
      <c r="H38" s="185">
        <v>1</v>
      </c>
      <c r="I38" s="185"/>
      <c r="J38" s="184">
        <v>1</v>
      </c>
      <c r="K38" s="185">
        <v>3</v>
      </c>
      <c r="L38" s="185">
        <v>1</v>
      </c>
      <c r="M38" s="184">
        <v>4</v>
      </c>
      <c r="N38" s="184">
        <v>5</v>
      </c>
    </row>
    <row r="39" spans="1:14" x14ac:dyDescent="0.2">
      <c r="A39" s="186" t="s">
        <v>70</v>
      </c>
      <c r="B39" s="185">
        <v>1</v>
      </c>
      <c r="C39" s="185"/>
      <c r="D39" s="184">
        <v>1</v>
      </c>
      <c r="E39" s="185">
        <v>1</v>
      </c>
      <c r="F39" s="185">
        <v>1</v>
      </c>
      <c r="G39" s="184">
        <v>2</v>
      </c>
      <c r="H39" s="185">
        <v>11</v>
      </c>
      <c r="I39" s="185">
        <v>4</v>
      </c>
      <c r="J39" s="184">
        <v>15</v>
      </c>
      <c r="K39" s="185">
        <v>5</v>
      </c>
      <c r="L39" s="185">
        <v>5</v>
      </c>
      <c r="M39" s="184">
        <v>10</v>
      </c>
      <c r="N39" s="184">
        <v>28</v>
      </c>
    </row>
    <row r="40" spans="1:14" x14ac:dyDescent="0.2">
      <c r="A40" s="186" t="s">
        <v>69</v>
      </c>
      <c r="B40" s="185">
        <v>1</v>
      </c>
      <c r="C40" s="185"/>
      <c r="D40" s="184">
        <v>1</v>
      </c>
      <c r="E40" s="185"/>
      <c r="F40" s="185"/>
      <c r="G40" s="184"/>
      <c r="H40" s="185"/>
      <c r="I40" s="185"/>
      <c r="J40" s="184"/>
      <c r="K40" s="185"/>
      <c r="L40" s="185"/>
      <c r="M40" s="184"/>
      <c r="N40" s="184">
        <v>1</v>
      </c>
    </row>
    <row r="41" spans="1:14" x14ac:dyDescent="0.2">
      <c r="A41" s="186" t="s">
        <v>68</v>
      </c>
      <c r="B41" s="185">
        <v>10</v>
      </c>
      <c r="C41" s="185">
        <v>7</v>
      </c>
      <c r="D41" s="184">
        <v>17</v>
      </c>
      <c r="E41" s="185">
        <v>3</v>
      </c>
      <c r="F41" s="185">
        <v>1</v>
      </c>
      <c r="G41" s="184">
        <v>4</v>
      </c>
      <c r="H41" s="185">
        <v>28</v>
      </c>
      <c r="I41" s="185">
        <v>11</v>
      </c>
      <c r="J41" s="184">
        <v>39</v>
      </c>
      <c r="K41" s="185">
        <v>11</v>
      </c>
      <c r="L41" s="185">
        <v>7</v>
      </c>
      <c r="M41" s="184">
        <v>18</v>
      </c>
      <c r="N41" s="184">
        <v>78</v>
      </c>
    </row>
    <row r="42" spans="1:14" ht="13.5" thickBot="1" x14ac:dyDescent="0.25">
      <c r="A42" s="183" t="s">
        <v>20</v>
      </c>
      <c r="B42" s="182">
        <v>24</v>
      </c>
      <c r="C42" s="182">
        <v>9</v>
      </c>
      <c r="D42" s="181">
        <v>33</v>
      </c>
      <c r="E42" s="182">
        <v>5</v>
      </c>
      <c r="F42" s="182">
        <v>2</v>
      </c>
      <c r="G42" s="181">
        <v>7</v>
      </c>
      <c r="H42" s="182">
        <v>61</v>
      </c>
      <c r="I42" s="182">
        <v>15</v>
      </c>
      <c r="J42" s="181">
        <v>76</v>
      </c>
      <c r="K42" s="182">
        <v>24</v>
      </c>
      <c r="L42" s="182">
        <v>14</v>
      </c>
      <c r="M42" s="181">
        <v>38</v>
      </c>
      <c r="N42" s="181">
        <v>154</v>
      </c>
    </row>
    <row r="43" spans="1:14" ht="13.5" thickTop="1" x14ac:dyDescent="0.2">
      <c r="A43" s="180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</row>
    <row r="44" spans="1:14" x14ac:dyDescent="0.2">
      <c r="A44" s="180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</row>
    <row r="45" spans="1:14" x14ac:dyDescent="0.2">
      <c r="A45" s="180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</row>
    <row r="46" spans="1:14" x14ac:dyDescent="0.2">
      <c r="A46" s="180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</row>
    <row r="47" spans="1:14" x14ac:dyDescent="0.2">
      <c r="A47" s="178"/>
      <c r="B47" s="177"/>
      <c r="C47" s="176"/>
      <c r="D47" s="177"/>
      <c r="E47" s="176"/>
      <c r="F47" s="177"/>
      <c r="G47" s="176"/>
      <c r="H47" s="177"/>
      <c r="I47" s="176"/>
      <c r="J47" s="177"/>
      <c r="K47" s="176"/>
      <c r="L47" s="175"/>
    </row>
    <row r="48" spans="1:14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</row>
    <row r="49" spans="1:11" ht="13.5" thickBot="1" x14ac:dyDescent="0.25"/>
    <row r="50" spans="1:11" ht="13.5" thickBot="1" x14ac:dyDescent="0.25">
      <c r="A50" s="174" t="s">
        <v>16</v>
      </c>
      <c r="B50" s="159" t="s">
        <v>63</v>
      </c>
      <c r="C50" s="160" t="s">
        <v>62</v>
      </c>
      <c r="D50" s="159" t="s">
        <v>6</v>
      </c>
    </row>
    <row r="51" spans="1:11" x14ac:dyDescent="0.2">
      <c r="A51" s="242" t="s">
        <v>67</v>
      </c>
      <c r="B51" s="173" t="s">
        <v>58</v>
      </c>
      <c r="C51" s="172">
        <v>50</v>
      </c>
      <c r="D51" s="171">
        <v>1424719.57</v>
      </c>
    </row>
    <row r="52" spans="1:11" ht="15" customHeight="1" x14ac:dyDescent="0.2">
      <c r="A52" s="243"/>
      <c r="B52" s="173" t="s">
        <v>60</v>
      </c>
      <c r="C52" s="172">
        <v>10</v>
      </c>
      <c r="D52" s="171">
        <v>60686</v>
      </c>
    </row>
    <row r="53" spans="1:11" ht="15.75" customHeight="1" thickBot="1" x14ac:dyDescent="0.25">
      <c r="A53" s="244"/>
      <c r="B53" s="167" t="s">
        <v>57</v>
      </c>
      <c r="C53" s="166">
        <v>385</v>
      </c>
      <c r="D53" s="165">
        <v>1069709.1199999996</v>
      </c>
    </row>
    <row r="54" spans="1:11" x14ac:dyDescent="0.2">
      <c r="A54" s="242" t="s">
        <v>66</v>
      </c>
      <c r="B54" s="173" t="s">
        <v>58</v>
      </c>
      <c r="C54" s="172">
        <v>20</v>
      </c>
      <c r="D54" s="171">
        <v>779617.39</v>
      </c>
    </row>
    <row r="55" spans="1:11" ht="15.75" thickBot="1" x14ac:dyDescent="0.3">
      <c r="A55" s="244"/>
      <c r="B55" s="167" t="s">
        <v>57</v>
      </c>
      <c r="C55" s="166">
        <v>198</v>
      </c>
      <c r="D55" s="165">
        <v>456522.3000000001</v>
      </c>
      <c r="K55" s="162"/>
    </row>
    <row r="56" spans="1:11" x14ac:dyDescent="0.2">
      <c r="A56" s="243" t="s">
        <v>65</v>
      </c>
      <c r="B56" s="173" t="s">
        <v>58</v>
      </c>
      <c r="C56" s="172">
        <v>4</v>
      </c>
      <c r="D56" s="171">
        <v>120071.13</v>
      </c>
    </row>
    <row r="57" spans="1:11" ht="13.5" thickBot="1" x14ac:dyDescent="0.25">
      <c r="A57" s="244"/>
      <c r="B57" s="167" t="s">
        <v>57</v>
      </c>
      <c r="C57" s="166">
        <v>3</v>
      </c>
      <c r="D57" s="165">
        <v>38354.92</v>
      </c>
    </row>
    <row r="58" spans="1:11" ht="15" x14ac:dyDescent="0.25">
      <c r="A58" s="243" t="s">
        <v>64</v>
      </c>
      <c r="B58" s="173" t="s">
        <v>58</v>
      </c>
      <c r="C58" s="172">
        <v>7</v>
      </c>
      <c r="D58" s="171">
        <v>248577.32</v>
      </c>
      <c r="K58" s="162"/>
    </row>
    <row r="59" spans="1:11" ht="15" x14ac:dyDescent="0.25">
      <c r="A59" s="243"/>
      <c r="B59" s="170" t="s">
        <v>60</v>
      </c>
      <c r="C59" s="169">
        <v>1</v>
      </c>
      <c r="D59" s="168">
        <v>11600</v>
      </c>
      <c r="K59" s="162"/>
    </row>
    <row r="60" spans="1:11" ht="15.75" thickBot="1" x14ac:dyDescent="0.3">
      <c r="A60" s="244"/>
      <c r="B60" s="167" t="s">
        <v>57</v>
      </c>
      <c r="C60" s="166">
        <v>3</v>
      </c>
      <c r="D60" s="165">
        <v>23915</v>
      </c>
      <c r="K60" s="162"/>
    </row>
    <row r="61" spans="1:11" ht="15.75" thickBot="1" x14ac:dyDescent="0.3">
      <c r="A61" s="164" t="s">
        <v>20</v>
      </c>
      <c r="B61" s="163"/>
      <c r="C61" s="153">
        <v>681</v>
      </c>
      <c r="D61" s="152">
        <v>4233772.7500000009</v>
      </c>
      <c r="K61" s="162"/>
    </row>
    <row r="62" spans="1:11" ht="15.75" thickTop="1" x14ac:dyDescent="0.25">
      <c r="K62" s="162"/>
    </row>
    <row r="63" spans="1:11" ht="15.75" thickBot="1" x14ac:dyDescent="0.3">
      <c r="K63" s="162"/>
    </row>
    <row r="64" spans="1:11" ht="13.5" thickBot="1" x14ac:dyDescent="0.25">
      <c r="A64" s="161" t="s">
        <v>17</v>
      </c>
      <c r="B64" s="160" t="s">
        <v>63</v>
      </c>
      <c r="C64" s="160" t="s">
        <v>62</v>
      </c>
      <c r="D64" s="159" t="s">
        <v>6</v>
      </c>
    </row>
    <row r="65" spans="1:17" x14ac:dyDescent="0.2">
      <c r="A65" s="245" t="s">
        <v>61</v>
      </c>
      <c r="B65" s="155" t="s">
        <v>58</v>
      </c>
      <c r="C65" s="150">
        <v>6</v>
      </c>
      <c r="D65" s="154">
        <v>116198.81</v>
      </c>
    </row>
    <row r="66" spans="1:17" x14ac:dyDescent="0.2">
      <c r="A66" s="241"/>
      <c r="B66" s="155" t="s">
        <v>60</v>
      </c>
      <c r="C66" s="150">
        <v>3</v>
      </c>
      <c r="D66" s="154">
        <v>1098</v>
      </c>
    </row>
    <row r="67" spans="1:17" ht="13.5" thickBot="1" x14ac:dyDescent="0.25">
      <c r="A67" s="246"/>
      <c r="B67" s="158" t="s">
        <v>57</v>
      </c>
      <c r="C67" s="157">
        <v>53</v>
      </c>
      <c r="D67" s="156">
        <v>338920.54000000004</v>
      </c>
    </row>
    <row r="68" spans="1:17" x14ac:dyDescent="0.2">
      <c r="A68" s="241" t="s">
        <v>14</v>
      </c>
      <c r="B68" s="155" t="s">
        <v>58</v>
      </c>
      <c r="C68" s="150">
        <v>67</v>
      </c>
      <c r="D68" s="154">
        <v>2197558.6</v>
      </c>
    </row>
    <row r="69" spans="1:17" x14ac:dyDescent="0.2">
      <c r="A69" s="241"/>
      <c r="B69" s="155" t="s">
        <v>60</v>
      </c>
      <c r="C69" s="150">
        <v>8</v>
      </c>
      <c r="D69" s="154">
        <v>71188</v>
      </c>
      <c r="Q69" s="151"/>
    </row>
    <row r="70" spans="1:17" ht="13.5" thickBot="1" x14ac:dyDescent="0.25">
      <c r="A70" s="246"/>
      <c r="B70" s="158" t="s">
        <v>57</v>
      </c>
      <c r="C70" s="157">
        <v>513</v>
      </c>
      <c r="D70" s="156">
        <v>1093468.6999999997</v>
      </c>
    </row>
    <row r="71" spans="1:17" x14ac:dyDescent="0.2">
      <c r="A71" s="241" t="s">
        <v>59</v>
      </c>
      <c r="B71" s="155" t="s">
        <v>58</v>
      </c>
      <c r="C71" s="150">
        <v>8</v>
      </c>
      <c r="D71" s="154">
        <v>259228</v>
      </c>
    </row>
    <row r="72" spans="1:17" ht="13.5" thickBot="1" x14ac:dyDescent="0.25">
      <c r="A72" s="241"/>
      <c r="B72" s="155" t="s">
        <v>57</v>
      </c>
      <c r="C72" s="150">
        <v>23</v>
      </c>
      <c r="D72" s="154">
        <v>156112.09999999998</v>
      </c>
    </row>
    <row r="73" spans="1:17" ht="13.5" thickBot="1" x14ac:dyDescent="0.25">
      <c r="A73" s="153" t="s">
        <v>20</v>
      </c>
      <c r="B73" s="153"/>
      <c r="C73" s="153">
        <v>681</v>
      </c>
      <c r="D73" s="152">
        <v>4233772.7500000009</v>
      </c>
    </row>
    <row r="74" spans="1:17" ht="13.5" thickTop="1" x14ac:dyDescent="0.2"/>
    <row r="76" spans="1:17" s="151" customFormat="1" ht="15" x14ac:dyDescent="0.25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</row>
    <row r="77" spans="1:17" s="151" customFormat="1" x14ac:dyDescent="0.2"/>
  </sheetData>
  <mergeCells count="29">
    <mergeCell ref="A71:A72"/>
    <mergeCell ref="A51:A53"/>
    <mergeCell ref="A54:A55"/>
    <mergeCell ref="A56:A57"/>
    <mergeCell ref="A58:A60"/>
    <mergeCell ref="A65:A67"/>
    <mergeCell ref="A68:A70"/>
    <mergeCell ref="N18:N19"/>
    <mergeCell ref="A32:A33"/>
    <mergeCell ref="B32:D32"/>
    <mergeCell ref="E32:G32"/>
    <mergeCell ref="H32:J32"/>
    <mergeCell ref="K32:M32"/>
    <mergeCell ref="N32:N33"/>
    <mergeCell ref="A18:A19"/>
    <mergeCell ref="B18:D18"/>
    <mergeCell ref="E18:G18"/>
    <mergeCell ref="H18:J18"/>
    <mergeCell ref="K18:M18"/>
    <mergeCell ref="A10:A11"/>
    <mergeCell ref="B10:C10"/>
    <mergeCell ref="D10:E10"/>
    <mergeCell ref="F10:G10"/>
    <mergeCell ref="H10:I10"/>
    <mergeCell ref="P1:W1"/>
    <mergeCell ref="B4:W4"/>
    <mergeCell ref="B9:I9"/>
    <mergeCell ref="J9:J11"/>
    <mergeCell ref="K9:K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W91"/>
  <sheetViews>
    <sheetView workbookViewId="0">
      <selection activeCell="O7" sqref="O7:P7"/>
    </sheetView>
  </sheetViews>
  <sheetFormatPr baseColWidth="10" defaultRowHeight="15" x14ac:dyDescent="0.25"/>
  <cols>
    <col min="1" max="1" width="12.140625" style="150" customWidth="1"/>
    <col min="2" max="2" width="40.5703125" style="150" customWidth="1"/>
    <col min="3" max="3" width="9" style="150" customWidth="1"/>
    <col min="4" max="4" width="9.28515625" style="150" customWidth="1"/>
    <col min="5" max="5" width="8" style="150" customWidth="1"/>
    <col min="6" max="6" width="12.7109375" style="150" bestFit="1" customWidth="1"/>
    <col min="7" max="7" width="8.7109375" style="150" customWidth="1"/>
    <col min="8" max="8" width="10.85546875" style="150" customWidth="1"/>
    <col min="9" max="9" width="59.7109375" style="150" customWidth="1"/>
    <col min="10" max="12" width="11.42578125" style="150"/>
    <col min="13" max="13" width="13.140625" style="150" bestFit="1" customWidth="1"/>
    <col min="15" max="15" width="10" style="150" customWidth="1"/>
    <col min="16" max="16" width="56.7109375" style="150" customWidth="1"/>
    <col min="17" max="19" width="11.42578125" style="150"/>
    <col min="20" max="20" width="13.140625" style="150" bestFit="1" customWidth="1"/>
    <col min="21" max="16384" width="11.42578125" style="150"/>
  </cols>
  <sheetData>
    <row r="1" spans="1:23" s="121" customFormat="1" ht="48.75" customHeight="1" thickBot="1" x14ac:dyDescent="0.3">
      <c r="A1" s="199"/>
      <c r="B1" s="131"/>
      <c r="C1" s="130"/>
      <c r="D1" s="129"/>
      <c r="E1" s="129"/>
      <c r="F1" s="198"/>
      <c r="G1" s="128"/>
      <c r="H1" s="128"/>
      <c r="I1" s="128"/>
      <c r="J1" s="128"/>
      <c r="K1" s="128"/>
      <c r="L1" s="128"/>
      <c r="M1" s="128"/>
      <c r="N1" s="128"/>
      <c r="O1" s="128"/>
      <c r="P1" s="221" t="s">
        <v>0</v>
      </c>
      <c r="Q1" s="221"/>
      <c r="R1" s="221"/>
      <c r="S1" s="221"/>
      <c r="T1" s="221"/>
      <c r="U1" s="221"/>
      <c r="V1" s="221"/>
      <c r="W1" s="221"/>
    </row>
    <row r="2" spans="1:23" s="121" customFormat="1" ht="17.25" customHeight="1" x14ac:dyDescent="0.25">
      <c r="B2" s="127"/>
      <c r="C2" s="126"/>
      <c r="D2" s="125"/>
      <c r="E2" s="125"/>
      <c r="F2" s="124"/>
      <c r="G2" s="123"/>
      <c r="H2" s="123"/>
      <c r="I2" s="123"/>
      <c r="J2" s="123"/>
      <c r="K2" s="122"/>
      <c r="L2" s="122"/>
      <c r="M2" s="122"/>
      <c r="N2" s="122"/>
      <c r="O2" s="122"/>
    </row>
    <row r="3" spans="1:23" s="121" customFormat="1" ht="21.75" customHeight="1" x14ac:dyDescent="0.2">
      <c r="A3" s="213" t="s">
        <v>283</v>
      </c>
      <c r="I3" s="123"/>
      <c r="J3" s="123"/>
      <c r="K3" s="122"/>
      <c r="L3" s="122"/>
      <c r="M3" s="122"/>
      <c r="N3" s="122"/>
      <c r="O3" s="122"/>
    </row>
    <row r="4" spans="1:23" customFormat="1" ht="29.25" customHeight="1" x14ac:dyDescent="0.25">
      <c r="A4" s="197"/>
      <c r="B4" s="222" t="s">
        <v>91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</row>
    <row r="5" spans="1:23" x14ac:dyDescent="0.25">
      <c r="H5" s="200"/>
      <c r="O5" s="201"/>
    </row>
    <row r="6" spans="1:23" x14ac:dyDescent="0.25">
      <c r="H6" s="202"/>
      <c r="O6" s="203"/>
    </row>
    <row r="7" spans="1:23" ht="22.5" customHeight="1" x14ac:dyDescent="0.2">
      <c r="A7" s="200"/>
      <c r="H7" s="247" t="s">
        <v>92</v>
      </c>
      <c r="I7" s="248"/>
      <c r="N7" s="150"/>
      <c r="O7" s="247" t="s">
        <v>93</v>
      </c>
      <c r="P7" s="248"/>
    </row>
    <row r="8" spans="1:23" ht="12.75" customHeight="1" thickBot="1" x14ac:dyDescent="0.25">
      <c r="A8" s="247" t="s">
        <v>94</v>
      </c>
      <c r="B8" s="248"/>
      <c r="H8" s="204" t="s">
        <v>95</v>
      </c>
      <c r="I8" s="204" t="s">
        <v>96</v>
      </c>
      <c r="J8" s="204" t="s">
        <v>77</v>
      </c>
      <c r="K8" s="204" t="s">
        <v>76</v>
      </c>
      <c r="L8" s="204" t="s">
        <v>20</v>
      </c>
      <c r="M8" s="204" t="s">
        <v>97</v>
      </c>
      <c r="N8" s="150"/>
      <c r="O8" s="205" t="s">
        <v>95</v>
      </c>
      <c r="P8" s="205" t="s">
        <v>96</v>
      </c>
      <c r="Q8" s="205" t="s">
        <v>77</v>
      </c>
      <c r="R8" s="205" t="s">
        <v>76</v>
      </c>
      <c r="S8" s="205" t="s">
        <v>20</v>
      </c>
      <c r="T8" s="205" t="s">
        <v>97</v>
      </c>
    </row>
    <row r="9" spans="1:23" ht="14.25" thickTop="1" thickBot="1" x14ac:dyDescent="0.25">
      <c r="A9" s="206" t="s">
        <v>98</v>
      </c>
      <c r="B9" s="204" t="s">
        <v>99</v>
      </c>
      <c r="C9" s="204" t="s">
        <v>77</v>
      </c>
      <c r="D9" s="204" t="s">
        <v>76</v>
      </c>
      <c r="E9" s="204" t="s">
        <v>20</v>
      </c>
      <c r="F9" s="204" t="s">
        <v>97</v>
      </c>
      <c r="H9" s="173" t="s">
        <v>100</v>
      </c>
      <c r="I9" s="173" t="s">
        <v>100</v>
      </c>
      <c r="J9" s="173">
        <v>6</v>
      </c>
      <c r="K9" s="173">
        <v>3</v>
      </c>
      <c r="L9" s="173">
        <v>9</v>
      </c>
      <c r="M9" s="171">
        <v>158869</v>
      </c>
      <c r="N9" s="150"/>
      <c r="O9" s="173" t="s">
        <v>100</v>
      </c>
      <c r="P9" s="173" t="s">
        <v>100</v>
      </c>
      <c r="Q9" s="173">
        <v>3</v>
      </c>
      <c r="R9" s="173">
        <v>2</v>
      </c>
      <c r="S9" s="173">
        <v>5</v>
      </c>
      <c r="T9" s="171">
        <v>158869</v>
      </c>
    </row>
    <row r="10" spans="1:23" ht="13.5" thickTop="1" x14ac:dyDescent="0.2">
      <c r="A10" s="249" t="s">
        <v>101</v>
      </c>
      <c r="B10" s="173" t="s">
        <v>102</v>
      </c>
      <c r="C10" s="173">
        <v>4</v>
      </c>
      <c r="D10" s="173">
        <v>35</v>
      </c>
      <c r="E10" s="173">
        <v>39</v>
      </c>
      <c r="F10" s="171">
        <v>54200</v>
      </c>
      <c r="H10" s="170" t="s">
        <v>103</v>
      </c>
      <c r="I10" s="170" t="s">
        <v>104</v>
      </c>
      <c r="J10" s="170"/>
      <c r="K10" s="170">
        <v>3</v>
      </c>
      <c r="L10" s="170">
        <v>3</v>
      </c>
      <c r="M10" s="168">
        <v>34036</v>
      </c>
      <c r="N10" s="150"/>
      <c r="O10" s="170" t="s">
        <v>103</v>
      </c>
      <c r="P10" s="170" t="s">
        <v>104</v>
      </c>
      <c r="Q10" s="170"/>
      <c r="R10" s="170">
        <v>1</v>
      </c>
      <c r="S10" s="170">
        <v>1</v>
      </c>
      <c r="T10" s="168">
        <v>34036</v>
      </c>
    </row>
    <row r="11" spans="1:23" ht="15" customHeight="1" x14ac:dyDescent="0.2">
      <c r="A11" s="250"/>
      <c r="B11" s="170" t="s">
        <v>105</v>
      </c>
      <c r="C11" s="170">
        <v>111</v>
      </c>
      <c r="D11" s="170">
        <v>14</v>
      </c>
      <c r="E11" s="170">
        <v>125</v>
      </c>
      <c r="F11" s="168">
        <v>407861.86</v>
      </c>
      <c r="H11" s="170" t="s">
        <v>106</v>
      </c>
      <c r="I11" s="170" t="s">
        <v>107</v>
      </c>
      <c r="J11" s="170">
        <v>8</v>
      </c>
      <c r="K11" s="170"/>
      <c r="L11" s="170">
        <v>8</v>
      </c>
      <c r="M11" s="168">
        <v>27310</v>
      </c>
      <c r="N11" s="150"/>
      <c r="O11" s="170" t="s">
        <v>106</v>
      </c>
      <c r="P11" s="170" t="s">
        <v>107</v>
      </c>
      <c r="Q11" s="170">
        <v>2</v>
      </c>
      <c r="R11" s="170"/>
      <c r="S11" s="170">
        <v>2</v>
      </c>
      <c r="T11" s="168">
        <v>27310</v>
      </c>
    </row>
    <row r="12" spans="1:23" ht="15" customHeight="1" x14ac:dyDescent="0.2">
      <c r="A12" s="250"/>
      <c r="B12" s="170" t="s">
        <v>108</v>
      </c>
      <c r="C12" s="170">
        <v>1</v>
      </c>
      <c r="D12" s="170">
        <v>1</v>
      </c>
      <c r="E12" s="170">
        <v>2</v>
      </c>
      <c r="F12" s="168">
        <v>10000</v>
      </c>
      <c r="H12" s="170" t="s">
        <v>109</v>
      </c>
      <c r="I12" s="170" t="s">
        <v>110</v>
      </c>
      <c r="J12" s="170">
        <v>2</v>
      </c>
      <c r="K12" s="170">
        <v>1</v>
      </c>
      <c r="L12" s="170">
        <v>3</v>
      </c>
      <c r="M12" s="168">
        <v>34100</v>
      </c>
      <c r="N12" s="150"/>
      <c r="O12" s="170" t="s">
        <v>109</v>
      </c>
      <c r="P12" s="170" t="s">
        <v>110</v>
      </c>
      <c r="Q12" s="170">
        <v>1</v>
      </c>
      <c r="R12" s="170">
        <v>1</v>
      </c>
      <c r="S12" s="170">
        <v>2</v>
      </c>
      <c r="T12" s="168">
        <v>34100</v>
      </c>
    </row>
    <row r="13" spans="1:23" ht="15" customHeight="1" x14ac:dyDescent="0.2">
      <c r="A13" s="250"/>
      <c r="B13" s="170" t="s">
        <v>111</v>
      </c>
      <c r="C13" s="170">
        <v>7</v>
      </c>
      <c r="D13" s="170">
        <v>3</v>
      </c>
      <c r="E13" s="170">
        <v>10</v>
      </c>
      <c r="F13" s="168">
        <v>108827.85</v>
      </c>
      <c r="H13" s="170" t="s">
        <v>112</v>
      </c>
      <c r="I13" s="170" t="s">
        <v>113</v>
      </c>
      <c r="J13" s="170">
        <v>1</v>
      </c>
      <c r="K13" s="170"/>
      <c r="L13" s="170">
        <v>1</v>
      </c>
      <c r="M13" s="168">
        <v>56000</v>
      </c>
      <c r="N13" s="150"/>
      <c r="O13" s="170" t="s">
        <v>112</v>
      </c>
      <c r="P13" s="170" t="s">
        <v>113</v>
      </c>
      <c r="Q13" s="170">
        <v>1</v>
      </c>
      <c r="R13" s="170"/>
      <c r="S13" s="170">
        <v>1</v>
      </c>
      <c r="T13" s="168">
        <v>56000</v>
      </c>
    </row>
    <row r="14" spans="1:23" ht="15" customHeight="1" x14ac:dyDescent="0.2">
      <c r="A14" s="250"/>
      <c r="B14" s="170" t="s">
        <v>114</v>
      </c>
      <c r="C14" s="170">
        <v>1</v>
      </c>
      <c r="D14" s="170">
        <v>1</v>
      </c>
      <c r="E14" s="170">
        <v>2</v>
      </c>
      <c r="F14" s="168">
        <v>12000</v>
      </c>
      <c r="H14" s="170" t="s">
        <v>115</v>
      </c>
      <c r="I14" s="170" t="s">
        <v>116</v>
      </c>
      <c r="J14" s="170"/>
      <c r="K14" s="170">
        <v>1</v>
      </c>
      <c r="L14" s="170">
        <v>1</v>
      </c>
      <c r="M14" s="168">
        <v>2570</v>
      </c>
      <c r="N14" s="150"/>
      <c r="O14" s="170" t="s">
        <v>115</v>
      </c>
      <c r="P14" s="170" t="s">
        <v>116</v>
      </c>
      <c r="Q14" s="170"/>
      <c r="R14" s="170">
        <v>1</v>
      </c>
      <c r="S14" s="170">
        <v>1</v>
      </c>
      <c r="T14" s="168">
        <v>2570</v>
      </c>
    </row>
    <row r="15" spans="1:23" ht="15.75" customHeight="1" thickBot="1" x14ac:dyDescent="0.25">
      <c r="A15" s="251"/>
      <c r="B15" s="167" t="s">
        <v>117</v>
      </c>
      <c r="C15" s="167">
        <v>2</v>
      </c>
      <c r="D15" s="167">
        <v>3</v>
      </c>
      <c r="E15" s="167">
        <v>5</v>
      </c>
      <c r="F15" s="165">
        <v>43947.57</v>
      </c>
      <c r="H15" s="170" t="s">
        <v>118</v>
      </c>
      <c r="I15" s="170" t="s">
        <v>119</v>
      </c>
      <c r="J15" s="170">
        <v>3</v>
      </c>
      <c r="K15" s="170">
        <v>3</v>
      </c>
      <c r="L15" s="170">
        <v>6</v>
      </c>
      <c r="M15" s="168">
        <v>184565</v>
      </c>
      <c r="N15" s="150"/>
      <c r="O15" s="170" t="s">
        <v>118</v>
      </c>
      <c r="P15" s="170" t="s">
        <v>119</v>
      </c>
      <c r="Q15" s="170">
        <v>2</v>
      </c>
      <c r="R15" s="170">
        <v>1</v>
      </c>
      <c r="S15" s="170">
        <v>3</v>
      </c>
      <c r="T15" s="168">
        <v>184565</v>
      </c>
    </row>
    <row r="16" spans="1:23" ht="12.75" x14ac:dyDescent="0.2">
      <c r="A16" s="252" t="s">
        <v>120</v>
      </c>
      <c r="B16" s="173" t="s">
        <v>121</v>
      </c>
      <c r="C16" s="173">
        <v>17</v>
      </c>
      <c r="D16" s="173">
        <v>1</v>
      </c>
      <c r="E16" s="173">
        <v>18</v>
      </c>
      <c r="F16" s="171">
        <v>67734.259999999995</v>
      </c>
      <c r="H16" s="170" t="s">
        <v>122</v>
      </c>
      <c r="I16" s="170" t="s">
        <v>123</v>
      </c>
      <c r="J16" s="170"/>
      <c r="K16" s="170">
        <v>1</v>
      </c>
      <c r="L16" s="170">
        <v>1</v>
      </c>
      <c r="M16" s="168">
        <v>150</v>
      </c>
      <c r="N16" s="150"/>
      <c r="O16" s="170" t="s">
        <v>122</v>
      </c>
      <c r="P16" s="170" t="s">
        <v>123</v>
      </c>
      <c r="Q16" s="170"/>
      <c r="R16" s="170">
        <v>1</v>
      </c>
      <c r="S16" s="170">
        <v>1</v>
      </c>
      <c r="T16" s="168">
        <v>150</v>
      </c>
    </row>
    <row r="17" spans="1:20" ht="15" customHeight="1" x14ac:dyDescent="0.2">
      <c r="A17" s="250"/>
      <c r="B17" s="170" t="s">
        <v>124</v>
      </c>
      <c r="C17" s="170">
        <v>6</v>
      </c>
      <c r="D17" s="170">
        <v>2</v>
      </c>
      <c r="E17" s="170">
        <v>8</v>
      </c>
      <c r="F17" s="168">
        <v>94851</v>
      </c>
      <c r="H17" s="170" t="s">
        <v>125</v>
      </c>
      <c r="I17" s="170" t="s">
        <v>126</v>
      </c>
      <c r="J17" s="170">
        <v>2</v>
      </c>
      <c r="K17" s="170"/>
      <c r="L17" s="170">
        <v>2</v>
      </c>
      <c r="M17" s="168">
        <v>8767.9599999999991</v>
      </c>
      <c r="N17" s="150"/>
      <c r="O17" s="170" t="s">
        <v>125</v>
      </c>
      <c r="P17" s="170" t="s">
        <v>126</v>
      </c>
      <c r="Q17" s="170">
        <v>2</v>
      </c>
      <c r="R17" s="170"/>
      <c r="S17" s="170">
        <v>2</v>
      </c>
      <c r="T17" s="168">
        <v>8767.9599999999991</v>
      </c>
    </row>
    <row r="18" spans="1:20" ht="15.75" customHeight="1" thickBot="1" x14ac:dyDescent="0.25">
      <c r="A18" s="251"/>
      <c r="B18" s="167" t="s">
        <v>127</v>
      </c>
      <c r="C18" s="167">
        <v>5</v>
      </c>
      <c r="D18" s="167">
        <v>1</v>
      </c>
      <c r="E18" s="167">
        <v>6</v>
      </c>
      <c r="F18" s="165">
        <v>37641</v>
      </c>
      <c r="H18" s="170" t="s">
        <v>128</v>
      </c>
      <c r="I18" s="170" t="s">
        <v>129</v>
      </c>
      <c r="J18" s="170">
        <v>1</v>
      </c>
      <c r="K18" s="170">
        <v>2</v>
      </c>
      <c r="L18" s="170">
        <v>3</v>
      </c>
      <c r="M18" s="168">
        <v>11758.68</v>
      </c>
      <c r="N18" s="150"/>
      <c r="O18" s="170" t="s">
        <v>128</v>
      </c>
      <c r="P18" s="170" t="s">
        <v>129</v>
      </c>
      <c r="Q18" s="170">
        <v>1</v>
      </c>
      <c r="R18" s="170">
        <v>1</v>
      </c>
      <c r="S18" s="170">
        <v>2</v>
      </c>
      <c r="T18" s="168">
        <v>11758.68</v>
      </c>
    </row>
    <row r="19" spans="1:20" ht="12.75" x14ac:dyDescent="0.2">
      <c r="A19" s="252" t="s">
        <v>130</v>
      </c>
      <c r="B19" s="173" t="s">
        <v>131</v>
      </c>
      <c r="C19" s="173">
        <v>17</v>
      </c>
      <c r="D19" s="173">
        <v>3</v>
      </c>
      <c r="E19" s="173">
        <v>20</v>
      </c>
      <c r="F19" s="171">
        <v>124823</v>
      </c>
      <c r="H19" s="170" t="s">
        <v>132</v>
      </c>
      <c r="I19" s="170" t="s">
        <v>133</v>
      </c>
      <c r="J19" s="170">
        <v>2</v>
      </c>
      <c r="K19" s="170"/>
      <c r="L19" s="170">
        <v>2</v>
      </c>
      <c r="M19" s="168">
        <v>7000</v>
      </c>
      <c r="N19" s="150"/>
      <c r="O19" s="170" t="s">
        <v>132</v>
      </c>
      <c r="P19" s="170" t="s">
        <v>133</v>
      </c>
      <c r="Q19" s="170">
        <v>1</v>
      </c>
      <c r="R19" s="170"/>
      <c r="S19" s="170">
        <v>1</v>
      </c>
      <c r="T19" s="168">
        <v>7000</v>
      </c>
    </row>
    <row r="20" spans="1:20" ht="15" customHeight="1" x14ac:dyDescent="0.2">
      <c r="A20" s="250"/>
      <c r="B20" s="170" t="s">
        <v>134</v>
      </c>
      <c r="C20" s="170">
        <v>77</v>
      </c>
      <c r="D20" s="170">
        <v>5</v>
      </c>
      <c r="E20" s="170">
        <v>82</v>
      </c>
      <c r="F20" s="168">
        <v>804427.67</v>
      </c>
      <c r="H20" s="170" t="s">
        <v>135</v>
      </c>
      <c r="I20" s="170" t="s">
        <v>136</v>
      </c>
      <c r="J20" s="170">
        <v>85</v>
      </c>
      <c r="K20" s="170">
        <v>8</v>
      </c>
      <c r="L20" s="170">
        <v>93</v>
      </c>
      <c r="M20" s="168">
        <v>329868.5</v>
      </c>
      <c r="N20" s="150"/>
      <c r="O20" s="170" t="s">
        <v>135</v>
      </c>
      <c r="P20" s="170" t="s">
        <v>136</v>
      </c>
      <c r="Q20" s="170">
        <v>1</v>
      </c>
      <c r="R20" s="170">
        <v>1</v>
      </c>
      <c r="S20" s="170">
        <v>2</v>
      </c>
      <c r="T20" s="168">
        <v>329868.5</v>
      </c>
    </row>
    <row r="21" spans="1:20" ht="15" customHeight="1" x14ac:dyDescent="0.2">
      <c r="A21" s="250"/>
      <c r="B21" s="170" t="s">
        <v>137</v>
      </c>
      <c r="C21" s="170">
        <v>264</v>
      </c>
      <c r="D21" s="170">
        <v>8</v>
      </c>
      <c r="E21" s="170">
        <v>272</v>
      </c>
      <c r="F21" s="168">
        <v>1364390.61</v>
      </c>
      <c r="H21" s="170" t="s">
        <v>138</v>
      </c>
      <c r="I21" s="170" t="s">
        <v>139</v>
      </c>
      <c r="J21" s="170">
        <v>1</v>
      </c>
      <c r="K21" s="170"/>
      <c r="L21" s="170">
        <v>1</v>
      </c>
      <c r="M21" s="168">
        <v>3250</v>
      </c>
      <c r="N21" s="150"/>
      <c r="O21" s="170" t="s">
        <v>138</v>
      </c>
      <c r="P21" s="170" t="s">
        <v>139</v>
      </c>
      <c r="Q21" s="170">
        <v>1</v>
      </c>
      <c r="R21" s="170"/>
      <c r="S21" s="170">
        <v>1</v>
      </c>
      <c r="T21" s="168">
        <v>3250</v>
      </c>
    </row>
    <row r="22" spans="1:20" ht="15" customHeight="1" x14ac:dyDescent="0.2">
      <c r="A22" s="250"/>
      <c r="B22" s="170" t="s">
        <v>140</v>
      </c>
      <c r="C22" s="170">
        <v>7</v>
      </c>
      <c r="D22" s="170">
        <v>2</v>
      </c>
      <c r="E22" s="170">
        <v>9</v>
      </c>
      <c r="F22" s="168">
        <v>95861</v>
      </c>
      <c r="H22" s="170" t="s">
        <v>141</v>
      </c>
      <c r="I22" s="170" t="s">
        <v>142</v>
      </c>
      <c r="J22" s="170">
        <v>23</v>
      </c>
      <c r="K22" s="170">
        <v>3</v>
      </c>
      <c r="L22" s="170">
        <v>26</v>
      </c>
      <c r="M22" s="168">
        <v>233258</v>
      </c>
      <c r="N22" s="150"/>
      <c r="O22" s="170" t="s">
        <v>141</v>
      </c>
      <c r="P22" s="170" t="s">
        <v>142</v>
      </c>
      <c r="Q22" s="170">
        <v>2</v>
      </c>
      <c r="R22" s="170">
        <v>1</v>
      </c>
      <c r="S22" s="170">
        <v>3</v>
      </c>
      <c r="T22" s="168">
        <v>233258</v>
      </c>
    </row>
    <row r="23" spans="1:20" ht="15" customHeight="1" x14ac:dyDescent="0.2">
      <c r="A23" s="250"/>
      <c r="B23" s="170" t="s">
        <v>143</v>
      </c>
      <c r="C23" s="170">
        <v>31</v>
      </c>
      <c r="D23" s="170">
        <v>9</v>
      </c>
      <c r="E23" s="170">
        <v>40</v>
      </c>
      <c r="F23" s="168">
        <v>693455.38</v>
      </c>
      <c r="H23" s="170" t="s">
        <v>144</v>
      </c>
      <c r="I23" s="170" t="s">
        <v>145</v>
      </c>
      <c r="J23" s="170"/>
      <c r="K23" s="170">
        <v>1</v>
      </c>
      <c r="L23" s="170">
        <v>1</v>
      </c>
      <c r="M23" s="168">
        <v>14876</v>
      </c>
      <c r="N23" s="150"/>
      <c r="O23" s="170" t="s">
        <v>144</v>
      </c>
      <c r="P23" s="170" t="s">
        <v>145</v>
      </c>
      <c r="Q23" s="170"/>
      <c r="R23" s="170">
        <v>1</v>
      </c>
      <c r="S23" s="170">
        <v>1</v>
      </c>
      <c r="T23" s="168">
        <v>14876</v>
      </c>
    </row>
    <row r="24" spans="1:20" ht="15" customHeight="1" x14ac:dyDescent="0.2">
      <c r="A24" s="250"/>
      <c r="B24" s="170" t="s">
        <v>146</v>
      </c>
      <c r="C24" s="170">
        <v>9</v>
      </c>
      <c r="D24" s="170">
        <v>1</v>
      </c>
      <c r="E24" s="170">
        <v>10</v>
      </c>
      <c r="F24" s="168">
        <v>156285.63</v>
      </c>
      <c r="H24" s="170" t="s">
        <v>147</v>
      </c>
      <c r="I24" s="170" t="s">
        <v>148</v>
      </c>
      <c r="J24" s="170">
        <v>1</v>
      </c>
      <c r="K24" s="170">
        <v>2</v>
      </c>
      <c r="L24" s="170">
        <v>3</v>
      </c>
      <c r="M24" s="168">
        <v>4200</v>
      </c>
      <c r="N24" s="150"/>
      <c r="O24" s="170" t="s">
        <v>147</v>
      </c>
      <c r="P24" s="170" t="s">
        <v>148</v>
      </c>
      <c r="Q24" s="170">
        <v>1</v>
      </c>
      <c r="R24" s="170">
        <v>2</v>
      </c>
      <c r="S24" s="170">
        <v>3</v>
      </c>
      <c r="T24" s="168">
        <v>4200</v>
      </c>
    </row>
    <row r="25" spans="1:20" ht="15" customHeight="1" x14ac:dyDescent="0.2">
      <c r="A25" s="250"/>
      <c r="B25" s="170" t="s">
        <v>149</v>
      </c>
      <c r="C25" s="170">
        <v>7</v>
      </c>
      <c r="D25" s="170">
        <v>4</v>
      </c>
      <c r="E25" s="170">
        <v>11</v>
      </c>
      <c r="F25" s="168">
        <v>51650</v>
      </c>
      <c r="H25" s="170" t="s">
        <v>150</v>
      </c>
      <c r="I25" s="170" t="s">
        <v>151</v>
      </c>
      <c r="J25" s="170">
        <v>1</v>
      </c>
      <c r="K25" s="170">
        <v>1</v>
      </c>
      <c r="L25" s="170">
        <v>2</v>
      </c>
      <c r="M25" s="168">
        <v>10000</v>
      </c>
      <c r="N25" s="150"/>
      <c r="O25" s="170" t="s">
        <v>150</v>
      </c>
      <c r="P25" s="170" t="s">
        <v>151</v>
      </c>
      <c r="Q25" s="170">
        <v>1</v>
      </c>
      <c r="R25" s="170">
        <v>1</v>
      </c>
      <c r="S25" s="170">
        <v>2</v>
      </c>
      <c r="T25" s="168">
        <v>10000</v>
      </c>
    </row>
    <row r="26" spans="1:20" ht="15" customHeight="1" x14ac:dyDescent="0.2">
      <c r="A26" s="250"/>
      <c r="B26" s="170" t="s">
        <v>152</v>
      </c>
      <c r="C26" s="170">
        <v>2</v>
      </c>
      <c r="D26" s="170"/>
      <c r="E26" s="170">
        <v>2</v>
      </c>
      <c r="F26" s="168">
        <v>14560</v>
      </c>
      <c r="H26" s="170" t="s">
        <v>153</v>
      </c>
      <c r="I26" s="170" t="s">
        <v>154</v>
      </c>
      <c r="J26" s="170"/>
      <c r="K26" s="170">
        <v>1</v>
      </c>
      <c r="L26" s="170">
        <v>1</v>
      </c>
      <c r="M26" s="168">
        <v>1000</v>
      </c>
      <c r="N26" s="150"/>
      <c r="O26" s="170" t="s">
        <v>153</v>
      </c>
      <c r="P26" s="170" t="s">
        <v>154</v>
      </c>
      <c r="Q26" s="170"/>
      <c r="R26" s="170">
        <v>1</v>
      </c>
      <c r="S26" s="170">
        <v>1</v>
      </c>
      <c r="T26" s="168">
        <v>1000</v>
      </c>
    </row>
    <row r="27" spans="1:20" ht="15.75" customHeight="1" thickBot="1" x14ac:dyDescent="0.25">
      <c r="A27" s="251"/>
      <c r="B27" s="167" t="s">
        <v>155</v>
      </c>
      <c r="C27" s="167">
        <v>4</v>
      </c>
      <c r="D27" s="167">
        <v>16</v>
      </c>
      <c r="E27" s="167">
        <v>20</v>
      </c>
      <c r="F27" s="165">
        <v>91255.92</v>
      </c>
      <c r="H27" s="170" t="s">
        <v>156</v>
      </c>
      <c r="I27" s="170" t="s">
        <v>157</v>
      </c>
      <c r="J27" s="170">
        <v>5</v>
      </c>
      <c r="K27" s="170">
        <v>1</v>
      </c>
      <c r="L27" s="170">
        <v>6</v>
      </c>
      <c r="M27" s="168">
        <v>19850</v>
      </c>
      <c r="N27" s="150"/>
      <c r="O27" s="170" t="s">
        <v>156</v>
      </c>
      <c r="P27" s="170" t="s">
        <v>157</v>
      </c>
      <c r="Q27" s="170">
        <v>3</v>
      </c>
      <c r="R27" s="170">
        <v>1</v>
      </c>
      <c r="S27" s="170">
        <v>4</v>
      </c>
      <c r="T27" s="168">
        <v>19850</v>
      </c>
    </row>
    <row r="28" spans="1:20" ht="13.5" thickBot="1" x14ac:dyDescent="0.25">
      <c r="A28" s="207" t="s">
        <v>20</v>
      </c>
      <c r="B28" s="207"/>
      <c r="C28" s="207">
        <v>572</v>
      </c>
      <c r="D28" s="207">
        <v>109</v>
      </c>
      <c r="E28" s="207">
        <v>681</v>
      </c>
      <c r="F28" s="208">
        <v>4233772.75</v>
      </c>
      <c r="H28" s="170" t="s">
        <v>158</v>
      </c>
      <c r="I28" s="170" t="s">
        <v>159</v>
      </c>
      <c r="J28" s="170">
        <v>17</v>
      </c>
      <c r="K28" s="170">
        <v>1</v>
      </c>
      <c r="L28" s="170">
        <v>18</v>
      </c>
      <c r="M28" s="168">
        <v>205784.13</v>
      </c>
      <c r="N28" s="150"/>
      <c r="O28" s="170" t="s">
        <v>158</v>
      </c>
      <c r="P28" s="170" t="s">
        <v>159</v>
      </c>
      <c r="Q28" s="170">
        <v>4</v>
      </c>
      <c r="R28" s="170">
        <v>1</v>
      </c>
      <c r="S28" s="170">
        <v>5</v>
      </c>
      <c r="T28" s="168">
        <v>205784.13</v>
      </c>
    </row>
    <row r="29" spans="1:20" ht="13.5" thickTop="1" x14ac:dyDescent="0.2">
      <c r="H29" s="170" t="s">
        <v>160</v>
      </c>
      <c r="I29" s="170" t="s">
        <v>161</v>
      </c>
      <c r="J29" s="170">
        <v>2</v>
      </c>
      <c r="K29" s="170"/>
      <c r="L29" s="170">
        <v>2</v>
      </c>
      <c r="M29" s="168">
        <v>16611.5</v>
      </c>
      <c r="N29" s="150"/>
      <c r="O29" s="170" t="s">
        <v>160</v>
      </c>
      <c r="P29" s="170" t="s">
        <v>161</v>
      </c>
      <c r="Q29" s="170">
        <v>1</v>
      </c>
      <c r="R29" s="170"/>
      <c r="S29" s="170">
        <v>1</v>
      </c>
      <c r="T29" s="168">
        <v>16611.5</v>
      </c>
    </row>
    <row r="30" spans="1:20" x14ac:dyDescent="0.25">
      <c r="H30" s="170" t="s">
        <v>162</v>
      </c>
      <c r="I30" s="170" t="s">
        <v>163</v>
      </c>
      <c r="J30" s="170">
        <v>2</v>
      </c>
      <c r="K30" s="170"/>
      <c r="L30" s="170">
        <v>2</v>
      </c>
      <c r="M30" s="168">
        <v>17000</v>
      </c>
      <c r="O30" s="170" t="s">
        <v>162</v>
      </c>
      <c r="P30" s="170" t="s">
        <v>163</v>
      </c>
      <c r="Q30" s="170">
        <v>2</v>
      </c>
      <c r="R30" s="170"/>
      <c r="S30" s="170">
        <v>2</v>
      </c>
      <c r="T30" s="168">
        <v>17000</v>
      </c>
    </row>
    <row r="31" spans="1:20" ht="12" customHeight="1" x14ac:dyDescent="0.25">
      <c r="H31" s="170" t="s">
        <v>164</v>
      </c>
      <c r="I31" s="170" t="s">
        <v>165</v>
      </c>
      <c r="J31" s="170">
        <v>118</v>
      </c>
      <c r="K31" s="170"/>
      <c r="L31" s="170">
        <v>118</v>
      </c>
      <c r="M31" s="168">
        <v>198329.61</v>
      </c>
      <c r="O31" s="170" t="s">
        <v>164</v>
      </c>
      <c r="P31" s="170" t="s">
        <v>165</v>
      </c>
      <c r="Q31" s="170">
        <v>4</v>
      </c>
      <c r="R31" s="170"/>
      <c r="S31" s="170">
        <v>4</v>
      </c>
      <c r="T31" s="168">
        <v>198329.61</v>
      </c>
    </row>
    <row r="32" spans="1:20" x14ac:dyDescent="0.25">
      <c r="A32" s="200"/>
      <c r="H32" s="170" t="s">
        <v>166</v>
      </c>
      <c r="I32" s="170" t="s">
        <v>167</v>
      </c>
      <c r="J32" s="170">
        <v>7</v>
      </c>
      <c r="K32" s="170"/>
      <c r="L32" s="170">
        <v>7</v>
      </c>
      <c r="M32" s="168">
        <v>68873</v>
      </c>
      <c r="O32" s="170" t="s">
        <v>166</v>
      </c>
      <c r="P32" s="170" t="s">
        <v>167</v>
      </c>
      <c r="Q32" s="170">
        <v>2</v>
      </c>
      <c r="R32" s="170"/>
      <c r="S32" s="170">
        <v>2</v>
      </c>
      <c r="T32" s="168">
        <v>68873</v>
      </c>
    </row>
    <row r="33" spans="1:20" ht="19.5" customHeight="1" x14ac:dyDescent="0.25">
      <c r="A33" s="247" t="s">
        <v>168</v>
      </c>
      <c r="B33" s="248"/>
      <c r="H33" s="170" t="s">
        <v>169</v>
      </c>
      <c r="I33" s="170" t="s">
        <v>170</v>
      </c>
      <c r="J33" s="170">
        <v>2</v>
      </c>
      <c r="K33" s="170"/>
      <c r="L33" s="170">
        <v>2</v>
      </c>
      <c r="M33" s="168">
        <v>27446</v>
      </c>
      <c r="O33" s="170" t="s">
        <v>169</v>
      </c>
      <c r="P33" s="170" t="s">
        <v>170</v>
      </c>
      <c r="Q33" s="170">
        <v>1</v>
      </c>
      <c r="R33" s="170"/>
      <c r="S33" s="170">
        <v>1</v>
      </c>
      <c r="T33" s="168">
        <v>27446</v>
      </c>
    </row>
    <row r="34" spans="1:20" ht="15.75" thickBot="1" x14ac:dyDescent="0.3">
      <c r="A34" s="206" t="s">
        <v>98</v>
      </c>
      <c r="B34" s="206" t="s">
        <v>99</v>
      </c>
      <c r="C34" s="204" t="s">
        <v>77</v>
      </c>
      <c r="D34" s="204" t="s">
        <v>76</v>
      </c>
      <c r="E34" s="204" t="s">
        <v>20</v>
      </c>
      <c r="F34" s="204" t="s">
        <v>97</v>
      </c>
      <c r="H34" s="170" t="s">
        <v>171</v>
      </c>
      <c r="I34" s="170" t="s">
        <v>172</v>
      </c>
      <c r="J34" s="170">
        <v>10</v>
      </c>
      <c r="K34" s="170">
        <v>3</v>
      </c>
      <c r="L34" s="170">
        <v>13</v>
      </c>
      <c r="M34" s="168">
        <v>350510</v>
      </c>
      <c r="O34" s="170" t="s">
        <v>171</v>
      </c>
      <c r="P34" s="170" t="s">
        <v>172</v>
      </c>
      <c r="Q34" s="170">
        <v>4</v>
      </c>
      <c r="R34" s="170">
        <v>2</v>
      </c>
      <c r="S34" s="170">
        <v>6</v>
      </c>
      <c r="T34" s="168">
        <v>350510</v>
      </c>
    </row>
    <row r="35" spans="1:20" ht="15.75" thickTop="1" x14ac:dyDescent="0.25">
      <c r="A35" s="249" t="s">
        <v>101</v>
      </c>
      <c r="B35" s="173" t="s">
        <v>102</v>
      </c>
      <c r="C35" s="173">
        <v>1</v>
      </c>
      <c r="D35" s="173">
        <v>4</v>
      </c>
      <c r="E35" s="173">
        <v>5</v>
      </c>
      <c r="F35" s="171">
        <v>54200</v>
      </c>
      <c r="H35" s="170" t="s">
        <v>173</v>
      </c>
      <c r="I35" s="170" t="s">
        <v>174</v>
      </c>
      <c r="J35" s="170">
        <v>4</v>
      </c>
      <c r="K35" s="170"/>
      <c r="L35" s="170">
        <v>4</v>
      </c>
      <c r="M35" s="168">
        <v>35700</v>
      </c>
      <c r="O35" s="170" t="s">
        <v>173</v>
      </c>
      <c r="P35" s="170" t="s">
        <v>174</v>
      </c>
      <c r="Q35" s="170">
        <v>3</v>
      </c>
      <c r="R35" s="170"/>
      <c r="S35" s="170">
        <v>3</v>
      </c>
      <c r="T35" s="168">
        <v>35700</v>
      </c>
    </row>
    <row r="36" spans="1:20" x14ac:dyDescent="0.25">
      <c r="A36" s="250"/>
      <c r="B36" s="170" t="s">
        <v>105</v>
      </c>
      <c r="C36" s="170">
        <v>6</v>
      </c>
      <c r="D36" s="170">
        <v>4</v>
      </c>
      <c r="E36" s="170">
        <v>10</v>
      </c>
      <c r="F36" s="168">
        <v>407861.86</v>
      </c>
      <c r="H36" s="170" t="s">
        <v>175</v>
      </c>
      <c r="I36" s="170" t="s">
        <v>176</v>
      </c>
      <c r="J36" s="170">
        <v>68</v>
      </c>
      <c r="K36" s="170"/>
      <c r="L36" s="170">
        <v>68</v>
      </c>
      <c r="M36" s="168">
        <v>25350</v>
      </c>
      <c r="O36" s="170" t="s">
        <v>175</v>
      </c>
      <c r="P36" s="170" t="s">
        <v>176</v>
      </c>
      <c r="Q36" s="170">
        <v>1</v>
      </c>
      <c r="R36" s="170"/>
      <c r="S36" s="170">
        <v>1</v>
      </c>
      <c r="T36" s="168">
        <v>25350</v>
      </c>
    </row>
    <row r="37" spans="1:20" x14ac:dyDescent="0.25">
      <c r="A37" s="250"/>
      <c r="B37" s="170" t="s">
        <v>108</v>
      </c>
      <c r="C37" s="170">
        <v>1</v>
      </c>
      <c r="D37" s="170">
        <v>1</v>
      </c>
      <c r="E37" s="170">
        <v>2</v>
      </c>
      <c r="F37" s="168">
        <v>10000</v>
      </c>
      <c r="H37" s="170" t="s">
        <v>177</v>
      </c>
      <c r="I37" s="170" t="s">
        <v>178</v>
      </c>
      <c r="J37" s="170">
        <v>5</v>
      </c>
      <c r="K37" s="170">
        <v>5</v>
      </c>
      <c r="L37" s="170">
        <v>10</v>
      </c>
      <c r="M37" s="168">
        <v>77930</v>
      </c>
      <c r="O37" s="170" t="s">
        <v>177</v>
      </c>
      <c r="P37" s="170" t="s">
        <v>178</v>
      </c>
      <c r="Q37" s="170">
        <v>1</v>
      </c>
      <c r="R37" s="170">
        <v>1</v>
      </c>
      <c r="S37" s="170">
        <v>2</v>
      </c>
      <c r="T37" s="168">
        <v>77930</v>
      </c>
    </row>
    <row r="38" spans="1:20" x14ac:dyDescent="0.25">
      <c r="A38" s="250"/>
      <c r="B38" s="170" t="s">
        <v>111</v>
      </c>
      <c r="C38" s="170">
        <v>5</v>
      </c>
      <c r="D38" s="170">
        <v>3</v>
      </c>
      <c r="E38" s="170">
        <v>8</v>
      </c>
      <c r="F38" s="168">
        <v>108827.85</v>
      </c>
      <c r="H38" s="170" t="s">
        <v>179</v>
      </c>
      <c r="I38" s="170" t="s">
        <v>180</v>
      </c>
      <c r="J38" s="170">
        <v>2</v>
      </c>
      <c r="K38" s="170"/>
      <c r="L38" s="170">
        <v>2</v>
      </c>
      <c r="M38" s="168">
        <v>33317.58</v>
      </c>
      <c r="O38" s="170" t="s">
        <v>179</v>
      </c>
      <c r="P38" s="170" t="s">
        <v>180</v>
      </c>
      <c r="Q38" s="170">
        <v>2</v>
      </c>
      <c r="R38" s="170"/>
      <c r="S38" s="170">
        <v>2</v>
      </c>
      <c r="T38" s="168">
        <v>33317.58</v>
      </c>
    </row>
    <row r="39" spans="1:20" x14ac:dyDescent="0.25">
      <c r="A39" s="250"/>
      <c r="B39" s="170" t="s">
        <v>114</v>
      </c>
      <c r="C39" s="170">
        <v>1</v>
      </c>
      <c r="D39" s="170">
        <v>1</v>
      </c>
      <c r="E39" s="170">
        <v>2</v>
      </c>
      <c r="F39" s="168">
        <v>12000</v>
      </c>
      <c r="H39" s="170" t="s">
        <v>181</v>
      </c>
      <c r="I39" s="170" t="s">
        <v>182</v>
      </c>
      <c r="J39" s="170">
        <v>1</v>
      </c>
      <c r="K39" s="170">
        <v>1</v>
      </c>
      <c r="L39" s="170">
        <v>2</v>
      </c>
      <c r="M39" s="168">
        <v>63000</v>
      </c>
      <c r="O39" s="170" t="s">
        <v>181</v>
      </c>
      <c r="P39" s="170" t="s">
        <v>182</v>
      </c>
      <c r="Q39" s="170">
        <v>1</v>
      </c>
      <c r="R39" s="170">
        <v>1</v>
      </c>
      <c r="S39" s="170">
        <v>2</v>
      </c>
      <c r="T39" s="168">
        <v>63000</v>
      </c>
    </row>
    <row r="40" spans="1:20" ht="15.75" thickBot="1" x14ac:dyDescent="0.3">
      <c r="A40" s="251"/>
      <c r="B40" s="167" t="s">
        <v>117</v>
      </c>
      <c r="C40" s="167">
        <v>2</v>
      </c>
      <c r="D40" s="167">
        <v>3</v>
      </c>
      <c r="E40" s="167">
        <v>5</v>
      </c>
      <c r="F40" s="165">
        <v>43947.57</v>
      </c>
      <c r="H40" s="170" t="s">
        <v>183</v>
      </c>
      <c r="I40" s="170" t="s">
        <v>184</v>
      </c>
      <c r="J40" s="170">
        <v>22</v>
      </c>
      <c r="K40" s="170">
        <v>1</v>
      </c>
      <c r="L40" s="170">
        <v>23</v>
      </c>
      <c r="M40" s="168">
        <v>4618.1000000000004</v>
      </c>
      <c r="O40" s="170" t="s">
        <v>183</v>
      </c>
      <c r="P40" s="170" t="s">
        <v>184</v>
      </c>
      <c r="Q40" s="170">
        <v>1</v>
      </c>
      <c r="R40" s="170">
        <v>1</v>
      </c>
      <c r="S40" s="170">
        <v>2</v>
      </c>
      <c r="T40" s="168">
        <v>4618.1000000000004</v>
      </c>
    </row>
    <row r="41" spans="1:20" x14ac:dyDescent="0.25">
      <c r="A41" s="252" t="s">
        <v>120</v>
      </c>
      <c r="B41" s="173" t="s">
        <v>121</v>
      </c>
      <c r="C41" s="173">
        <v>7</v>
      </c>
      <c r="D41" s="173">
        <v>1</v>
      </c>
      <c r="E41" s="173">
        <v>8</v>
      </c>
      <c r="F41" s="171">
        <v>67734.259999999995</v>
      </c>
      <c r="H41" s="170" t="s">
        <v>185</v>
      </c>
      <c r="I41" s="170" t="s">
        <v>186</v>
      </c>
      <c r="J41" s="170">
        <v>34</v>
      </c>
      <c r="K41" s="170"/>
      <c r="L41" s="170">
        <v>34</v>
      </c>
      <c r="M41" s="168">
        <v>244979</v>
      </c>
      <c r="O41" s="170" t="s">
        <v>185</v>
      </c>
      <c r="P41" s="170" t="s">
        <v>186</v>
      </c>
      <c r="Q41" s="170">
        <v>3</v>
      </c>
      <c r="R41" s="170"/>
      <c r="S41" s="170">
        <v>3</v>
      </c>
      <c r="T41" s="168">
        <v>244979</v>
      </c>
    </row>
    <row r="42" spans="1:20" x14ac:dyDescent="0.25">
      <c r="A42" s="250"/>
      <c r="B42" s="170" t="s">
        <v>124</v>
      </c>
      <c r="C42" s="170">
        <v>3</v>
      </c>
      <c r="D42" s="170">
        <v>2</v>
      </c>
      <c r="E42" s="170">
        <v>5</v>
      </c>
      <c r="F42" s="168">
        <v>94851</v>
      </c>
      <c r="H42" s="170" t="s">
        <v>187</v>
      </c>
      <c r="I42" s="170" t="s">
        <v>188</v>
      </c>
      <c r="J42" s="170">
        <v>5</v>
      </c>
      <c r="K42" s="170"/>
      <c r="L42" s="170">
        <v>5</v>
      </c>
      <c r="M42" s="168">
        <v>12300</v>
      </c>
      <c r="O42" s="170" t="s">
        <v>187</v>
      </c>
      <c r="P42" s="170" t="s">
        <v>188</v>
      </c>
      <c r="Q42" s="170">
        <v>2</v>
      </c>
      <c r="R42" s="170"/>
      <c r="S42" s="170">
        <v>2</v>
      </c>
      <c r="T42" s="168">
        <v>12300</v>
      </c>
    </row>
    <row r="43" spans="1:20" ht="15.75" thickBot="1" x14ac:dyDescent="0.3">
      <c r="A43" s="251"/>
      <c r="B43" s="167" t="s">
        <v>127</v>
      </c>
      <c r="C43" s="167">
        <v>4</v>
      </c>
      <c r="D43" s="167">
        <v>1</v>
      </c>
      <c r="E43" s="167">
        <v>5</v>
      </c>
      <c r="F43" s="165">
        <v>37641</v>
      </c>
      <c r="H43" s="170" t="s">
        <v>189</v>
      </c>
      <c r="I43" s="170" t="s">
        <v>190</v>
      </c>
      <c r="J43" s="170">
        <v>12</v>
      </c>
      <c r="K43" s="170"/>
      <c r="L43" s="170">
        <v>12</v>
      </c>
      <c r="M43" s="168">
        <v>212764.22</v>
      </c>
      <c r="O43" s="170" t="s">
        <v>189</v>
      </c>
      <c r="P43" s="170" t="s">
        <v>190</v>
      </c>
      <c r="Q43" s="170">
        <v>2</v>
      </c>
      <c r="R43" s="170"/>
      <c r="S43" s="170">
        <v>2</v>
      </c>
      <c r="T43" s="168">
        <v>212764.22</v>
      </c>
    </row>
    <row r="44" spans="1:20" x14ac:dyDescent="0.25">
      <c r="A44" s="252" t="s">
        <v>130</v>
      </c>
      <c r="B44" s="173" t="s">
        <v>131</v>
      </c>
      <c r="C44" s="173">
        <v>1</v>
      </c>
      <c r="D44" s="173">
        <v>1</v>
      </c>
      <c r="E44" s="173">
        <v>2</v>
      </c>
      <c r="F44" s="171">
        <v>124823</v>
      </c>
      <c r="H44" s="170" t="s">
        <v>191</v>
      </c>
      <c r="I44" s="170" t="s">
        <v>192</v>
      </c>
      <c r="J44" s="170">
        <v>3</v>
      </c>
      <c r="K44" s="170"/>
      <c r="L44" s="170">
        <v>3</v>
      </c>
      <c r="M44" s="168">
        <v>88027.77</v>
      </c>
      <c r="O44" s="170" t="s">
        <v>191</v>
      </c>
      <c r="P44" s="170" t="s">
        <v>192</v>
      </c>
      <c r="Q44" s="170">
        <v>2</v>
      </c>
      <c r="R44" s="170"/>
      <c r="S44" s="170">
        <v>2</v>
      </c>
      <c r="T44" s="168">
        <v>88027.77</v>
      </c>
    </row>
    <row r="45" spans="1:20" x14ac:dyDescent="0.25">
      <c r="A45" s="250"/>
      <c r="B45" s="170" t="s">
        <v>134</v>
      </c>
      <c r="C45" s="170">
        <v>19</v>
      </c>
      <c r="D45" s="170">
        <v>4</v>
      </c>
      <c r="E45" s="170">
        <v>23</v>
      </c>
      <c r="F45" s="168">
        <v>804427.67</v>
      </c>
      <c r="H45" s="170" t="s">
        <v>193</v>
      </c>
      <c r="I45" s="170" t="s">
        <v>194</v>
      </c>
      <c r="J45" s="170">
        <v>1</v>
      </c>
      <c r="K45" s="170">
        <v>1</v>
      </c>
      <c r="L45" s="170">
        <v>2</v>
      </c>
      <c r="M45" s="168">
        <v>9198.2999999999993</v>
      </c>
      <c r="O45" s="170" t="s">
        <v>193</v>
      </c>
      <c r="P45" s="170" t="s">
        <v>194</v>
      </c>
      <c r="Q45" s="170">
        <v>1</v>
      </c>
      <c r="R45" s="170">
        <v>1</v>
      </c>
      <c r="S45" s="170">
        <v>2</v>
      </c>
      <c r="T45" s="168">
        <v>9198.2999999999993</v>
      </c>
    </row>
    <row r="46" spans="1:20" x14ac:dyDescent="0.25">
      <c r="A46" s="250"/>
      <c r="B46" s="170" t="s">
        <v>137</v>
      </c>
      <c r="C46" s="170">
        <v>30</v>
      </c>
      <c r="D46" s="170">
        <v>3</v>
      </c>
      <c r="E46" s="170">
        <v>33</v>
      </c>
      <c r="F46" s="168">
        <v>1364390.61</v>
      </c>
      <c r="H46" s="170" t="s">
        <v>195</v>
      </c>
      <c r="I46" s="170" t="s">
        <v>196</v>
      </c>
      <c r="J46" s="170">
        <v>2</v>
      </c>
      <c r="K46" s="170"/>
      <c r="L46" s="170">
        <v>2</v>
      </c>
      <c r="M46" s="168">
        <v>88500</v>
      </c>
      <c r="O46" s="170" t="s">
        <v>195</v>
      </c>
      <c r="P46" s="170" t="s">
        <v>196</v>
      </c>
      <c r="Q46" s="170">
        <v>2</v>
      </c>
      <c r="R46" s="170"/>
      <c r="S46" s="170">
        <v>2</v>
      </c>
      <c r="T46" s="168">
        <v>88500</v>
      </c>
    </row>
    <row r="47" spans="1:20" x14ac:dyDescent="0.25">
      <c r="A47" s="250"/>
      <c r="B47" s="170" t="s">
        <v>140</v>
      </c>
      <c r="C47" s="170">
        <v>6</v>
      </c>
      <c r="D47" s="170">
        <v>2</v>
      </c>
      <c r="E47" s="170">
        <v>8</v>
      </c>
      <c r="F47" s="168">
        <v>95861</v>
      </c>
      <c r="H47" s="170" t="s">
        <v>197</v>
      </c>
      <c r="I47" s="170" t="s">
        <v>198</v>
      </c>
      <c r="J47" s="170">
        <v>1</v>
      </c>
      <c r="K47" s="170"/>
      <c r="L47" s="170">
        <v>1</v>
      </c>
      <c r="M47" s="168">
        <v>15100</v>
      </c>
      <c r="O47" s="170" t="s">
        <v>197</v>
      </c>
      <c r="P47" s="170" t="s">
        <v>198</v>
      </c>
      <c r="Q47" s="170">
        <v>1</v>
      </c>
      <c r="R47" s="170"/>
      <c r="S47" s="170">
        <v>1</v>
      </c>
      <c r="T47" s="168">
        <v>15100</v>
      </c>
    </row>
    <row r="48" spans="1:20" x14ac:dyDescent="0.25">
      <c r="A48" s="250"/>
      <c r="B48" s="170" t="s">
        <v>143</v>
      </c>
      <c r="C48" s="170">
        <v>12</v>
      </c>
      <c r="D48" s="170">
        <v>3</v>
      </c>
      <c r="E48" s="170">
        <v>15</v>
      </c>
      <c r="F48" s="168">
        <v>693455.38</v>
      </c>
      <c r="H48" s="170" t="s">
        <v>199</v>
      </c>
      <c r="I48" s="170" t="s">
        <v>200</v>
      </c>
      <c r="J48" s="170">
        <v>1</v>
      </c>
      <c r="K48" s="170"/>
      <c r="L48" s="170">
        <v>1</v>
      </c>
      <c r="M48" s="168">
        <v>40000</v>
      </c>
      <c r="O48" s="170" t="s">
        <v>199</v>
      </c>
      <c r="P48" s="170" t="s">
        <v>200</v>
      </c>
      <c r="Q48" s="170">
        <v>1</v>
      </c>
      <c r="R48" s="170"/>
      <c r="S48" s="170">
        <v>1</v>
      </c>
      <c r="T48" s="168">
        <v>40000</v>
      </c>
    </row>
    <row r="49" spans="1:20" x14ac:dyDescent="0.25">
      <c r="A49" s="250"/>
      <c r="B49" s="170" t="s">
        <v>146</v>
      </c>
      <c r="C49" s="170">
        <v>7</v>
      </c>
      <c r="D49" s="170">
        <v>1</v>
      </c>
      <c r="E49" s="170">
        <v>8</v>
      </c>
      <c r="F49" s="168">
        <v>156285.63</v>
      </c>
      <c r="H49" s="170" t="s">
        <v>201</v>
      </c>
      <c r="I49" s="170" t="s">
        <v>202</v>
      </c>
      <c r="J49" s="170">
        <v>7</v>
      </c>
      <c r="K49" s="170"/>
      <c r="L49" s="170">
        <v>7</v>
      </c>
      <c r="M49" s="168">
        <v>7435</v>
      </c>
      <c r="O49" s="170" t="s">
        <v>201</v>
      </c>
      <c r="P49" s="170" t="s">
        <v>202</v>
      </c>
      <c r="Q49" s="170">
        <v>1</v>
      </c>
      <c r="R49" s="170"/>
      <c r="S49" s="170">
        <v>1</v>
      </c>
      <c r="T49" s="168">
        <v>7435</v>
      </c>
    </row>
    <row r="50" spans="1:20" x14ac:dyDescent="0.25">
      <c r="A50" s="250"/>
      <c r="B50" s="170" t="s">
        <v>149</v>
      </c>
      <c r="C50" s="170">
        <v>4</v>
      </c>
      <c r="D50" s="170">
        <v>4</v>
      </c>
      <c r="E50" s="170">
        <v>8</v>
      </c>
      <c r="F50" s="168">
        <v>51650</v>
      </c>
      <c r="H50" s="170" t="s">
        <v>203</v>
      </c>
      <c r="I50" s="170" t="s">
        <v>204</v>
      </c>
      <c r="J50" s="170">
        <v>1</v>
      </c>
      <c r="K50" s="170"/>
      <c r="L50" s="170">
        <v>1</v>
      </c>
      <c r="M50" s="168">
        <v>600</v>
      </c>
      <c r="O50" s="170" t="s">
        <v>203</v>
      </c>
      <c r="P50" s="170" t="s">
        <v>204</v>
      </c>
      <c r="Q50" s="170">
        <v>1</v>
      </c>
      <c r="R50" s="170"/>
      <c r="S50" s="170">
        <v>1</v>
      </c>
      <c r="T50" s="168">
        <v>600</v>
      </c>
    </row>
    <row r="51" spans="1:20" x14ac:dyDescent="0.25">
      <c r="A51" s="250"/>
      <c r="B51" s="170" t="s">
        <v>152</v>
      </c>
      <c r="C51" s="170">
        <v>2</v>
      </c>
      <c r="D51" s="170"/>
      <c r="E51" s="170">
        <v>2</v>
      </c>
      <c r="F51" s="168">
        <v>14560</v>
      </c>
      <c r="H51" s="170" t="s">
        <v>205</v>
      </c>
      <c r="I51" s="170" t="s">
        <v>206</v>
      </c>
      <c r="J51" s="170">
        <v>4</v>
      </c>
      <c r="K51" s="170"/>
      <c r="L51" s="170">
        <v>4</v>
      </c>
      <c r="M51" s="168">
        <v>61457.85</v>
      </c>
      <c r="O51" s="170" t="s">
        <v>205</v>
      </c>
      <c r="P51" s="170" t="s">
        <v>206</v>
      </c>
      <c r="Q51" s="170">
        <v>3</v>
      </c>
      <c r="R51" s="170"/>
      <c r="S51" s="170">
        <v>3</v>
      </c>
      <c r="T51" s="168">
        <v>61457.85</v>
      </c>
    </row>
    <row r="52" spans="1:20" ht="15.75" thickBot="1" x14ac:dyDescent="0.3">
      <c r="A52" s="251"/>
      <c r="B52" s="167" t="s">
        <v>155</v>
      </c>
      <c r="C52" s="167">
        <v>3</v>
      </c>
      <c r="D52" s="167">
        <v>2</v>
      </c>
      <c r="E52" s="167">
        <v>5</v>
      </c>
      <c r="F52" s="165">
        <v>91255.92</v>
      </c>
      <c r="H52" s="170" t="s">
        <v>207</v>
      </c>
      <c r="I52" s="170" t="s">
        <v>208</v>
      </c>
      <c r="J52" s="170">
        <v>2</v>
      </c>
      <c r="K52" s="170">
        <v>2</v>
      </c>
      <c r="L52" s="170">
        <v>4</v>
      </c>
      <c r="M52" s="168">
        <v>33347.57</v>
      </c>
      <c r="O52" s="170" t="s">
        <v>207</v>
      </c>
      <c r="P52" s="170" t="s">
        <v>208</v>
      </c>
      <c r="Q52" s="170">
        <v>2</v>
      </c>
      <c r="R52" s="170">
        <v>2</v>
      </c>
      <c r="S52" s="170">
        <v>4</v>
      </c>
      <c r="T52" s="168">
        <v>33347.57</v>
      </c>
    </row>
    <row r="53" spans="1:20" ht="15.75" thickBot="1" x14ac:dyDescent="0.3">
      <c r="A53" s="207" t="s">
        <v>20</v>
      </c>
      <c r="B53" s="207"/>
      <c r="C53" s="207">
        <v>114</v>
      </c>
      <c r="D53" s="207">
        <v>40</v>
      </c>
      <c r="E53" s="207">
        <v>154</v>
      </c>
      <c r="F53" s="208">
        <v>4233772.75</v>
      </c>
      <c r="H53" s="170" t="s">
        <v>209</v>
      </c>
      <c r="I53" s="170" t="s">
        <v>210</v>
      </c>
      <c r="J53" s="170">
        <v>1</v>
      </c>
      <c r="K53" s="170"/>
      <c r="L53" s="170">
        <v>1</v>
      </c>
      <c r="M53" s="168">
        <v>9000</v>
      </c>
      <c r="O53" s="170" t="s">
        <v>209</v>
      </c>
      <c r="P53" s="170" t="s">
        <v>210</v>
      </c>
      <c r="Q53" s="170">
        <v>1</v>
      </c>
      <c r="R53" s="170"/>
      <c r="S53" s="170">
        <v>1</v>
      </c>
      <c r="T53" s="168">
        <v>9000</v>
      </c>
    </row>
    <row r="54" spans="1:20" ht="15.75" thickTop="1" x14ac:dyDescent="0.25">
      <c r="H54" s="170" t="s">
        <v>211</v>
      </c>
      <c r="I54" s="170" t="s">
        <v>212</v>
      </c>
      <c r="J54" s="170">
        <v>1</v>
      </c>
      <c r="K54" s="170"/>
      <c r="L54" s="170">
        <v>1</v>
      </c>
      <c r="M54" s="168">
        <v>1575</v>
      </c>
      <c r="O54" s="170" t="s">
        <v>211</v>
      </c>
      <c r="P54" s="170" t="s">
        <v>212</v>
      </c>
      <c r="Q54" s="170">
        <v>1</v>
      </c>
      <c r="R54" s="170"/>
      <c r="S54" s="170">
        <v>1</v>
      </c>
      <c r="T54" s="168">
        <v>1575</v>
      </c>
    </row>
    <row r="55" spans="1:20" x14ac:dyDescent="0.25">
      <c r="H55" s="170" t="s">
        <v>213</v>
      </c>
      <c r="I55" s="170" t="s">
        <v>214</v>
      </c>
      <c r="J55" s="170">
        <v>4</v>
      </c>
      <c r="K55" s="170"/>
      <c r="L55" s="170">
        <v>4</v>
      </c>
      <c r="M55" s="168">
        <v>2200</v>
      </c>
      <c r="O55" s="170" t="s">
        <v>213</v>
      </c>
      <c r="P55" s="170" t="s">
        <v>214</v>
      </c>
      <c r="Q55" s="170">
        <v>1</v>
      </c>
      <c r="R55" s="170"/>
      <c r="S55" s="170">
        <v>1</v>
      </c>
      <c r="T55" s="168">
        <v>2200</v>
      </c>
    </row>
    <row r="56" spans="1:20" x14ac:dyDescent="0.25">
      <c r="H56" s="170" t="s">
        <v>215</v>
      </c>
      <c r="I56" s="170" t="s">
        <v>216</v>
      </c>
      <c r="J56" s="170">
        <v>2</v>
      </c>
      <c r="K56" s="170"/>
      <c r="L56" s="170">
        <v>2</v>
      </c>
      <c r="M56" s="168">
        <v>31650</v>
      </c>
      <c r="O56" s="170" t="s">
        <v>215</v>
      </c>
      <c r="P56" s="170" t="s">
        <v>216</v>
      </c>
      <c r="Q56" s="170">
        <v>2</v>
      </c>
      <c r="R56" s="170"/>
      <c r="S56" s="170">
        <v>2</v>
      </c>
      <c r="T56" s="168">
        <v>31650</v>
      </c>
    </row>
    <row r="57" spans="1:20" x14ac:dyDescent="0.25">
      <c r="H57" s="170" t="s">
        <v>217</v>
      </c>
      <c r="I57" s="170" t="s">
        <v>218</v>
      </c>
      <c r="J57" s="170">
        <v>1</v>
      </c>
      <c r="K57" s="170"/>
      <c r="L57" s="170">
        <v>1</v>
      </c>
      <c r="M57" s="168">
        <v>240</v>
      </c>
      <c r="O57" s="170" t="s">
        <v>217</v>
      </c>
      <c r="P57" s="170" t="s">
        <v>218</v>
      </c>
      <c r="Q57" s="170">
        <v>1</v>
      </c>
      <c r="R57" s="170"/>
      <c r="S57" s="170">
        <v>1</v>
      </c>
      <c r="T57" s="168">
        <v>240</v>
      </c>
    </row>
    <row r="58" spans="1:20" x14ac:dyDescent="0.25">
      <c r="H58" s="170" t="s">
        <v>219</v>
      </c>
      <c r="I58" s="170" t="s">
        <v>220</v>
      </c>
      <c r="J58" s="170"/>
      <c r="K58" s="170">
        <v>7</v>
      </c>
      <c r="L58" s="170">
        <v>7</v>
      </c>
      <c r="M58" s="168">
        <v>14950</v>
      </c>
      <c r="O58" s="170" t="s">
        <v>219</v>
      </c>
      <c r="P58" s="170" t="s">
        <v>220</v>
      </c>
      <c r="Q58" s="170"/>
      <c r="R58" s="170">
        <v>1</v>
      </c>
      <c r="S58" s="170">
        <v>1</v>
      </c>
      <c r="T58" s="168">
        <v>14950</v>
      </c>
    </row>
    <row r="59" spans="1:20" x14ac:dyDescent="0.25">
      <c r="H59" s="170" t="s">
        <v>221</v>
      </c>
      <c r="I59" s="170" t="s">
        <v>222</v>
      </c>
      <c r="J59" s="170"/>
      <c r="K59" s="170">
        <v>1</v>
      </c>
      <c r="L59" s="170">
        <v>1</v>
      </c>
      <c r="M59" s="168">
        <v>10000</v>
      </c>
      <c r="O59" s="170" t="s">
        <v>221</v>
      </c>
      <c r="P59" s="170" t="s">
        <v>222</v>
      </c>
      <c r="Q59" s="170"/>
      <c r="R59" s="170">
        <v>1</v>
      </c>
      <c r="S59" s="170">
        <v>1</v>
      </c>
      <c r="T59" s="168">
        <v>10000</v>
      </c>
    </row>
    <row r="60" spans="1:20" x14ac:dyDescent="0.25">
      <c r="H60" s="170" t="s">
        <v>223</v>
      </c>
      <c r="I60" s="170" t="s">
        <v>224</v>
      </c>
      <c r="J60" s="170">
        <v>1</v>
      </c>
      <c r="K60" s="170"/>
      <c r="L60" s="170">
        <v>1</v>
      </c>
      <c r="M60" s="168">
        <v>2300</v>
      </c>
      <c r="O60" s="170" t="s">
        <v>223</v>
      </c>
      <c r="P60" s="170" t="s">
        <v>224</v>
      </c>
      <c r="Q60" s="170">
        <v>1</v>
      </c>
      <c r="R60" s="170"/>
      <c r="S60" s="170">
        <v>1</v>
      </c>
      <c r="T60" s="168">
        <v>2300</v>
      </c>
    </row>
    <row r="61" spans="1:20" x14ac:dyDescent="0.25">
      <c r="H61" s="170" t="s">
        <v>225</v>
      </c>
      <c r="I61" s="170" t="s">
        <v>226</v>
      </c>
      <c r="J61" s="170">
        <v>2</v>
      </c>
      <c r="K61" s="170"/>
      <c r="L61" s="170">
        <v>2</v>
      </c>
      <c r="M61" s="168">
        <v>16000</v>
      </c>
      <c r="O61" s="170" t="s">
        <v>225</v>
      </c>
      <c r="P61" s="170" t="s">
        <v>226</v>
      </c>
      <c r="Q61" s="170">
        <v>1</v>
      </c>
      <c r="R61" s="170"/>
      <c r="S61" s="170">
        <v>1</v>
      </c>
      <c r="T61" s="168">
        <v>16000</v>
      </c>
    </row>
    <row r="62" spans="1:20" x14ac:dyDescent="0.25">
      <c r="H62" s="170" t="s">
        <v>227</v>
      </c>
      <c r="I62" s="170" t="s">
        <v>228</v>
      </c>
      <c r="J62" s="170">
        <v>2</v>
      </c>
      <c r="K62" s="170">
        <v>1</v>
      </c>
      <c r="L62" s="170">
        <v>3</v>
      </c>
      <c r="M62" s="168">
        <v>15200</v>
      </c>
      <c r="O62" s="170" t="s">
        <v>227</v>
      </c>
      <c r="P62" s="170" t="s">
        <v>228</v>
      </c>
      <c r="Q62" s="170">
        <v>1</v>
      </c>
      <c r="R62" s="170">
        <v>1</v>
      </c>
      <c r="S62" s="170">
        <v>2</v>
      </c>
      <c r="T62" s="168">
        <v>15200</v>
      </c>
    </row>
    <row r="63" spans="1:20" x14ac:dyDescent="0.25">
      <c r="H63" s="170" t="s">
        <v>229</v>
      </c>
      <c r="I63" s="170" t="s">
        <v>230</v>
      </c>
      <c r="J63" s="170"/>
      <c r="K63" s="170">
        <v>1</v>
      </c>
      <c r="L63" s="170">
        <v>1</v>
      </c>
      <c r="M63" s="168">
        <v>8000</v>
      </c>
      <c r="O63" s="170" t="s">
        <v>229</v>
      </c>
      <c r="P63" s="170" t="s">
        <v>230</v>
      </c>
      <c r="Q63" s="170"/>
      <c r="R63" s="170">
        <v>1</v>
      </c>
      <c r="S63" s="170">
        <v>1</v>
      </c>
      <c r="T63" s="168">
        <v>8000</v>
      </c>
    </row>
    <row r="64" spans="1:20" x14ac:dyDescent="0.25">
      <c r="H64" s="170" t="s">
        <v>231</v>
      </c>
      <c r="I64" s="170" t="s">
        <v>232</v>
      </c>
      <c r="J64" s="170">
        <v>18</v>
      </c>
      <c r="K64" s="170"/>
      <c r="L64" s="170">
        <v>18</v>
      </c>
      <c r="M64" s="168">
        <v>153420</v>
      </c>
      <c r="O64" s="170" t="s">
        <v>231</v>
      </c>
      <c r="P64" s="170" t="s">
        <v>232</v>
      </c>
      <c r="Q64" s="170">
        <v>1</v>
      </c>
      <c r="R64" s="170"/>
      <c r="S64" s="170">
        <v>1</v>
      </c>
      <c r="T64" s="168">
        <v>153420</v>
      </c>
    </row>
    <row r="65" spans="8:20" x14ac:dyDescent="0.25">
      <c r="H65" s="170" t="s">
        <v>233</v>
      </c>
      <c r="I65" s="170" t="s">
        <v>234</v>
      </c>
      <c r="J65" s="170">
        <v>1</v>
      </c>
      <c r="K65" s="170"/>
      <c r="L65" s="170">
        <v>1</v>
      </c>
      <c r="M65" s="168">
        <v>21600</v>
      </c>
      <c r="O65" s="170" t="s">
        <v>233</v>
      </c>
      <c r="P65" s="170" t="s">
        <v>234</v>
      </c>
      <c r="Q65" s="170">
        <v>1</v>
      </c>
      <c r="R65" s="170"/>
      <c r="S65" s="170">
        <v>1</v>
      </c>
      <c r="T65" s="168">
        <v>21600</v>
      </c>
    </row>
    <row r="66" spans="8:20" x14ac:dyDescent="0.25">
      <c r="H66" s="170" t="s">
        <v>235</v>
      </c>
      <c r="I66" s="170" t="s">
        <v>236</v>
      </c>
      <c r="J66" s="170">
        <v>1</v>
      </c>
      <c r="K66" s="170"/>
      <c r="L66" s="170">
        <v>1</v>
      </c>
      <c r="M66" s="168">
        <v>14800</v>
      </c>
      <c r="O66" s="170" t="s">
        <v>235</v>
      </c>
      <c r="P66" s="170" t="s">
        <v>236</v>
      </c>
      <c r="Q66" s="170">
        <v>1</v>
      </c>
      <c r="R66" s="170"/>
      <c r="S66" s="170">
        <v>1</v>
      </c>
      <c r="T66" s="168">
        <v>14800</v>
      </c>
    </row>
    <row r="67" spans="8:20" x14ac:dyDescent="0.25">
      <c r="H67" s="170" t="s">
        <v>237</v>
      </c>
      <c r="I67" s="170" t="s">
        <v>238</v>
      </c>
      <c r="J67" s="170"/>
      <c r="K67" s="170">
        <v>1</v>
      </c>
      <c r="L67" s="170">
        <v>1</v>
      </c>
      <c r="M67" s="168">
        <v>10600</v>
      </c>
      <c r="O67" s="170" t="s">
        <v>237</v>
      </c>
      <c r="P67" s="170" t="s">
        <v>238</v>
      </c>
      <c r="Q67" s="170"/>
      <c r="R67" s="170">
        <v>1</v>
      </c>
      <c r="S67" s="170">
        <v>1</v>
      </c>
      <c r="T67" s="168">
        <v>10600</v>
      </c>
    </row>
    <row r="68" spans="8:20" x14ac:dyDescent="0.25">
      <c r="H68" s="170" t="s">
        <v>239</v>
      </c>
      <c r="I68" s="170" t="s">
        <v>240</v>
      </c>
      <c r="J68" s="170">
        <v>1</v>
      </c>
      <c r="K68" s="170"/>
      <c r="L68" s="170">
        <v>1</v>
      </c>
      <c r="M68" s="168">
        <v>8354.92</v>
      </c>
      <c r="O68" s="170" t="s">
        <v>239</v>
      </c>
      <c r="P68" s="170" t="s">
        <v>240</v>
      </c>
      <c r="Q68" s="170">
        <v>1</v>
      </c>
      <c r="R68" s="170"/>
      <c r="S68" s="170">
        <v>1</v>
      </c>
      <c r="T68" s="168">
        <v>8354.92</v>
      </c>
    </row>
    <row r="69" spans="8:20" x14ac:dyDescent="0.25">
      <c r="H69" s="170" t="s">
        <v>241</v>
      </c>
      <c r="I69" s="170" t="s">
        <v>242</v>
      </c>
      <c r="J69" s="170"/>
      <c r="K69" s="170">
        <v>1</v>
      </c>
      <c r="L69" s="170">
        <v>1</v>
      </c>
      <c r="M69" s="168">
        <v>1200</v>
      </c>
      <c r="O69" s="170" t="s">
        <v>241</v>
      </c>
      <c r="P69" s="170" t="s">
        <v>242</v>
      </c>
      <c r="Q69" s="170"/>
      <c r="R69" s="170">
        <v>1</v>
      </c>
      <c r="S69" s="170">
        <v>1</v>
      </c>
      <c r="T69" s="168">
        <v>1200</v>
      </c>
    </row>
    <row r="70" spans="8:20" x14ac:dyDescent="0.25">
      <c r="H70" s="170" t="s">
        <v>243</v>
      </c>
      <c r="I70" s="170" t="s">
        <v>244</v>
      </c>
      <c r="J70" s="170">
        <v>2</v>
      </c>
      <c r="K70" s="170"/>
      <c r="L70" s="170">
        <v>2</v>
      </c>
      <c r="M70" s="168">
        <v>35000</v>
      </c>
      <c r="O70" s="170" t="s">
        <v>243</v>
      </c>
      <c r="P70" s="170" t="s">
        <v>244</v>
      </c>
      <c r="Q70" s="170">
        <v>1</v>
      </c>
      <c r="R70" s="170"/>
      <c r="S70" s="170">
        <v>1</v>
      </c>
      <c r="T70" s="168">
        <v>35000</v>
      </c>
    </row>
    <row r="71" spans="8:20" x14ac:dyDescent="0.25">
      <c r="H71" s="170" t="s">
        <v>245</v>
      </c>
      <c r="I71" s="170" t="s">
        <v>246</v>
      </c>
      <c r="J71" s="170">
        <v>2</v>
      </c>
      <c r="K71" s="170">
        <v>5</v>
      </c>
      <c r="L71" s="170">
        <v>7</v>
      </c>
      <c r="M71" s="168">
        <v>19184.07</v>
      </c>
      <c r="O71" s="170" t="s">
        <v>245</v>
      </c>
      <c r="P71" s="170" t="s">
        <v>246</v>
      </c>
      <c r="Q71" s="170">
        <v>1</v>
      </c>
      <c r="R71" s="170">
        <v>1</v>
      </c>
      <c r="S71" s="170">
        <v>2</v>
      </c>
      <c r="T71" s="168">
        <v>19184.07</v>
      </c>
    </row>
    <row r="72" spans="8:20" x14ac:dyDescent="0.25">
      <c r="H72" s="170" t="s">
        <v>247</v>
      </c>
      <c r="I72" s="170" t="s">
        <v>248</v>
      </c>
      <c r="J72" s="170">
        <v>1</v>
      </c>
      <c r="K72" s="170"/>
      <c r="L72" s="170">
        <v>1</v>
      </c>
      <c r="M72" s="168">
        <v>16150</v>
      </c>
      <c r="O72" s="170" t="s">
        <v>247</v>
      </c>
      <c r="P72" s="170" t="s">
        <v>248</v>
      </c>
      <c r="Q72" s="170">
        <v>1</v>
      </c>
      <c r="R72" s="170"/>
      <c r="S72" s="170">
        <v>1</v>
      </c>
      <c r="T72" s="168">
        <v>16150</v>
      </c>
    </row>
    <row r="73" spans="8:20" x14ac:dyDescent="0.25">
      <c r="H73" s="170" t="s">
        <v>249</v>
      </c>
      <c r="I73" s="170" t="s">
        <v>250</v>
      </c>
      <c r="J73" s="170">
        <v>3</v>
      </c>
      <c r="K73" s="170"/>
      <c r="L73" s="170">
        <v>3</v>
      </c>
      <c r="M73" s="168">
        <v>42500</v>
      </c>
      <c r="O73" s="170" t="s">
        <v>249</v>
      </c>
      <c r="P73" s="170" t="s">
        <v>250</v>
      </c>
      <c r="Q73" s="170">
        <v>3</v>
      </c>
      <c r="R73" s="170"/>
      <c r="S73" s="170">
        <v>3</v>
      </c>
      <c r="T73" s="168">
        <v>42500</v>
      </c>
    </row>
    <row r="74" spans="8:20" x14ac:dyDescent="0.25">
      <c r="H74" s="170" t="s">
        <v>251</v>
      </c>
      <c r="I74" s="170" t="s">
        <v>252</v>
      </c>
      <c r="J74" s="170">
        <v>4</v>
      </c>
      <c r="K74" s="170">
        <v>1</v>
      </c>
      <c r="L74" s="170">
        <v>5</v>
      </c>
      <c r="M74" s="168">
        <v>14798</v>
      </c>
      <c r="O74" s="170" t="s">
        <v>251</v>
      </c>
      <c r="P74" s="170" t="s">
        <v>252</v>
      </c>
      <c r="Q74" s="170">
        <v>2</v>
      </c>
      <c r="R74" s="170">
        <v>1</v>
      </c>
      <c r="S74" s="170">
        <v>3</v>
      </c>
      <c r="T74" s="168">
        <v>14798</v>
      </c>
    </row>
    <row r="75" spans="8:20" x14ac:dyDescent="0.25">
      <c r="H75" s="170" t="s">
        <v>253</v>
      </c>
      <c r="I75" s="170" t="s">
        <v>254</v>
      </c>
      <c r="J75" s="170">
        <v>10</v>
      </c>
      <c r="K75" s="170"/>
      <c r="L75" s="170">
        <v>10</v>
      </c>
      <c r="M75" s="168">
        <v>108544.17</v>
      </c>
      <c r="O75" s="170" t="s">
        <v>253</v>
      </c>
      <c r="P75" s="170" t="s">
        <v>254</v>
      </c>
      <c r="Q75" s="170">
        <v>3</v>
      </c>
      <c r="R75" s="170"/>
      <c r="S75" s="170">
        <v>3</v>
      </c>
      <c r="T75" s="168">
        <v>108544.17</v>
      </c>
    </row>
    <row r="76" spans="8:20" x14ac:dyDescent="0.25">
      <c r="H76" s="170" t="s">
        <v>255</v>
      </c>
      <c r="I76" s="170" t="s">
        <v>256</v>
      </c>
      <c r="J76" s="170">
        <v>2</v>
      </c>
      <c r="K76" s="170">
        <v>1</v>
      </c>
      <c r="L76" s="170">
        <v>3</v>
      </c>
      <c r="M76" s="168">
        <v>7805.5</v>
      </c>
      <c r="O76" s="170" t="s">
        <v>255</v>
      </c>
      <c r="P76" s="170" t="s">
        <v>256</v>
      </c>
      <c r="Q76" s="170">
        <v>2</v>
      </c>
      <c r="R76" s="170">
        <v>1</v>
      </c>
      <c r="S76" s="170">
        <v>3</v>
      </c>
      <c r="T76" s="168">
        <v>7805.5</v>
      </c>
    </row>
    <row r="77" spans="8:20" x14ac:dyDescent="0.25">
      <c r="H77" s="170" t="s">
        <v>257</v>
      </c>
      <c r="I77" s="170" t="s">
        <v>258</v>
      </c>
      <c r="J77" s="170">
        <v>3</v>
      </c>
      <c r="K77" s="170"/>
      <c r="L77" s="170">
        <v>3</v>
      </c>
      <c r="M77" s="168">
        <v>16141</v>
      </c>
      <c r="O77" s="170" t="s">
        <v>257</v>
      </c>
      <c r="P77" s="170" t="s">
        <v>258</v>
      </c>
      <c r="Q77" s="170">
        <v>3</v>
      </c>
      <c r="R77" s="170"/>
      <c r="S77" s="170">
        <v>3</v>
      </c>
      <c r="T77" s="168">
        <v>16141</v>
      </c>
    </row>
    <row r="78" spans="8:20" x14ac:dyDescent="0.25">
      <c r="H78" s="170" t="s">
        <v>259</v>
      </c>
      <c r="I78" s="170" t="s">
        <v>260</v>
      </c>
      <c r="J78" s="170"/>
      <c r="K78" s="170">
        <v>28</v>
      </c>
      <c r="L78" s="170">
        <v>28</v>
      </c>
      <c r="M78" s="168">
        <v>27700</v>
      </c>
      <c r="O78" s="170" t="s">
        <v>259</v>
      </c>
      <c r="P78" s="170" t="s">
        <v>260</v>
      </c>
      <c r="Q78" s="170"/>
      <c r="R78" s="170">
        <v>3</v>
      </c>
      <c r="S78" s="170">
        <v>3</v>
      </c>
      <c r="T78" s="168">
        <v>27700</v>
      </c>
    </row>
    <row r="79" spans="8:20" x14ac:dyDescent="0.25">
      <c r="H79" s="170" t="s">
        <v>261</v>
      </c>
      <c r="I79" s="170" t="s">
        <v>262</v>
      </c>
      <c r="J79" s="170">
        <v>4</v>
      </c>
      <c r="K79" s="170"/>
      <c r="L79" s="170">
        <v>4</v>
      </c>
      <c r="M79" s="168">
        <v>11550</v>
      </c>
      <c r="O79" s="170" t="s">
        <v>261</v>
      </c>
      <c r="P79" s="170" t="s">
        <v>262</v>
      </c>
      <c r="Q79" s="170">
        <v>1</v>
      </c>
      <c r="R79" s="170"/>
      <c r="S79" s="170">
        <v>1</v>
      </c>
      <c r="T79" s="168">
        <v>11550</v>
      </c>
    </row>
    <row r="80" spans="8:20" x14ac:dyDescent="0.25">
      <c r="H80" s="170" t="s">
        <v>263</v>
      </c>
      <c r="I80" s="170" t="s">
        <v>264</v>
      </c>
      <c r="J80" s="170">
        <v>4</v>
      </c>
      <c r="K80" s="170">
        <v>1</v>
      </c>
      <c r="L80" s="170">
        <v>5</v>
      </c>
      <c r="M80" s="168">
        <v>86870</v>
      </c>
      <c r="O80" s="170" t="s">
        <v>263</v>
      </c>
      <c r="P80" s="170" t="s">
        <v>264</v>
      </c>
      <c r="Q80" s="170">
        <v>1</v>
      </c>
      <c r="R80" s="170">
        <v>1</v>
      </c>
      <c r="S80" s="170">
        <v>2</v>
      </c>
      <c r="T80" s="168">
        <v>86870</v>
      </c>
    </row>
    <row r="81" spans="8:20" x14ac:dyDescent="0.25">
      <c r="H81" s="170" t="s">
        <v>265</v>
      </c>
      <c r="I81" s="170" t="s">
        <v>266</v>
      </c>
      <c r="J81" s="170">
        <v>1</v>
      </c>
      <c r="K81" s="170"/>
      <c r="L81" s="170">
        <v>1</v>
      </c>
      <c r="M81" s="168">
        <v>5560</v>
      </c>
      <c r="O81" s="170" t="s">
        <v>265</v>
      </c>
      <c r="P81" s="170" t="s">
        <v>266</v>
      </c>
      <c r="Q81" s="170">
        <v>1</v>
      </c>
      <c r="R81" s="170"/>
      <c r="S81" s="170">
        <v>1</v>
      </c>
      <c r="T81" s="168">
        <v>5560</v>
      </c>
    </row>
    <row r="82" spans="8:20" x14ac:dyDescent="0.25">
      <c r="H82" s="170" t="s">
        <v>267</v>
      </c>
      <c r="I82" s="170" t="s">
        <v>268</v>
      </c>
      <c r="J82" s="170">
        <v>15</v>
      </c>
      <c r="K82" s="170"/>
      <c r="L82" s="170">
        <v>15</v>
      </c>
      <c r="M82" s="168">
        <v>235281</v>
      </c>
      <c r="O82" s="170" t="s">
        <v>267</v>
      </c>
      <c r="P82" s="170" t="s">
        <v>268</v>
      </c>
      <c r="Q82" s="170">
        <v>3</v>
      </c>
      <c r="R82" s="170"/>
      <c r="S82" s="170">
        <v>3</v>
      </c>
      <c r="T82" s="168">
        <v>235281</v>
      </c>
    </row>
    <row r="83" spans="8:20" x14ac:dyDescent="0.25">
      <c r="H83" s="170" t="s">
        <v>269</v>
      </c>
      <c r="I83" s="170" t="s">
        <v>270</v>
      </c>
      <c r="J83" s="170">
        <v>1</v>
      </c>
      <c r="K83" s="170"/>
      <c r="L83" s="170">
        <v>1</v>
      </c>
      <c r="M83" s="168">
        <v>21500</v>
      </c>
      <c r="O83" s="170" t="s">
        <v>269</v>
      </c>
      <c r="P83" s="170" t="s">
        <v>270</v>
      </c>
      <c r="Q83" s="170">
        <v>1</v>
      </c>
      <c r="R83" s="170"/>
      <c r="S83" s="170">
        <v>1</v>
      </c>
      <c r="T83" s="168">
        <v>21500</v>
      </c>
    </row>
    <row r="84" spans="8:20" x14ac:dyDescent="0.25">
      <c r="H84" s="170" t="s">
        <v>271</v>
      </c>
      <c r="I84" s="170" t="s">
        <v>272</v>
      </c>
      <c r="J84" s="170">
        <v>5</v>
      </c>
      <c r="K84" s="170"/>
      <c r="L84" s="170">
        <v>5</v>
      </c>
      <c r="M84" s="168">
        <v>82860</v>
      </c>
      <c r="O84" s="170" t="s">
        <v>271</v>
      </c>
      <c r="P84" s="170" t="s">
        <v>272</v>
      </c>
      <c r="Q84" s="170">
        <v>2</v>
      </c>
      <c r="R84" s="170"/>
      <c r="S84" s="170">
        <v>2</v>
      </c>
      <c r="T84" s="168">
        <v>82860</v>
      </c>
    </row>
    <row r="85" spans="8:20" x14ac:dyDescent="0.25">
      <c r="H85" s="170" t="s">
        <v>273</v>
      </c>
      <c r="I85" s="170" t="s">
        <v>274</v>
      </c>
      <c r="J85" s="170">
        <v>1</v>
      </c>
      <c r="K85" s="170"/>
      <c r="L85" s="170">
        <v>1</v>
      </c>
      <c r="M85" s="168">
        <v>15457.32</v>
      </c>
      <c r="O85" s="170" t="s">
        <v>273</v>
      </c>
      <c r="P85" s="170" t="s">
        <v>274</v>
      </c>
      <c r="Q85" s="170">
        <v>1</v>
      </c>
      <c r="R85" s="170"/>
      <c r="S85" s="170">
        <v>1</v>
      </c>
      <c r="T85" s="168">
        <v>15457.32</v>
      </c>
    </row>
    <row r="86" spans="8:20" x14ac:dyDescent="0.25">
      <c r="H86" s="170" t="s">
        <v>275</v>
      </c>
      <c r="I86" s="170" t="s">
        <v>276</v>
      </c>
      <c r="J86" s="170">
        <v>1</v>
      </c>
      <c r="K86" s="170">
        <v>15</v>
      </c>
      <c r="L86" s="170">
        <v>16</v>
      </c>
      <c r="M86" s="168">
        <v>8701</v>
      </c>
      <c r="O86" s="170" t="s">
        <v>275</v>
      </c>
      <c r="P86" s="170" t="s">
        <v>276</v>
      </c>
      <c r="Q86" s="170">
        <v>1</v>
      </c>
      <c r="R86" s="170">
        <v>1</v>
      </c>
      <c r="S86" s="170">
        <v>2</v>
      </c>
      <c r="T86" s="168">
        <v>8701</v>
      </c>
    </row>
    <row r="87" spans="8:20" x14ac:dyDescent="0.25">
      <c r="H87" s="170" t="s">
        <v>277</v>
      </c>
      <c r="I87" s="170" t="s">
        <v>278</v>
      </c>
      <c r="J87" s="170">
        <v>1</v>
      </c>
      <c r="K87" s="170">
        <v>1</v>
      </c>
      <c r="L87" s="170">
        <v>2</v>
      </c>
      <c r="M87" s="168">
        <v>22622</v>
      </c>
      <c r="O87" s="170" t="s">
        <v>277</v>
      </c>
      <c r="P87" s="170" t="s">
        <v>278</v>
      </c>
      <c r="Q87" s="170">
        <v>1</v>
      </c>
      <c r="R87" s="170">
        <v>1</v>
      </c>
      <c r="S87" s="170">
        <v>2</v>
      </c>
      <c r="T87" s="168">
        <v>22622</v>
      </c>
    </row>
    <row r="88" spans="8:20" x14ac:dyDescent="0.25">
      <c r="H88" s="170" t="s">
        <v>279</v>
      </c>
      <c r="I88" s="170" t="s">
        <v>280</v>
      </c>
      <c r="J88" s="170">
        <v>2</v>
      </c>
      <c r="K88" s="170"/>
      <c r="L88" s="170">
        <v>2</v>
      </c>
      <c r="M88" s="168">
        <v>52850</v>
      </c>
      <c r="O88" s="170" t="s">
        <v>279</v>
      </c>
      <c r="P88" s="170" t="s">
        <v>280</v>
      </c>
      <c r="Q88" s="170">
        <v>2</v>
      </c>
      <c r="R88" s="170"/>
      <c r="S88" s="170">
        <v>2</v>
      </c>
      <c r="T88" s="168">
        <v>52850</v>
      </c>
    </row>
    <row r="89" spans="8:20" x14ac:dyDescent="0.25">
      <c r="H89" s="170" t="s">
        <v>281</v>
      </c>
      <c r="I89" s="170" t="s">
        <v>282</v>
      </c>
      <c r="J89" s="170">
        <v>1</v>
      </c>
      <c r="K89" s="170"/>
      <c r="L89" s="170">
        <v>1</v>
      </c>
      <c r="M89" s="168">
        <v>2000</v>
      </c>
      <c r="O89" s="170" t="s">
        <v>281</v>
      </c>
      <c r="P89" s="170" t="s">
        <v>282</v>
      </c>
      <c r="Q89" s="170">
        <v>1</v>
      </c>
      <c r="R89" s="170"/>
      <c r="S89" s="170">
        <v>1</v>
      </c>
      <c r="T89" s="168">
        <v>2000</v>
      </c>
    </row>
    <row r="90" spans="8:20" ht="15.75" thickBot="1" x14ac:dyDescent="0.3">
      <c r="H90" s="209" t="s">
        <v>20</v>
      </c>
      <c r="I90" s="210"/>
      <c r="J90" s="210">
        <v>572</v>
      </c>
      <c r="K90" s="210">
        <v>109</v>
      </c>
      <c r="L90" s="210">
        <v>681</v>
      </c>
      <c r="M90" s="211">
        <v>4233772.75</v>
      </c>
      <c r="O90" s="212" t="s">
        <v>20</v>
      </c>
      <c r="P90" s="212"/>
      <c r="Q90" s="212">
        <v>114</v>
      </c>
      <c r="R90" s="212">
        <v>40</v>
      </c>
      <c r="S90" s="212">
        <v>154</v>
      </c>
      <c r="T90" s="211">
        <v>4233772.75</v>
      </c>
    </row>
    <row r="91" spans="8:20" ht="15.75" thickTop="1" x14ac:dyDescent="0.25"/>
  </sheetData>
  <mergeCells count="12">
    <mergeCell ref="A33:B33"/>
    <mergeCell ref="A35:A40"/>
    <mergeCell ref="A41:A43"/>
    <mergeCell ref="A44:A52"/>
    <mergeCell ref="P1:W1"/>
    <mergeCell ref="B4:W4"/>
    <mergeCell ref="H7:I7"/>
    <mergeCell ref="O7:P7"/>
    <mergeCell ref="A8:B8"/>
    <mergeCell ref="A10:A15"/>
    <mergeCell ref="A16:A18"/>
    <mergeCell ref="A19:A2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38"/>
  <sheetViews>
    <sheetView workbookViewId="0">
      <selection activeCell="A14" sqref="A14"/>
    </sheetView>
  </sheetViews>
  <sheetFormatPr baseColWidth="10" defaultRowHeight="15" x14ac:dyDescent="0.25"/>
  <cols>
    <col min="1" max="1" width="25.140625" style="5" customWidth="1"/>
    <col min="2" max="2" width="17.42578125" style="5" bestFit="1" customWidth="1"/>
    <col min="3" max="16384" width="11.42578125" style="5"/>
  </cols>
  <sheetData>
    <row r="1" spans="1:15" ht="44.25" customHeight="1" thickBot="1" x14ac:dyDescent="0.35">
      <c r="A1" s="2"/>
      <c r="B1" s="3"/>
      <c r="C1" s="1"/>
      <c r="D1" s="1"/>
      <c r="E1" s="4"/>
      <c r="F1" s="4"/>
      <c r="G1" s="4"/>
      <c r="H1" s="4"/>
      <c r="I1" s="4"/>
      <c r="J1" s="4"/>
      <c r="K1" s="219" t="s">
        <v>0</v>
      </c>
      <c r="L1" s="219"/>
      <c r="M1" s="219"/>
      <c r="N1" s="219"/>
      <c r="O1" s="219"/>
    </row>
    <row r="2" spans="1:15" ht="15.75" x14ac:dyDescent="0.25">
      <c r="A2" s="7"/>
      <c r="B2" s="8"/>
      <c r="C2" s="9"/>
      <c r="D2" s="9"/>
      <c r="E2" s="10"/>
      <c r="F2" s="11"/>
      <c r="G2" s="11"/>
      <c r="H2" s="11"/>
      <c r="I2" s="11"/>
      <c r="J2" s="12"/>
      <c r="K2" s="12"/>
      <c r="L2" s="12"/>
      <c r="M2" s="12"/>
      <c r="N2" s="12"/>
      <c r="O2" s="6"/>
    </row>
    <row r="3" spans="1:15" ht="15.75" x14ac:dyDescent="0.25">
      <c r="A3" s="13" t="s">
        <v>1</v>
      </c>
      <c r="B3" s="6"/>
      <c r="C3" s="6"/>
      <c r="D3" s="6"/>
      <c r="E3" s="6"/>
      <c r="F3" s="6"/>
      <c r="G3" s="6"/>
      <c r="H3" s="11"/>
      <c r="I3" s="11"/>
      <c r="J3" s="12"/>
      <c r="K3" s="12"/>
      <c r="L3" s="12"/>
      <c r="M3" s="12"/>
      <c r="N3" s="12"/>
      <c r="O3" s="6"/>
    </row>
    <row r="4" spans="1:15" ht="23.25" x14ac:dyDescent="0.25">
      <c r="A4" s="222" t="s">
        <v>2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7" spans="1:15" x14ac:dyDescent="0.25">
      <c r="A7" s="256" t="s">
        <v>3</v>
      </c>
      <c r="B7" s="256"/>
      <c r="C7" s="256"/>
      <c r="D7" s="256"/>
      <c r="E7" s="256"/>
      <c r="F7" s="256"/>
      <c r="G7" s="256"/>
      <c r="H7" s="256"/>
      <c r="I7" s="256"/>
    </row>
    <row r="8" spans="1:15" ht="39" x14ac:dyDescent="0.25">
      <c r="A8" s="14" t="s">
        <v>4</v>
      </c>
      <c r="B8" s="15" t="s">
        <v>5</v>
      </c>
      <c r="C8" s="16" t="s">
        <v>6</v>
      </c>
      <c r="D8" s="16" t="s">
        <v>7</v>
      </c>
      <c r="E8" s="15" t="s">
        <v>8</v>
      </c>
      <c r="F8" s="17" t="s">
        <v>9</v>
      </c>
      <c r="G8" s="18"/>
      <c r="H8" s="19" t="s">
        <v>10</v>
      </c>
      <c r="I8" s="19" t="s">
        <v>11</v>
      </c>
    </row>
    <row r="9" spans="1:15" x14ac:dyDescent="0.25">
      <c r="A9" s="20" t="s">
        <v>12</v>
      </c>
      <c r="B9" s="21"/>
      <c r="C9" s="22">
        <v>207746.96</v>
      </c>
      <c r="D9" s="23">
        <v>0</v>
      </c>
      <c r="E9" s="24">
        <f>C9+D9</f>
        <v>207746.96</v>
      </c>
      <c r="F9" s="25">
        <f>C9/C12</f>
        <v>0.58293225697724704</v>
      </c>
      <c r="G9" s="18"/>
      <c r="H9" s="26">
        <v>3616</v>
      </c>
      <c r="I9" s="27">
        <f>E9/H9</f>
        <v>57.452146017699114</v>
      </c>
    </row>
    <row r="10" spans="1:15" x14ac:dyDescent="0.25">
      <c r="A10" s="20" t="s">
        <v>13</v>
      </c>
      <c r="B10" s="26">
        <f>18+11</f>
        <v>29</v>
      </c>
      <c r="C10" s="22">
        <v>104356.92</v>
      </c>
      <c r="D10" s="23">
        <v>17162.64</v>
      </c>
      <c r="E10" s="24">
        <f>C10+D10</f>
        <v>121519.56</v>
      </c>
      <c r="F10" s="25">
        <f>C10/C12</f>
        <v>0.29282264783462542</v>
      </c>
      <c r="G10" s="18"/>
      <c r="H10" s="18"/>
      <c r="I10" s="18"/>
    </row>
    <row r="11" spans="1:15" ht="15.75" thickBot="1" x14ac:dyDescent="0.3">
      <c r="A11" s="28" t="s">
        <v>14</v>
      </c>
      <c r="B11" s="29">
        <v>33</v>
      </c>
      <c r="C11" s="30">
        <v>44278.8</v>
      </c>
      <c r="D11" s="31">
        <v>7665.04</v>
      </c>
      <c r="E11" s="32">
        <f>C11+D11</f>
        <v>51943.840000000004</v>
      </c>
      <c r="F11" s="33">
        <f>C11/C12</f>
        <v>0.12424509518812756</v>
      </c>
      <c r="G11" s="18"/>
      <c r="H11" s="18"/>
      <c r="I11" s="18"/>
    </row>
    <row r="12" spans="1:15" ht="15.75" thickBot="1" x14ac:dyDescent="0.3">
      <c r="A12" s="34" t="s">
        <v>15</v>
      </c>
      <c r="B12" s="35"/>
      <c r="C12" s="36">
        <f>SUM(C9:C11)</f>
        <v>356382.68</v>
      </c>
      <c r="D12" s="36">
        <f>SUM(D9:D11)</f>
        <v>24827.68</v>
      </c>
      <c r="E12" s="36">
        <f>SUM(E9:E11)</f>
        <v>381210.36000000004</v>
      </c>
      <c r="F12" s="37"/>
      <c r="G12" s="18"/>
      <c r="H12" s="18"/>
      <c r="I12" s="18"/>
    </row>
    <row r="17" spans="1:7" ht="15.75" thickBot="1" x14ac:dyDescent="0.3"/>
    <row r="18" spans="1:7" ht="15.75" thickBot="1" x14ac:dyDescent="0.3">
      <c r="A18" s="38" t="s">
        <v>16</v>
      </c>
      <c r="B18" s="39" t="s">
        <v>17</v>
      </c>
      <c r="C18" s="39" t="s">
        <v>18</v>
      </c>
      <c r="D18" s="39" t="s">
        <v>19</v>
      </c>
      <c r="E18" s="40" t="s">
        <v>20</v>
      </c>
    </row>
    <row r="19" spans="1:7" x14ac:dyDescent="0.25">
      <c r="A19" s="253" t="s">
        <v>21</v>
      </c>
      <c r="B19" s="41" t="s">
        <v>22</v>
      </c>
      <c r="C19" s="42">
        <v>207747</v>
      </c>
      <c r="D19" s="43">
        <v>0</v>
      </c>
      <c r="E19" s="44">
        <v>207747</v>
      </c>
    </row>
    <row r="20" spans="1:7" x14ac:dyDescent="0.25">
      <c r="A20" s="254"/>
      <c r="B20" s="45" t="s">
        <v>23</v>
      </c>
      <c r="C20" s="46">
        <v>42721.082644628099</v>
      </c>
      <c r="D20" s="43">
        <v>8971.4273553719013</v>
      </c>
      <c r="E20" s="47">
        <v>51692.51</v>
      </c>
      <c r="G20" s="48"/>
    </row>
    <row r="21" spans="1:7" ht="15.75" thickBot="1" x14ac:dyDescent="0.3">
      <c r="A21" s="255"/>
      <c r="B21" s="49" t="s">
        <v>14</v>
      </c>
      <c r="C21" s="50">
        <v>34345.198347107435</v>
      </c>
      <c r="D21" s="50">
        <v>7212.4916528925623</v>
      </c>
      <c r="E21" s="51">
        <v>41557.689999999995</v>
      </c>
    </row>
    <row r="22" spans="1:7" x14ac:dyDescent="0.25">
      <c r="A22" s="253" t="s">
        <v>24</v>
      </c>
      <c r="B22" s="41" t="s">
        <v>23</v>
      </c>
      <c r="C22" s="52">
        <v>39005.752066115703</v>
      </c>
      <c r="D22" s="53">
        <v>8191.2079338842959</v>
      </c>
      <c r="E22" s="47">
        <v>47196.959999999999</v>
      </c>
    </row>
    <row r="23" spans="1:7" ht="15.75" thickBot="1" x14ac:dyDescent="0.3">
      <c r="A23" s="255"/>
      <c r="B23" s="49" t="s">
        <v>14</v>
      </c>
      <c r="C23" s="50">
        <v>2155</v>
      </c>
      <c r="D23" s="50">
        <v>452.55</v>
      </c>
      <c r="E23" s="51">
        <v>2607.5500000000002</v>
      </c>
      <c r="G23" s="48"/>
    </row>
    <row r="24" spans="1:7" x14ac:dyDescent="0.25">
      <c r="A24" s="253" t="s">
        <v>25</v>
      </c>
      <c r="B24" s="41" t="s">
        <v>23</v>
      </c>
      <c r="C24" s="54">
        <v>22630.09</v>
      </c>
      <c r="D24" s="54">
        <v>0</v>
      </c>
      <c r="E24" s="55">
        <v>22630.09</v>
      </c>
    </row>
    <row r="25" spans="1:7" ht="15.75" thickBot="1" x14ac:dyDescent="0.3">
      <c r="A25" s="254"/>
      <c r="B25" s="56" t="s">
        <v>14</v>
      </c>
      <c r="C25" s="57">
        <v>7778.6</v>
      </c>
      <c r="D25" s="57">
        <v>0</v>
      </c>
      <c r="E25" s="58">
        <v>7778.6</v>
      </c>
    </row>
    <row r="26" spans="1:7" ht="15.75" thickBot="1" x14ac:dyDescent="0.3">
      <c r="A26" s="59" t="s">
        <v>26</v>
      </c>
      <c r="B26" s="60"/>
      <c r="C26" s="61">
        <f>SUM(C19:C25)</f>
        <v>356382.72305785125</v>
      </c>
      <c r="D26" s="61">
        <f>SUM(D19:D25)</f>
        <v>24827.676942148759</v>
      </c>
      <c r="E26" s="62">
        <f>SUM(E19:E25)</f>
        <v>381210.4</v>
      </c>
    </row>
    <row r="29" spans="1:7" ht="15.75" thickBot="1" x14ac:dyDescent="0.3"/>
    <row r="30" spans="1:7" ht="15.75" thickBot="1" x14ac:dyDescent="0.3">
      <c r="A30" s="63" t="s">
        <v>16</v>
      </c>
      <c r="B30" s="64" t="s">
        <v>17</v>
      </c>
      <c r="C30" s="65" t="s">
        <v>27</v>
      </c>
    </row>
    <row r="31" spans="1:7" x14ac:dyDescent="0.25">
      <c r="A31" s="253" t="s">
        <v>28</v>
      </c>
      <c r="B31" s="41" t="s">
        <v>22</v>
      </c>
      <c r="C31" s="66">
        <v>1067</v>
      </c>
    </row>
    <row r="32" spans="1:7" x14ac:dyDescent="0.25">
      <c r="A32" s="254"/>
      <c r="B32" s="45" t="s">
        <v>23</v>
      </c>
      <c r="C32" s="67">
        <v>59</v>
      </c>
    </row>
    <row r="33" spans="1:3" ht="15.75" thickBot="1" x14ac:dyDescent="0.3">
      <c r="A33" s="255"/>
      <c r="B33" s="49" t="s">
        <v>14</v>
      </c>
      <c r="C33" s="68">
        <v>121</v>
      </c>
    </row>
    <row r="34" spans="1:3" x14ac:dyDescent="0.25">
      <c r="A34" s="253" t="s">
        <v>29</v>
      </c>
      <c r="B34" s="41" t="s">
        <v>23</v>
      </c>
      <c r="C34" s="69">
        <v>81</v>
      </c>
    </row>
    <row r="35" spans="1:3" ht="15.75" thickBot="1" x14ac:dyDescent="0.3">
      <c r="A35" s="255"/>
      <c r="B35" s="49" t="s">
        <v>14</v>
      </c>
      <c r="C35" s="68">
        <v>7</v>
      </c>
    </row>
    <row r="36" spans="1:3" x14ac:dyDescent="0.25">
      <c r="A36" s="253" t="s">
        <v>30</v>
      </c>
      <c r="B36" s="70" t="s">
        <v>23</v>
      </c>
      <c r="C36" s="69">
        <v>63</v>
      </c>
    </row>
    <row r="37" spans="1:3" ht="15.75" thickBot="1" x14ac:dyDescent="0.3">
      <c r="A37" s="255"/>
      <c r="B37" s="71" t="s">
        <v>14</v>
      </c>
      <c r="C37" s="68">
        <v>15</v>
      </c>
    </row>
    <row r="38" spans="1:3" ht="15.75" thickBot="1" x14ac:dyDescent="0.3">
      <c r="A38" s="59" t="s">
        <v>26</v>
      </c>
      <c r="B38" s="60"/>
      <c r="C38" s="72">
        <f>SUM(C31:C37)</f>
        <v>1413</v>
      </c>
    </row>
  </sheetData>
  <mergeCells count="9">
    <mergeCell ref="A31:A33"/>
    <mergeCell ref="A34:A35"/>
    <mergeCell ref="A36:A37"/>
    <mergeCell ref="K1:O1"/>
    <mergeCell ref="A4:O4"/>
    <mergeCell ref="A7:I7"/>
    <mergeCell ref="A19:A21"/>
    <mergeCell ref="A22:A23"/>
    <mergeCell ref="A24:A2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458B"/>
  </sheetPr>
  <dimension ref="A1:Q29"/>
  <sheetViews>
    <sheetView topLeftCell="A7" workbookViewId="0">
      <selection activeCell="G23" sqref="G23"/>
    </sheetView>
  </sheetViews>
  <sheetFormatPr baseColWidth="10" defaultRowHeight="15" x14ac:dyDescent="0.25"/>
  <cols>
    <col min="1" max="1" width="23.7109375" customWidth="1"/>
    <col min="2" max="2" width="17.85546875" customWidth="1"/>
    <col min="3" max="3" width="12.140625" bestFit="1" customWidth="1"/>
    <col min="9" max="9" width="16.7109375" customWidth="1"/>
  </cols>
  <sheetData>
    <row r="1" spans="1:17" ht="39.75" customHeight="1" thickBot="1" x14ac:dyDescent="0.35">
      <c r="A1" s="129"/>
      <c r="B1" s="131"/>
      <c r="C1" s="130"/>
      <c r="D1" s="129"/>
      <c r="E1" s="129"/>
      <c r="F1" s="128"/>
      <c r="G1" s="128"/>
      <c r="H1" s="128"/>
      <c r="I1" s="128"/>
      <c r="J1" s="219" t="s">
        <v>0</v>
      </c>
      <c r="K1" s="219"/>
      <c r="L1" s="219"/>
      <c r="M1" s="219"/>
      <c r="N1" s="219"/>
      <c r="O1" s="219"/>
      <c r="P1" s="121"/>
    </row>
    <row r="2" spans="1:17" ht="15" customHeight="1" x14ac:dyDescent="0.25">
      <c r="B2" s="127"/>
      <c r="C2" s="126"/>
      <c r="D2" s="125"/>
      <c r="E2" s="125"/>
      <c r="F2" s="124"/>
      <c r="G2" s="123"/>
      <c r="H2" s="123"/>
      <c r="I2" s="123"/>
      <c r="J2" s="123"/>
      <c r="K2" s="122"/>
      <c r="L2" s="122"/>
      <c r="M2" s="122"/>
      <c r="N2" s="122"/>
      <c r="O2" s="122"/>
      <c r="P2" s="121"/>
    </row>
    <row r="3" spans="1:17" ht="15" customHeight="1" x14ac:dyDescent="0.25">
      <c r="A3" s="13" t="s">
        <v>34</v>
      </c>
      <c r="B3" s="121"/>
      <c r="C3" s="121"/>
      <c r="D3" s="121"/>
      <c r="E3" s="121"/>
      <c r="F3" s="121"/>
      <c r="G3" s="121"/>
      <c r="H3" s="121"/>
      <c r="I3" s="123"/>
      <c r="J3" s="123"/>
      <c r="K3" s="122"/>
      <c r="L3" s="122"/>
      <c r="M3" s="122"/>
      <c r="N3" s="122"/>
      <c r="O3" s="122"/>
      <c r="P3" s="121"/>
    </row>
    <row r="4" spans="1:17" ht="25.5" customHeight="1" x14ac:dyDescent="0.25">
      <c r="A4" s="222" t="s">
        <v>36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97"/>
    </row>
    <row r="5" spans="1:17" ht="15" customHeight="1" x14ac:dyDescent="0.25"/>
    <row r="6" spans="1:17" ht="15" customHeight="1" x14ac:dyDescent="0.25">
      <c r="A6" s="257" t="s">
        <v>35</v>
      </c>
      <c r="B6" s="257"/>
      <c r="C6" s="257"/>
      <c r="D6" s="257"/>
      <c r="E6" s="257"/>
      <c r="F6" s="257"/>
      <c r="G6" s="257"/>
      <c r="H6" s="257"/>
      <c r="I6" s="257"/>
    </row>
    <row r="7" spans="1:17" ht="34.5" customHeight="1" x14ac:dyDescent="0.25">
      <c r="A7" s="14" t="s">
        <v>4</v>
      </c>
      <c r="B7" s="15" t="s">
        <v>5</v>
      </c>
      <c r="C7" s="16" t="s">
        <v>6</v>
      </c>
      <c r="D7" s="16" t="s">
        <v>7</v>
      </c>
      <c r="E7" s="15" t="s">
        <v>8</v>
      </c>
      <c r="F7" s="17" t="s">
        <v>9</v>
      </c>
      <c r="G7" s="104"/>
      <c r="H7" s="19" t="s">
        <v>10</v>
      </c>
      <c r="I7" s="19" t="s">
        <v>11</v>
      </c>
    </row>
    <row r="8" spans="1:17" ht="15" customHeight="1" x14ac:dyDescent="0.25">
      <c r="A8" s="118" t="s">
        <v>12</v>
      </c>
      <c r="B8" s="120"/>
      <c r="C8" s="116">
        <v>15068.13</v>
      </c>
      <c r="D8" s="116">
        <v>0</v>
      </c>
      <c r="E8" s="115">
        <v>15068.13</v>
      </c>
      <c r="F8" s="114">
        <f>E8/E11</f>
        <v>0.43807186084157451</v>
      </c>
      <c r="G8" s="104"/>
      <c r="H8" s="119">
        <v>74</v>
      </c>
      <c r="I8" s="116">
        <v>464.82</v>
      </c>
      <c r="K8" s="108"/>
    </row>
    <row r="9" spans="1:17" ht="15" customHeight="1" x14ac:dyDescent="0.25">
      <c r="A9" s="118" t="s">
        <v>13</v>
      </c>
      <c r="B9" s="117">
        <v>4</v>
      </c>
      <c r="C9" s="116">
        <v>10518.03</v>
      </c>
      <c r="D9" s="116">
        <v>2208.79</v>
      </c>
      <c r="E9" s="115">
        <v>12726.82</v>
      </c>
      <c r="F9" s="114">
        <f>E9/E11</f>
        <v>0.3700035585036609</v>
      </c>
      <c r="G9" s="104"/>
      <c r="H9" s="104"/>
      <c r="I9" s="104"/>
    </row>
    <row r="10" spans="1:17" ht="15" customHeight="1" thickBot="1" x14ac:dyDescent="0.3">
      <c r="A10" s="113" t="s">
        <v>14</v>
      </c>
      <c r="B10" s="112">
        <v>2</v>
      </c>
      <c r="C10" s="111">
        <v>5455.81</v>
      </c>
      <c r="D10" s="111">
        <v>1145.72</v>
      </c>
      <c r="E10" s="110">
        <v>6601.53</v>
      </c>
      <c r="F10" s="109">
        <f>E10/E11</f>
        <v>0.1919245806547647</v>
      </c>
      <c r="G10" s="104"/>
      <c r="H10" s="104"/>
      <c r="I10" s="104"/>
      <c r="Q10" s="108"/>
    </row>
    <row r="11" spans="1:17" ht="15.75" thickBot="1" x14ac:dyDescent="0.3">
      <c r="A11" s="107" t="s">
        <v>15</v>
      </c>
      <c r="B11" s="105"/>
      <c r="C11" s="106">
        <f>SUM(C8:C10)</f>
        <v>31041.97</v>
      </c>
      <c r="D11" s="106">
        <f>SUM(D8:D10)</f>
        <v>3354.51</v>
      </c>
      <c r="E11" s="106">
        <f>SUM(E8:E10)</f>
        <v>34396.479999999996</v>
      </c>
      <c r="F11" s="105"/>
      <c r="G11" s="104"/>
      <c r="H11" s="104"/>
      <c r="I11" s="104"/>
    </row>
    <row r="14" spans="1:17" ht="15.75" thickBot="1" x14ac:dyDescent="0.3"/>
    <row r="15" spans="1:17" ht="15.75" thickBot="1" x14ac:dyDescent="0.3">
      <c r="A15" s="63" t="s">
        <v>16</v>
      </c>
      <c r="B15" s="64" t="s">
        <v>17</v>
      </c>
      <c r="C15" s="64" t="s">
        <v>18</v>
      </c>
      <c r="D15" s="64" t="s">
        <v>19</v>
      </c>
      <c r="E15" s="65" t="s">
        <v>20</v>
      </c>
    </row>
    <row r="16" spans="1:17" x14ac:dyDescent="0.25">
      <c r="A16" s="258" t="s">
        <v>31</v>
      </c>
      <c r="B16" s="41" t="s">
        <v>22</v>
      </c>
      <c r="C16" s="91">
        <v>15068.12</v>
      </c>
      <c r="D16" s="91">
        <v>0</v>
      </c>
      <c r="E16" s="90">
        <v>15068.12</v>
      </c>
    </row>
    <row r="17" spans="1:5" x14ac:dyDescent="0.25">
      <c r="A17" s="254"/>
      <c r="B17" s="56" t="s">
        <v>23</v>
      </c>
      <c r="C17" s="84">
        <v>6468.13</v>
      </c>
      <c r="D17" s="84">
        <v>1358.3</v>
      </c>
      <c r="E17" s="103">
        <v>7826.43</v>
      </c>
    </row>
    <row r="18" spans="1:5" ht="15.75" thickBot="1" x14ac:dyDescent="0.3">
      <c r="A18" s="259"/>
      <c r="B18" s="56" t="s">
        <v>14</v>
      </c>
      <c r="C18" s="102">
        <v>5455.8</v>
      </c>
      <c r="D18" s="102">
        <v>1145.72</v>
      </c>
      <c r="E18" s="101">
        <v>6601.52</v>
      </c>
    </row>
    <row r="19" spans="1:5" ht="15.75" thickBot="1" x14ac:dyDescent="0.3">
      <c r="A19" s="100" t="s">
        <v>24</v>
      </c>
      <c r="B19" s="41" t="s">
        <v>23</v>
      </c>
      <c r="C19" s="91">
        <v>4049.9</v>
      </c>
      <c r="D19" s="91">
        <v>850.47</v>
      </c>
      <c r="E19" s="90">
        <v>4900.7299999999996</v>
      </c>
    </row>
    <row r="20" spans="1:5" ht="15.75" thickBot="1" x14ac:dyDescent="0.3">
      <c r="A20" s="59" t="s">
        <v>20</v>
      </c>
      <c r="B20" s="60"/>
      <c r="C20" s="82">
        <f>SUM(C16:C19)</f>
        <v>31041.95</v>
      </c>
      <c r="D20" s="82">
        <f>SUM(D16:D19)</f>
        <v>3354.49</v>
      </c>
      <c r="E20" s="82">
        <f>SUM(E16:E19)</f>
        <v>34396.800000000003</v>
      </c>
    </row>
    <row r="23" spans="1:5" ht="15.75" thickBot="1" x14ac:dyDescent="0.3"/>
    <row r="24" spans="1:5" ht="15.75" thickBot="1" x14ac:dyDescent="0.3">
      <c r="A24" s="63" t="s">
        <v>16</v>
      </c>
      <c r="B24" s="64" t="s">
        <v>17</v>
      </c>
      <c r="C24" s="65" t="s">
        <v>27</v>
      </c>
    </row>
    <row r="25" spans="1:5" x14ac:dyDescent="0.25">
      <c r="A25" s="253" t="s">
        <v>31</v>
      </c>
      <c r="B25" s="41" t="s">
        <v>22</v>
      </c>
      <c r="C25" s="69">
        <v>58</v>
      </c>
    </row>
    <row r="26" spans="1:5" x14ac:dyDescent="0.25">
      <c r="A26" s="254"/>
      <c r="B26" s="45" t="s">
        <v>23</v>
      </c>
      <c r="C26" s="99">
        <v>7</v>
      </c>
    </row>
    <row r="27" spans="1:5" ht="15.75" thickBot="1" x14ac:dyDescent="0.3">
      <c r="A27" s="255"/>
      <c r="B27" s="56" t="s">
        <v>14</v>
      </c>
      <c r="C27" s="67">
        <v>5</v>
      </c>
    </row>
    <row r="28" spans="1:5" x14ac:dyDescent="0.25">
      <c r="A28" s="98" t="s">
        <v>24</v>
      </c>
      <c r="B28" s="41" t="s">
        <v>23</v>
      </c>
      <c r="C28" s="69">
        <v>4</v>
      </c>
    </row>
    <row r="29" spans="1:5" ht="15.75" thickBot="1" x14ac:dyDescent="0.3">
      <c r="A29" s="74" t="s">
        <v>20</v>
      </c>
      <c r="B29" s="73"/>
      <c r="C29" s="72">
        <f>SUM(C25:C28)</f>
        <v>74</v>
      </c>
    </row>
  </sheetData>
  <mergeCells count="5">
    <mergeCell ref="J1:O1"/>
    <mergeCell ref="A4:O4"/>
    <mergeCell ref="A6:I6"/>
    <mergeCell ref="A16:A18"/>
    <mergeCell ref="A25:A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31"/>
  <sheetViews>
    <sheetView workbookViewId="0">
      <selection activeCell="I20" sqref="I20"/>
    </sheetView>
  </sheetViews>
  <sheetFormatPr baseColWidth="10" defaultRowHeight="15" x14ac:dyDescent="0.25"/>
  <cols>
    <col min="1" max="1" width="23.7109375" style="5" customWidth="1"/>
    <col min="2" max="2" width="17.85546875" style="5" customWidth="1"/>
    <col min="3" max="8" width="11.42578125" style="5"/>
    <col min="9" max="9" width="16.7109375" style="5" customWidth="1"/>
    <col min="10" max="16384" width="11.42578125" style="5"/>
  </cols>
  <sheetData>
    <row r="1" spans="1:16" ht="39.75" customHeight="1" thickBot="1" x14ac:dyDescent="0.35">
      <c r="A1" s="1"/>
      <c r="B1" s="2"/>
      <c r="C1" s="3"/>
      <c r="D1" s="1"/>
      <c r="E1" s="1"/>
      <c r="F1" s="4"/>
      <c r="G1" s="4"/>
      <c r="H1" s="4"/>
      <c r="I1" s="4"/>
      <c r="J1" s="219" t="s">
        <v>0</v>
      </c>
      <c r="K1" s="219"/>
      <c r="L1" s="219"/>
      <c r="M1" s="219"/>
      <c r="N1" s="219"/>
      <c r="O1" s="219"/>
      <c r="P1" s="6"/>
    </row>
    <row r="2" spans="1:16" ht="15" customHeight="1" x14ac:dyDescent="0.25">
      <c r="B2" s="7"/>
      <c r="C2" s="8"/>
      <c r="D2" s="9"/>
      <c r="E2" s="9"/>
      <c r="F2" s="10"/>
      <c r="G2" s="11"/>
      <c r="H2" s="11"/>
      <c r="I2" s="11"/>
      <c r="J2" s="11"/>
      <c r="K2" s="12"/>
      <c r="L2" s="12"/>
      <c r="M2" s="12"/>
      <c r="N2" s="12"/>
      <c r="O2" s="12"/>
      <c r="P2" s="6"/>
    </row>
    <row r="3" spans="1:16" ht="15" customHeight="1" x14ac:dyDescent="0.25">
      <c r="A3" s="13" t="s">
        <v>34</v>
      </c>
      <c r="B3" s="6"/>
      <c r="C3" s="6"/>
      <c r="D3" s="6"/>
      <c r="E3" s="6"/>
      <c r="F3" s="6"/>
      <c r="G3" s="6"/>
      <c r="H3" s="6"/>
      <c r="I3" s="11"/>
      <c r="J3" s="11"/>
      <c r="K3" s="12"/>
      <c r="L3" s="12"/>
      <c r="M3" s="12"/>
      <c r="N3" s="12"/>
      <c r="O3" s="12"/>
      <c r="P3" s="6"/>
    </row>
    <row r="4" spans="1:16" ht="25.5" customHeight="1" x14ac:dyDescent="0.25">
      <c r="A4" s="222" t="s">
        <v>33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97"/>
    </row>
    <row r="5" spans="1:16" ht="15" customHeight="1" x14ac:dyDescent="0.25"/>
    <row r="6" spans="1:16" ht="15" customHeight="1" x14ac:dyDescent="0.25">
      <c r="A6" s="256" t="s">
        <v>32</v>
      </c>
      <c r="B6" s="256"/>
      <c r="C6" s="256"/>
      <c r="D6" s="256"/>
      <c r="E6" s="256"/>
      <c r="F6" s="256"/>
      <c r="G6" s="256"/>
      <c r="H6" s="256"/>
      <c r="I6" s="256"/>
    </row>
    <row r="7" spans="1:16" ht="34.5" customHeight="1" x14ac:dyDescent="0.25">
      <c r="A7" s="14" t="s">
        <v>4</v>
      </c>
      <c r="B7" s="15" t="s">
        <v>5</v>
      </c>
      <c r="C7" s="16" t="s">
        <v>6</v>
      </c>
      <c r="D7" s="16" t="s">
        <v>7</v>
      </c>
      <c r="E7" s="15" t="s">
        <v>8</v>
      </c>
      <c r="F7" s="17" t="s">
        <v>9</v>
      </c>
      <c r="G7" s="18"/>
      <c r="H7" s="19" t="s">
        <v>10</v>
      </c>
      <c r="I7" s="19" t="s">
        <v>11</v>
      </c>
    </row>
    <row r="8" spans="1:16" ht="15" customHeight="1" x14ac:dyDescent="0.25">
      <c r="A8" s="20" t="s">
        <v>12</v>
      </c>
      <c r="B8" s="21"/>
      <c r="C8" s="27">
        <v>12325</v>
      </c>
      <c r="D8" s="27">
        <v>0</v>
      </c>
      <c r="E8" s="95">
        <v>12325</v>
      </c>
      <c r="F8" s="25">
        <f>C8/C11</f>
        <v>0.62083924368935173</v>
      </c>
      <c r="G8" s="18"/>
      <c r="H8" s="26">
        <v>32</v>
      </c>
      <c r="I8" s="27">
        <v>656.44</v>
      </c>
    </row>
    <row r="9" spans="1:16" ht="15" customHeight="1" x14ac:dyDescent="0.25">
      <c r="A9" s="20" t="s">
        <v>13</v>
      </c>
      <c r="B9" s="96">
        <v>3</v>
      </c>
      <c r="C9" s="27">
        <v>1674</v>
      </c>
      <c r="D9" s="27">
        <v>351.54</v>
      </c>
      <c r="E9" s="95">
        <v>2025.54</v>
      </c>
      <c r="F9" s="25">
        <f>C9/C11</f>
        <v>8.4323317966407685E-2</v>
      </c>
      <c r="G9" s="18"/>
      <c r="H9" s="18"/>
      <c r="I9" s="18"/>
    </row>
    <row r="10" spans="1:16" ht="15" customHeight="1" x14ac:dyDescent="0.25">
      <c r="A10" s="20" t="s">
        <v>14</v>
      </c>
      <c r="B10" s="96">
        <v>14</v>
      </c>
      <c r="C10" s="27">
        <v>5853.16</v>
      </c>
      <c r="D10" s="27">
        <v>802.23</v>
      </c>
      <c r="E10" s="95">
        <v>6655.39</v>
      </c>
      <c r="F10" s="25">
        <f>C10/C11</f>
        <v>0.29483743834424064</v>
      </c>
      <c r="G10" s="18"/>
      <c r="H10" s="18"/>
      <c r="I10" s="18"/>
    </row>
    <row r="11" spans="1:16" x14ac:dyDescent="0.25">
      <c r="A11" s="94" t="s">
        <v>15</v>
      </c>
      <c r="B11" s="92"/>
      <c r="C11" s="93">
        <f>SUM(C8:C10)</f>
        <v>19852.16</v>
      </c>
      <c r="D11" s="93">
        <f>SUM(D8:D10)</f>
        <v>1153.77</v>
      </c>
      <c r="E11" s="93">
        <f>SUM(E8:E10)</f>
        <v>21005.93</v>
      </c>
      <c r="F11" s="92"/>
      <c r="G11" s="18"/>
      <c r="H11" s="18"/>
      <c r="I11" s="18"/>
    </row>
    <row r="14" spans="1:16" ht="15.75" thickBot="1" x14ac:dyDescent="0.3"/>
    <row r="15" spans="1:16" ht="15.75" thickBot="1" x14ac:dyDescent="0.3">
      <c r="A15" s="63" t="s">
        <v>16</v>
      </c>
      <c r="B15" s="64" t="s">
        <v>17</v>
      </c>
      <c r="C15" s="64" t="s">
        <v>18</v>
      </c>
      <c r="D15" s="64" t="s">
        <v>19</v>
      </c>
      <c r="E15" s="65" t="s">
        <v>20</v>
      </c>
    </row>
    <row r="16" spans="1:16" x14ac:dyDescent="0.25">
      <c r="A16" s="260" t="s">
        <v>31</v>
      </c>
      <c r="B16" s="41" t="s">
        <v>22</v>
      </c>
      <c r="C16" s="91">
        <v>12325</v>
      </c>
      <c r="D16" s="91">
        <v>0</v>
      </c>
      <c r="E16" s="90">
        <v>12325</v>
      </c>
    </row>
    <row r="17" spans="1:5" ht="15.75" thickBot="1" x14ac:dyDescent="0.3">
      <c r="A17" s="261"/>
      <c r="B17" s="49" t="s">
        <v>14</v>
      </c>
      <c r="C17" s="89">
        <v>1240</v>
      </c>
      <c r="D17" s="89">
        <v>260.39999999999998</v>
      </c>
      <c r="E17" s="88">
        <v>1500.4</v>
      </c>
    </row>
    <row r="18" spans="1:5" x14ac:dyDescent="0.25">
      <c r="A18" s="262" t="s">
        <v>24</v>
      </c>
      <c r="B18" s="87" t="s">
        <v>14</v>
      </c>
      <c r="C18" s="86">
        <v>900</v>
      </c>
      <c r="D18" s="86">
        <v>189</v>
      </c>
      <c r="E18" s="83">
        <v>1089</v>
      </c>
    </row>
    <row r="19" spans="1:5" ht="15.75" thickBot="1" x14ac:dyDescent="0.3">
      <c r="A19" s="261"/>
      <c r="B19" s="87" t="s">
        <v>23</v>
      </c>
      <c r="C19" s="86">
        <v>1674</v>
      </c>
      <c r="D19" s="86">
        <v>351.54</v>
      </c>
      <c r="E19" s="83">
        <v>2025.54</v>
      </c>
    </row>
    <row r="20" spans="1:5" ht="15.75" thickBot="1" x14ac:dyDescent="0.3">
      <c r="A20" s="77" t="s">
        <v>25</v>
      </c>
      <c r="B20" s="85" t="s">
        <v>14</v>
      </c>
      <c r="C20" s="84">
        <v>3713.16</v>
      </c>
      <c r="D20" s="84">
        <v>352.83</v>
      </c>
      <c r="E20" s="83">
        <v>4065.99</v>
      </c>
    </row>
    <row r="21" spans="1:5" ht="15.75" thickBot="1" x14ac:dyDescent="0.3">
      <c r="A21" s="59" t="s">
        <v>20</v>
      </c>
      <c r="B21" s="60"/>
      <c r="C21" s="82">
        <f>SUM(C16:C20)</f>
        <v>19852.16</v>
      </c>
      <c r="D21" s="82">
        <f>SUM(D16:D20)</f>
        <v>1153.77</v>
      </c>
      <c r="E21" s="82">
        <f>SUM(E16:E20)</f>
        <v>21005.93</v>
      </c>
    </row>
    <row r="24" spans="1:5" ht="15.75" thickBot="1" x14ac:dyDescent="0.3"/>
    <row r="25" spans="1:5" ht="15.75" thickBot="1" x14ac:dyDescent="0.3">
      <c r="A25" s="63" t="s">
        <v>16</v>
      </c>
      <c r="B25" s="64" t="s">
        <v>17</v>
      </c>
      <c r="C25" s="65" t="s">
        <v>27</v>
      </c>
    </row>
    <row r="26" spans="1:5" x14ac:dyDescent="0.25">
      <c r="A26" s="260" t="s">
        <v>31</v>
      </c>
      <c r="B26" s="41" t="s">
        <v>22</v>
      </c>
      <c r="C26" s="69">
        <v>15</v>
      </c>
    </row>
    <row r="27" spans="1:5" ht="15.75" thickBot="1" x14ac:dyDescent="0.3">
      <c r="A27" s="261"/>
      <c r="B27" s="49" t="s">
        <v>14</v>
      </c>
      <c r="C27" s="68">
        <v>10</v>
      </c>
    </row>
    <row r="28" spans="1:5" x14ac:dyDescent="0.25">
      <c r="A28" s="260" t="s">
        <v>24</v>
      </c>
      <c r="B28" s="81" t="s">
        <v>14</v>
      </c>
      <c r="C28" s="80">
        <v>4</v>
      </c>
    </row>
    <row r="29" spans="1:5" ht="15.75" thickBot="1" x14ac:dyDescent="0.3">
      <c r="A29" s="261"/>
      <c r="B29" s="79" t="s">
        <v>23</v>
      </c>
      <c r="C29" s="78">
        <v>6</v>
      </c>
    </row>
    <row r="30" spans="1:5" ht="15.75" thickBot="1" x14ac:dyDescent="0.3">
      <c r="A30" s="77" t="s">
        <v>25</v>
      </c>
      <c r="B30" s="76" t="s">
        <v>14</v>
      </c>
      <c r="C30" s="75">
        <v>4</v>
      </c>
    </row>
    <row r="31" spans="1:5" ht="15.75" thickBot="1" x14ac:dyDescent="0.3">
      <c r="A31" s="74" t="s">
        <v>20</v>
      </c>
      <c r="B31" s="73"/>
      <c r="C31" s="72">
        <f>SUM(C26:C30)</f>
        <v>39</v>
      </c>
    </row>
  </sheetData>
  <mergeCells count="7">
    <mergeCell ref="A26:A27"/>
    <mergeCell ref="A28:A29"/>
    <mergeCell ref="J1:O1"/>
    <mergeCell ref="A4:O4"/>
    <mergeCell ref="A6:I6"/>
    <mergeCell ref="A16:A17"/>
    <mergeCell ref="A18:A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2018_OTRI</vt:lpstr>
      <vt:lpstr>2018_Contratación I+D</vt:lpstr>
      <vt:lpstr>2018_Cont. I+D centro e campus</vt:lpstr>
      <vt:lpstr>2018_CACTI</vt:lpstr>
      <vt:lpstr>2018_CINBIO</vt:lpstr>
      <vt:lpstr>2018_ECIMAT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2019-05-07T06:56:19Z</dcterms:created>
  <dcterms:modified xsi:type="dcterms:W3CDTF">2019-10-16T07:58:32Z</dcterms:modified>
</cp:coreProperties>
</file>