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formación\"/>
    </mc:Choice>
  </mc:AlternateContent>
  <xr:revisionPtr revIDLastSave="0" documentId="13_ncr:1_{82F05599-DDB2-4A51-9F74-7E0529E02D0C}" xr6:coauthVersionLast="47" xr6:coauthVersionMax="47" xr10:uidLastSave="{00000000-0000-0000-0000-000000000000}"/>
  <bookViews>
    <workbookView xWindow="-120" yWindow="-120" windowWidth="29040" windowHeight="15720" xr2:uid="{5A4E1145-4009-4673-8B27-5DC3BCE47E05}"/>
  </bookViews>
  <sheets>
    <sheet name="2024_Plan formación_PTXAS" sheetId="1" r:id="rId1"/>
    <sheet name="2024_Formación PDI" sheetId="8" r:id="rId2"/>
    <sheet name="2024_Grupos_innovación_docente" sheetId="9" r:id="rId3"/>
    <sheet name="2024_Formación externa_PTXAS" sheetId="2" r:id="rId4"/>
    <sheet name="ANL" sheetId="3" r:id="rId5"/>
    <sheet name="Unidade de Igualdade" sheetId="5" r:id="rId6"/>
    <sheet name="SPRL" sheetId="4" r:id="rId7"/>
  </sheets>
  <externalReferences>
    <externalReference r:id="rId8"/>
    <externalReference r:id="rId9"/>
  </externalReferences>
  <definedNames>
    <definedName name="calculo">#REF!</definedName>
    <definedName name="departamen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9" l="1"/>
  <c r="C76" i="9"/>
  <c r="B76" i="9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Q42" i="5"/>
  <c r="P42" i="5"/>
  <c r="O42" i="5"/>
  <c r="N42" i="5"/>
  <c r="M42" i="5"/>
  <c r="L42" i="5"/>
  <c r="K42" i="5"/>
  <c r="J42" i="5"/>
  <c r="I42" i="5"/>
  <c r="H42" i="5"/>
  <c r="C42" i="5"/>
  <c r="B42" i="5"/>
  <c r="D42" i="5" s="1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N24" i="4"/>
  <c r="M24" i="4"/>
  <c r="K24" i="4"/>
  <c r="J24" i="4"/>
  <c r="H24" i="4"/>
  <c r="G24" i="4"/>
  <c r="C24" i="4"/>
  <c r="B24" i="4"/>
  <c r="D24" i="4" s="1"/>
  <c r="O23" i="4"/>
  <c r="P23" i="4" s="1"/>
  <c r="L23" i="4"/>
  <c r="I23" i="4"/>
  <c r="D23" i="4"/>
  <c r="O22" i="4"/>
  <c r="P22" i="4" s="1"/>
  <c r="L22" i="4"/>
  <c r="I22" i="4"/>
  <c r="D22" i="4"/>
  <c r="O21" i="4"/>
  <c r="P21" i="4" s="1"/>
  <c r="L21" i="4"/>
  <c r="I21" i="4"/>
  <c r="D21" i="4"/>
  <c r="O20" i="4"/>
  <c r="P20" i="4" s="1"/>
  <c r="L20" i="4"/>
  <c r="I20" i="4"/>
  <c r="D20" i="4"/>
  <c r="O19" i="4"/>
  <c r="P19" i="4" s="1"/>
  <c r="L19" i="4"/>
  <c r="I19" i="4"/>
  <c r="D19" i="4"/>
  <c r="O18" i="4"/>
  <c r="P18" i="4" s="1"/>
  <c r="L18" i="4"/>
  <c r="I18" i="4"/>
  <c r="D18" i="4"/>
  <c r="O17" i="4"/>
  <c r="P17" i="4" s="1"/>
  <c r="L17" i="4"/>
  <c r="I17" i="4"/>
  <c r="D17" i="4"/>
  <c r="O16" i="4"/>
  <c r="P16" i="4" s="1"/>
  <c r="L16" i="4"/>
  <c r="I16" i="4"/>
  <c r="D16" i="4"/>
  <c r="O15" i="4"/>
  <c r="P15" i="4" s="1"/>
  <c r="L15" i="4"/>
  <c r="I15" i="4"/>
  <c r="D15" i="4"/>
  <c r="O14" i="4"/>
  <c r="P14" i="4" s="1"/>
  <c r="L14" i="4"/>
  <c r="I14" i="4"/>
  <c r="D14" i="4"/>
  <c r="O13" i="4"/>
  <c r="P13" i="4" s="1"/>
  <c r="L13" i="4"/>
  <c r="I13" i="4"/>
  <c r="D13" i="4"/>
  <c r="O12" i="4"/>
  <c r="P12" i="4" s="1"/>
  <c r="L12" i="4"/>
  <c r="I12" i="4"/>
  <c r="D12" i="4"/>
  <c r="P11" i="4"/>
  <c r="P24" i="4" s="1"/>
  <c r="O11" i="4"/>
  <c r="O24" i="4" s="1"/>
  <c r="L11" i="4"/>
  <c r="L24" i="4" s="1"/>
  <c r="I11" i="4"/>
  <c r="I24" i="4" s="1"/>
  <c r="D11" i="4"/>
  <c r="P16" i="3"/>
  <c r="O16" i="3"/>
  <c r="N16" i="3"/>
  <c r="M16" i="3"/>
  <c r="L16" i="3"/>
  <c r="K16" i="3"/>
  <c r="J16" i="3"/>
  <c r="I16" i="3"/>
  <c r="H16" i="3"/>
  <c r="G16" i="3"/>
  <c r="D16" i="3"/>
  <c r="C16" i="3"/>
  <c r="B16" i="3"/>
  <c r="D15" i="3"/>
  <c r="D14" i="3"/>
  <c r="D13" i="3"/>
  <c r="D12" i="3"/>
  <c r="D11" i="3"/>
  <c r="D10" i="3"/>
  <c r="E93" i="2" l="1"/>
  <c r="C30" i="2"/>
  <c r="B30" i="2"/>
  <c r="B21" i="2"/>
  <c r="D12" i="2"/>
  <c r="C12" i="2"/>
  <c r="B12" i="2"/>
  <c r="D11" i="2"/>
  <c r="D10" i="2"/>
  <c r="D9" i="2"/>
  <c r="F52" i="1"/>
  <c r="E52" i="1"/>
  <c r="D52" i="1"/>
  <c r="D38" i="1"/>
  <c r="C38" i="1"/>
  <c r="B27" i="1"/>
  <c r="D18" i="1"/>
  <c r="C18" i="1"/>
  <c r="B18" i="1"/>
  <c r="D17" i="1"/>
  <c r="D16" i="1"/>
  <c r="D15" i="1"/>
</calcChain>
</file>

<file path=xl/sharedStrings.xml><?xml version="1.0" encoding="utf-8"?>
<sst xmlns="http://schemas.openxmlformats.org/spreadsheetml/2006/main" count="785" uniqueCount="490">
  <si>
    <t>Unidade de Análises e Programas</t>
  </si>
  <si>
    <t>Fonte: Servizo de PTXAS; Bubela; PeopleNet; MUS</t>
  </si>
  <si>
    <t>PRESUPOSTADO 2024</t>
  </si>
  <si>
    <t>OBRIGAS RECOÑECIDAS 2024</t>
  </si>
  <si>
    <t>Custo total formación PTXAS</t>
  </si>
  <si>
    <t>Participación por campus</t>
  </si>
  <si>
    <t>Homes</t>
  </si>
  <si>
    <t>Mulleres</t>
  </si>
  <si>
    <t>Total</t>
  </si>
  <si>
    <t>Ourense</t>
  </si>
  <si>
    <t>Pontevedra</t>
  </si>
  <si>
    <t>Vigo</t>
  </si>
  <si>
    <t>Cursos por área</t>
  </si>
  <si>
    <t>Nº cursos</t>
  </si>
  <si>
    <t>Biblioteca</t>
  </si>
  <si>
    <t>Habilidades</t>
  </si>
  <si>
    <t>Ofimática</t>
  </si>
  <si>
    <t>Xurídico procedimental</t>
  </si>
  <si>
    <t>Horas de formación por área</t>
  </si>
  <si>
    <t>Modalidade</t>
  </si>
  <si>
    <t>Nº asistentes</t>
  </si>
  <si>
    <t>Nº horas</t>
  </si>
  <si>
    <t>Mixta (Presencial e virtual)</t>
  </si>
  <si>
    <t>Presencial</t>
  </si>
  <si>
    <t>Virtual asíncrona</t>
  </si>
  <si>
    <t>Área</t>
  </si>
  <si>
    <t>Nome_curso</t>
  </si>
  <si>
    <t>Nº diplomas</t>
  </si>
  <si>
    <t>ALMA Analytics</t>
  </si>
  <si>
    <t>Repensando o papel das bibliotecas universitarias: facemos o axeitado?</t>
  </si>
  <si>
    <t>EQUIDADE E EFICIENCIA NA CONTORNA LABORAL. Recursos para a transversalización da perspectiva de xénero na xestión e os servizos. (Campus de Vigo - 1ª edición)</t>
  </si>
  <si>
    <t>Creación e tratamento de imaxes e fotografías con GIMP - 2ª Edición</t>
  </si>
  <si>
    <t>Introdución a Python - 2ª Edición</t>
  </si>
  <si>
    <t>Microsoft 365 básico: Unha nova forma de traballar (1ª edición)</t>
  </si>
  <si>
    <t>Trucos e boas prácticas na elaboración de documentos dixitais - 2ª Edición</t>
  </si>
  <si>
    <t>Xestión de estudos de doutoramento</t>
  </si>
  <si>
    <t>Xestión de prácticas académicas externas: ferramentas e normativas</t>
  </si>
  <si>
    <t>Xestión do módulo de traballo de fin de estudos de SIGMA</t>
  </si>
  <si>
    <t>Home</t>
  </si>
  <si>
    <t>Muller</t>
  </si>
  <si>
    <t>Nº actividades</t>
  </si>
  <si>
    <t>Idiomas</t>
  </si>
  <si>
    <t>Laboratorio</t>
  </si>
  <si>
    <t>Nome da activdiade</t>
  </si>
  <si>
    <t>Lugar</t>
  </si>
  <si>
    <t>Organización</t>
  </si>
  <si>
    <t>2024 European Quality Assurance Forum (EQAF)</t>
  </si>
  <si>
    <t>Enschede, Países Baixos</t>
  </si>
  <si>
    <t>European University Association (EUA)</t>
  </si>
  <si>
    <t>3º Encuentro Ibérico de Fluidos Supercríticos</t>
  </si>
  <si>
    <t>Asociación de Expertos en Fluidos Comprimidos - FLUCOMP</t>
  </si>
  <si>
    <t>7ª Reunión de Persoal Técnico y Responsables de Servicios de Difracción</t>
  </si>
  <si>
    <t>Málaga</t>
  </si>
  <si>
    <t>Universidad de Málaga</t>
  </si>
  <si>
    <t>A formación permanente e o plan microcreds no futuro das universidades</t>
  </si>
  <si>
    <t>Murcia</t>
  </si>
  <si>
    <t>RUEPEP / Universidad de Murcia</t>
  </si>
  <si>
    <t>Altmetrics: Métricas alternativas para a evaluación científica</t>
  </si>
  <si>
    <t>En liña</t>
  </si>
  <si>
    <t>SEDIC</t>
  </si>
  <si>
    <t>Catalogación con formato MARC21</t>
  </si>
  <si>
    <t>Catalogación con RDA</t>
  </si>
  <si>
    <t>Congreso Internacional Dialnet Global</t>
  </si>
  <si>
    <t>La Rioja</t>
  </si>
  <si>
    <t>Fundación Dialnet</t>
  </si>
  <si>
    <t>Curso de inglés B1.1 Semipresencial</t>
  </si>
  <si>
    <t>Centro de Linguas</t>
  </si>
  <si>
    <t>Curso de inglés B1.1 Virtual</t>
  </si>
  <si>
    <t>Curso de inglés B1.2 Semipresencial</t>
  </si>
  <si>
    <t>Curso de inglés B1.2 Virtual</t>
  </si>
  <si>
    <t>Curso de inglés B2.1 Semipresencial</t>
  </si>
  <si>
    <t>Curso de inglés B2.1 Virtual</t>
  </si>
  <si>
    <t>Curso de inglés B2.2 Virtual</t>
  </si>
  <si>
    <t>Virtual</t>
  </si>
  <si>
    <t>Curso de linguaxe administrativo</t>
  </si>
  <si>
    <t>Santiago de Compostela</t>
  </si>
  <si>
    <t>Egap</t>
  </si>
  <si>
    <t>Curso de Microscopía y aplicaciones</t>
  </si>
  <si>
    <t>Grupo VISILAB / Universidade de Castilla-La Mancha (UCLM)</t>
  </si>
  <si>
    <t>Curso intensivo Certificación PM2 Essentials y Advnced</t>
  </si>
  <si>
    <t>Ceolevel</t>
  </si>
  <si>
    <t>Curso sobre gestión del acoso en los canales de información</t>
  </si>
  <si>
    <t>Aranzadi</t>
  </si>
  <si>
    <t>Curso universitario de especialización en propiedade intelectual e dereitos do autor</t>
  </si>
  <si>
    <t>Campus Europeo de Formación Permanente</t>
  </si>
  <si>
    <t>Curso: Renovación capacitación profesional (CAP)</t>
  </si>
  <si>
    <t>Autoescuela Alonso</t>
  </si>
  <si>
    <t>Autoescuela Escuela Profesional de Conductores</t>
  </si>
  <si>
    <t>Digitalizacion de contenidos</t>
  </si>
  <si>
    <t>ECASIA 2024</t>
  </si>
  <si>
    <t>Gotemburgo, Suecia</t>
  </si>
  <si>
    <t>Asociación Europea de Aplicacións do Análise de Superficies e Interfaz</t>
  </si>
  <si>
    <t>ECM34-34th European Crystallographic Meeting</t>
  </si>
  <si>
    <t>Padua (Italia)</t>
  </si>
  <si>
    <t>Asociación Europea de Cristalografía (Eca)</t>
  </si>
  <si>
    <t>Ensaio de aptitude sobre analise elemental orgánico (27 edición)</t>
  </si>
  <si>
    <t>Barcelona</t>
  </si>
  <si>
    <t>Universidade de Barcelona</t>
  </si>
  <si>
    <t>European Symposium on Single Cell Proteomics (ESCP)</t>
  </si>
  <si>
    <t>Viena</t>
  </si>
  <si>
    <t>Austrian Proteomics and Metabolomics Association (APMA)</t>
  </si>
  <si>
    <t>I Foro de Universidades, Xestión, financiamento e rendición de contas</t>
  </si>
  <si>
    <t>FIASEP-USC</t>
  </si>
  <si>
    <t>IA + EXCEL para el tratamiento de datos en bibliotecas</t>
  </si>
  <si>
    <t>II Seminario sobre gestión pública universitaria</t>
  </si>
  <si>
    <t>Universidade Pablo de Olavide</t>
  </si>
  <si>
    <t>II Seminario sobre xestión pública universitaria</t>
  </si>
  <si>
    <t>Indicadores de bienestar aplicados al diseño y realización de proyectos de investigación con animales de experimentación</t>
  </si>
  <si>
    <t>Junta de Andalucía</t>
  </si>
  <si>
    <t>Indicadores de bienestar aplicados al mantenimiento y manejo de los animales de experimentación</t>
  </si>
  <si>
    <t>Inteligencia artificial e invetigación; propuestas prácticas y desafíos</t>
  </si>
  <si>
    <t>SEDI Sociedad Española de Documentación e Información Científica</t>
  </si>
  <si>
    <t>IV Simposio Internacional de Aprendizaje-Servicio en la Universidad</t>
  </si>
  <si>
    <t>Universidade de Santiago de Compostela</t>
  </si>
  <si>
    <t>IX Congress of the Spanish Proteomics Societey</t>
  </si>
  <si>
    <t>Córdoba</t>
  </si>
  <si>
    <t>Sociedade Española de Proteomica</t>
  </si>
  <si>
    <t>Jornada Técnica Diseño de Instalaciones de Alta Contención Biológica</t>
  </si>
  <si>
    <t>Madrid</t>
  </si>
  <si>
    <t>Asociación Española de Bioseguridad (AEBioS)</t>
  </si>
  <si>
    <t>Microcredencial universitaria en conservación y control de cepas microbianas</t>
  </si>
  <si>
    <t>Valencia</t>
  </si>
  <si>
    <t>Universidade de Valencia</t>
  </si>
  <si>
    <t>Microscopía Electrónica de transmisión de Nanomateriais European Summer Workshop</t>
  </si>
  <si>
    <t>Cádiz</t>
  </si>
  <si>
    <t>Universidade de Cádiz</t>
  </si>
  <si>
    <t>Pack renovación Función A</t>
  </si>
  <si>
    <t>CEB experimentación animal</t>
  </si>
  <si>
    <t>Planificación y gestión de emergencias en archivos y bibliotecas</t>
  </si>
  <si>
    <t>Asociación de Archiveros de Castilla y León (ACAL)</t>
  </si>
  <si>
    <t>Project Management conChatFPT</t>
  </si>
  <si>
    <t>FEUGA</t>
  </si>
  <si>
    <t>Repensar la formación del profesorado: Una revisión crítica desde la idea de Scholarship of Teaching and Learning</t>
  </si>
  <si>
    <t>REDU (Red española de docencia universitaria)</t>
  </si>
  <si>
    <t>Reunión de usuarios "Isotoperos 2024"</t>
  </si>
  <si>
    <t>Granada</t>
  </si>
  <si>
    <t>Centro de Instrumentación Científica, Universidad de Granada</t>
  </si>
  <si>
    <t>Centro de Instrumentación Científica, Universidade de Granada</t>
  </si>
  <si>
    <t>Scrum Manager Product Owner</t>
  </si>
  <si>
    <t>CNTG (Centro de novas tecnoloxías de Galicia)</t>
  </si>
  <si>
    <t>Simposio internacional sobre rankings universitarios y garantía de calidad 2024</t>
  </si>
  <si>
    <t>Public Policy Exchange (UK)</t>
  </si>
  <si>
    <t>Título de especialista universitaria en masculinidades. Xénero e Igualdade</t>
  </si>
  <si>
    <t>Universidade Miguel Hernández</t>
  </si>
  <si>
    <t>Título de experto en proxectos europeos</t>
  </si>
  <si>
    <t>Jaca e Zaragoza</t>
  </si>
  <si>
    <t>Campus IBERUS e CDTI</t>
  </si>
  <si>
    <t>XI Jornada Cientiífica de la SECAL</t>
  </si>
  <si>
    <t>Sociedad Española para las Ciencias del Animal de Laboratorio</t>
  </si>
  <si>
    <t>XII Conferencia de Directores e Directoras de Escola de Doutoramento</t>
  </si>
  <si>
    <t>Sevilla</t>
  </si>
  <si>
    <t>Universidade de Sevilla</t>
  </si>
  <si>
    <t>XIII Congreso Internacional de Contratación Pública</t>
  </si>
  <si>
    <t>Cuenca</t>
  </si>
  <si>
    <t>Universidade de Castilla La Mancha - Observatorio da Contratación Pública</t>
  </si>
  <si>
    <t>XIII Encontro da Rede de Comités de Ética das Universidades ey Organismos Públicos de Investigación de España</t>
  </si>
  <si>
    <t>Alcalá de Henares, Madrid</t>
  </si>
  <si>
    <t>Red de Comités de Ética / Universidade de Alcalá de Henares</t>
  </si>
  <si>
    <t>XIII Xornadas de unidades técnicas de calidade</t>
  </si>
  <si>
    <t>Universidad de Granada</t>
  </si>
  <si>
    <t>XIV Curso de especialización Comunicar para o cambio</t>
  </si>
  <si>
    <t>ONGD AGARESO</t>
  </si>
  <si>
    <t>Xornada técnica de metalografía</t>
  </si>
  <si>
    <t>CENIM (Centro nacional de investigación metalografía)</t>
  </si>
  <si>
    <t>XVII Congreso SECAL</t>
  </si>
  <si>
    <t>SECAL</t>
  </si>
  <si>
    <t>XXI Jornadas Expania 2024</t>
  </si>
  <si>
    <t>Expania</t>
  </si>
  <si>
    <t>XXII Xornada de servizos universitarios de emprego</t>
  </si>
  <si>
    <t>La Laguna (Tenerife)</t>
  </si>
  <si>
    <t>Universidade da Laguna</t>
  </si>
  <si>
    <t>Formación interna do Persoal técnico, de Xestión e de Administración e Servizos 2024</t>
  </si>
  <si>
    <t>Formación externa do Persoal técnico, de Xestión e de Administración e Servizos 2024</t>
  </si>
  <si>
    <t>Unidade de análises e programas</t>
  </si>
  <si>
    <t>Formación organizada pola ANL</t>
  </si>
  <si>
    <t>PDI</t>
  </si>
  <si>
    <t>Persoal Investigador</t>
  </si>
  <si>
    <t>PTXAS</t>
  </si>
  <si>
    <t>NOME DO CURSO</t>
  </si>
  <si>
    <t>Total por curso</t>
  </si>
  <si>
    <t>PARTICIPACIÓN POR COLECTIVO</t>
  </si>
  <si>
    <t>Total PDI</t>
  </si>
  <si>
    <t xml:space="preserve">Homes </t>
  </si>
  <si>
    <t xml:space="preserve">Mulleres </t>
  </si>
  <si>
    <t>Total Persoal investigador</t>
  </si>
  <si>
    <t xml:space="preserve">Homes  </t>
  </si>
  <si>
    <t xml:space="preserve">Mulleres  </t>
  </si>
  <si>
    <t>Total PTXAS</t>
  </si>
  <si>
    <t>Total xeral</t>
  </si>
  <si>
    <t>A calidade lingüística no teu TFG ou TFM</t>
  </si>
  <si>
    <t>Avanza co galego</t>
  </si>
  <si>
    <t>Curso de iniciación á lingua galega</t>
  </si>
  <si>
    <t>Curso de linguaxe administrativa e xurídica</t>
  </si>
  <si>
    <t>Escribir en internet</t>
  </si>
  <si>
    <t>Os  erros máis frecuentes na lingua galega</t>
  </si>
  <si>
    <t>Formación organizada polo SPRL</t>
  </si>
  <si>
    <t>Total Persoal Investigador</t>
  </si>
  <si>
    <t>Alarma e evacuación (Vigo-mañá)</t>
  </si>
  <si>
    <t>Alarma e evacuación (Vigo-tarde)</t>
  </si>
  <si>
    <t>Desfibrilación externa semiautomática (DESA) - Pontevedra mañá</t>
  </si>
  <si>
    <t>Desfibrilación externa semiautomática (DESA) - Pontevedra tarde</t>
  </si>
  <si>
    <t>Desfibrilación externa semiautomática (DESA) - Vigo mañá</t>
  </si>
  <si>
    <t>Desfibrilación externa semiautomática (DESA) - Vigo tarde</t>
  </si>
  <si>
    <t>Loita contra incendios (Vigo-mañá)</t>
  </si>
  <si>
    <t>Loita contra incendios (Vigo-tarde)</t>
  </si>
  <si>
    <t>Primeiros auxilios (Pontevedra- mañá)</t>
  </si>
  <si>
    <t>Primeiros auxilios (Vigo cidade- mañá)</t>
  </si>
  <si>
    <t>Primeiros auxilios (Vigo mañá)</t>
  </si>
  <si>
    <t>Primeiros auxilios (Vigo tarde)</t>
  </si>
  <si>
    <t>Primeiros auxilios (Vigo-mañá)</t>
  </si>
  <si>
    <r>
      <t xml:space="preserve">Fonte: </t>
    </r>
    <r>
      <rPr>
        <i/>
        <sz val="11"/>
        <color theme="1"/>
        <rFont val="Calibri"/>
        <family val="2"/>
      </rPr>
      <t>Bubela</t>
    </r>
    <r>
      <rPr>
        <sz val="11"/>
        <color theme="1"/>
        <rFont val="Calibri"/>
        <family val="2"/>
      </rPr>
      <t>; PeopleNet</t>
    </r>
  </si>
  <si>
    <t>Formación organizada pola Unidade de Igualdade</t>
  </si>
  <si>
    <t>A comunicación e o xénero</t>
  </si>
  <si>
    <t>A inclusión da perspectiva e a análise de xénero/sexo na investigación e a innovación</t>
  </si>
  <si>
    <t xml:space="preserve">A inclusión da perspectiva e a análise de xénero/sexo na investigación e a innovación </t>
  </si>
  <si>
    <t>A perspectiva de xénero na educación</t>
  </si>
  <si>
    <t xml:space="preserve">A perspectiva de xénero na educación </t>
  </si>
  <si>
    <t xml:space="preserve">A prostitución no marco do capitalismo neoliberal </t>
  </si>
  <si>
    <t xml:space="preserve">A prostitución no marco do capitalismo neoliberal  </t>
  </si>
  <si>
    <t>A sustentabilidade da vida no centro. Conciliación e corresponsabilidade</t>
  </si>
  <si>
    <t xml:space="preserve">A sustentabilidade da vida no centro. Conciliación e corresponsabilidade </t>
  </si>
  <si>
    <t>A universidade, espazo libre de violencias machistas?</t>
  </si>
  <si>
    <t>Deconstruir o discurso prehistórico dende o feminismo</t>
  </si>
  <si>
    <t>Deconstruír o discurso prehistórico dende o feminismo</t>
  </si>
  <si>
    <t>Dimensión de xénero nos proxectos I+D+I das TIC</t>
  </si>
  <si>
    <t>E ti, sabes como actuar ante o acoso sexual e o acoso por razón de sexo?</t>
  </si>
  <si>
    <t xml:space="preserve">Economía de xénero    </t>
  </si>
  <si>
    <t>Educación afectivo-sexual</t>
  </si>
  <si>
    <t xml:space="preserve">Inclusión da perspectiva de xénero na docencia universitaria </t>
  </si>
  <si>
    <t>Intelixencia artificial e xénero</t>
  </si>
  <si>
    <t xml:space="preserve">Introdución á perspectiva de xénero </t>
  </si>
  <si>
    <t xml:space="preserve">Machismo dixital. A manosfera   </t>
  </si>
  <si>
    <t>Mulleres e ciencia</t>
  </si>
  <si>
    <t>Mulleres e Saúde</t>
  </si>
  <si>
    <t xml:space="preserve">Normativa básica de xénero  </t>
  </si>
  <si>
    <t>Novas leis para atallar as violencias machistas: medidas normativas do Pacto de Estado contra a Violencia de Xénero</t>
  </si>
  <si>
    <t>Novas masculinidades</t>
  </si>
  <si>
    <t>O acoso sexual e o acoso en función do sexo: Unha inxustiza invisible</t>
  </si>
  <si>
    <t>O xénero e o sexo no século XXI</t>
  </si>
  <si>
    <t>Pensar o amor no século XXI</t>
  </si>
  <si>
    <t xml:space="preserve">Políticas públicas de igualdade </t>
  </si>
  <si>
    <t>Pornografía</t>
  </si>
  <si>
    <t xml:space="preserve">Tres pensadoras na historia da teoría feminista   </t>
  </si>
  <si>
    <t>Data de publicación: maio 2025</t>
  </si>
  <si>
    <t>Fonte: Centro de Posgrao e Formación Permanente</t>
  </si>
  <si>
    <t>Formación persoal docente e investigador 2024</t>
  </si>
  <si>
    <t>Grupos de innovación docente 2024</t>
  </si>
  <si>
    <t>Fonte: Centro de Posgrao e Formación Permanente; Bubela; Execución orzamentaria</t>
  </si>
  <si>
    <t>Data de publicación: xullo 2025</t>
  </si>
  <si>
    <t>Custo total formación PDI</t>
  </si>
  <si>
    <t>Código Bubela</t>
  </si>
  <si>
    <t>Título</t>
  </si>
  <si>
    <t>Datas</t>
  </si>
  <si>
    <t>Horas</t>
  </si>
  <si>
    <t>Diplomas emitidos</t>
  </si>
  <si>
    <t>PARTICIPACIÓN POR SEXO+</t>
  </si>
  <si>
    <t>Nº participantes</t>
  </si>
  <si>
    <t>ARMC24</t>
  </si>
  <si>
    <t>Metodoloxías creativas para o desenvolvemento de proxectos (Campus de Vigo)</t>
  </si>
  <si>
    <t>06/06-20/06</t>
  </si>
  <si>
    <t>sen dato</t>
  </si>
  <si>
    <t>PFPPHAB24</t>
  </si>
  <si>
    <t>Habilidades para afrontar a nova docencia. A necesidade do autocoidado</t>
  </si>
  <si>
    <t>22/02-07/03</t>
  </si>
  <si>
    <t>PFPPACR241</t>
  </si>
  <si>
    <t>Acreditacións: presentación de solicitudes no programa ACADEMIA</t>
  </si>
  <si>
    <t>26/02-29/02</t>
  </si>
  <si>
    <t>PFPPM24</t>
  </si>
  <si>
    <t>Como aumentar a motivación do alumnado universitario</t>
  </si>
  <si>
    <t>01/03-29/03</t>
  </si>
  <si>
    <t>* Dato non facilitado polo CPFP, e extraído das consultas Bubela</t>
  </si>
  <si>
    <t>PFPPXEST24</t>
  </si>
  <si>
    <t>Prevención e xestión do estrés</t>
  </si>
  <si>
    <t>11/03-14/03</t>
  </si>
  <si>
    <t>PFPPEX24</t>
  </si>
  <si>
    <t>Microsoft Excel para a docencia (Iniciación)</t>
  </si>
  <si>
    <t>25/01-15/02</t>
  </si>
  <si>
    <t>PFPPPOD24</t>
  </si>
  <si>
    <t xml:space="preserve">Deseño e creación de podcast educativos </t>
  </si>
  <si>
    <t>01/04-30/04</t>
  </si>
  <si>
    <t>PFPPACCE24</t>
  </si>
  <si>
    <t>Elaboración de materiais educativos accesibles para unha educación inclusiva. Introdución</t>
  </si>
  <si>
    <t>08/04-10/04</t>
  </si>
  <si>
    <t>PFPPIA24</t>
  </si>
  <si>
    <t>Introdución ao uso de intelixencias artificiais xenerativas na docencia e investigación universitaria</t>
  </si>
  <si>
    <t>01/03-31/03</t>
  </si>
  <si>
    <t>PFPP36524</t>
  </si>
  <si>
    <t>Office 365 básico. Outra forma de traballar</t>
  </si>
  <si>
    <t>15/04-24/04</t>
  </si>
  <si>
    <t>PFPPGE24</t>
  </si>
  <si>
    <t>Crea recursos dixitais interactivos con Genially</t>
  </si>
  <si>
    <t>09/04-18/04</t>
  </si>
  <si>
    <t>PFPP24APS</t>
  </si>
  <si>
    <t>Introdución á Aprendizaxe-Servizo no ensino superior</t>
  </si>
  <si>
    <t>16/04-25/04</t>
  </si>
  <si>
    <t>PFPPTIT24</t>
  </si>
  <si>
    <t>Titoría académica e avaliación: sentido, usos e aplicacións</t>
  </si>
  <si>
    <t>10/04-05/05</t>
  </si>
  <si>
    <t>PFPPACAV24</t>
  </si>
  <si>
    <t>Elaboración de materiais educativos accesibles para unha educación inclusiva. Avanzado</t>
  </si>
  <si>
    <t>22/04-26/04</t>
  </si>
  <si>
    <t>PFPPEXC24</t>
  </si>
  <si>
    <t>Microsoft Excel para a docencia (Avanzado)</t>
  </si>
  <si>
    <t>05/03-02/04</t>
  </si>
  <si>
    <t>PFPPWO24</t>
  </si>
  <si>
    <t>Wooclap: dinamiza as túas clases e fomenta a participación do alumnado</t>
  </si>
  <si>
    <t>13/05-26/05</t>
  </si>
  <si>
    <t>PFPPTD24</t>
  </si>
  <si>
    <t>Tecnoloxías dixitais para fomentar a autorregulación da aprendizaxe</t>
  </si>
  <si>
    <t>28/05-09/06</t>
  </si>
  <si>
    <t>PFPPH524</t>
  </si>
  <si>
    <t>Actividades interactivas en Moodle empregando H5P</t>
  </si>
  <si>
    <t>03/06-21/06</t>
  </si>
  <si>
    <t>PFPPIA241</t>
  </si>
  <si>
    <t>Introdución ao uso de intelixencia artificial xenerativas na docencia e investigación universitaria</t>
  </si>
  <si>
    <t>03/06-30/06</t>
  </si>
  <si>
    <t>PFPPEM24</t>
  </si>
  <si>
    <t>Estratexias metodolóxicas para mellorar a docencia en materias universitarias incorporando nelas actividades para fomentar que o estudantado faga un uso ético, creativo e crítico da IA xenerativa</t>
  </si>
  <si>
    <t>03/06-04/07</t>
  </si>
  <si>
    <t>PFPPPOD241</t>
  </si>
  <si>
    <t>17/06-14/07</t>
  </si>
  <si>
    <t>PFPPGE241</t>
  </si>
  <si>
    <t>11/06-20/06</t>
  </si>
  <si>
    <t>PFPPXESTI24OUR</t>
  </si>
  <si>
    <t>Xestión de prácticas académicas externas: ferramentas e normativas (Campus de Ourense)</t>
  </si>
  <si>
    <t>13/06-16/06</t>
  </si>
  <si>
    <t>PFPPXESTI24PO</t>
  </si>
  <si>
    <t>Xestión de prácticas académicas externas: ferramentas e normativas (Virtual)</t>
  </si>
  <si>
    <t>03/06-16/06</t>
  </si>
  <si>
    <t>PFPPXESTI24VI</t>
  </si>
  <si>
    <t>Xestión de prácticas académicas externas: ferramentas e normativas (Campus de Vigo)</t>
  </si>
  <si>
    <t>12/06-16/06</t>
  </si>
  <si>
    <t>PFPPTEC24</t>
  </si>
  <si>
    <t xml:space="preserve">Técnicas de desenvolvemento intelectual </t>
  </si>
  <si>
    <t>01/07-04/07</t>
  </si>
  <si>
    <t>PFPPH5241</t>
  </si>
  <si>
    <t xml:space="preserve"> Actividades interactivas en Moodle empregando H5P</t>
  </si>
  <si>
    <t>02/07-19/07</t>
  </si>
  <si>
    <t>PFPPVI24</t>
  </si>
  <si>
    <t>Edición de vídeo e son dixital para a web</t>
  </si>
  <si>
    <t>03/07-19/07</t>
  </si>
  <si>
    <t>PFPPGA24</t>
  </si>
  <si>
    <t>Gamificación e Escape Rooms Educativos</t>
  </si>
  <si>
    <t>11/07-12/07</t>
  </si>
  <si>
    <t>PFPPXES24OU</t>
  </si>
  <si>
    <t>Xestión do módulo de traballo de fin de estudos de SIGMA (Campus de Ourense)</t>
  </si>
  <si>
    <t>PFPPXES24PO</t>
  </si>
  <si>
    <t>Xestión do módulo de traballo de fin de estudos de SIGMA (Campus de Pontevedra)</t>
  </si>
  <si>
    <t>PFPPXES24VI</t>
  </si>
  <si>
    <t>Xestión do módulo de traballo de fin de estudos de SIGMA (campus de Vigo)</t>
  </si>
  <si>
    <t>PFPPCAIAOU24</t>
  </si>
  <si>
    <t>Métodos e recursos para a aplicación da Intelixencia Artificial á docencia e investigación (Campus de Ourense)</t>
  </si>
  <si>
    <t>09/07-17/07</t>
  </si>
  <si>
    <t>PFPPH5242</t>
  </si>
  <si>
    <t>14/10-04/11</t>
  </si>
  <si>
    <t>PFPPM241</t>
  </si>
  <si>
    <t>19/09-11/10</t>
  </si>
  <si>
    <t>PFPPXEST242</t>
  </si>
  <si>
    <t>08/10-11/10</t>
  </si>
  <si>
    <t xml:space="preserve">PFPPCAIAOU242  </t>
  </si>
  <si>
    <t>Crea o teu plan de datos: recursos e boas prácticas para a docencia universitaria</t>
  </si>
  <si>
    <t>30/09-04/10</t>
  </si>
  <si>
    <t xml:space="preserve">PFPPCAIAOU241 </t>
  </si>
  <si>
    <t>Utilización de KAHOOT para a docencia</t>
  </si>
  <si>
    <t>02/10-16/10</t>
  </si>
  <si>
    <t>PFPPR24</t>
  </si>
  <si>
    <t>Introdución á estatística co programa R</t>
  </si>
  <si>
    <t>19/09-16/10</t>
  </si>
  <si>
    <t>PFPPIA242</t>
  </si>
  <si>
    <t>04/11-29/11</t>
  </si>
  <si>
    <t>PFPPCAIAOU243</t>
  </si>
  <si>
    <t>Introdución ao uso de CATIA V5 para a aula</t>
  </si>
  <si>
    <t>07/10-21/10</t>
  </si>
  <si>
    <t>PFPPPING24CONS</t>
  </si>
  <si>
    <t xml:space="preserve"> Curso de pronuncia en inglés 1 - consoantes</t>
  </si>
  <si>
    <t>08/10-22/10</t>
  </si>
  <si>
    <t>PFPPPING24VOG</t>
  </si>
  <si>
    <t>Curso de pronuncia en inglés 2 -vogais</t>
  </si>
  <si>
    <t>24/10-07/11</t>
  </si>
  <si>
    <t>PFPPSC24</t>
  </si>
  <si>
    <t>Scrum: metodoloxías áxiles na docencia</t>
  </si>
  <si>
    <t>28/10-25/11</t>
  </si>
  <si>
    <t>PFPPPING24AC</t>
  </si>
  <si>
    <t>Curso de pronuncia en inglés 3 - acento en palabras e frases</t>
  </si>
  <si>
    <t>12/11-26/11</t>
  </si>
  <si>
    <t>PFPPRE24</t>
  </si>
  <si>
    <t>Repensar a educación para resetear o sistema introducindo a sustentabilidade e a educación para o desenvolvemento na docencia universitaria en liña coa Axenda 2030</t>
  </si>
  <si>
    <t>01/11-30/11</t>
  </si>
  <si>
    <t>PFPPREU24</t>
  </si>
  <si>
    <t>Reunións eficaces (presenciais e en liña)</t>
  </si>
  <si>
    <t>16/12-19/12</t>
  </si>
  <si>
    <t>PFPPCASO24</t>
  </si>
  <si>
    <t>Introdución ao estudo de casos na docencia</t>
  </si>
  <si>
    <t>08/11-15/11</t>
  </si>
  <si>
    <t>PFPPDIVER24</t>
  </si>
  <si>
    <t>Atención á diversidade e inclusión no ámbito universitario</t>
  </si>
  <si>
    <t>04/12-12/12</t>
  </si>
  <si>
    <t>PFPPPING24ENTO</t>
  </si>
  <si>
    <t>Curso de pronuncia en inglés 4 - entoación e fluidez</t>
  </si>
  <si>
    <t>28/11-12/12</t>
  </si>
  <si>
    <t>PFPPCIDE24</t>
  </si>
  <si>
    <t>Creación de infografías e deseños vectoriais</t>
  </si>
  <si>
    <t>15/04-17/05</t>
  </si>
  <si>
    <t>PFPPCIRC24</t>
  </si>
  <si>
    <t>Análise estatística con Rcommander</t>
  </si>
  <si>
    <t>PFPPCISC24</t>
  </si>
  <si>
    <t>Publicacións dixitais profesionais: deseño, autoedición, maquetación e diagramación con Scribus</t>
  </si>
  <si>
    <t>06/05-07/06</t>
  </si>
  <si>
    <t>PFPPCITRU24</t>
  </si>
  <si>
    <t>Trucos e boas prácticas na elaboración de documentos dixitais</t>
  </si>
  <si>
    <t>16/09-18/10</t>
  </si>
  <si>
    <t>PFPPCIGI242</t>
  </si>
  <si>
    <t>Creación e tratamento de imaxes e fotografías con GIMP</t>
  </si>
  <si>
    <t>PFPPCILA24</t>
  </si>
  <si>
    <t>Introdución á edición de textos científicos con LaTeX</t>
  </si>
  <si>
    <t>01/10-10/10</t>
  </si>
  <si>
    <t>PFPPPYT24</t>
  </si>
  <si>
    <t>Introdución a Python</t>
  </si>
  <si>
    <t>01/10-15/10</t>
  </si>
  <si>
    <t>NOME DO GRUPO</t>
  </si>
  <si>
    <t>HOMES</t>
  </si>
  <si>
    <t>MULLERES</t>
  </si>
  <si>
    <t>TOTAL</t>
  </si>
  <si>
    <t>Academ-IA: Intelixencias Artificiais en Educación</t>
  </si>
  <si>
    <t>Actualización en Literatura Española</t>
  </si>
  <si>
    <t>Aprendizaxe activa</t>
  </si>
  <si>
    <t>Aprendizaxe manipulativa da Física</t>
  </si>
  <si>
    <t>Biotecnología, Tecnología Química y Medioambiental</t>
  </si>
  <si>
    <t>CFD aplicado a la docencia</t>
  </si>
  <si>
    <t>Comunicación, Tecnoloxía e Arte en Contornas Virtuais</t>
  </si>
  <si>
    <t>Coñecemento para a Creación de emprendemento activo</t>
  </si>
  <si>
    <t>Design Thinking Innovation &amp; Research</t>
  </si>
  <si>
    <t>DIVULTATIA</t>
  </si>
  <si>
    <t>DIXITAIS</t>
  </si>
  <si>
    <t>Docencia Aberta-Opening teaching</t>
  </si>
  <si>
    <t>Docencia; Innovación e Sustentabilidade</t>
  </si>
  <si>
    <t>Docentia et Mulier</t>
  </si>
  <si>
    <t>Educación Transformadora: Ciencia, Comunicación e Sociedade</t>
  </si>
  <si>
    <t>Educando en Ingeniería Química</t>
  </si>
  <si>
    <t>Empresa e Innovación</t>
  </si>
  <si>
    <t>Estratexias educativas en Ciencias e Enxeñería/Estrategias educativas en Ciencias e Ingeniería</t>
  </si>
  <si>
    <t>Experimental Mechanics of Materials - Mecánica de Materiais Experimental</t>
  </si>
  <si>
    <t>Fisioterapia, Innovación y Calidad</t>
  </si>
  <si>
    <t>Gestión y resolución de conflictos</t>
  </si>
  <si>
    <t>GID para la enseñanza de la Química Analítica</t>
  </si>
  <si>
    <t>GID Reflexión, Innovación e Mellora Educativa</t>
  </si>
  <si>
    <t>Group for Teaching Innovation on Children's Literature</t>
  </si>
  <si>
    <t>Grupo de Estudos de Tradución, Tecnoloxías e Linguaxes</t>
  </si>
  <si>
    <t>Grupo de Innovación Docente Didacticae</t>
  </si>
  <si>
    <t>Grupo de Innovación Docente en Derecho Financiero y Tributario</t>
  </si>
  <si>
    <t>Grupo de Innovación Docente en EduAcción Patrimonial</t>
  </si>
  <si>
    <t>Grupo de Innovación Docente en Intelixencia artificial, Gamificación e Aprendizaxe invertida</t>
  </si>
  <si>
    <t>Grupo de Innovación Docente para a Aprendizaxe Activa en Química</t>
  </si>
  <si>
    <t>Grupo de Innovación Docente para la Enseñanza de la Ingeniería de Tecnologías de Telecomunicación</t>
  </si>
  <si>
    <t>Grupo de Innovación en Mecánica y Matemática Aplicada</t>
  </si>
  <si>
    <t>Grupo de innovación en simuladores e intelixencias artificiais xerativas</t>
  </si>
  <si>
    <t>Grupo de Innovación para o Desenvolvemento de Laboratorio Mecatrónico na casa</t>
  </si>
  <si>
    <t>Grupo de Integración de Metodoloxías Áxiles na Docencia</t>
  </si>
  <si>
    <t>Grupo de Tecnología Energética y Educación</t>
  </si>
  <si>
    <t>HILDEGARD: Innovación en Sexualidade, Xénero e Saúde</t>
  </si>
  <si>
    <t>IDIA: Innovación na ensinanza e aprendizaxe na Docencia universitaria empregando técnicas de IA</t>
  </si>
  <si>
    <t>Innova Derecho</t>
  </si>
  <si>
    <t>Innova_Docencia Transdisciplinar</t>
  </si>
  <si>
    <t>InnovAcción</t>
  </si>
  <si>
    <t>Innovación Docente en el Aprendizaje de Procesos BioMoleculares</t>
  </si>
  <si>
    <t>Innovación docente en parasitología</t>
  </si>
  <si>
    <t>Innovación docente en procesos de la industria química, petroquímica y biotecnológica</t>
  </si>
  <si>
    <t>Innovación docente en Tecnología de Alimentos y Gestión de Residuos</t>
  </si>
  <si>
    <t>Innovación en Recursos Hídricos e Ingeniería Sostenible</t>
  </si>
  <si>
    <t>Innova-Educación y Deporte</t>
  </si>
  <si>
    <t>Investigación e Innovación Docente en Historia</t>
  </si>
  <si>
    <t>Lar Universitario de Calidade, a Innovación docente e a Aprendizaxe</t>
  </si>
  <si>
    <t>LINKTERPRETING. Enseñar desde los Derechos Humanos</t>
  </si>
  <si>
    <t>Materiales y Recursos en Matemáticas</t>
  </si>
  <si>
    <t>MEDEA IURIS Innova</t>
  </si>
  <si>
    <t>Mentoría, Acción e Innovación Social</t>
  </si>
  <si>
    <t>Metodoloxías Activas de Aprendizaxe</t>
  </si>
  <si>
    <t>Metodoloxías e recursos para o ensino de linguas</t>
  </si>
  <si>
    <t>Mundo Microbio</t>
  </si>
  <si>
    <t>Novas Metodoloxías e Tecnoloxías</t>
  </si>
  <si>
    <t>O Ensino da Física nas Enxeñarías Industriais</t>
  </si>
  <si>
    <t>Postgrowth</t>
  </si>
  <si>
    <t>Prácticas en Empresas</t>
  </si>
  <si>
    <t>Prácticum, Innovación, Tecnoloxía e Aprendizaxe</t>
  </si>
  <si>
    <t>Red Educativa Docente-Innovar en sociedad</t>
  </si>
  <si>
    <t>Traducciones de Tradiciones</t>
  </si>
  <si>
    <t>Tradución, Linguas e Videoxogos</t>
  </si>
  <si>
    <t>Virtualia</t>
  </si>
  <si>
    <t>Xeoloxía Orientada á Docencia</t>
  </si>
  <si>
    <t>Yo al Mediterráneo, tú al Atlántico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</si>
</sst>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4"/>
      <color theme="1"/>
      <name val="Calibri"/>
      <family val="2"/>
    </font>
    <font>
      <sz val="10"/>
      <name val="Arial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1" xfId="5" applyFont="1" applyBorder="1" applyAlignment="1">
      <alignment vertical="center" wrapText="1"/>
    </xf>
    <xf numFmtId="0" fontId="5" fillId="0" borderId="1" xfId="5" applyFont="1" applyBorder="1"/>
    <xf numFmtId="0" fontId="5" fillId="0" borderId="1" xfId="5" applyFont="1" applyBorder="1" applyAlignment="1">
      <alignment wrapText="1"/>
    </xf>
    <xf numFmtId="0" fontId="6" fillId="0" borderId="1" xfId="5" applyFont="1" applyBorder="1" applyAlignment="1">
      <alignment horizontal="left" wrapText="1"/>
    </xf>
    <xf numFmtId="0" fontId="7" fillId="0" borderId="1" xfId="6" applyFont="1" applyBorder="1"/>
    <xf numFmtId="0" fontId="8" fillId="0" borderId="1" xfId="6" applyFont="1" applyBorder="1" applyAlignment="1">
      <alignment horizontal="right" vertical="center"/>
    </xf>
    <xf numFmtId="0" fontId="7" fillId="0" borderId="0" xfId="6" applyFont="1"/>
    <xf numFmtId="0" fontId="4" fillId="0" borderId="0" xfId="5" applyFont="1" applyAlignment="1">
      <alignment vertical="center" wrapText="1"/>
    </xf>
    <xf numFmtId="0" fontId="5" fillId="0" borderId="0" xfId="5" applyFont="1"/>
    <xf numFmtId="0" fontId="5" fillId="0" borderId="0" xfId="5" applyFont="1" applyAlignment="1">
      <alignment wrapText="1"/>
    </xf>
    <xf numFmtId="0" fontId="6" fillId="0" borderId="0" xfId="5" applyFont="1" applyAlignment="1">
      <alignment horizontal="left" wrapText="1"/>
    </xf>
    <xf numFmtId="0" fontId="5" fillId="0" borderId="0" xfId="5" applyFont="1" applyAlignment="1">
      <alignment horizontal="center" wrapText="1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0" xfId="7" applyFont="1"/>
    <xf numFmtId="0" fontId="10" fillId="0" borderId="0" xfId="7" applyFont="1"/>
    <xf numFmtId="0" fontId="12" fillId="3" borderId="0" xfId="2" applyFont="1" applyAlignment="1">
      <alignment horizontal="center" vertical="center"/>
    </xf>
    <xf numFmtId="0" fontId="13" fillId="2" borderId="0" xfId="1" applyFont="1"/>
    <xf numFmtId="164" fontId="13" fillId="2" borderId="0" xfId="1" applyNumberFormat="1" applyFont="1"/>
    <xf numFmtId="0" fontId="4" fillId="0" borderId="0" xfId="5" applyFont="1"/>
    <xf numFmtId="0" fontId="10" fillId="0" borderId="1" xfId="8" applyFont="1" applyBorder="1"/>
    <xf numFmtId="0" fontId="15" fillId="0" borderId="1" xfId="8" applyFont="1" applyBorder="1" applyAlignment="1">
      <alignment vertical="center"/>
    </xf>
    <xf numFmtId="0" fontId="15" fillId="0" borderId="1" xfId="8" applyFont="1" applyBorder="1" applyAlignment="1">
      <alignment horizontal="center" vertical="center"/>
    </xf>
    <xf numFmtId="0" fontId="10" fillId="0" borderId="0" xfId="8" applyFont="1"/>
    <xf numFmtId="0" fontId="10" fillId="0" borderId="0" xfId="0" applyFont="1"/>
    <xf numFmtId="0" fontId="12" fillId="0" borderId="0" xfId="0" applyFont="1"/>
    <xf numFmtId="0" fontId="15" fillId="0" borderId="1" xfId="8" applyFont="1" applyBorder="1" applyAlignment="1">
      <alignment horizontal="right"/>
    </xf>
    <xf numFmtId="0" fontId="14" fillId="4" borderId="0" xfId="3" applyFont="1" applyAlignment="1">
      <alignment horizontal="center" vertical="center"/>
    </xf>
    <xf numFmtId="0" fontId="15" fillId="0" borderId="1" xfId="8" applyFont="1" applyBorder="1" applyAlignment="1">
      <alignment horizontal="center" vertical="center"/>
    </xf>
    <xf numFmtId="0" fontId="14" fillId="2" borderId="0" xfId="1" applyFont="1" applyAlignment="1">
      <alignment horizontal="center" vertical="center"/>
    </xf>
    <xf numFmtId="0" fontId="14" fillId="5" borderId="0" xfId="4" applyFont="1" applyAlignment="1">
      <alignment horizontal="center" vertical="center"/>
    </xf>
    <xf numFmtId="0" fontId="19" fillId="0" borderId="1" xfId="0" applyFont="1" applyBorder="1" applyAlignment="1">
      <alignment horizontal="right"/>
    </xf>
    <xf numFmtId="0" fontId="1" fillId="0" borderId="1" xfId="0" applyFont="1" applyBorder="1"/>
    <xf numFmtId="0" fontId="19" fillId="0" borderId="1" xfId="0" applyFont="1" applyBorder="1" applyAlignment="1">
      <alignment horizontal="center" vertical="center"/>
    </xf>
    <xf numFmtId="0" fontId="1" fillId="0" borderId="0" xfId="0" applyFont="1"/>
    <xf numFmtId="0" fontId="20" fillId="0" borderId="0" xfId="5" applyFont="1" applyAlignment="1">
      <alignment vertical="center" wrapText="1"/>
    </xf>
    <xf numFmtId="0" fontId="21" fillId="0" borderId="0" xfId="5" applyFont="1" applyAlignment="1">
      <alignment wrapText="1"/>
    </xf>
    <xf numFmtId="0" fontId="22" fillId="0" borderId="0" xfId="5" applyFont="1" applyAlignment="1">
      <alignment vertical="center"/>
    </xf>
    <xf numFmtId="0" fontId="23" fillId="0" borderId="0" xfId="5" applyFont="1"/>
    <xf numFmtId="0" fontId="20" fillId="0" borderId="0" xfId="0" applyFont="1"/>
    <xf numFmtId="0" fontId="24" fillId="0" borderId="0" xfId="0" applyFont="1" applyAlignment="1">
      <alignment horizontal="left" vertical="center"/>
    </xf>
    <xf numFmtId="0" fontId="24" fillId="0" borderId="0" xfId="0" applyFont="1"/>
    <xf numFmtId="0" fontId="21" fillId="0" borderId="0" xfId="10" applyFont="1" applyFill="1" applyBorder="1" applyAlignment="1">
      <alignment horizontal="left" vertical="center"/>
    </xf>
    <xf numFmtId="0" fontId="21" fillId="0" borderId="0" xfId="0" applyFont="1"/>
    <xf numFmtId="1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5" fillId="0" borderId="0" xfId="0" applyFont="1"/>
    <xf numFmtId="0" fontId="26" fillId="0" borderId="1" xfId="0" applyFont="1" applyBorder="1" applyAlignment="1">
      <alignment horizontal="center" vertical="center"/>
    </xf>
    <xf numFmtId="0" fontId="17" fillId="0" borderId="0" xfId="0" applyFont="1"/>
  </cellXfs>
  <cellStyles count="11">
    <cellStyle name="60% - Énfasis1" xfId="2" builtinId="32"/>
    <cellStyle name="Énfasis1" xfId="1" builtinId="29"/>
    <cellStyle name="Énfasis2" xfId="3" builtinId="33"/>
    <cellStyle name="Énfasis6" xfId="4" builtinId="49"/>
    <cellStyle name="Hipervínculo 2" xfId="10" xr:uid="{BE10F8B1-AF33-4198-8427-2204F431CCD4}"/>
    <cellStyle name="Normal" xfId="0" builtinId="0"/>
    <cellStyle name="Normal 2" xfId="9" xr:uid="{B9E899C2-3113-47BE-BF4A-22A92769B254}"/>
    <cellStyle name="Normal 2 2 2 2" xfId="8" xr:uid="{F5B50F65-5B1F-49D9-9F91-DB126A6F04AA}"/>
    <cellStyle name="Normal 2 3" xfId="5" xr:uid="{93CE971B-437F-4C8C-9DD8-C65F751CAA15}"/>
    <cellStyle name="Normal 2 4 2" xfId="6" xr:uid="{0EDA2695-DECF-4E87-8C09-3D17A8EA28CD}"/>
    <cellStyle name="Normal 4" xfId="7" xr:uid="{FFB66E7C-E0BE-4B61-A328-DD0038F45778}"/>
  </cellStyles>
  <dxfs count="111"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participación por campus</a:t>
            </a:r>
          </a:p>
        </c:rich>
      </c:tx>
      <c:layout>
        <c:manualLayout>
          <c:xMode val="edge"/>
          <c:yMode val="edge"/>
          <c:x val="0.1180763342082239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7592592592592593"/>
          <c:w val="0.65213429571303583"/>
          <c:h val="0.77314814814814814"/>
        </c:manualLayout>
      </c:layout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B65-4683-A826-1128812E2A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B65-4683-A826-1128812E2A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B65-4683-A826-1128812E2A5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'2024_Plan formación_PTXAS'!$A$15:$A$17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'2024_Plan formación_PTXAS'!$D$15:$D$17</c:f>
              <c:numCache>
                <c:formatCode>General</c:formatCode>
                <c:ptCount val="3"/>
                <c:pt idx="0">
                  <c:v>33</c:v>
                </c:pt>
                <c:pt idx="1">
                  <c:v>37</c:v>
                </c:pt>
                <c:pt idx="2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65-4683-A826-1128812E2A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761228102301169"/>
          <c:y val="0.39693168562263048"/>
          <c:w val="0.19807654275773667"/>
          <c:h val="0.3125021872265967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Oferta de cursos por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7720065593641E-2"/>
          <c:y val="0.27434695663042119"/>
          <c:w val="0.58130391233135115"/>
          <c:h val="0.69456026330042075"/>
        </c:manualLayout>
      </c:layout>
      <c:pie3DChart>
        <c:varyColors val="1"/>
        <c:ser>
          <c:idx val="0"/>
          <c:order val="0"/>
          <c:tx>
            <c:strRef>
              <c:f>'2024_Plan formación_PTXAS'!$B$22</c:f>
              <c:strCache>
                <c:ptCount val="1"/>
                <c:pt idx="0">
                  <c:v>Nº cursos</c:v>
                </c:pt>
              </c:strCache>
            </c:strRef>
          </c:tx>
          <c:dPt>
            <c:idx val="0"/>
            <c:bubble3D val="0"/>
            <c:explosion val="3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B4B-4EEC-9DEE-15A0AD58F3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CC6-4DCD-8B68-6B1FFF66DAE9}"/>
              </c:ext>
            </c:extLst>
          </c:dPt>
          <c:dPt>
            <c:idx val="2"/>
            <c:bubble3D val="0"/>
            <c:explosion val="19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B4B-4EEC-9DEE-15A0AD58F3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CC6-4DCD-8B68-6B1FFF66DAE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'2024_Plan formación_PTXAS'!$A$23:$A$26</c:f>
              <c:strCache>
                <c:ptCount val="4"/>
                <c:pt idx="0">
                  <c:v>Biblioteca</c:v>
                </c:pt>
                <c:pt idx="1">
                  <c:v>Habilidades</c:v>
                </c:pt>
                <c:pt idx="2">
                  <c:v>Ofimática</c:v>
                </c:pt>
                <c:pt idx="3">
                  <c:v>Xurídico procedimental</c:v>
                </c:pt>
              </c:strCache>
            </c:strRef>
          </c:cat>
          <c:val>
            <c:numRef>
              <c:f>'2024_Plan formación_PTXAS'!$B$23:$B$26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B-4EEC-9DEE-15A0AD58F3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'2024_Formación PDI'!$K$9</c:f>
              <c:strCache>
                <c:ptCount val="1"/>
                <c:pt idx="0">
                  <c:v>Nº participantes</c:v>
                </c:pt>
              </c:strCache>
            </c:strRef>
          </c:tx>
          <c:dPt>
            <c:idx val="0"/>
            <c:bubble3D val="0"/>
            <c:explosion val="12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06C-45C2-A5CF-B2CB85570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06C-45C2-A5CF-B2CB8557039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'2024_Formación PDI'!$J$10:$J$11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'2024_Formación PDI'!$K$10:$K$11</c:f>
              <c:numCache>
                <c:formatCode>General</c:formatCode>
                <c:ptCount val="2"/>
                <c:pt idx="0">
                  <c:v>421</c:v>
                </c:pt>
                <c:pt idx="1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6C-45C2-A5CF-B2CB855703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7B5-4CE4-9FF9-AF13253D3E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7B5-4CE4-9FF9-AF13253D3E7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'2024_Grupos_innovación_docente'!$B$8:$C$8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'2024_Grupos_innovación_docente'!$B$76:$C$76</c:f>
              <c:numCache>
                <c:formatCode>General</c:formatCode>
                <c:ptCount val="2"/>
                <c:pt idx="0">
                  <c:v>269</c:v>
                </c:pt>
                <c:pt idx="1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B5-4CE4-9FF9-AF13253D3E7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participación por campus</a:t>
            </a:r>
          </a:p>
        </c:rich>
      </c:tx>
      <c:layout>
        <c:manualLayout>
          <c:xMode val="edge"/>
          <c:yMode val="edge"/>
          <c:x val="0.1180763342082239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7592592592592593"/>
          <c:w val="0.65213429571303583"/>
          <c:h val="0.77314814814814814"/>
        </c:manualLayout>
      </c:layout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905-4DE5-B667-2CBA741739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905-4DE5-B667-2CBA741739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905-4DE5-B667-2CBA7417394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'2024_Formación externa_PTXAS'!$A$9:$A$11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'2024_Formación externa_PTXAS'!$D$9:$D$11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05-4DE5-B667-2CBA7417394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02318460192478"/>
          <c:y val="0.39693168562263048"/>
          <c:w val="0.15466574646296702"/>
          <c:h val="0.3125021872265967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% asistentes por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'2024_Formación externa_PTXAS'!$C$24</c:f>
              <c:strCache>
                <c:ptCount val="1"/>
                <c:pt idx="0">
                  <c:v>Nº asistentes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D33-4575-B3D9-F8C29644870D}"/>
              </c:ext>
            </c:extLst>
          </c:dPt>
          <c:dPt>
            <c:idx val="1"/>
            <c:bubble3D val="0"/>
            <c:explosion val="8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D33-4575-B3D9-F8C29644870D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D33-4575-B3D9-F8C2964487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D33-4575-B3D9-F8C29644870D}"/>
              </c:ext>
            </c:extLst>
          </c:dPt>
          <c:dPt>
            <c:idx val="4"/>
            <c:bubble3D val="0"/>
            <c:explosion val="1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D33-4575-B3D9-F8C29644870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'2024_Formación externa_PTXAS'!$A$25:$A$29</c:f>
              <c:strCache>
                <c:ptCount val="5"/>
                <c:pt idx="0">
                  <c:v>Biblioteca</c:v>
                </c:pt>
                <c:pt idx="1">
                  <c:v>Habilidades</c:v>
                </c:pt>
                <c:pt idx="2">
                  <c:v>Idiomas</c:v>
                </c:pt>
                <c:pt idx="3">
                  <c:v>Laboratorio</c:v>
                </c:pt>
                <c:pt idx="4">
                  <c:v>Xurídico procedimental</c:v>
                </c:pt>
              </c:strCache>
            </c:strRef>
          </c:cat>
          <c:val>
            <c:numRef>
              <c:f>'2024_Formación externa_PTXAS'!$C$25:$C$29</c:f>
              <c:numCache>
                <c:formatCode>General</c:formatCode>
                <c:ptCount val="5"/>
                <c:pt idx="0">
                  <c:v>11</c:v>
                </c:pt>
                <c:pt idx="1">
                  <c:v>24</c:v>
                </c:pt>
                <c:pt idx="2">
                  <c:v>9</c:v>
                </c:pt>
                <c:pt idx="3">
                  <c:v>28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33-4575-B3D9-F8C29644870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'2024_Formación externa_PTXAS'!$B$24</c15:sqref>
                        </c15:formulaRef>
                      </c:ext>
                    </c:extLst>
                    <c:strCache>
                      <c:ptCount val="1"/>
                      <c:pt idx="0">
                        <c:v>Nº horas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0D33-4575-B3D9-F8C29644870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0D33-4575-B3D9-F8C29644870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0D33-4575-B3D9-F8C29644870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2-0D33-4575-B3D9-F8C29644870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4-0D33-4575-B3D9-F8C29644870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'2024_Formación externa_PTXAS'!$A$25:$A$29</c15:sqref>
                        </c15:formulaRef>
                      </c:ext>
                    </c:extLst>
                    <c:strCache>
                      <c:ptCount val="5"/>
                      <c:pt idx="0">
                        <c:v>Biblioteca</c:v>
                      </c:pt>
                      <c:pt idx="1">
                        <c:v>Habilidades</c:v>
                      </c:pt>
                      <c:pt idx="2">
                        <c:v>Idiomas</c:v>
                      </c:pt>
                      <c:pt idx="3">
                        <c:v>Laboratorio</c:v>
                      </c:pt>
                      <c:pt idx="4">
                        <c:v>Xurídico procedimental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'2024_Formación externa_PTXAS'!$B$25:$B$29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343</c:v>
                      </c:pt>
                      <c:pt idx="1">
                        <c:v>817.09999999999991</c:v>
                      </c:pt>
                      <c:pt idx="2">
                        <c:v>495</c:v>
                      </c:pt>
                      <c:pt idx="3">
                        <c:v>624</c:v>
                      </c:pt>
                      <c:pt idx="4">
                        <c:v>197.8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0D33-4575-B3D9-F8C29644870D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888888888888884E-2"/>
          <c:y val="0.15729184893554973"/>
          <c:w val="0.86542629046369202"/>
          <c:h val="0.75474518810148727"/>
        </c:manualLayout>
      </c:layout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562-4638-9A9A-8459EB3064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562-4638-9A9A-8459EB30649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ANL!$B$9:$C$9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ANL!$B$16:$C$16</c:f>
              <c:numCache>
                <c:formatCode>General</c:formatCode>
                <c:ptCount val="2"/>
                <c:pt idx="0">
                  <c:v>25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62-4638-9A9A-8459EB3064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C2B-46A1-9893-EBFADAA9D56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C2B-46A1-9893-EBFADAA9D56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'Unidade de Igualdade'!$B$10:$C$10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'Unidade de Igualdade'!$B$42:$C$42</c:f>
              <c:numCache>
                <c:formatCode>General</c:formatCode>
                <c:ptCount val="2"/>
                <c:pt idx="0">
                  <c:v>127</c:v>
                </c:pt>
                <c:pt idx="1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2B-46A1-9893-EBFADAA9D5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888888888888884E-2"/>
          <c:y val="0.15729184893554973"/>
          <c:w val="0.86542629046369202"/>
          <c:h val="0.75474518810148727"/>
        </c:manualLayout>
      </c:layout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304-49DF-B80A-AF785A6630D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04-49DF-B80A-AF785A6630D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SPRL!$B$10:$C$10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SPRL!$B$24:$C$24</c:f>
              <c:numCache>
                <c:formatCode>General</c:formatCode>
                <c:ptCount val="2"/>
                <c:pt idx="0">
                  <c:v>81</c:v>
                </c:pt>
                <c:pt idx="1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4-49DF-B80A-AF785A6630D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104775</xdr:rowOff>
    </xdr:from>
    <xdr:to>
      <xdr:col>0</xdr:col>
      <xdr:colOff>3228976</xdr:colOff>
      <xdr:row>0</xdr:row>
      <xdr:rowOff>533401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C2BA1DC-1833-4BC6-8444-9750ABB4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04775"/>
          <a:ext cx="2638425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742950</xdr:colOff>
      <xdr:row>11</xdr:row>
      <xdr:rowOff>28575</xdr:rowOff>
    </xdr:from>
    <xdr:to>
      <xdr:col>11</xdr:col>
      <xdr:colOff>85725</xdr:colOff>
      <xdr:row>23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3B2251-74D6-4F81-BA50-103D2D3C7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771525</xdr:colOff>
      <xdr:row>25</xdr:row>
      <xdr:rowOff>66675</xdr:rowOff>
    </xdr:from>
    <xdr:to>
      <xdr:col>11</xdr:col>
      <xdr:colOff>123826</xdr:colOff>
      <xdr:row>37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F57D7AE-6C57-43A2-4EF5-6AA0A66E9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85725</xdr:rowOff>
    </xdr:from>
    <xdr:to>
      <xdr:col>1</xdr:col>
      <xdr:colOff>2143125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EB1B939-D2D8-4923-83E6-DA9BEAAF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85725"/>
          <a:ext cx="2895601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15</xdr:row>
      <xdr:rowOff>19050</xdr:rowOff>
    </xdr:from>
    <xdr:to>
      <xdr:col>11</xdr:col>
      <xdr:colOff>247650</xdr:colOff>
      <xdr:row>27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906107-BE3A-4A95-920F-1D2447985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85725</xdr:rowOff>
    </xdr:from>
    <xdr:to>
      <xdr:col>0</xdr:col>
      <xdr:colOff>2971800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C1C94CC-DEE2-4D2E-8462-4FFEBC31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2962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752475</xdr:colOff>
      <xdr:row>6</xdr:row>
      <xdr:rowOff>9525</xdr:rowOff>
    </xdr:from>
    <xdr:to>
      <xdr:col>10</xdr:col>
      <xdr:colOff>752475</xdr:colOff>
      <xdr:row>19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91171E-A2BC-4EB8-AC08-C7398D172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104775</xdr:rowOff>
    </xdr:from>
    <xdr:to>
      <xdr:col>1</xdr:col>
      <xdr:colOff>619125</xdr:colOff>
      <xdr:row>0</xdr:row>
      <xdr:rowOff>533401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5766706-1469-42FC-ACAD-21156BF02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2638425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</xdr:row>
      <xdr:rowOff>9525</xdr:rowOff>
    </xdr:from>
    <xdr:to>
      <xdr:col>12</xdr:col>
      <xdr:colOff>171450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D51111-EB74-490D-AFE3-D468A1FF7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752474</xdr:colOff>
      <xdr:row>20</xdr:row>
      <xdr:rowOff>190499</xdr:rowOff>
    </xdr:from>
    <xdr:to>
      <xdr:col>12</xdr:col>
      <xdr:colOff>95249</xdr:colOff>
      <xdr:row>35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CD04CF-B146-4469-B8DB-AFA7BECFE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85728</xdr:colOff>
      <xdr:row>0</xdr:row>
      <xdr:rowOff>114300</xdr:rowOff>
    </xdr:from>
    <xdr:to>
      <xdr:col>1</xdr:col>
      <xdr:colOff>266700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D9B9822-B1E8-4FF0-9D0D-B8619F6D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8" y="114300"/>
          <a:ext cx="280987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1428750</xdr:colOff>
      <xdr:row>18</xdr:row>
      <xdr:rowOff>28575</xdr:rowOff>
    </xdr:from>
    <xdr:to>
      <xdr:col>5</xdr:col>
      <xdr:colOff>9525</xdr:colOff>
      <xdr:row>33</xdr:row>
      <xdr:rowOff>52388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38332B-34D4-4F99-AA7A-10068B858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85724</xdr:rowOff>
    </xdr:from>
    <xdr:to>
      <xdr:col>0</xdr:col>
      <xdr:colOff>3219450</xdr:colOff>
      <xdr:row>0</xdr:row>
      <xdr:rowOff>590549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2BDEF28-A766-43AC-A693-69ECC0F84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85724"/>
          <a:ext cx="3143249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6</xdr:col>
      <xdr:colOff>542925</xdr:colOff>
      <xdr:row>58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7419C5-F97E-4CE7-BF4C-822FC33A6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123825</xdr:rowOff>
    </xdr:from>
    <xdr:to>
      <xdr:col>0</xdr:col>
      <xdr:colOff>3362325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8AC8535-0300-4544-A15A-E222BC16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23825"/>
          <a:ext cx="3314699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2524125</xdr:colOff>
      <xdr:row>25</xdr:row>
      <xdr:rowOff>19050</xdr:rowOff>
    </xdr:from>
    <xdr:to>
      <xdr:col>5</xdr:col>
      <xdr:colOff>47625</xdr:colOff>
      <xdr:row>40</xdr:row>
      <xdr:rowOff>42863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CF74A4-42AB-4609-A9F1-4B5412BC3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4\2024_PERSOAL\TRABALLO\2024_INNOV_EDUCATIVA.xlsx" TargetMode="External"/><Relationship Id="rId1" Type="http://schemas.openxmlformats.org/officeDocument/2006/relationships/externalLinkPath" Target="/Unidade%20de%20Estudos%20e%20Programas/DATOS/2024/2024_PERSOAL/TRABALLO/2024_INNOV_EDUCATIV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4\2024_PERSOAL\TRABALLO\2024_Cursos_Bubela_SIGMA_TRABALLO.xlsx" TargetMode="External"/><Relationship Id="rId1" Type="http://schemas.openxmlformats.org/officeDocument/2006/relationships/externalLinkPath" Target="/Unidade%20de%20Estudos%20e%20Programas/DATOS/2024/2024_PERSOAL/TRABALLO/2024_Cursos_Bubela_SIGMA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D_2024_TRABALLO"/>
      <sheetName val="PFPP_2024_TRABALLO"/>
      <sheetName val="2024_Formación PDI"/>
      <sheetName val="2024_Grupos_innovación_docente"/>
    </sheetNames>
    <sheetDataSet>
      <sheetData sheetId="0" refreshError="1"/>
      <sheetData sheetId="1" refreshError="1"/>
      <sheetData sheetId="2">
        <row r="9">
          <cell r="K9" t="str">
            <v>Nº participantes</v>
          </cell>
        </row>
        <row r="10">
          <cell r="J10" t="str">
            <v>Homes</v>
          </cell>
          <cell r="K10">
            <v>421</v>
          </cell>
        </row>
        <row r="11">
          <cell r="J11" t="str">
            <v>Mulleres</v>
          </cell>
          <cell r="K11">
            <v>613</v>
          </cell>
        </row>
      </sheetData>
      <sheetData sheetId="3">
        <row r="8">
          <cell r="B8" t="str">
            <v>HOMES</v>
          </cell>
          <cell r="C8" t="str">
            <v>MULLERES</v>
          </cell>
        </row>
        <row r="76">
          <cell r="B76">
            <v>269</v>
          </cell>
          <cell r="C76">
            <v>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sos_BUBELA"/>
      <sheetName val="Hoja1"/>
      <sheetName val="matrícula_BUBELA"/>
      <sheetName val="DINÁMICAS"/>
      <sheetName val="Unidade de Igualdade"/>
      <sheetName val="SPRL"/>
      <sheetName val="ANL"/>
      <sheetName val="cursos_SIGMA"/>
      <sheetName val="matrícula_SIGMA"/>
    </sheetNames>
    <sheetDataSet>
      <sheetData sheetId="0">
        <row r="1">
          <cell r="C1" t="str">
            <v>codigo</v>
          </cell>
          <cell r="D1" t="str">
            <v>nombre</v>
          </cell>
          <cell r="E1" t="str">
            <v>modalidad</v>
          </cell>
        </row>
        <row r="2">
          <cell r="C2" t="str">
            <v>24-2023</v>
          </cell>
          <cell r="D2" t="str">
            <v>ALMA Analytics</v>
          </cell>
          <cell r="E2" t="str">
            <v>Presencial</v>
          </cell>
        </row>
        <row r="3">
          <cell r="C3" t="str">
            <v>PFPPACR24</v>
          </cell>
          <cell r="D3" t="str">
            <v>Acreditacións: presentación de solicitudes no programa ACADEMIA</v>
          </cell>
          <cell r="E3" t="str">
            <v>Virtual síncrona</v>
          </cell>
        </row>
        <row r="4">
          <cell r="C4" t="str">
            <v>PFPPEX24</v>
          </cell>
          <cell r="D4" t="str">
            <v>Microsoft Excel para a docencia (Iniciación)</v>
          </cell>
          <cell r="E4" t="str">
            <v>Virtual síncrona</v>
          </cell>
        </row>
        <row r="5">
          <cell r="C5" t="str">
            <v>IFVX2024I23E2</v>
          </cell>
          <cell r="D5" t="str">
            <v>Novas leis para atallar as violencias machistas: medidas normativas do Pacto de Estado contra a Violencia de Xénero</v>
          </cell>
          <cell r="E5" t="str">
            <v>Virtual asíncrona</v>
          </cell>
        </row>
        <row r="6">
          <cell r="C6" t="str">
            <v>IFVX2024I21E3</v>
          </cell>
          <cell r="D6" t="str">
            <v xml:space="preserve">Inclusión da perspectiva de xénero na docencia universitaria </v>
          </cell>
          <cell r="E6" t="str">
            <v>Virtual asíncrona</v>
          </cell>
        </row>
        <row r="7">
          <cell r="C7" t="str">
            <v>IFVX2024I7E10</v>
          </cell>
          <cell r="D7" t="str">
            <v>A perspectiva de xénero na educación</v>
          </cell>
          <cell r="E7" t="str">
            <v>Virtual asíncrona</v>
          </cell>
        </row>
        <row r="8">
          <cell r="C8" t="str">
            <v>IFVX2024I10E7</v>
          </cell>
          <cell r="D8" t="str">
            <v>Dimensión de xénero nos proxectos I+D+I das TIC</v>
          </cell>
          <cell r="E8" t="str">
            <v>Virtual asíncrona</v>
          </cell>
        </row>
        <row r="9">
          <cell r="C9" t="str">
            <v>IFVX2024I13E7</v>
          </cell>
          <cell r="D9" t="str">
            <v>Pensar o amor no século XXI</v>
          </cell>
          <cell r="E9" t="str">
            <v>Virtual asíncrona</v>
          </cell>
        </row>
        <row r="10">
          <cell r="C10" t="str">
            <v>IFVX2024I18E5</v>
          </cell>
          <cell r="D10" t="str">
            <v>Deconstruir o discurso prehistórico dende o feminismo</v>
          </cell>
          <cell r="E10" t="str">
            <v>Virtual asíncrona</v>
          </cell>
        </row>
        <row r="11">
          <cell r="C11" t="str">
            <v>IFVX2024I20E3</v>
          </cell>
          <cell r="D11" t="str">
            <v xml:space="preserve">Machismo dixital. A manosfera   </v>
          </cell>
          <cell r="E11" t="str">
            <v>Virtual asíncrona</v>
          </cell>
        </row>
        <row r="12">
          <cell r="C12" t="str">
            <v>IFVX2024I3E10</v>
          </cell>
          <cell r="D12" t="str">
            <v>Educación afectivo-sexual</v>
          </cell>
          <cell r="E12" t="str">
            <v>Virtual asíncrona</v>
          </cell>
        </row>
        <row r="13">
          <cell r="C13" t="str">
            <v>IFVX2024I9E8</v>
          </cell>
          <cell r="D13" t="str">
            <v>O xénero e o sexo no século XXI</v>
          </cell>
          <cell r="E13" t="str">
            <v>Virtual asíncrona</v>
          </cell>
        </row>
        <row r="14">
          <cell r="C14" t="str">
            <v>IFVX2024I12E7</v>
          </cell>
          <cell r="D14" t="str">
            <v>A inclusión da perspectiva e a análise de xénero/sexo na investigación e a innovación</v>
          </cell>
          <cell r="E14" t="str">
            <v>Virtual asíncrona</v>
          </cell>
        </row>
        <row r="15">
          <cell r="C15" t="str">
            <v>IFVX2024I14E7</v>
          </cell>
          <cell r="D15" t="str">
            <v xml:space="preserve">Políticas públicas de igualdade </v>
          </cell>
          <cell r="E15" t="str">
            <v>Virtual asíncrona</v>
          </cell>
        </row>
        <row r="16">
          <cell r="C16" t="str">
            <v>IFVX2024I24E1</v>
          </cell>
          <cell r="D16" t="str">
            <v>Mulleres e Saúde</v>
          </cell>
          <cell r="E16" t="str">
            <v>Virtual asíncrona</v>
          </cell>
        </row>
        <row r="17">
          <cell r="C17" t="str">
            <v>IFVX2024I2E9</v>
          </cell>
          <cell r="D17" t="str">
            <v xml:space="preserve">Normativa básica de xénero  </v>
          </cell>
          <cell r="E17" t="str">
            <v>Virtual asíncrona</v>
          </cell>
        </row>
        <row r="18">
          <cell r="C18" t="str">
            <v>IFVX2024I4E10</v>
          </cell>
          <cell r="D18" t="str">
            <v xml:space="preserve">Economía de xénero    </v>
          </cell>
          <cell r="E18" t="str">
            <v>Virtual asíncrona</v>
          </cell>
        </row>
        <row r="19">
          <cell r="C19" t="str">
            <v>IFVX2024I8E10</v>
          </cell>
          <cell r="D19" t="str">
            <v>A sustentabilidade da vida no centro. Conciliación e corresponsabilidade</v>
          </cell>
          <cell r="E19" t="str">
            <v>Virtual asíncrona</v>
          </cell>
        </row>
        <row r="20">
          <cell r="C20" t="str">
            <v>IFVX2024I11E7</v>
          </cell>
          <cell r="D20" t="str">
            <v>Mulleres e ciencia</v>
          </cell>
          <cell r="E20" t="str">
            <v>Virtual asíncrona</v>
          </cell>
        </row>
        <row r="21">
          <cell r="C21" t="str">
            <v>IFVX2024I16E7</v>
          </cell>
          <cell r="D21" t="str">
            <v>Pornografía</v>
          </cell>
          <cell r="E21" t="str">
            <v>Virtual asíncrona</v>
          </cell>
        </row>
        <row r="22">
          <cell r="C22" t="str">
            <v>IFVX2024I19E6</v>
          </cell>
          <cell r="D22" t="str">
            <v>Intelixencia artificial e xénero</v>
          </cell>
          <cell r="E22" t="str">
            <v>Virtual asíncrona</v>
          </cell>
        </row>
        <row r="23">
          <cell r="C23" t="str">
            <v>IFVX2024I1E10</v>
          </cell>
          <cell r="D23" t="str">
            <v xml:space="preserve">Introdución á perspectiva de xénero </v>
          </cell>
          <cell r="E23" t="str">
            <v>Virtual asíncrona</v>
          </cell>
        </row>
        <row r="24">
          <cell r="C24" t="str">
            <v>IFVX2024I22E3</v>
          </cell>
          <cell r="D24" t="str">
            <v xml:space="preserve">Tres pensadoras na historia da teoría feminista   </v>
          </cell>
          <cell r="E24" t="str">
            <v>Virtual asíncrona</v>
          </cell>
        </row>
        <row r="25">
          <cell r="C25" t="str">
            <v>IFVX2024I5E10</v>
          </cell>
          <cell r="D25" t="str">
            <v>O acoso sexual e o acoso en función do sexo: Unha inxustiza invisible</v>
          </cell>
          <cell r="E25" t="str">
            <v>Virtual asíncrona</v>
          </cell>
        </row>
        <row r="26">
          <cell r="C26" t="str">
            <v>IFVX2024I6E8</v>
          </cell>
          <cell r="D26" t="str">
            <v>A comunicación e o xénero</v>
          </cell>
          <cell r="E26" t="str">
            <v>Virtual asíncrona</v>
          </cell>
        </row>
        <row r="27">
          <cell r="C27" t="str">
            <v>IFVX2024I15E7</v>
          </cell>
          <cell r="D27" t="str">
            <v>Novas masculinidades</v>
          </cell>
          <cell r="E27" t="str">
            <v>Virtual asíncrona</v>
          </cell>
        </row>
        <row r="28">
          <cell r="C28" t="str">
            <v>IFVX2024I17E7</v>
          </cell>
          <cell r="D28" t="str">
            <v xml:space="preserve">A prostitución no marco do capitalismo neoliberal  </v>
          </cell>
          <cell r="E28" t="str">
            <v>Virtual asíncrona</v>
          </cell>
        </row>
        <row r="29">
          <cell r="C29" t="str">
            <v>PFPPHAB24</v>
          </cell>
          <cell r="D29" t="str">
            <v>Habilidades para afrontar a nova docencia. A necesidade do autocoidado</v>
          </cell>
          <cell r="E29" t="str">
            <v>Virtual síncrona</v>
          </cell>
        </row>
        <row r="30">
          <cell r="C30" t="str">
            <v>PFPPACR241</v>
          </cell>
          <cell r="D30" t="str">
            <v>Acreditacións: Presentacións de solicitudes no programa ACADEMIA</v>
          </cell>
          <cell r="E30" t="str">
            <v>Virtual síncrona</v>
          </cell>
        </row>
        <row r="31">
          <cell r="C31" t="str">
            <v>PFPPIA24</v>
          </cell>
          <cell r="D31" t="str">
            <v>Introdución ao uso de intelixencias artificiais xenerativas na docencia e investigación universitaria</v>
          </cell>
          <cell r="E31" t="str">
            <v>Virtual asíncrona</v>
          </cell>
        </row>
        <row r="32">
          <cell r="C32" t="str">
            <v>PFPPM24</v>
          </cell>
          <cell r="D32" t="str">
            <v>Como aumentar a motivación do alumnado universitario</v>
          </cell>
          <cell r="E32" t="str">
            <v>Virtual (síncrona e asíncrona)</v>
          </cell>
        </row>
        <row r="33">
          <cell r="C33" t="str">
            <v>ANL47.090124</v>
          </cell>
          <cell r="D33" t="str">
            <v>Os  erros máis frecuentes na lingua galega</v>
          </cell>
          <cell r="E33" t="str">
            <v>Virtual asíncrona</v>
          </cell>
        </row>
        <row r="34">
          <cell r="C34" t="str">
            <v>ANL46.090124</v>
          </cell>
          <cell r="D34" t="str">
            <v>A calidade lingüística no teu TFG ou TFM</v>
          </cell>
          <cell r="E34" t="str">
            <v>Virtual asíncrona</v>
          </cell>
        </row>
        <row r="35">
          <cell r="C35" t="str">
            <v>ANL00032.090124</v>
          </cell>
          <cell r="D35" t="str">
            <v>Escribir en internet</v>
          </cell>
          <cell r="E35" t="str">
            <v>Virtual asíncrona</v>
          </cell>
        </row>
        <row r="36">
          <cell r="C36" t="str">
            <v>PFPPEXC24</v>
          </cell>
          <cell r="D36" t="str">
            <v>Microsoft Excel para a docencia (Avanzado)</v>
          </cell>
          <cell r="E36" t="str">
            <v>Virtual síncrona</v>
          </cell>
        </row>
        <row r="37">
          <cell r="C37" t="str">
            <v>ANL48.090124</v>
          </cell>
          <cell r="D37" t="str">
            <v>Curso de iniciación á lingua galega</v>
          </cell>
          <cell r="E37" t="str">
            <v>Virtual síncrona</v>
          </cell>
        </row>
        <row r="38">
          <cell r="C38" t="str">
            <v>PFPPXEST24</v>
          </cell>
          <cell r="D38" t="str">
            <v>Prevención e xestión do estrés</v>
          </cell>
          <cell r="E38" t="str">
            <v>Virtual síncrona</v>
          </cell>
        </row>
        <row r="39">
          <cell r="C39" t="str">
            <v>ANL00044.090124</v>
          </cell>
          <cell r="D39" t="str">
            <v>Avanza co galego</v>
          </cell>
          <cell r="E39" t="str">
            <v>Virtual asíncrona</v>
          </cell>
        </row>
        <row r="40">
          <cell r="C40" t="str">
            <v>PFPPPOD24</v>
          </cell>
          <cell r="D40" t="str">
            <v xml:space="preserve">Deseño e creación de podcast educativos </v>
          </cell>
          <cell r="E40" t="str">
            <v>Virtual asíncrona</v>
          </cell>
        </row>
        <row r="41">
          <cell r="C41" t="str">
            <v>ANL00016.090124</v>
          </cell>
          <cell r="D41" t="str">
            <v>Curso de linguaxe administrativa e xurídica</v>
          </cell>
          <cell r="E41" t="str">
            <v>Virtual asíncrona</v>
          </cell>
        </row>
        <row r="42">
          <cell r="C42" t="str">
            <v>PFPPACCE24</v>
          </cell>
          <cell r="D42" t="str">
            <v>Elaboración de materiais educativos accesibles para unha educación inclusiva. Introdución</v>
          </cell>
          <cell r="E42" t="str">
            <v>Virtual síncrona</v>
          </cell>
        </row>
        <row r="43">
          <cell r="C43" t="str">
            <v>TRANSFER4FUTURE</v>
          </cell>
          <cell r="D43" t="str">
            <v>TRANSFER4FUTURE - Píldoras sobre transferencia de coñecemento</v>
          </cell>
          <cell r="E43" t="str">
            <v>Virtual síncrona</v>
          </cell>
        </row>
        <row r="44">
          <cell r="C44" t="str">
            <v>EXPFUECD02</v>
          </cell>
          <cell r="D44" t="str">
            <v>Obradoiro Elaboración e Xestión de Proxectos financiados pola UE no contexto dixital (2ª edición)</v>
          </cell>
          <cell r="E44" t="str">
            <v>Virtual síncrona</v>
          </cell>
        </row>
        <row r="45">
          <cell r="C45" t="str">
            <v>PFPPGE24</v>
          </cell>
          <cell r="D45" t="str">
            <v>Crea recursos dixitais interactivos con Genially</v>
          </cell>
          <cell r="E45" t="str">
            <v>Virtual síncrona</v>
          </cell>
        </row>
        <row r="46">
          <cell r="C46" t="str">
            <v>PFPPTIT24</v>
          </cell>
          <cell r="D46" t="str">
            <v>Titoría académica e avaliación: sentido, usos e aplicacións</v>
          </cell>
          <cell r="E46" t="str">
            <v>Virtual (síncrona e asíncrona)</v>
          </cell>
        </row>
        <row r="47">
          <cell r="C47" t="str">
            <v>01-2024</v>
          </cell>
          <cell r="D47" t="str">
            <v>Creación de infografías e deseños vectoriais</v>
          </cell>
          <cell r="E47" t="str">
            <v>Virtual asíncrona</v>
          </cell>
        </row>
        <row r="48">
          <cell r="C48" t="str">
            <v>PFPPCIDE24</v>
          </cell>
          <cell r="D48" t="str">
            <v>Creación de infografías e deseños vectoriais</v>
          </cell>
          <cell r="E48" t="str">
            <v>Virtual asíncrona</v>
          </cell>
        </row>
        <row r="49">
          <cell r="C49" t="str">
            <v>PFPP36524</v>
          </cell>
          <cell r="D49" t="str">
            <v>Office 365 básico. Outra forma de traballar</v>
          </cell>
          <cell r="E49" t="str">
            <v>Virtual síncrona</v>
          </cell>
        </row>
        <row r="50">
          <cell r="C50" t="str">
            <v>ACS20241</v>
          </cell>
          <cell r="D50" t="str">
            <v>E ti, sabes como actuar ante o acoso sexual e o acoso por razón de sexo?</v>
          </cell>
          <cell r="E50" t="str">
            <v>Virtual síncrona</v>
          </cell>
        </row>
        <row r="51">
          <cell r="C51" t="str">
            <v>PFPP24APS</v>
          </cell>
          <cell r="D51" t="str">
            <v>Introdución á Aprendizaxe-Servizo no ensino superior</v>
          </cell>
          <cell r="E51" t="str">
            <v>Mixta (Presencial e virtual)</v>
          </cell>
        </row>
        <row r="52">
          <cell r="C52" t="str">
            <v>SPRLAVI2400101</v>
          </cell>
          <cell r="D52" t="str">
            <v>Desfibrilación externa semiautomática (DESA) - Vigo mañá</v>
          </cell>
          <cell r="E52" t="str">
            <v>Presencial</v>
          </cell>
        </row>
        <row r="53">
          <cell r="C53" t="str">
            <v>PFPPACAV24</v>
          </cell>
          <cell r="D53" t="str">
            <v>Elaboración de materiais educativos accesibles para unha educación inclusiva. Avanzado</v>
          </cell>
          <cell r="E53" t="str">
            <v>Virtual síncrona</v>
          </cell>
        </row>
        <row r="54">
          <cell r="C54" t="str">
            <v>SPRLAVI2400201</v>
          </cell>
          <cell r="D54" t="str">
            <v>Primeiros auxilios (Vigo-mañá)</v>
          </cell>
          <cell r="E54" t="str">
            <v>Presencial</v>
          </cell>
        </row>
        <row r="55">
          <cell r="C55" t="str">
            <v>SPRLAPO2400102</v>
          </cell>
          <cell r="D55" t="str">
            <v>Desfibrilación externa semiautomática (DESA) - Pontevedra tarde</v>
          </cell>
          <cell r="E55" t="str">
            <v>Presencial</v>
          </cell>
        </row>
        <row r="56">
          <cell r="C56" t="str">
            <v>SPRLAOU2400103</v>
          </cell>
          <cell r="D56" t="str">
            <v>Desfibrilación externa semiautomática (DESA) - Ourense tarde</v>
          </cell>
          <cell r="E56" t="str">
            <v>Presencial</v>
          </cell>
        </row>
        <row r="57">
          <cell r="C57" t="str">
            <v>VM20241</v>
          </cell>
          <cell r="D57" t="str">
            <v>A universidade, espazo libre de violencias machistas?</v>
          </cell>
          <cell r="E57" t="str">
            <v>Virtual síncrona</v>
          </cell>
        </row>
        <row r="58">
          <cell r="C58" t="str">
            <v>TRENDS 2024</v>
          </cell>
          <cell r="D58" t="str">
            <v>12th International Workshop on Long-Term Changes and Trends in the Atmosphere</v>
          </cell>
          <cell r="E58" t="str">
            <v>Mixta (Presencial e virtual)</v>
          </cell>
        </row>
        <row r="59">
          <cell r="C59" t="str">
            <v>PFPPCIRC24</v>
          </cell>
          <cell r="D59" t="str">
            <v>Análise estatística con RCommander</v>
          </cell>
          <cell r="E59" t="str">
            <v>Virtual asíncrona</v>
          </cell>
        </row>
        <row r="60">
          <cell r="C60" t="str">
            <v>PFPPCISC24</v>
          </cell>
          <cell r="D60" t="str">
            <v>Publicacións dixitais profesionais: deseño, autoedición, maquetación e diagramación con Scribus</v>
          </cell>
          <cell r="E60" t="str">
            <v>Virtual asíncrona</v>
          </cell>
        </row>
        <row r="61">
          <cell r="C61" t="str">
            <v>SPRLAVI2400202</v>
          </cell>
          <cell r="D61" t="str">
            <v>Primeiros auxilios (Vigo cidade- mañá)</v>
          </cell>
          <cell r="E61" t="str">
            <v>Presencial</v>
          </cell>
        </row>
        <row r="62">
          <cell r="C62" t="str">
            <v>SPRLAPO2400203</v>
          </cell>
          <cell r="D62" t="str">
            <v>Primeiros auxilios (Pontevedra- mañá)</v>
          </cell>
          <cell r="E62" t="str">
            <v>Presencial</v>
          </cell>
        </row>
        <row r="63">
          <cell r="C63" t="str">
            <v>SPRLAVI2400104</v>
          </cell>
          <cell r="D63" t="str">
            <v>Desfibrilación externa semiautomática (DESA) - Vigo tarde</v>
          </cell>
          <cell r="E63" t="str">
            <v>Presencial</v>
          </cell>
        </row>
        <row r="64">
          <cell r="C64" t="str">
            <v>ACS20242</v>
          </cell>
          <cell r="D64" t="str">
            <v>E ti, sabes como actuar ante o acoso sexual e o acoso por razón de sexo?</v>
          </cell>
          <cell r="E64" t="str">
            <v>Virtual síncrona</v>
          </cell>
        </row>
        <row r="65">
          <cell r="C65" t="str">
            <v>PFPPWO24</v>
          </cell>
          <cell r="D65" t="str">
            <v>Wooclap: dinamiza as túas clases e fomenta a participación do alumnado</v>
          </cell>
          <cell r="E65" t="str">
            <v>Virtual (síncrona e asíncrona)</v>
          </cell>
        </row>
        <row r="66">
          <cell r="C66" t="str">
            <v>SPRLAVI2400204</v>
          </cell>
          <cell r="D66" t="str">
            <v>Primeiros auxilios (Vigo mañá)</v>
          </cell>
          <cell r="E66" t="str">
            <v>Presencial</v>
          </cell>
        </row>
        <row r="67">
          <cell r="C67" t="str">
            <v>SPRLAVI2400205</v>
          </cell>
          <cell r="D67" t="str">
            <v>Primeiros auxilios (Vigo tarde)</v>
          </cell>
          <cell r="E67" t="str">
            <v>Presencial</v>
          </cell>
        </row>
        <row r="68">
          <cell r="C68" t="str">
            <v>SPRLAPO2400105</v>
          </cell>
          <cell r="D68" t="str">
            <v>Desfibrilación externa semiautomática (DESA) - Pontevedra mañá</v>
          </cell>
          <cell r="E68" t="str">
            <v>Presencial</v>
          </cell>
        </row>
        <row r="69">
          <cell r="C69" t="str">
            <v>SPRLAOU2400206</v>
          </cell>
          <cell r="D69" t="str">
            <v>Primeiros auxilios (Ourense mañá)</v>
          </cell>
          <cell r="E69" t="str">
            <v>Presencial</v>
          </cell>
        </row>
        <row r="70">
          <cell r="C70" t="str">
            <v>SPRLAOU2400207</v>
          </cell>
          <cell r="D70" t="str">
            <v>Primeiros auxilios (Ourense tarde)</v>
          </cell>
          <cell r="E70" t="str">
            <v>Presencial</v>
          </cell>
        </row>
        <row r="71">
          <cell r="C71" t="str">
            <v>SPRLAVI2400106</v>
          </cell>
          <cell r="D71" t="str">
            <v>Desfibrilación externa semiautomática (DESA) - Vigo mañá</v>
          </cell>
          <cell r="E71" t="str">
            <v>Presencial</v>
          </cell>
        </row>
        <row r="72">
          <cell r="C72" t="str">
            <v>REDERAS 2024</v>
          </cell>
          <cell r="D72" t="str">
            <v>II Encuentro de profesionales de la comunicación en RRSS de las universidades españolas</v>
          </cell>
          <cell r="E72" t="str">
            <v>Presencial</v>
          </cell>
        </row>
        <row r="73">
          <cell r="C73" t="str">
            <v>PFPPTD24</v>
          </cell>
          <cell r="D73" t="str">
            <v>Tecnoloxías dixitais para fomentar a autorregulación da aprendizaxe</v>
          </cell>
          <cell r="E73" t="str">
            <v>Virtual (síncrona e asíncrona)</v>
          </cell>
        </row>
        <row r="74">
          <cell r="C74" t="str">
            <v>VM20242</v>
          </cell>
          <cell r="D74" t="str">
            <v>A universidade, espazo libre de violencias machistas?</v>
          </cell>
          <cell r="E74" t="str">
            <v>Virtual síncrona</v>
          </cell>
        </row>
        <row r="75">
          <cell r="C75" t="str">
            <v>SPRLAOU2400107</v>
          </cell>
          <cell r="D75" t="str">
            <v>Desfibrilación externa semiautomática (DESA) - Ourense mañá</v>
          </cell>
          <cell r="E75" t="str">
            <v>Presencial</v>
          </cell>
        </row>
        <row r="76">
          <cell r="C76" t="str">
            <v>02-2024</v>
          </cell>
          <cell r="D76" t="str">
            <v>Microsoft 365 básico: Unha nova forma de traballar (1ª edición)</v>
          </cell>
          <cell r="E76" t="str">
            <v>Presencial</v>
          </cell>
        </row>
        <row r="77">
          <cell r="C77" t="str">
            <v>PFPPH524</v>
          </cell>
          <cell r="D77" t="str">
            <v>Actividades interactivas en Moodle empregando H5P</v>
          </cell>
          <cell r="E77" t="str">
            <v>Virtual (síncrona e asíncrona)</v>
          </cell>
        </row>
        <row r="78">
          <cell r="C78" t="str">
            <v>PFPPIA241</v>
          </cell>
          <cell r="D78" t="str">
            <v>Introdución ao uso de intelixencia artificial xenerativas na docencia e investigación universitaria</v>
          </cell>
          <cell r="E78" t="str">
            <v>Virtual síncrona</v>
          </cell>
        </row>
        <row r="79">
          <cell r="C79" t="str">
            <v>PFPPEM24</v>
          </cell>
          <cell r="D79" t="str">
            <v>Estratexias metodolóxicas para mellorar a docencia en materias universitarias incorporando nelas actividades para fomentar que o estudantado faga un uso ético, creativo e crítico da IA xenerativa</v>
          </cell>
          <cell r="E79" t="str">
            <v>Virtual (síncrona e asíncrona)</v>
          </cell>
        </row>
        <row r="80">
          <cell r="C80" t="str">
            <v>SPRLAVI2400108</v>
          </cell>
          <cell r="D80" t="str">
            <v>Desfibrilación externa semiautomática (DESA) - Vigo mañá</v>
          </cell>
          <cell r="E80" t="str">
            <v>Presencial</v>
          </cell>
        </row>
        <row r="81">
          <cell r="C81" t="str">
            <v>ARMC24</v>
          </cell>
          <cell r="D81" t="str">
            <v>Metodoloxías creativas para o desenvolvemento de proxectos (Campus de Vigo)</v>
          </cell>
          <cell r="E81" t="str">
            <v>Mixta (Presencial e virtual)</v>
          </cell>
        </row>
        <row r="82">
          <cell r="C82" t="str">
            <v>PFPPESTRT24</v>
          </cell>
          <cell r="D82" t="str">
            <v>Fomento das estratexias transversais para o emprendemento</v>
          </cell>
          <cell r="E82" t="str">
            <v>Mixta (Presencial e virtual)</v>
          </cell>
        </row>
        <row r="83">
          <cell r="C83" t="str">
            <v>ACS20243</v>
          </cell>
          <cell r="D83" t="str">
            <v>E ti, sabes como actuar ante o acoso sexual e o acoso por razón de sexo?</v>
          </cell>
          <cell r="E83" t="str">
            <v>Virtual síncrona</v>
          </cell>
        </row>
        <row r="84">
          <cell r="C84" t="str">
            <v>PFPPGE241</v>
          </cell>
          <cell r="D84" t="str">
            <v>Crea recursos dixitais interactivos con Genially</v>
          </cell>
          <cell r="E84" t="str">
            <v>Virtual síncrona</v>
          </cell>
        </row>
        <row r="85">
          <cell r="C85" t="str">
            <v>PFPPXESTI24VI</v>
          </cell>
          <cell r="D85" t="str">
            <v>Xestión de prácticas académicas externas: ferramentas e normativas (Campus de Vigo)</v>
          </cell>
          <cell r="E85" t="str">
            <v>Mixta (Presencial e virtual)</v>
          </cell>
        </row>
        <row r="86">
          <cell r="C86" t="str">
            <v>PFPPXESTI24OUR</v>
          </cell>
          <cell r="D86" t="str">
            <v>Xestión de prácticas académicas externas: ferramentas e normativas (Campus de Ourense)</v>
          </cell>
          <cell r="E86" t="str">
            <v>Mixta (Presencial e virtual)</v>
          </cell>
        </row>
        <row r="87">
          <cell r="C87" t="str">
            <v>PFPPPOD241</v>
          </cell>
          <cell r="D87" t="str">
            <v xml:space="preserve">Deseño e creación de podcast educativos </v>
          </cell>
          <cell r="E87" t="str">
            <v>Virtual asíncrona</v>
          </cell>
        </row>
        <row r="88">
          <cell r="C88" t="str">
            <v>ICAME45</v>
          </cell>
          <cell r="D88" t="str">
            <v>45th ICAME Conference</v>
          </cell>
          <cell r="E88" t="str">
            <v>Presencial</v>
          </cell>
        </row>
        <row r="89">
          <cell r="C89" t="str">
            <v>AUEED2</v>
          </cell>
          <cell r="D89" t="str">
            <v>A Unión Europea da era dixital: unha alternativa para os investigadores mozos (2ª edición)</v>
          </cell>
          <cell r="E89" t="str">
            <v>Virtual síncrona</v>
          </cell>
        </row>
        <row r="90">
          <cell r="C90" t="str">
            <v>PFPPTEM24</v>
          </cell>
          <cell r="D90" t="str">
            <v>Técnicas metodolóxicas e instrumentos de avaliación. Como incorporalos en MOOVI</v>
          </cell>
          <cell r="E90" t="str">
            <v>Mixta (Presencial e virtual)</v>
          </cell>
        </row>
        <row r="91">
          <cell r="C91" t="str">
            <v>INV00227 TCKT</v>
          </cell>
          <cell r="D91" t="str">
            <v>Additional Tickets for ACM IH&amp;MMSec 2024</v>
          </cell>
          <cell r="E91" t="str">
            <v>Presencial</v>
          </cell>
        </row>
        <row r="92">
          <cell r="C92" t="str">
            <v>INV00227</v>
          </cell>
          <cell r="D92" t="str">
            <v>12th ACM Workshop on Information Hiding and Multimedia Security  (IH&amp;MMSec 2024)</v>
          </cell>
          <cell r="E92" t="str">
            <v>Presencial</v>
          </cell>
        </row>
        <row r="93">
          <cell r="C93" t="str">
            <v>05-2024</v>
          </cell>
          <cell r="D93" t="str">
            <v>Xestión do módulo de traballo de fin de estudos de SIGMA</v>
          </cell>
          <cell r="E93" t="str">
            <v>Presencial</v>
          </cell>
        </row>
        <row r="94">
          <cell r="C94" t="str">
            <v>VM20243</v>
          </cell>
          <cell r="D94" t="str">
            <v>A universidade, espazo libre de violencias machistas?</v>
          </cell>
          <cell r="E94" t="str">
            <v>Virtual síncrona</v>
          </cell>
        </row>
        <row r="95">
          <cell r="C95" t="str">
            <v>VALP6</v>
          </cell>
          <cell r="D95" t="str">
            <v>VALP6 Conference (6th Variation and Language Processing Conference)</v>
          </cell>
          <cell r="E95" t="str">
            <v>Presencial</v>
          </cell>
        </row>
        <row r="96">
          <cell r="C96" t="str">
            <v>3dgeoinfo</v>
          </cell>
          <cell r="D96" t="str">
            <v>3D GeoInfo conference and EG-ICE workshop 2024</v>
          </cell>
          <cell r="E96" t="str">
            <v>Presencial</v>
          </cell>
        </row>
        <row r="97">
          <cell r="C97" t="str">
            <v>PFPPTEC24</v>
          </cell>
          <cell r="D97" t="str">
            <v xml:space="preserve">Técnicas de desenvolvemento intelectual </v>
          </cell>
          <cell r="E97" t="str">
            <v>Virtual asíncrona</v>
          </cell>
        </row>
        <row r="98">
          <cell r="C98" t="str">
            <v>PFPPH5241</v>
          </cell>
          <cell r="D98" t="str">
            <v>Actividades interactivas en Moodle empregando H5P</v>
          </cell>
          <cell r="E98" t="str">
            <v>Virtual (síncrona e asíncrona)</v>
          </cell>
        </row>
        <row r="99">
          <cell r="C99" t="str">
            <v>PFPPXESTI24PO</v>
          </cell>
          <cell r="D99" t="str">
            <v>Xestión de prácticas académicas externas: ferramentas e normativas (Modalidade virtual)</v>
          </cell>
          <cell r="E99" t="str">
            <v>Virtual síncrona</v>
          </cell>
        </row>
        <row r="100">
          <cell r="C100" t="str">
            <v>03-2024</v>
          </cell>
          <cell r="D100" t="str">
            <v>Xestión de prácticas académicas externas: ferramentas e normativas</v>
          </cell>
          <cell r="E100" t="str">
            <v>Virtual asíncrona</v>
          </cell>
        </row>
        <row r="101">
          <cell r="C101" t="str">
            <v>PFPPVI24</v>
          </cell>
          <cell r="D101" t="str">
            <v>Edición de vídeo e son dixital para a web</v>
          </cell>
          <cell r="E101" t="str">
            <v>Virtual síncrona</v>
          </cell>
        </row>
        <row r="102">
          <cell r="C102" t="str">
            <v>GIC2</v>
          </cell>
          <cell r="D102" t="str">
            <v>2nd Gibraltar International Conference (GIC2)</v>
          </cell>
          <cell r="E102" t="str">
            <v>Presencial</v>
          </cell>
        </row>
        <row r="103">
          <cell r="C103" t="str">
            <v>PFPPWO241</v>
          </cell>
          <cell r="D103" t="str">
            <v>Wooclap: dinamiza as túas clases e fomenta a participación do alumnado</v>
          </cell>
          <cell r="E103" t="str">
            <v>Virtual síncrona</v>
          </cell>
        </row>
        <row r="104">
          <cell r="C104" t="str">
            <v>PFPPCAIAOU24</v>
          </cell>
          <cell r="D104" t="str">
            <v>Métodos e recursos para a aplicación da Intelixencia Artificial á docencia e investigación (Campus de Ourense)</v>
          </cell>
          <cell r="E104" t="str">
            <v>Presencial</v>
          </cell>
        </row>
        <row r="105">
          <cell r="C105" t="str">
            <v>PFPPXES24PO</v>
          </cell>
          <cell r="D105" t="str">
            <v>Xestión do módulo de traballo de fin de estudos de SIGMA (Campus de Pontevedra)</v>
          </cell>
          <cell r="E105" t="str">
            <v>Presencial</v>
          </cell>
        </row>
        <row r="106">
          <cell r="C106" t="str">
            <v>PFPPGA24</v>
          </cell>
          <cell r="D106" t="str">
            <v>Gamificación e Escape Rooms Educativos</v>
          </cell>
          <cell r="E106" t="str">
            <v>Presencial</v>
          </cell>
        </row>
        <row r="107">
          <cell r="C107" t="str">
            <v>PFPPXES24VI</v>
          </cell>
          <cell r="D107" t="str">
            <v>Xestión do módulo de traballo de fin de estudos de SIGMA (campus de Vigo)</v>
          </cell>
          <cell r="E107" t="str">
            <v>Presencial</v>
          </cell>
        </row>
        <row r="108">
          <cell r="C108" t="str">
            <v>PFPPXES24OU</v>
          </cell>
          <cell r="D108" t="str">
            <v>Xestión do módulo de traballo de fin de estudos de SIGMA (Campus de Ourense)</v>
          </cell>
          <cell r="E108" t="str">
            <v>Presencial</v>
          </cell>
        </row>
        <row r="109">
          <cell r="C109" t="str">
            <v>ECOBAS01</v>
          </cell>
          <cell r="D109" t="str">
            <v>Intervention and Policy Evaluation: Riding the DiD revolution</v>
          </cell>
          <cell r="E109" t="str">
            <v>Presencial</v>
          </cell>
        </row>
        <row r="110">
          <cell r="C110" t="str">
            <v>Qcrypt2024</v>
          </cell>
          <cell r="D110" t="str">
            <v>Qcrypt 2024</v>
          </cell>
          <cell r="E110" t="str">
            <v>Presencial</v>
          </cell>
        </row>
        <row r="111">
          <cell r="C111" t="str">
            <v>SPRLAVI2400401</v>
          </cell>
          <cell r="D111" t="str">
            <v>Loita contra incendios (Vigo-tarde)</v>
          </cell>
          <cell r="E111" t="str">
            <v>Presencial</v>
          </cell>
        </row>
        <row r="112">
          <cell r="C112" t="str">
            <v>SPRLAVI2400301</v>
          </cell>
          <cell r="D112" t="str">
            <v>Alarma e evacuación (Vigo-tarde)</v>
          </cell>
          <cell r="E112" t="str">
            <v>Presencial</v>
          </cell>
        </row>
        <row r="113">
          <cell r="C113" t="str">
            <v>SPRLAVI2400402</v>
          </cell>
          <cell r="D113" t="str">
            <v>Loita contra incendios (Vigo-mañá)</v>
          </cell>
          <cell r="E113" t="str">
            <v>Presencial</v>
          </cell>
        </row>
        <row r="114">
          <cell r="C114" t="str">
            <v>SPRLAVI2400302</v>
          </cell>
          <cell r="D114" t="str">
            <v>Alarma e evacuación (Vigo-mañá)</v>
          </cell>
          <cell r="E114" t="str">
            <v>Presencial</v>
          </cell>
        </row>
        <row r="115">
          <cell r="C115" t="str">
            <v>PFPPKAL24</v>
          </cell>
          <cell r="D115" t="str">
            <v>O sistema de vídeo Kaltura na actividade docente</v>
          </cell>
          <cell r="E115" t="str">
            <v>Virtual (síncrona e asíncrona)</v>
          </cell>
        </row>
        <row r="116">
          <cell r="C116" t="str">
            <v>SPRLAVI2400403</v>
          </cell>
          <cell r="D116" t="str">
            <v>Loita contra incendios (Vigo-tarde)</v>
          </cell>
          <cell r="E116" t="str">
            <v>Presencial</v>
          </cell>
        </row>
        <row r="117">
          <cell r="C117" t="str">
            <v>SPRLAVI2400303</v>
          </cell>
          <cell r="D117" t="str">
            <v>Alarma e evacuación (Vigo-tarde)</v>
          </cell>
          <cell r="E117" t="str">
            <v>Presencial</v>
          </cell>
        </row>
        <row r="118">
          <cell r="C118" t="str">
            <v>SPRLAVI2400404</v>
          </cell>
          <cell r="D118" t="str">
            <v>Loita contra incendios (Vigo-mañá)</v>
          </cell>
          <cell r="E118" t="str">
            <v>Presencial</v>
          </cell>
        </row>
        <row r="119">
          <cell r="C119" t="str">
            <v>SPRLAVI2400304</v>
          </cell>
          <cell r="D119" t="str">
            <v>Alarma e evacuación (Vigo-mañá)</v>
          </cell>
          <cell r="E119" t="str">
            <v>Presencial</v>
          </cell>
        </row>
        <row r="120">
          <cell r="C120" t="str">
            <v>10-2024</v>
          </cell>
          <cell r="D120" t="str">
            <v>Creación e tratamento de imaxes e fotografías con GIMP - 2ª Edición</v>
          </cell>
          <cell r="E120" t="str">
            <v>Virtual asíncrona</v>
          </cell>
        </row>
        <row r="121">
          <cell r="C121" t="str">
            <v>09-2024</v>
          </cell>
          <cell r="D121" t="str">
            <v>Trucos e boas prácticas na elaboración de documentos dixitais - 2ª Edición</v>
          </cell>
          <cell r="E121" t="str">
            <v>Virtual asíncrona</v>
          </cell>
        </row>
        <row r="122">
          <cell r="C122" t="str">
            <v>PFPPR24</v>
          </cell>
          <cell r="D122" t="str">
            <v>Introdución á estatística co programa R</v>
          </cell>
          <cell r="E122" t="str">
            <v>Virtual asíncrona</v>
          </cell>
        </row>
        <row r="123">
          <cell r="C123" t="str">
            <v>PFPPCITRU24</v>
          </cell>
          <cell r="D123" t="str">
            <v>Trucos e boas prácticas na elaboración de documentos dixitais</v>
          </cell>
          <cell r="E123" t="str">
            <v>Virtual asíncrona</v>
          </cell>
        </row>
        <row r="124">
          <cell r="C124" t="str">
            <v>PFPPCIGI242</v>
          </cell>
          <cell r="D124" t="str">
            <v>Creación e tratamento de imaxes e fotografías con GIMP</v>
          </cell>
          <cell r="E124" t="str">
            <v>Virtual síncrona</v>
          </cell>
        </row>
        <row r="125">
          <cell r="C125" t="str">
            <v>06-2024</v>
          </cell>
          <cell r="D125" t="str">
            <v>EQUIDADE E EFICIENCIA NA CONTORNA LABORAL. Recursos para a transversalización da perspectiva de xénero na xestión e os servizos. (Ourense-1ª edición)</v>
          </cell>
          <cell r="E125" t="str">
            <v>Presencial</v>
          </cell>
        </row>
        <row r="126">
          <cell r="C126" t="str">
            <v>ACS20244</v>
          </cell>
          <cell r="D126" t="str">
            <v>E ti, sabes como actuar ante o acoso sexual e o acoso por razón de sexo?</v>
          </cell>
          <cell r="E126" t="str">
            <v>Virtual síncrona</v>
          </cell>
        </row>
        <row r="127">
          <cell r="C127" t="str">
            <v>IFVX2024I13E8</v>
          </cell>
          <cell r="D127" t="str">
            <v>Pensar o amor no século XXI</v>
          </cell>
          <cell r="E127" t="str">
            <v>Virtual asíncrona</v>
          </cell>
        </row>
        <row r="128">
          <cell r="C128" t="str">
            <v>IFVX2024I6E9</v>
          </cell>
          <cell r="D128" t="str">
            <v>A comunicación e o xénero</v>
          </cell>
          <cell r="E128" t="str">
            <v>Virtual asíncrona</v>
          </cell>
        </row>
        <row r="129">
          <cell r="C129" t="str">
            <v>IFVX2024I8E11</v>
          </cell>
          <cell r="D129" t="str">
            <v xml:space="preserve">A sustentabilidade da vida no centro. Conciliación e corresponsabilidade </v>
          </cell>
          <cell r="E129" t="str">
            <v>Virtual asíncrona</v>
          </cell>
        </row>
        <row r="130">
          <cell r="C130" t="str">
            <v>IFVX2024I3E11</v>
          </cell>
          <cell r="D130" t="str">
            <v>Educación afectivo-sexual</v>
          </cell>
          <cell r="E130" t="str">
            <v>Virtual asíncrona</v>
          </cell>
        </row>
        <row r="131">
          <cell r="C131" t="str">
            <v>IFVX2024I20E4</v>
          </cell>
          <cell r="D131" t="str">
            <v xml:space="preserve">Machismo dixital. A manosfera   </v>
          </cell>
          <cell r="E131" t="str">
            <v>Virtual asíncrona</v>
          </cell>
        </row>
        <row r="132">
          <cell r="C132" t="str">
            <v>IFVX2024I23E3</v>
          </cell>
          <cell r="D132" t="str">
            <v>Novas leis para atallar as violencias machistas: medidas normativas do Pacto de Estado contra a Violencia de Xénero</v>
          </cell>
          <cell r="E132" t="str">
            <v>Virtual asíncrona</v>
          </cell>
        </row>
        <row r="133">
          <cell r="C133" t="str">
            <v>IFVX2024I9E9</v>
          </cell>
          <cell r="D133" t="str">
            <v>O xénero e o sexo no século XXI</v>
          </cell>
          <cell r="E133" t="str">
            <v>Virtual asíncrona</v>
          </cell>
        </row>
        <row r="134">
          <cell r="C134" t="str">
            <v>IFVX2024I22E4</v>
          </cell>
          <cell r="D134" t="str">
            <v xml:space="preserve">Tres pensadoras na historia da teoría feminista   </v>
          </cell>
          <cell r="E134" t="str">
            <v>Virtual asíncrona</v>
          </cell>
        </row>
        <row r="135">
          <cell r="C135" t="str">
            <v>IFVX2024I17E8</v>
          </cell>
          <cell r="D135" t="str">
            <v xml:space="preserve">A prostitución no marco do capitalismo neoliberal </v>
          </cell>
          <cell r="E135" t="str">
            <v>Virtual asíncrona</v>
          </cell>
        </row>
        <row r="136">
          <cell r="C136" t="str">
            <v>IFVX2024I10E8</v>
          </cell>
          <cell r="D136" t="str">
            <v>Dimensión de xénero nos proxectos I+D+I das TIC</v>
          </cell>
          <cell r="E136" t="str">
            <v>Virtual asíncrona</v>
          </cell>
        </row>
        <row r="137">
          <cell r="C137" t="str">
            <v>IFVX2024I1E11</v>
          </cell>
          <cell r="D137" t="str">
            <v xml:space="preserve">Introdución á perspectiva de xénero </v>
          </cell>
          <cell r="E137" t="str">
            <v>Virtual asíncrona</v>
          </cell>
        </row>
        <row r="138">
          <cell r="C138" t="str">
            <v>IFVX2024I2E10</v>
          </cell>
          <cell r="D138" t="str">
            <v xml:space="preserve">Normativa básica de xénero  </v>
          </cell>
          <cell r="E138" t="str">
            <v>Virtual asíncrona</v>
          </cell>
        </row>
        <row r="139">
          <cell r="C139" t="str">
            <v>IFVX2024I5E11</v>
          </cell>
          <cell r="D139" t="str">
            <v>O acoso sexual e o acoso en función do sexo: Unha inxustiza invisible</v>
          </cell>
          <cell r="E139" t="str">
            <v>Virtual asíncrona</v>
          </cell>
        </row>
        <row r="140">
          <cell r="C140" t="str">
            <v>IFVX2024I16E8</v>
          </cell>
          <cell r="D140" t="str">
            <v>Pornografía</v>
          </cell>
          <cell r="E140" t="str">
            <v>Virtual asíncrona</v>
          </cell>
        </row>
        <row r="141">
          <cell r="C141" t="str">
            <v>IFVX2024I7E11</v>
          </cell>
          <cell r="D141" t="str">
            <v xml:space="preserve">A perspectiva de xénero na educación </v>
          </cell>
          <cell r="E141" t="str">
            <v>Virtual asíncrona</v>
          </cell>
        </row>
        <row r="142">
          <cell r="C142" t="str">
            <v>IFVX2024I4E11</v>
          </cell>
          <cell r="D142" t="str">
            <v xml:space="preserve">Economía de xénero    </v>
          </cell>
          <cell r="E142" t="str">
            <v>Virtual asíncrona</v>
          </cell>
        </row>
        <row r="143">
          <cell r="C143" t="str">
            <v>IFVX2024I19E7</v>
          </cell>
          <cell r="D143" t="str">
            <v>Intelixencia artificial e xénero</v>
          </cell>
          <cell r="E143" t="str">
            <v>Virtual asíncrona</v>
          </cell>
        </row>
        <row r="144">
          <cell r="C144" t="str">
            <v>IFVX2024I24E2</v>
          </cell>
          <cell r="D144" t="str">
            <v>Mulleres e Saúde</v>
          </cell>
          <cell r="E144" t="str">
            <v>Virtual asíncrona</v>
          </cell>
        </row>
        <row r="145">
          <cell r="C145" t="str">
            <v>IFVX2024I14E8</v>
          </cell>
          <cell r="D145" t="str">
            <v xml:space="preserve">Políticas públicas de igualdade </v>
          </cell>
          <cell r="E145" t="str">
            <v>Virtual asíncrona</v>
          </cell>
        </row>
        <row r="146">
          <cell r="C146" t="str">
            <v>IFVX2024I12E8</v>
          </cell>
          <cell r="D146" t="str">
            <v xml:space="preserve">A inclusión da perspectiva e a análise de xénero/sexo na investigación e a innovación </v>
          </cell>
          <cell r="E146" t="str">
            <v>Virtual asíncrona</v>
          </cell>
        </row>
        <row r="147">
          <cell r="C147" t="str">
            <v>IFVX2024I18E6</v>
          </cell>
          <cell r="D147" t="str">
            <v>Deconstruír o discurso prehistórico dende o feminismo</v>
          </cell>
          <cell r="E147" t="str">
            <v>Virtual asíncrona</v>
          </cell>
        </row>
        <row r="148">
          <cell r="C148" t="str">
            <v>IFVX2024I21E4</v>
          </cell>
          <cell r="D148" t="str">
            <v xml:space="preserve">Inclusión da perspectiva de xénero na docencia universitaria </v>
          </cell>
          <cell r="E148" t="str">
            <v>Virtual asíncrona</v>
          </cell>
        </row>
        <row r="149">
          <cell r="C149" t="str">
            <v>IFVX2024I11E8</v>
          </cell>
          <cell r="D149" t="str">
            <v>Mulleres e ciencia</v>
          </cell>
          <cell r="E149" t="str">
            <v>Virtual asíncrona</v>
          </cell>
        </row>
        <row r="150">
          <cell r="C150" t="str">
            <v>IFVX2024I15E8</v>
          </cell>
          <cell r="D150" t="str">
            <v>Novas masculinidades</v>
          </cell>
          <cell r="E150" t="str">
            <v>Virtual asíncrona</v>
          </cell>
        </row>
        <row r="151">
          <cell r="C151" t="str">
            <v>PFPPM241</v>
          </cell>
          <cell r="D151" t="str">
            <v xml:space="preserve">Como aumentar a motivación do alumnado universitario </v>
          </cell>
          <cell r="E151" t="str">
            <v>Virtual síncrona</v>
          </cell>
        </row>
        <row r="152">
          <cell r="C152" t="str">
            <v>07-2024</v>
          </cell>
          <cell r="D152" t="str">
            <v>EQUIDADE E EFICIENCIA NA CONTORNA LABORAL. Recursos para a transversalización da perspectiva de xénero na xestión e os servizos.(Pontevedra-1ª edición)</v>
          </cell>
          <cell r="E152" t="str">
            <v>Presencial</v>
          </cell>
        </row>
        <row r="153">
          <cell r="C153" t="str">
            <v>inv00232</v>
          </cell>
          <cell r="D153" t="str">
            <v>XVI Congreso nacional y VII Internacional de la Asociación de Estudios Japoneses en España</v>
          </cell>
          <cell r="E153" t="str">
            <v>Mixta (Presencial e virtual)</v>
          </cell>
        </row>
        <row r="154">
          <cell r="C154" t="str">
            <v>12-2024</v>
          </cell>
          <cell r="D154" t="str">
            <v>Repensando o papel das bibliotecas universitarias: facemos o axeitado?</v>
          </cell>
          <cell r="E154" t="str">
            <v>Mixta (Presencial e virtual)</v>
          </cell>
        </row>
        <row r="155">
          <cell r="C155" t="str">
            <v xml:space="preserve">PFPPCAIAOU242  </v>
          </cell>
          <cell r="D155" t="str">
            <v>Crea o teu plan de datos: recursos e boas prácticas para a docencia universitaria</v>
          </cell>
          <cell r="E155" t="str">
            <v>Virtual síncrona</v>
          </cell>
        </row>
        <row r="156">
          <cell r="C156" t="str">
            <v>VM20244</v>
          </cell>
          <cell r="D156" t="str">
            <v>A universidade, espazo libre de violencias machistas?</v>
          </cell>
          <cell r="E156" t="str">
            <v>Virtual síncrona</v>
          </cell>
        </row>
        <row r="157">
          <cell r="C157" t="str">
            <v>PFPPCILA24</v>
          </cell>
          <cell r="D157" t="str">
            <v>Introdución á edición de textos científicos con LaTeX</v>
          </cell>
          <cell r="E157" t="str">
            <v>Virtual síncrona</v>
          </cell>
        </row>
        <row r="158">
          <cell r="C158" t="str">
            <v>ANL46.080724</v>
          </cell>
          <cell r="D158" t="str">
            <v>A calidade lingüística no teu TFG ou TFM</v>
          </cell>
          <cell r="E158" t="str">
            <v>Virtual asíncrona</v>
          </cell>
        </row>
        <row r="159">
          <cell r="C159" t="str">
            <v>ANL16.080724</v>
          </cell>
          <cell r="D159" t="str">
            <v>Curso de linguaxe administrativa e xurídica</v>
          </cell>
          <cell r="E159" t="str">
            <v>Virtual asíncrona</v>
          </cell>
        </row>
        <row r="160">
          <cell r="C160" t="str">
            <v>ANL44.080724</v>
          </cell>
          <cell r="D160" t="str">
            <v>Avanza co galego</v>
          </cell>
          <cell r="E160" t="str">
            <v>Virtual asíncrona</v>
          </cell>
        </row>
        <row r="161">
          <cell r="C161" t="str">
            <v>PFPPPYT24</v>
          </cell>
          <cell r="D161" t="str">
            <v>Introdución a Python</v>
          </cell>
          <cell r="E161" t="str">
            <v>Virtual síncrona</v>
          </cell>
        </row>
        <row r="162">
          <cell r="C162" t="str">
            <v>11-2024</v>
          </cell>
          <cell r="D162" t="str">
            <v>Introdución a Python - 2ª Edición</v>
          </cell>
          <cell r="E162" t="str">
            <v>Virtual asíncrona</v>
          </cell>
        </row>
        <row r="163">
          <cell r="C163" t="str">
            <v>ANL48.080724</v>
          </cell>
          <cell r="D163" t="str">
            <v>Curso de iniciación á lingua galega</v>
          </cell>
          <cell r="E163" t="str">
            <v>Virtual síncrona</v>
          </cell>
        </row>
        <row r="164">
          <cell r="C164" t="str">
            <v xml:space="preserve">PFPPCAIAOU241 </v>
          </cell>
          <cell r="D164" t="str">
            <v>Utilización de KAHOOT para a docencia (Campus de Ourense)</v>
          </cell>
          <cell r="E164" t="str">
            <v>Presencial</v>
          </cell>
        </row>
        <row r="165">
          <cell r="C165" t="str">
            <v>AVC01-202401</v>
          </cell>
          <cell r="D165" t="str">
            <v>Axenda 2030- Axentes do Cambio</v>
          </cell>
          <cell r="E165" t="str">
            <v>Virtual asíncrona</v>
          </cell>
        </row>
        <row r="166">
          <cell r="C166" t="str">
            <v>08-2024</v>
          </cell>
          <cell r="D166" t="str">
            <v>EQUIDADE E EFICIENCIA NA CONTORNA LABORAL. Recursos para a transversalización da perspectiva de xénero na xestión e os servizos. (Campus de Vigo - 1ª edición)</v>
          </cell>
          <cell r="E166" t="str">
            <v>Presencial</v>
          </cell>
        </row>
        <row r="167">
          <cell r="C167" t="str">
            <v>PFPPCAIAOU243</v>
          </cell>
          <cell r="D167" t="str">
            <v>Introdución ao uso de CATIA V5 para a aula</v>
          </cell>
          <cell r="E167" t="str">
            <v>Presencial</v>
          </cell>
        </row>
        <row r="168">
          <cell r="C168" t="str">
            <v>PFPPPING24CONS</v>
          </cell>
          <cell r="D168" t="str">
            <v>Curso de pronuncia en inglés 1 - consoantes</v>
          </cell>
          <cell r="E168" t="str">
            <v>Presencial</v>
          </cell>
        </row>
        <row r="169">
          <cell r="C169" t="str">
            <v>PFPPXEST242</v>
          </cell>
          <cell r="D169" t="str">
            <v>Prevención e xestión do estrés</v>
          </cell>
          <cell r="E169" t="str">
            <v>Virtual síncrona</v>
          </cell>
        </row>
        <row r="170">
          <cell r="C170" t="str">
            <v>SPRLAVI2400109</v>
          </cell>
          <cell r="D170" t="str">
            <v>Desfibrilación externa semiautomática (DESA) - Vigo tarde</v>
          </cell>
          <cell r="E170" t="str">
            <v>Presencial</v>
          </cell>
        </row>
        <row r="171">
          <cell r="C171" t="str">
            <v>PFPPH5242</v>
          </cell>
          <cell r="D171" t="str">
            <v>Actividades interactivas en Moodle empregando H5P</v>
          </cell>
          <cell r="E171" t="str">
            <v>Virtual (síncrona e asíncrona)</v>
          </cell>
        </row>
        <row r="172">
          <cell r="C172" t="str">
            <v>PFPPAPS24</v>
          </cell>
          <cell r="D172" t="str">
            <v>A metodoloxía de Aprendizaxe-servizo na Universidade de Vigo</v>
          </cell>
          <cell r="E172" t="str">
            <v>Virtual asíncrona</v>
          </cell>
        </row>
        <row r="173">
          <cell r="C173" t="str">
            <v>SPRLAVI2400110</v>
          </cell>
          <cell r="D173" t="str">
            <v>Desfibrilación externa semiautomática (DESA) - Vigo mañá</v>
          </cell>
          <cell r="E173" t="str">
            <v>Presencial</v>
          </cell>
        </row>
        <row r="174">
          <cell r="C174" t="str">
            <v>PFPPRELA24</v>
          </cell>
          <cell r="D174" t="str">
            <v>Relatorio sobre o desenvolvemento profesional do PDI na Universidade española</v>
          </cell>
          <cell r="E174" t="str">
            <v>Presencial</v>
          </cell>
        </row>
        <row r="175">
          <cell r="C175" t="str">
            <v>VM20245</v>
          </cell>
          <cell r="D175" t="str">
            <v>A universidade, espazo libre de violencias machistas?</v>
          </cell>
          <cell r="E175" t="str">
            <v>Virtual síncrona</v>
          </cell>
        </row>
        <row r="176">
          <cell r="C176" t="str">
            <v>PFPPPING24VOG</v>
          </cell>
          <cell r="D176" t="str">
            <v>Curso de pronuncia en inglés 2 - vogais</v>
          </cell>
          <cell r="E176" t="str">
            <v>Presencial</v>
          </cell>
        </row>
        <row r="177">
          <cell r="C177" t="str">
            <v>PFPPSC24</v>
          </cell>
          <cell r="D177" t="str">
            <v>Scrum: metodoloxías áxiles na docencia</v>
          </cell>
          <cell r="E177" t="str">
            <v>Mixta (Presencial e virtual)</v>
          </cell>
        </row>
        <row r="178">
          <cell r="C178" t="str">
            <v>PFPPRE24</v>
          </cell>
          <cell r="D178" t="str">
            <v>Repensar a educación para resetear o sistema introducindo a sustentabilidade e a educación para o desenvolvemento na docencia universitaria en liña coa Axenda 2030</v>
          </cell>
          <cell r="E178" t="str">
            <v>Virtual síncrona</v>
          </cell>
        </row>
        <row r="179">
          <cell r="C179" t="str">
            <v>AEE.24.01.01</v>
          </cell>
          <cell r="D179" t="str">
            <v>Obradoiro de Creación dun Videocurriculum</v>
          </cell>
          <cell r="E179" t="str">
            <v>Virtual asíncrona</v>
          </cell>
        </row>
        <row r="180">
          <cell r="C180" t="str">
            <v>ANL31.080724</v>
          </cell>
          <cell r="D180" t="str">
            <v>Escribir en internet</v>
          </cell>
          <cell r="E180" t="str">
            <v>Virtual asíncrona</v>
          </cell>
        </row>
        <row r="181">
          <cell r="C181" t="str">
            <v>04-2024</v>
          </cell>
          <cell r="D181" t="str">
            <v>Xestión de estudos de doutoramento</v>
          </cell>
          <cell r="E181" t="str">
            <v>Presencial</v>
          </cell>
        </row>
        <row r="182">
          <cell r="C182" t="str">
            <v>ANL47.080724</v>
          </cell>
          <cell r="D182" t="str">
            <v>Os  erros máis frecuentes na lingua galega</v>
          </cell>
          <cell r="E182" t="str">
            <v>Virtual asíncrona</v>
          </cell>
        </row>
        <row r="183">
          <cell r="C183" t="str">
            <v>PFPPIA242</v>
          </cell>
          <cell r="D183" t="str">
            <v>Introdución ao uso de intelixencia artificial xenerativas na docencia e investigación universitaria</v>
          </cell>
          <cell r="E183" t="str">
            <v>Virtual asíncrona</v>
          </cell>
        </row>
        <row r="184">
          <cell r="C184" t="str">
            <v>PFPPCASO24</v>
          </cell>
          <cell r="D184" t="str">
            <v>Introdución ao estudo de casos na docencia</v>
          </cell>
          <cell r="E184" t="str">
            <v>Virtual síncrona</v>
          </cell>
        </row>
        <row r="185">
          <cell r="C185" t="str">
            <v>DSPUE3</v>
          </cell>
          <cell r="D185" t="str">
            <v>Seminario Dixitalización, Servizos Públicos e Unión Europea (3ª ed.)</v>
          </cell>
          <cell r="E185" t="str">
            <v>Virtual síncrona</v>
          </cell>
        </row>
        <row r="186">
          <cell r="C186" t="str">
            <v>ACS20245</v>
          </cell>
          <cell r="D186" t="str">
            <v>E ti, sabes como actuar ante o acoso sexual e o acoso por razón de sexo?</v>
          </cell>
          <cell r="E186" t="str">
            <v>Virtual síncrona</v>
          </cell>
        </row>
        <row r="187">
          <cell r="C187" t="str">
            <v>PFPPPING24AC</v>
          </cell>
          <cell r="D187" t="str">
            <v>Curso de pronuncia en inglés 3 - acento en palabras e frases</v>
          </cell>
          <cell r="E187" t="str">
            <v>Presencial</v>
          </cell>
        </row>
        <row r="188">
          <cell r="C188" t="str">
            <v>PFPPPING24ENTO</v>
          </cell>
          <cell r="D188" t="str">
            <v>Curso de pronuncia en inglés 4 - entoación e fluidez</v>
          </cell>
          <cell r="E188" t="str">
            <v>Presencial</v>
          </cell>
        </row>
        <row r="189">
          <cell r="C189" t="str">
            <v>PFPPDIVER24</v>
          </cell>
          <cell r="D189" t="str">
            <v>Atención á diversidade e inclusión no ámbito universitario</v>
          </cell>
          <cell r="E189" t="str">
            <v>Virtual síncrona</v>
          </cell>
        </row>
        <row r="190">
          <cell r="C190" t="str">
            <v>PFPPREU24</v>
          </cell>
          <cell r="D190" t="str">
            <v>Reunións eficaces (presenciais e en liña)</v>
          </cell>
          <cell r="E190" t="str">
            <v>Virtual síncrona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F64545-BD48-41B1-AFB4-B5C56CDC8B92}" name="Tabla6" displayName="Tabla6" ref="A14:D18" totalsRowShown="0" headerRowDxfId="110" dataDxfId="109">
  <autoFilter ref="A14:D18" xr:uid="{52B89C9C-C2D0-4522-8A17-EF14FD79444D}"/>
  <tableColumns count="4">
    <tableColumn id="1" xr3:uid="{4B81D90B-C46D-46AA-8795-AE9C7EBAFDF2}" name="Participación por campus" dataDxfId="108"/>
    <tableColumn id="2" xr3:uid="{A1E79A3E-21D3-4CA8-9909-BB4E739EEDEE}" name="Homes" dataDxfId="107"/>
    <tableColumn id="3" xr3:uid="{DDCF1C30-D6CD-407E-88FE-4FAD3806E188}" name="Mulleres" dataDxfId="106"/>
    <tableColumn id="4" xr3:uid="{3C1CADC4-6933-4F7B-A618-6F5915BAAEED}" name="Total" dataDxfId="105">
      <calculatedColumnFormula>SUM(Tabla6[[#This Row],[Homes]:[Mulleres]])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857DD91-E22E-4098-B5F6-4783B21ABC98}" name="Tabla12" displayName="Tabla12" ref="A24:C30" totalsRowShown="0" headerRowDxfId="76" dataDxfId="75">
  <autoFilter ref="A24:C30" xr:uid="{CF60C21E-21DD-4350-B882-4CA1A6652712}"/>
  <tableColumns count="3">
    <tableColumn id="1" xr3:uid="{B90F47AB-BF58-411B-958A-7906CAA345EB}" name="Horas de formación por área" dataDxfId="74"/>
    <tableColumn id="2" xr3:uid="{252FB77D-490F-4873-BEA5-FF9354A8EBD8}" name="Nº horas" dataDxfId="73"/>
    <tableColumn id="3" xr3:uid="{9EFC1580-5E4D-40AF-B728-48E40415CE17}" name="Nº asistentes" dataDxfId="7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CF29B55-C855-4E04-AB59-46D48E201815}" name="Tabla13" displayName="Tabla13" ref="A33:E93" totalsRowShown="0" headerRowDxfId="71" dataDxfId="70">
  <autoFilter ref="A33:E93" xr:uid="{F8E1EF94-F32A-4C56-ABA8-ED309DEBE16D}"/>
  <tableColumns count="5">
    <tableColumn id="1" xr3:uid="{00DEFB76-0C6E-41F1-B8C5-1CF1879CBA93}" name="Nome da activdiade" dataDxfId="69"/>
    <tableColumn id="2" xr3:uid="{7723D41D-B77F-4826-91C5-9E04F93AEB36}" name="Área" dataDxfId="68"/>
    <tableColumn id="3" xr3:uid="{112B0D0E-6BE9-4DE1-8F39-6A2B7275090B}" name="Lugar" dataDxfId="67"/>
    <tableColumn id="4" xr3:uid="{027ED628-509E-4F4A-A30E-5D64B3B5AE23}" name="Organización" dataDxfId="66"/>
    <tableColumn id="5" xr3:uid="{DD05EAD1-4FCB-4E7E-A4E5-A276D71ED852}" name="Nº asistentes" dataDxfId="6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8C4B57A-0815-423D-9E27-786DE8DEC9A5}" name="Tabla4" displayName="Tabla4" ref="A9:D16" totalsRowShown="0" headerRowDxfId="64" dataDxfId="63">
  <autoFilter ref="A9:D16" xr:uid="{E0AC0E58-C3F1-4DC1-957F-C203EC129D9B}"/>
  <tableColumns count="4">
    <tableColumn id="1" xr3:uid="{CC3AA7F7-F573-434D-8767-F40E2FEF65FF}" name="NOME DO CURSO" dataDxfId="62"/>
    <tableColumn id="2" xr3:uid="{C0E40AFB-1F47-4DE8-B7C3-6B5EE88C0524}" name="Homes" dataDxfId="61"/>
    <tableColumn id="3" xr3:uid="{7CE0122A-2352-4C0F-B727-B84E15FFE5A5}" name="Mulleres" dataDxfId="60"/>
    <tableColumn id="4" xr3:uid="{A5867675-8500-455D-8AE3-89DD50D1A1F5}" name="Total por curso" dataDxfId="59">
      <calculatedColumnFormula>SUM(Tabla4[[#This Row],[Homes]:[Mulleres]])</calculatedColumn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2C3D845-1C06-46FB-8F51-0355B77B0813}" name="Tabla5" displayName="Tabla5" ref="F9:P16" totalsRowShown="0" headerRowDxfId="58" dataDxfId="57">
  <autoFilter ref="F9:P16" xr:uid="{46746FE1-0EE1-412E-B9C0-46C977CF3990}"/>
  <tableColumns count="11">
    <tableColumn id="1" xr3:uid="{E19AFE1B-D08F-4157-BC6B-29C2C11D7EB5}" name="PARTICIPACIÓN POR COLECTIVO" dataDxfId="56"/>
    <tableColumn id="2" xr3:uid="{7F4E6816-9FF9-4698-9286-3162DEEDAE04}" name="Homes" dataDxfId="55"/>
    <tableColumn id="3" xr3:uid="{04C7224D-A832-4420-BFE1-163E23098BD5}" name="Mulleres" dataDxfId="54"/>
    <tableColumn id="4" xr3:uid="{71F6A61D-83BB-4BFC-974D-B58FFAA3A908}" name="Total PDI" dataDxfId="53"/>
    <tableColumn id="5" xr3:uid="{8A113F05-2BC8-45D4-B115-4828E9837F5B}" name="Homes " dataDxfId="52"/>
    <tableColumn id="6" xr3:uid="{AAC0B3A9-FEC5-482A-9C1E-80B9402F9BFA}" name="Mulleres " dataDxfId="51"/>
    <tableColumn id="7" xr3:uid="{6DDA278D-D7CB-4C9F-B23E-4EB3DA55007B}" name="Total Persoal investigador" dataDxfId="50"/>
    <tableColumn id="8" xr3:uid="{6EB1F5A2-8D5F-4FE3-87A4-7C3444FED75A}" name="Homes  " dataDxfId="49"/>
    <tableColumn id="9" xr3:uid="{4EA61333-9094-4C7D-8F62-5BF687F64D79}" name="Mulleres  " dataDxfId="48"/>
    <tableColumn id="10" xr3:uid="{50C33646-889B-4122-B587-31906EBB1C13}" name="Total PTXAS" dataDxfId="47"/>
    <tableColumn id="11" xr3:uid="{69255A1A-11AE-44F0-90FA-0B2333812E51}" name="Total xeral" dataDxfId="46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165014C-81B5-48BD-897B-159C667D49FC}" name="Tabla614" displayName="Tabla614" ref="A10:D42" totalsRowShown="0" headerRowDxfId="45" dataDxfId="44">
  <autoFilter ref="A10:D42" xr:uid="{A6AAFE95-37EA-4F1C-9E8D-76011C6A574A}"/>
  <tableColumns count="4">
    <tableColumn id="1" xr3:uid="{0D3CA25C-404D-40AD-B210-975F6ACE0362}" name="NOME DO CURSO" dataDxfId="43"/>
    <tableColumn id="2" xr3:uid="{9069AD2E-31BA-4CEE-B7A7-3A744223E5DA}" name="Homes" dataDxfId="42"/>
    <tableColumn id="3" xr3:uid="{98FFB893-AD3F-4ADE-AAD1-4C201C8FC721}" name="Mulleres" dataDxfId="41"/>
    <tableColumn id="4" xr3:uid="{657FC64F-FB46-4C2E-8141-C4119C0F6B2B}" name="Total" dataDxfId="40">
      <calculatedColumnFormula>SUM(Tabla614[[#This Row],[Homes]:[Mulleres]])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EDDE0BB-9351-4845-B7F5-3B25BBA1FFA4}" name="Tabla715" displayName="Tabla715" ref="G10:Q42" totalsRowShown="0" headerRowDxfId="39" dataDxfId="38">
  <autoFilter ref="G10:Q42" xr:uid="{9DA2EB36-FCC0-437E-931F-15BE878CDD7E}"/>
  <tableColumns count="11">
    <tableColumn id="1" xr3:uid="{B7622212-B542-43D4-9EC5-A53B914B3614}" name="PARTICIPACIÓN POR COLECTIVO" dataDxfId="37"/>
    <tableColumn id="2" xr3:uid="{FA3B8562-85EF-42C1-BE0A-EFAF40E5CD3B}" name="Homes" dataDxfId="36"/>
    <tableColumn id="3" xr3:uid="{4E468B5D-1E3B-406B-AEC3-8D75D270F0C2}" name="Mulleres" dataDxfId="35"/>
    <tableColumn id="4" xr3:uid="{BC416DF8-5603-4265-A75A-DE96AE32E8FF}" name="Total PDI" dataDxfId="34"/>
    <tableColumn id="5" xr3:uid="{678D13AD-68C5-4A0C-A7D9-D6528F02B52E}" name="Homes " dataDxfId="33"/>
    <tableColumn id="6" xr3:uid="{F9773BD3-58A3-4F6D-91F5-29BEF0AFC17F}" name="Mulleres " dataDxfId="32"/>
    <tableColumn id="7" xr3:uid="{492F7126-8FE6-4D11-8E74-CBF5A1F2615B}" name="Total Persoal Investigador" dataDxfId="31"/>
    <tableColumn id="8" xr3:uid="{68AC3A52-25AC-4D28-9272-FC10617BB578}" name="Homes  " dataDxfId="30"/>
    <tableColumn id="9" xr3:uid="{D131272F-6C9B-4BEF-BF44-7733B9DA2671}" name="Mulleres  " dataDxfId="29"/>
    <tableColumn id="10" xr3:uid="{36EDF642-78EE-4DBF-8C8D-5B895AED1A0B}" name="Total PTXAS" dataDxfId="28"/>
    <tableColumn id="11" xr3:uid="{FF1C7F42-BF96-49D3-A572-D77073833DFC}" name="Total xeral" dataDxfId="27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CB64FEA-6503-4E98-AC45-18106B2CFA77}" name="Tabla1" displayName="Tabla1" ref="A10:D24" totalsRowShown="0" headerRowDxfId="26" dataDxfId="25">
  <autoFilter ref="A10:D24" xr:uid="{FE44689B-6910-46A2-9AC5-3A981B35A598}"/>
  <tableColumns count="4">
    <tableColumn id="1" xr3:uid="{C8D98740-6DB4-496F-9CD0-A000130D7715}" name="NOME DO CURSO" dataDxfId="24"/>
    <tableColumn id="2" xr3:uid="{45FB591C-4A60-416B-AC91-E5653A55C7AD}" name="Homes" dataDxfId="23"/>
    <tableColumn id="3" xr3:uid="{A7976A98-3E2B-41C1-83D7-A8A5DB176DF1}" name="Mulleres" dataDxfId="22"/>
    <tableColumn id="4" xr3:uid="{7EB0940A-4501-435F-9C99-533D3A9D0E6B}" name="Total" dataDxfId="21">
      <calculatedColumnFormula>SUM(Tabla1[[#This Row],[Homes]:[Mulleres]])</calculatedColumnFormula>
    </tableColumn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69C927D-ABD0-4A56-AF79-079AF0BE2B1F}" name="Tabla3" displayName="Tabla3" ref="F10:P24" totalsRowShown="0" headerRowDxfId="20" dataDxfId="19">
  <autoFilter ref="F10:P24" xr:uid="{7A85A0A5-F86A-4755-A407-E2654DF27E66}"/>
  <tableColumns count="11">
    <tableColumn id="1" xr3:uid="{F1DD1934-0D67-4210-8C58-31514D4726E7}" name="PARTICIPACIÓN POR COLECTIVO" dataDxfId="18"/>
    <tableColumn id="2" xr3:uid="{3E7D1D57-38FC-49D8-BB98-E84083822D97}" name="Homes" dataDxfId="17"/>
    <tableColumn id="3" xr3:uid="{566FD1BE-8CD3-4755-A458-442CF66CA158}" name="Mulleres" dataDxfId="16"/>
    <tableColumn id="4" xr3:uid="{76C1DFE8-9777-4469-AB26-09C560AF55C3}" name="Total PDI" dataDxfId="15">
      <calculatedColumnFormula>SUM(Tabla3[[#This Row],[Homes]:[Mulleres]])</calculatedColumnFormula>
    </tableColumn>
    <tableColumn id="5" xr3:uid="{99E92D87-224B-4FC5-8EEC-AD41622F3B75}" name="Homes " dataDxfId="14"/>
    <tableColumn id="6" xr3:uid="{53519E0D-29AF-43A4-B7F1-6E1627958950}" name="Mulleres " dataDxfId="13"/>
    <tableColumn id="7" xr3:uid="{EBB4B9E5-D060-4281-95DA-4B0C9759CCF6}" name="Total Persoal Investigador" dataDxfId="12">
      <calculatedColumnFormula>SUM(Tabla3[[#This Row],[Homes ]:[Mulleres ]])</calculatedColumnFormula>
    </tableColumn>
    <tableColumn id="8" xr3:uid="{447813A8-9FD1-4357-8A9B-9DACF9D7C648}" name="Homes  " dataDxfId="11"/>
    <tableColumn id="9" xr3:uid="{9DEC7FC5-5F64-4A6C-B59A-03CBBB6B9A45}" name="Mulleres  " dataDxfId="10"/>
    <tableColumn id="10" xr3:uid="{EFD23ED0-759F-41A9-8515-312580648214}" name="Total PTXAS" dataDxfId="9">
      <calculatedColumnFormula>SUM(Tabla3[[#This Row],[Homes  ]:[Mulleres  ]])</calculatedColumnFormula>
    </tableColumn>
    <tableColumn id="11" xr3:uid="{DCBA349A-9A9D-4AF3-9297-BB8E9A63A65A}" name="Total xeral" dataDxfId="8">
      <calculatedColumnFormula>SUM(Tabla3[[#This Row],[Total PTXAS]]+Tabla3[[#This Row],[Total Persoal Investigador]]+Tabla3[[#This Row],[Total PDI]])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7121AF-C5C6-4893-BA7F-6F2E4118F08A}" name="Tabla7" displayName="Tabla7" ref="A22:B27" totalsRowShown="0" headerRowDxfId="104" dataDxfId="103">
  <autoFilter ref="A22:B27" xr:uid="{AD942BC3-13A5-4807-A712-6E3A446E1D77}"/>
  <tableColumns count="2">
    <tableColumn id="1" xr3:uid="{90F396A5-1FC9-4D80-980C-391A0F0FF0D7}" name="Cursos por área" dataDxfId="102"/>
    <tableColumn id="2" xr3:uid="{B0730552-9B0D-4C0A-B75B-81F24BDC70D4}" name="Nº cursos" dataDxfId="10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778AD7-A101-4CFF-9F24-8EB44EEE8B9C}" name="Tabla8" displayName="Tabla8" ref="A30:D38" totalsRowShown="0" headerRowDxfId="100" dataDxfId="99">
  <autoFilter ref="A30:D38" xr:uid="{2AA8075C-0EAC-4FFE-99BC-CDC1A17F7A45}"/>
  <tableColumns count="4">
    <tableColumn id="1" xr3:uid="{91DE8FAE-5E7A-4B93-883E-30E78B4BA7C5}" name="Horas de formación por área" dataDxfId="98"/>
    <tableColumn id="2" xr3:uid="{DE702D7A-1222-4D41-91BB-8B2EC9ED8B96}" name="Modalidade" dataDxfId="97"/>
    <tableColumn id="3" xr3:uid="{BC0F3068-3FCF-4772-B72D-0F67C12F33B6}" name="Nº asistentes" dataDxfId="96"/>
    <tableColumn id="4" xr3:uid="{C437B1AA-288E-42ED-9C8D-DA723159F56C}" name="Nº horas" dataDxfId="9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971642-08E0-4C09-8C19-6DB89AEFA338}" name="Tabla9" displayName="Tabla9" ref="A41:F52" totalsRowShown="0" headerRowDxfId="94" dataDxfId="93">
  <autoFilter ref="A41:F52" xr:uid="{B129CA75-846D-4E03-BF29-29BFD97457B1}"/>
  <tableColumns count="6">
    <tableColumn id="1" xr3:uid="{41C0226D-CB3D-4D27-9E28-5F7AA2E66AC9}" name="Área" dataDxfId="92"/>
    <tableColumn id="2" xr3:uid="{CCDC470A-8D65-4FB9-8CBD-6C59DBFDD5A3}" name="Nome_curso" dataDxfId="91"/>
    <tableColumn id="3" xr3:uid="{96BE2CE2-B106-4DB7-A26B-EB4158E8266B}" name="Modalidade" dataDxfId="90"/>
    <tableColumn id="4" xr3:uid="{A5410FA6-C3D3-4151-9DEA-C99011E7A0E8}" name="Nº asistentes" dataDxfId="89"/>
    <tableColumn id="5" xr3:uid="{C6786CB8-8107-4AE8-A062-56B479AB6754}" name="Nº horas" dataDxfId="88"/>
    <tableColumn id="6" xr3:uid="{946810A1-56E9-46B7-AB01-7D7FCB8FDF54}" name="Nº diplomas" dataDxfId="8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049C6B8-A4D5-463D-AC1F-71F6C1CCC4AB}" name="Tabla24" displayName="Tabla24" ref="A9:F66" totalsRowShown="0" headerRowDxfId="7" dataDxfId="6">
  <autoFilter ref="A9:F66" xr:uid="{2BC08884-D233-4A10-A832-6B337D1CCC05}"/>
  <tableColumns count="6">
    <tableColumn id="5" xr3:uid="{4A50406A-2B35-4F66-93C8-1C1B0E687642}" name="Código Bubela" dataDxfId="5" dataCellStyle="Hipervínculo 2"/>
    <tableColumn id="4" xr3:uid="{7A0DE5F4-0741-4B33-8115-E945D5F3812D}" name="Título" dataDxfId="4"/>
    <tableColumn id="15" xr3:uid="{E7A855E0-677E-482E-95BD-6769D869F54E}" name="Modalidade" dataDxfId="3">
      <calculatedColumnFormula>VLOOKUP(Tabla24[[#This Row],[Código Bubela]],[2]cursos_BUBELA!$C:$E,3,FALSE)</calculatedColumnFormula>
    </tableColumn>
    <tableColumn id="6" xr3:uid="{4839FDED-751F-4E58-A9CC-3C885E06C10A}" name="Datas" dataDxfId="2"/>
    <tableColumn id="7" xr3:uid="{B7C75E3F-0514-40D2-AED7-30E826E6B973}" name="Horas" dataDxfId="1"/>
    <tableColumn id="11" xr3:uid="{B152BA3F-42C9-4858-B026-26C0CC8789A9}" name="Diplomas emitidos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54C5D9A-A631-408C-B58C-A830254D4609}" name="Tabla417" displayName="Tabla417" ref="J9:K11" totalsRowShown="0">
  <autoFilter ref="J9:K11" xr:uid="{2739D5A2-501D-4681-B066-72727824D92B}"/>
  <tableColumns count="2">
    <tableColumn id="1" xr3:uid="{F1D24931-5B5A-4601-B0B8-2054100B81C0}" name="PARTICIPACIÓN POR SEXO+"/>
    <tableColumn id="2" xr3:uid="{9B6ED02E-103A-492E-934F-E2EB661DD556}" name="Nº participante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BD4F402-4EDA-44C9-B2F7-1337D95B487A}" name="Tabla118" displayName="Tabla118" ref="A8:D76" totalsRowShown="0">
  <autoFilter ref="A8:D76" xr:uid="{49DD30F0-4643-4C6C-A60E-EDB77AB0DF50}"/>
  <tableColumns count="4">
    <tableColumn id="1" xr3:uid="{EC6C53BD-3D61-48C4-BDC6-0896DE69D21A}" name="NOME DO GRUPO"/>
    <tableColumn id="2" xr3:uid="{460B3C64-AD21-4BF6-90C8-495246AD4FE3}" name="HOMES"/>
    <tableColumn id="3" xr3:uid="{17135458-D5F0-4004-8BD8-8F00F1C9D40E}" name="MULLERES"/>
    <tableColumn id="4" xr3:uid="{EF9015FA-BA05-4626-B999-D27C8489703C}" name="TOTA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A7F6CF4-3908-47D4-A6B7-121B62D1BBDB}" name="Tabla10" displayName="Tabla10" ref="A8:D12" totalsRowShown="0" headerRowDxfId="86" dataDxfId="85">
  <autoFilter ref="A8:D12" xr:uid="{62D15277-41ED-4F1B-B397-412343009C29}"/>
  <tableColumns count="4">
    <tableColumn id="1" xr3:uid="{FA0D95AF-3C9A-4359-9A07-580FA27DAAEC}" name="Participación por campus" dataDxfId="84"/>
    <tableColumn id="2" xr3:uid="{D3F0AD22-0967-4EB4-A98E-D8B2BA23A1CE}" name="Home" dataDxfId="83"/>
    <tableColumn id="3" xr3:uid="{6D98D4A0-31FC-4517-91EA-CA3D43A91678}" name="Muller" dataDxfId="82"/>
    <tableColumn id="4" xr3:uid="{118AABA7-7B9B-4AD5-BFD5-65297B1DCC13}" name="Total" dataDxfId="81">
      <calculatedColumnFormula>SUM(Tabla10[[#This Row],[Home]:[Muller]])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28F05F-3A80-4B31-AAED-D8629AD04C7F}" name="Tabla11" displayName="Tabla11" ref="A15:B21" totalsRowShown="0" headerRowDxfId="80" dataDxfId="79">
  <autoFilter ref="A15:B21" xr:uid="{2FB319CA-5DCA-474E-B0DF-7FA6F16F1BA6}"/>
  <tableColumns count="2">
    <tableColumn id="1" xr3:uid="{A361FF52-026D-4426-ABB0-81C233CB1683}" name="Cursos por área" dataDxfId="78"/>
    <tableColumn id="2" xr3:uid="{12112D57-BF21-447D-8BB6-7CEEE1DF97D8}" name="Nº actividades" dataDxfId="7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hyperlink" Target="https://bubela.uvigo.es/bubela/edicion/edicion.php?&amp;id_curso=1349&amp;id_edicion=5285" TargetMode="Externa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4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419D-4C0B-4095-BDA8-31E7BD1B3A81}">
  <dimension ref="A1:L52"/>
  <sheetViews>
    <sheetView tabSelected="1" workbookViewId="0">
      <selection activeCell="F7" sqref="F7"/>
    </sheetView>
  </sheetViews>
  <sheetFormatPr baseColWidth="10" defaultRowHeight="15" x14ac:dyDescent="0.25"/>
  <cols>
    <col min="1" max="1" width="40" style="20" customWidth="1"/>
    <col min="2" max="2" width="26.140625" style="20" customWidth="1"/>
    <col min="3" max="3" width="26.140625" style="20" bestFit="1" customWidth="1"/>
    <col min="4" max="4" width="15" style="20" customWidth="1"/>
    <col min="5" max="5" width="11.42578125" style="20"/>
    <col min="6" max="6" width="14.140625" style="20" customWidth="1"/>
    <col min="7" max="16384" width="11.42578125" style="20"/>
  </cols>
  <sheetData>
    <row r="1" spans="1:12" s="7" customFormat="1" ht="45.75" customHeight="1" thickBot="1" x14ac:dyDescent="0.3">
      <c r="A1" s="1"/>
      <c r="B1" s="2"/>
      <c r="C1" s="2"/>
      <c r="D1" s="3"/>
      <c r="E1" s="4"/>
      <c r="F1" s="4"/>
      <c r="G1" s="4"/>
      <c r="H1" s="4"/>
      <c r="I1" s="5"/>
      <c r="J1" s="5"/>
      <c r="K1" s="6" t="s">
        <v>0</v>
      </c>
      <c r="L1" s="6"/>
    </row>
    <row r="2" spans="1:12" s="7" customFormat="1" ht="15" customHeight="1" x14ac:dyDescent="0.25">
      <c r="A2" s="8"/>
      <c r="B2" s="9"/>
      <c r="C2" s="9"/>
      <c r="D2" s="10"/>
      <c r="E2" s="11"/>
      <c r="F2" s="11"/>
      <c r="G2" s="11"/>
      <c r="H2" s="11"/>
      <c r="I2" s="12"/>
      <c r="J2" s="12"/>
      <c r="K2" s="12"/>
      <c r="L2" s="12"/>
    </row>
    <row r="3" spans="1:12" s="7" customFormat="1" ht="15" customHeight="1" x14ac:dyDescent="0.25">
      <c r="A3" s="13" t="s">
        <v>171</v>
      </c>
      <c r="B3" s="9"/>
      <c r="C3" s="9"/>
      <c r="D3" s="10"/>
      <c r="E3" s="11"/>
      <c r="F3" s="11"/>
      <c r="G3" s="11"/>
      <c r="H3" s="11"/>
      <c r="I3" s="12"/>
      <c r="J3" s="12"/>
      <c r="K3" s="12"/>
      <c r="L3" s="12"/>
    </row>
    <row r="4" spans="1:12" s="7" customFormat="1" ht="15" customHeight="1" x14ac:dyDescent="0.25">
      <c r="A4" s="14" t="s">
        <v>1</v>
      </c>
      <c r="G4" s="11"/>
      <c r="H4" s="11"/>
      <c r="I4" s="12"/>
      <c r="J4" s="12"/>
      <c r="K4" s="12"/>
      <c r="L4" s="12"/>
    </row>
    <row r="5" spans="1:12" s="16" customFormat="1" ht="15" customHeight="1" x14ac:dyDescent="0.25">
      <c r="A5" s="15" t="s">
        <v>243</v>
      </c>
    </row>
    <row r="6" spans="1:12" s="16" customFormat="1" ht="15" customHeight="1" x14ac:dyDescent="0.25">
      <c r="A6" s="15"/>
    </row>
    <row r="7" spans="1:12" s="16" customFormat="1" ht="15" customHeight="1" x14ac:dyDescent="0.25">
      <c r="A7" s="15"/>
      <c r="B7" s="17" t="s">
        <v>2</v>
      </c>
      <c r="C7" s="17" t="s">
        <v>3</v>
      </c>
    </row>
    <row r="8" spans="1:12" s="16" customFormat="1" ht="15" customHeight="1" x14ac:dyDescent="0.25">
      <c r="A8" s="18" t="s">
        <v>4</v>
      </c>
      <c r="B8" s="19">
        <v>195000</v>
      </c>
      <c r="C8" s="19">
        <v>54653.74</v>
      </c>
    </row>
    <row r="9" spans="1:12" s="16" customFormat="1" ht="15" customHeight="1" x14ac:dyDescent="0.25">
      <c r="A9" s="15"/>
    </row>
    <row r="10" spans="1:12" s="16" customFormat="1" ht="15" customHeight="1" x14ac:dyDescent="0.25">
      <c r="A10" s="15"/>
    </row>
    <row r="11" spans="1:12" s="16" customFormat="1" ht="15" customHeight="1" x14ac:dyDescent="0.25">
      <c r="A11" s="15"/>
    </row>
    <row r="14" spans="1:12" x14ac:dyDescent="0.25">
      <c r="A14" s="20" t="s">
        <v>5</v>
      </c>
      <c r="B14" s="20" t="s">
        <v>6</v>
      </c>
      <c r="C14" s="20" t="s">
        <v>7</v>
      </c>
      <c r="D14" s="20" t="s">
        <v>8</v>
      </c>
    </row>
    <row r="15" spans="1:12" x14ac:dyDescent="0.25">
      <c r="A15" s="20" t="s">
        <v>9</v>
      </c>
      <c r="B15" s="20">
        <v>2</v>
      </c>
      <c r="C15" s="20">
        <v>31</v>
      </c>
      <c r="D15" s="20">
        <f>SUM(Tabla6[[#This Row],[Homes]:[Mulleres]])</f>
        <v>33</v>
      </c>
    </row>
    <row r="16" spans="1:12" x14ac:dyDescent="0.25">
      <c r="A16" s="20" t="s">
        <v>10</v>
      </c>
      <c r="B16" s="20">
        <v>8</v>
      </c>
      <c r="C16" s="20">
        <v>29</v>
      </c>
      <c r="D16" s="20">
        <f>SUM(Tabla6[[#This Row],[Homes]:[Mulleres]])</f>
        <v>37</v>
      </c>
    </row>
    <row r="17" spans="1:4" x14ac:dyDescent="0.25">
      <c r="A17" s="20" t="s">
        <v>11</v>
      </c>
      <c r="B17" s="20">
        <v>21</v>
      </c>
      <c r="C17" s="20">
        <v>92</v>
      </c>
      <c r="D17" s="20">
        <f>SUM(Tabla6[[#This Row],[Homes]:[Mulleres]])</f>
        <v>113</v>
      </c>
    </row>
    <row r="18" spans="1:4" x14ac:dyDescent="0.25">
      <c r="A18" s="20" t="s">
        <v>8</v>
      </c>
      <c r="B18" s="20">
        <f>SUBTOTAL(109,B15:B17)</f>
        <v>31</v>
      </c>
      <c r="C18" s="20">
        <f>SUBTOTAL(109,C15:C17)</f>
        <v>152</v>
      </c>
      <c r="D18" s="20">
        <f>SUM(Tabla6[[#This Row],[Homes]:[Mulleres]])</f>
        <v>183</v>
      </c>
    </row>
    <row r="22" spans="1:4" x14ac:dyDescent="0.25">
      <c r="A22" s="20" t="s">
        <v>12</v>
      </c>
      <c r="B22" s="20" t="s">
        <v>13</v>
      </c>
    </row>
    <row r="23" spans="1:4" x14ac:dyDescent="0.25">
      <c r="A23" s="20" t="s">
        <v>14</v>
      </c>
      <c r="B23" s="20">
        <v>2</v>
      </c>
    </row>
    <row r="24" spans="1:4" x14ac:dyDescent="0.25">
      <c r="A24" s="20" t="s">
        <v>15</v>
      </c>
      <c r="B24" s="20">
        <v>1</v>
      </c>
    </row>
    <row r="25" spans="1:4" x14ac:dyDescent="0.25">
      <c r="A25" s="20" t="s">
        <v>16</v>
      </c>
      <c r="B25" s="20">
        <v>4</v>
      </c>
    </row>
    <row r="26" spans="1:4" x14ac:dyDescent="0.25">
      <c r="A26" s="20" t="s">
        <v>17</v>
      </c>
      <c r="B26" s="20">
        <v>3</v>
      </c>
    </row>
    <row r="27" spans="1:4" x14ac:dyDescent="0.25">
      <c r="A27" s="20" t="s">
        <v>8</v>
      </c>
      <c r="B27" s="20">
        <f>SUBTOTAL(109,B23:B26)</f>
        <v>10</v>
      </c>
    </row>
    <row r="30" spans="1:4" x14ac:dyDescent="0.25">
      <c r="A30" s="20" t="s">
        <v>18</v>
      </c>
      <c r="B30" s="20" t="s">
        <v>19</v>
      </c>
      <c r="C30" s="20" t="s">
        <v>20</v>
      </c>
      <c r="D30" s="20" t="s">
        <v>21</v>
      </c>
    </row>
    <row r="31" spans="1:4" x14ac:dyDescent="0.25">
      <c r="A31" s="20" t="s">
        <v>14</v>
      </c>
      <c r="B31" s="20" t="s">
        <v>22</v>
      </c>
      <c r="C31" s="20">
        <v>41</v>
      </c>
      <c r="D31" s="20">
        <v>410</v>
      </c>
    </row>
    <row r="32" spans="1:4" x14ac:dyDescent="0.25">
      <c r="A32" s="20" t="s">
        <v>14</v>
      </c>
      <c r="B32" s="20" t="s">
        <v>23</v>
      </c>
      <c r="C32" s="20">
        <v>18</v>
      </c>
      <c r="D32" s="20">
        <v>216</v>
      </c>
    </row>
    <row r="33" spans="1:6" x14ac:dyDescent="0.25">
      <c r="A33" s="20" t="s">
        <v>15</v>
      </c>
      <c r="B33" s="20" t="s">
        <v>23</v>
      </c>
      <c r="C33" s="20">
        <v>10</v>
      </c>
      <c r="D33" s="20">
        <v>100</v>
      </c>
    </row>
    <row r="34" spans="1:6" x14ac:dyDescent="0.25">
      <c r="A34" s="20" t="s">
        <v>16</v>
      </c>
      <c r="B34" s="20" t="s">
        <v>23</v>
      </c>
      <c r="C34" s="20">
        <v>12</v>
      </c>
      <c r="D34" s="20">
        <v>180</v>
      </c>
    </row>
    <row r="35" spans="1:6" x14ac:dyDescent="0.25">
      <c r="A35" s="20" t="s">
        <v>16</v>
      </c>
      <c r="B35" s="20" t="s">
        <v>24</v>
      </c>
      <c r="C35" s="20">
        <v>10</v>
      </c>
      <c r="D35" s="20">
        <v>240</v>
      </c>
    </row>
    <row r="36" spans="1:6" x14ac:dyDescent="0.25">
      <c r="A36" s="20" t="s">
        <v>17</v>
      </c>
      <c r="B36" s="20" t="s">
        <v>23</v>
      </c>
      <c r="C36" s="20">
        <v>61</v>
      </c>
      <c r="D36" s="20">
        <v>609</v>
      </c>
    </row>
    <row r="37" spans="1:6" x14ac:dyDescent="0.25">
      <c r="A37" s="20" t="s">
        <v>17</v>
      </c>
      <c r="B37" s="20" t="s">
        <v>24</v>
      </c>
      <c r="C37" s="20">
        <v>31</v>
      </c>
      <c r="D37" s="20">
        <v>155</v>
      </c>
    </row>
    <row r="38" spans="1:6" x14ac:dyDescent="0.25">
      <c r="A38" s="20" t="s">
        <v>8</v>
      </c>
      <c r="C38" s="20">
        <f>SUBTOTAL(109,C31:C37)</f>
        <v>183</v>
      </c>
      <c r="D38" s="20">
        <f>SUBTOTAL(109,D31:D37)</f>
        <v>1910</v>
      </c>
    </row>
    <row r="41" spans="1:6" x14ac:dyDescent="0.25">
      <c r="A41" s="20" t="s">
        <v>25</v>
      </c>
      <c r="B41" s="20" t="s">
        <v>26</v>
      </c>
      <c r="C41" s="20" t="s">
        <v>19</v>
      </c>
      <c r="D41" s="20" t="s">
        <v>20</v>
      </c>
      <c r="E41" s="20" t="s">
        <v>21</v>
      </c>
      <c r="F41" s="20" t="s">
        <v>27</v>
      </c>
    </row>
    <row r="42" spans="1:6" x14ac:dyDescent="0.25">
      <c r="A42" s="20" t="s">
        <v>14</v>
      </c>
      <c r="B42" s="20" t="s">
        <v>28</v>
      </c>
      <c r="C42" s="20" t="s">
        <v>23</v>
      </c>
      <c r="D42" s="20">
        <v>18</v>
      </c>
      <c r="E42" s="20">
        <v>216</v>
      </c>
      <c r="F42" s="20">
        <v>12</v>
      </c>
    </row>
    <row r="43" spans="1:6" x14ac:dyDescent="0.25">
      <c r="A43" s="20" t="s">
        <v>14</v>
      </c>
      <c r="B43" s="20" t="s">
        <v>29</v>
      </c>
      <c r="C43" s="20" t="s">
        <v>22</v>
      </c>
      <c r="D43" s="20">
        <v>41</v>
      </c>
      <c r="E43" s="20">
        <v>410</v>
      </c>
      <c r="F43" s="20">
        <v>40</v>
      </c>
    </row>
    <row r="44" spans="1:6" x14ac:dyDescent="0.25">
      <c r="A44" s="20" t="s">
        <v>15</v>
      </c>
      <c r="B44" s="20" t="s">
        <v>30</v>
      </c>
      <c r="C44" s="20" t="s">
        <v>23</v>
      </c>
      <c r="D44" s="20">
        <v>10</v>
      </c>
      <c r="E44" s="20">
        <v>100</v>
      </c>
      <c r="F44" s="20">
        <v>9</v>
      </c>
    </row>
    <row r="45" spans="1:6" x14ac:dyDescent="0.25">
      <c r="A45" s="20" t="s">
        <v>16</v>
      </c>
      <c r="B45" s="20" t="s">
        <v>31</v>
      </c>
      <c r="C45" s="20" t="s">
        <v>24</v>
      </c>
      <c r="D45" s="20">
        <v>1</v>
      </c>
      <c r="E45" s="20">
        <v>20</v>
      </c>
      <c r="F45" s="20">
        <v>1</v>
      </c>
    </row>
    <row r="46" spans="1:6" x14ac:dyDescent="0.25">
      <c r="A46" s="20" t="s">
        <v>16</v>
      </c>
      <c r="B46" s="20" t="s">
        <v>32</v>
      </c>
      <c r="C46" s="20" t="s">
        <v>24</v>
      </c>
      <c r="D46" s="20">
        <v>4</v>
      </c>
      <c r="E46" s="20">
        <v>100</v>
      </c>
      <c r="F46" s="20">
        <v>4</v>
      </c>
    </row>
    <row r="47" spans="1:6" x14ac:dyDescent="0.25">
      <c r="A47" s="20" t="s">
        <v>16</v>
      </c>
      <c r="B47" s="20" t="s">
        <v>33</v>
      </c>
      <c r="C47" s="20" t="s">
        <v>23</v>
      </c>
      <c r="D47" s="20">
        <v>12</v>
      </c>
      <c r="E47" s="20">
        <v>180</v>
      </c>
      <c r="F47" s="20">
        <v>10</v>
      </c>
    </row>
    <row r="48" spans="1:6" x14ac:dyDescent="0.25">
      <c r="A48" s="20" t="s">
        <v>16</v>
      </c>
      <c r="B48" s="20" t="s">
        <v>34</v>
      </c>
      <c r="C48" s="20" t="s">
        <v>24</v>
      </c>
      <c r="D48" s="20">
        <v>5</v>
      </c>
      <c r="E48" s="20">
        <v>120</v>
      </c>
      <c r="F48" s="20">
        <v>1</v>
      </c>
    </row>
    <row r="49" spans="1:6" x14ac:dyDescent="0.25">
      <c r="A49" s="20" t="s">
        <v>17</v>
      </c>
      <c r="B49" s="20" t="s">
        <v>35</v>
      </c>
      <c r="C49" s="20" t="s">
        <v>23</v>
      </c>
      <c r="D49" s="20">
        <v>10</v>
      </c>
      <c r="E49" s="20">
        <v>150</v>
      </c>
      <c r="F49" s="20">
        <v>8</v>
      </c>
    </row>
    <row r="50" spans="1:6" x14ac:dyDescent="0.25">
      <c r="A50" s="20" t="s">
        <v>17</v>
      </c>
      <c r="B50" s="20" t="s">
        <v>36</v>
      </c>
      <c r="C50" s="20" t="s">
        <v>24</v>
      </c>
      <c r="D50" s="20">
        <v>31</v>
      </c>
      <c r="E50" s="20">
        <v>155</v>
      </c>
      <c r="F50" s="20">
        <v>31</v>
      </c>
    </row>
    <row r="51" spans="1:6" x14ac:dyDescent="0.25">
      <c r="A51" s="20" t="s">
        <v>17</v>
      </c>
      <c r="B51" s="20" t="s">
        <v>37</v>
      </c>
      <c r="C51" s="20" t="s">
        <v>23</v>
      </c>
      <c r="D51" s="20">
        <v>51</v>
      </c>
      <c r="E51" s="20">
        <v>459</v>
      </c>
      <c r="F51" s="20">
        <v>53</v>
      </c>
    </row>
    <row r="52" spans="1:6" x14ac:dyDescent="0.25">
      <c r="A52" s="20" t="s">
        <v>8</v>
      </c>
      <c r="D52" s="20">
        <f>SUBTOTAL(109,D42:D51)</f>
        <v>183</v>
      </c>
      <c r="E52" s="20">
        <f>SUBTOTAL(109,E42:E51)</f>
        <v>1910</v>
      </c>
      <c r="F52" s="20">
        <f>SUM(F42:F51)</f>
        <v>169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0D59-7FF3-498D-82E8-61B78003CA27}">
  <dimension ref="A1:L66"/>
  <sheetViews>
    <sheetView workbookViewId="0">
      <selection activeCell="H8" sqref="H8"/>
    </sheetView>
  </sheetViews>
  <sheetFormatPr baseColWidth="10" defaultRowHeight="15" x14ac:dyDescent="0.25"/>
  <cols>
    <col min="2" max="2" width="100.85546875" customWidth="1"/>
    <col min="3" max="3" width="26.85546875" bestFit="1" customWidth="1"/>
    <col min="4" max="4" width="19.85546875" bestFit="1" customWidth="1"/>
    <col min="5" max="5" width="26.7109375" bestFit="1" customWidth="1"/>
    <col min="6" max="6" width="17.7109375" bestFit="1" customWidth="1"/>
    <col min="10" max="10" width="26.140625" customWidth="1"/>
    <col min="11" max="11" width="17.7109375" bestFit="1" customWidth="1"/>
  </cols>
  <sheetData>
    <row r="1" spans="1:12" s="35" customFormat="1" ht="45.75" customHeight="1" thickBot="1" x14ac:dyDescent="0.35">
      <c r="A1" s="32"/>
      <c r="B1" s="32"/>
      <c r="C1" s="32"/>
      <c r="D1" s="32"/>
      <c r="E1" s="33"/>
      <c r="F1" s="33"/>
      <c r="G1" s="33"/>
      <c r="H1" s="33"/>
      <c r="I1" s="33"/>
      <c r="J1" s="34" t="s">
        <v>173</v>
      </c>
      <c r="K1" s="34"/>
      <c r="L1" s="34"/>
    </row>
    <row r="2" spans="1:12" s="35" customFormat="1" ht="19.5" customHeight="1" x14ac:dyDescent="0.25">
      <c r="A2" s="36"/>
      <c r="B2" s="37"/>
    </row>
    <row r="3" spans="1:12" s="35" customFormat="1" ht="32.25" customHeight="1" x14ac:dyDescent="0.25">
      <c r="A3" s="38" t="s">
        <v>245</v>
      </c>
      <c r="B3" s="38"/>
    </row>
    <row r="4" spans="1:12" s="35" customFormat="1" x14ac:dyDescent="0.25">
      <c r="A4" s="39" t="s">
        <v>247</v>
      </c>
      <c r="B4" s="39"/>
      <c r="C4" s="15"/>
      <c r="D4" s="17" t="s">
        <v>2</v>
      </c>
      <c r="E4" s="17" t="s">
        <v>3</v>
      </c>
    </row>
    <row r="5" spans="1:12" s="40" customFormat="1" x14ac:dyDescent="0.25">
      <c r="A5" s="40" t="s">
        <v>248</v>
      </c>
      <c r="C5" s="18" t="s">
        <v>249</v>
      </c>
      <c r="D5" s="19">
        <v>105000</v>
      </c>
      <c r="E5" s="19">
        <v>90817.09</v>
      </c>
    </row>
    <row r="9" spans="1:12" x14ac:dyDescent="0.25">
      <c r="A9" s="41" t="s">
        <v>250</v>
      </c>
      <c r="B9" s="42" t="s">
        <v>251</v>
      </c>
      <c r="C9" s="42" t="s">
        <v>19</v>
      </c>
      <c r="D9" s="42" t="s">
        <v>252</v>
      </c>
      <c r="E9" s="42" t="s">
        <v>253</v>
      </c>
      <c r="F9" s="42" t="s">
        <v>254</v>
      </c>
      <c r="J9" t="s">
        <v>255</v>
      </c>
      <c r="K9" t="s">
        <v>256</v>
      </c>
    </row>
    <row r="10" spans="1:12" x14ac:dyDescent="0.25">
      <c r="A10" s="43" t="s">
        <v>257</v>
      </c>
      <c r="B10" s="44" t="s">
        <v>258</v>
      </c>
      <c r="C10" s="44" t="str">
        <f>VLOOKUP(Tabla24[[#This Row],[Código Bubela]],[2]cursos_BUBELA!$C:$E,3,FALSE)</f>
        <v>Mixta (Presencial e virtual)</v>
      </c>
      <c r="D10" s="45" t="s">
        <v>259</v>
      </c>
      <c r="E10" s="46">
        <v>25</v>
      </c>
      <c r="F10" s="47" t="s">
        <v>260</v>
      </c>
      <c r="J10" t="s">
        <v>6</v>
      </c>
      <c r="K10">
        <v>421</v>
      </c>
    </row>
    <row r="11" spans="1:12" x14ac:dyDescent="0.25">
      <c r="A11" s="48" t="s">
        <v>261</v>
      </c>
      <c r="B11" s="44" t="s">
        <v>262</v>
      </c>
      <c r="C11" s="44" t="str">
        <f>VLOOKUP(Tabla24[[#This Row],[Código Bubela]],[2]cursos_BUBELA!$C:$E,3,FALSE)</f>
        <v>Virtual síncrona</v>
      </c>
      <c r="D11" s="45" t="s">
        <v>263</v>
      </c>
      <c r="E11" s="46">
        <v>15</v>
      </c>
      <c r="F11" s="47">
        <v>18</v>
      </c>
      <c r="J11" t="s">
        <v>7</v>
      </c>
      <c r="K11">
        <v>613</v>
      </c>
    </row>
    <row r="12" spans="1:12" x14ac:dyDescent="0.25">
      <c r="A12" s="48" t="s">
        <v>264</v>
      </c>
      <c r="B12" s="44" t="s">
        <v>265</v>
      </c>
      <c r="C12" s="44" t="str">
        <f>VLOOKUP(Tabla24[[#This Row],[Código Bubela]],[2]cursos_BUBELA!$C:$E,3,FALSE)</f>
        <v>Virtual síncrona</v>
      </c>
      <c r="D12" s="45" t="s">
        <v>266</v>
      </c>
      <c r="E12" s="46">
        <v>12</v>
      </c>
      <c r="F12" s="47">
        <v>25</v>
      </c>
    </row>
    <row r="13" spans="1:12" x14ac:dyDescent="0.25">
      <c r="A13" s="48" t="s">
        <v>267</v>
      </c>
      <c r="B13" s="44" t="s">
        <v>268</v>
      </c>
      <c r="C13" s="44" t="str">
        <f>VLOOKUP(Tabla24[[#This Row],[Código Bubela]],[2]cursos_BUBELA!$C:$E,3,FALSE)</f>
        <v>Virtual (síncrona e asíncrona)</v>
      </c>
      <c r="D13" s="45" t="s">
        <v>269</v>
      </c>
      <c r="E13" s="46">
        <v>20</v>
      </c>
      <c r="F13" s="47">
        <v>22</v>
      </c>
      <c r="J13" s="49" t="s">
        <v>270</v>
      </c>
    </row>
    <row r="14" spans="1:12" x14ac:dyDescent="0.25">
      <c r="A14" s="48" t="s">
        <v>271</v>
      </c>
      <c r="B14" s="44" t="s">
        <v>272</v>
      </c>
      <c r="C14" s="44" t="str">
        <f>VLOOKUP(Tabla24[[#This Row],[Código Bubela]],[2]cursos_BUBELA!$C:$E,3,FALSE)</f>
        <v>Virtual síncrona</v>
      </c>
      <c r="D14" s="45" t="s">
        <v>273</v>
      </c>
      <c r="E14" s="46">
        <v>12</v>
      </c>
      <c r="F14" s="47">
        <v>18</v>
      </c>
    </row>
    <row r="15" spans="1:12" x14ac:dyDescent="0.25">
      <c r="A15" s="48" t="s">
        <v>274</v>
      </c>
      <c r="B15" s="44" t="s">
        <v>275</v>
      </c>
      <c r="C15" s="44" t="str">
        <f>VLOOKUP(Tabla24[[#This Row],[Código Bubela]],[2]cursos_BUBELA!$C:$E,3,FALSE)</f>
        <v>Virtual síncrona</v>
      </c>
      <c r="D15" s="45" t="s">
        <v>276</v>
      </c>
      <c r="E15" s="46">
        <v>21</v>
      </c>
      <c r="F15" s="47">
        <v>16</v>
      </c>
    </row>
    <row r="16" spans="1:12" x14ac:dyDescent="0.25">
      <c r="A16" s="48" t="s">
        <v>277</v>
      </c>
      <c r="B16" s="44" t="s">
        <v>278</v>
      </c>
      <c r="C16" s="44" t="str">
        <f>VLOOKUP(Tabla24[[#This Row],[Código Bubela]],[2]cursos_BUBELA!$C:$E,3,FALSE)</f>
        <v>Virtual asíncrona</v>
      </c>
      <c r="D16" s="45" t="s">
        <v>279</v>
      </c>
      <c r="E16" s="46">
        <v>20</v>
      </c>
      <c r="F16" s="47">
        <v>22</v>
      </c>
    </row>
    <row r="17" spans="1:6" x14ac:dyDescent="0.25">
      <c r="A17" s="48" t="s">
        <v>280</v>
      </c>
      <c r="B17" s="44" t="s">
        <v>281</v>
      </c>
      <c r="C17" s="44" t="str">
        <f>VLOOKUP(Tabla24[[#This Row],[Código Bubela]],[2]cursos_BUBELA!$C:$E,3,FALSE)</f>
        <v>Virtual síncrona</v>
      </c>
      <c r="D17" s="45" t="s">
        <v>282</v>
      </c>
      <c r="E17" s="46">
        <v>8</v>
      </c>
      <c r="F17" s="47">
        <v>13</v>
      </c>
    </row>
    <row r="18" spans="1:6" x14ac:dyDescent="0.25">
      <c r="A18" s="48" t="s">
        <v>283</v>
      </c>
      <c r="B18" s="44" t="s">
        <v>284</v>
      </c>
      <c r="C18" s="44" t="str">
        <f>VLOOKUP(Tabla24[[#This Row],[Código Bubela]],[2]cursos_BUBELA!$C:$E,3,FALSE)</f>
        <v>Virtual asíncrona</v>
      </c>
      <c r="D18" s="45" t="s">
        <v>285</v>
      </c>
      <c r="E18" s="46">
        <v>20</v>
      </c>
      <c r="F18" s="47">
        <v>29</v>
      </c>
    </row>
    <row r="19" spans="1:6" x14ac:dyDescent="0.25">
      <c r="A19" s="48" t="s">
        <v>286</v>
      </c>
      <c r="B19" s="44" t="s">
        <v>287</v>
      </c>
      <c r="C19" s="44" t="str">
        <f>VLOOKUP(Tabla24[[#This Row],[Código Bubela]],[2]cursos_BUBELA!$C:$E,3,FALSE)</f>
        <v>Virtual síncrona</v>
      </c>
      <c r="D19" s="45" t="s">
        <v>288</v>
      </c>
      <c r="E19" s="46">
        <v>12</v>
      </c>
      <c r="F19" s="47">
        <v>17</v>
      </c>
    </row>
    <row r="20" spans="1:6" x14ac:dyDescent="0.25">
      <c r="A20" s="48" t="s">
        <v>289</v>
      </c>
      <c r="B20" s="44" t="s">
        <v>290</v>
      </c>
      <c r="C20" s="44" t="str">
        <f>VLOOKUP(Tabla24[[#This Row],[Código Bubela]],[2]cursos_BUBELA!$C:$E,3,FALSE)</f>
        <v>Virtual síncrona</v>
      </c>
      <c r="D20" s="45" t="s">
        <v>291</v>
      </c>
      <c r="E20" s="46">
        <v>12</v>
      </c>
      <c r="F20" s="47">
        <v>15</v>
      </c>
    </row>
    <row r="21" spans="1:6" x14ac:dyDescent="0.25">
      <c r="A21" s="48" t="s">
        <v>292</v>
      </c>
      <c r="B21" s="44" t="s">
        <v>293</v>
      </c>
      <c r="C21" s="44" t="str">
        <f>VLOOKUP(Tabla24[[#This Row],[Código Bubela]],[2]cursos_BUBELA!$C:$E,3,FALSE)</f>
        <v>Mixta (Presencial e virtual)</v>
      </c>
      <c r="D21" s="45" t="s">
        <v>294</v>
      </c>
      <c r="E21" s="46">
        <v>10</v>
      </c>
      <c r="F21" s="47">
        <v>11</v>
      </c>
    </row>
    <row r="22" spans="1:6" x14ac:dyDescent="0.25">
      <c r="A22" s="48" t="s">
        <v>295</v>
      </c>
      <c r="B22" s="44" t="s">
        <v>296</v>
      </c>
      <c r="C22" s="44" t="str">
        <f>VLOOKUP(Tabla24[[#This Row],[Código Bubela]],[2]cursos_BUBELA!$C:$E,3,FALSE)</f>
        <v>Virtual (síncrona e asíncrona)</v>
      </c>
      <c r="D22" s="45" t="s">
        <v>297</v>
      </c>
      <c r="E22" s="46">
        <v>20</v>
      </c>
      <c r="F22" s="47">
        <v>16</v>
      </c>
    </row>
    <row r="23" spans="1:6" x14ac:dyDescent="0.25">
      <c r="A23" s="48" t="s">
        <v>298</v>
      </c>
      <c r="B23" s="44" t="s">
        <v>299</v>
      </c>
      <c r="C23" s="44" t="str">
        <f>VLOOKUP(Tabla24[[#This Row],[Código Bubela]],[2]cursos_BUBELA!$C:$E,3,FALSE)</f>
        <v>Virtual síncrona</v>
      </c>
      <c r="D23" s="45" t="s">
        <v>300</v>
      </c>
      <c r="E23" s="46">
        <v>12</v>
      </c>
      <c r="F23" s="47">
        <v>9</v>
      </c>
    </row>
    <row r="24" spans="1:6" x14ac:dyDescent="0.25">
      <c r="A24" s="48" t="s">
        <v>301</v>
      </c>
      <c r="B24" s="44" t="s">
        <v>302</v>
      </c>
      <c r="C24" s="44" t="str">
        <f>VLOOKUP(Tabla24[[#This Row],[Código Bubela]],[2]cursos_BUBELA!$C:$E,3,FALSE)</f>
        <v>Virtual síncrona</v>
      </c>
      <c r="D24" s="45" t="s">
        <v>303</v>
      </c>
      <c r="E24" s="46">
        <v>21</v>
      </c>
      <c r="F24" s="47">
        <v>16</v>
      </c>
    </row>
    <row r="25" spans="1:6" x14ac:dyDescent="0.25">
      <c r="A25" s="48" t="s">
        <v>304</v>
      </c>
      <c r="B25" s="44" t="s">
        <v>305</v>
      </c>
      <c r="C25" s="44" t="str">
        <f>VLOOKUP(Tabla24[[#This Row],[Código Bubela]],[2]cursos_BUBELA!$C:$E,3,FALSE)</f>
        <v>Virtual (síncrona e asíncrona)</v>
      </c>
      <c r="D25" s="45" t="s">
        <v>306</v>
      </c>
      <c r="E25" s="46">
        <v>10</v>
      </c>
      <c r="F25" s="47">
        <v>17</v>
      </c>
    </row>
    <row r="26" spans="1:6" x14ac:dyDescent="0.25">
      <c r="A26" s="48" t="s">
        <v>307</v>
      </c>
      <c r="B26" s="44" t="s">
        <v>308</v>
      </c>
      <c r="C26" s="44" t="str">
        <f>VLOOKUP(Tabla24[[#This Row],[Código Bubela]],[2]cursos_BUBELA!$C:$E,3,FALSE)</f>
        <v>Virtual (síncrona e asíncrona)</v>
      </c>
      <c r="D26" s="45" t="s">
        <v>309</v>
      </c>
      <c r="E26" s="46">
        <v>10</v>
      </c>
      <c r="F26" s="47" t="s">
        <v>260</v>
      </c>
    </row>
    <row r="27" spans="1:6" x14ac:dyDescent="0.25">
      <c r="A27" s="48" t="s">
        <v>310</v>
      </c>
      <c r="B27" s="44" t="s">
        <v>311</v>
      </c>
      <c r="C27" s="44" t="str">
        <f>VLOOKUP(Tabla24[[#This Row],[Código Bubela]],[2]cursos_BUBELA!$C:$E,3,FALSE)</f>
        <v>Virtual (síncrona e asíncrona)</v>
      </c>
      <c r="D27" s="45" t="s">
        <v>312</v>
      </c>
      <c r="E27" s="46">
        <v>12</v>
      </c>
      <c r="F27" s="47">
        <v>23</v>
      </c>
    </row>
    <row r="28" spans="1:6" x14ac:dyDescent="0.25">
      <c r="A28" s="48" t="s">
        <v>313</v>
      </c>
      <c r="B28" s="44" t="s">
        <v>314</v>
      </c>
      <c r="C28" s="44" t="str">
        <f>VLOOKUP(Tabla24[[#This Row],[Código Bubela]],[2]cursos_BUBELA!$C:$E,3,FALSE)</f>
        <v>Virtual síncrona</v>
      </c>
      <c r="D28" s="45" t="s">
        <v>315</v>
      </c>
      <c r="E28" s="46">
        <v>20</v>
      </c>
      <c r="F28" s="47">
        <v>27</v>
      </c>
    </row>
    <row r="29" spans="1:6" x14ac:dyDescent="0.25">
      <c r="A29" s="48" t="s">
        <v>316</v>
      </c>
      <c r="B29" s="44" t="s">
        <v>317</v>
      </c>
      <c r="C29" s="44" t="str">
        <f>VLOOKUP(Tabla24[[#This Row],[Código Bubela]],[2]cursos_BUBELA!$C:$E,3,FALSE)</f>
        <v>Virtual (síncrona e asíncrona)</v>
      </c>
      <c r="D29" s="45" t="s">
        <v>318</v>
      </c>
      <c r="E29" s="46">
        <v>25</v>
      </c>
      <c r="F29" s="47">
        <v>22</v>
      </c>
    </row>
    <row r="30" spans="1:6" x14ac:dyDescent="0.25">
      <c r="A30" s="48" t="s">
        <v>319</v>
      </c>
      <c r="B30" s="44" t="s">
        <v>278</v>
      </c>
      <c r="C30" s="44" t="str">
        <f>VLOOKUP(Tabla24[[#This Row],[Código Bubela]],[2]cursos_BUBELA!$C:$E,3,FALSE)</f>
        <v>Virtual asíncrona</v>
      </c>
      <c r="D30" s="45" t="s">
        <v>320</v>
      </c>
      <c r="E30" s="46">
        <v>20</v>
      </c>
      <c r="F30" s="47">
        <v>13</v>
      </c>
    </row>
    <row r="31" spans="1:6" x14ac:dyDescent="0.25">
      <c r="A31" s="48" t="s">
        <v>321</v>
      </c>
      <c r="B31" s="44" t="s">
        <v>290</v>
      </c>
      <c r="C31" s="44" t="str">
        <f>VLOOKUP(Tabla24[[#This Row],[Código Bubela]],[2]cursos_BUBELA!$C:$E,3,FALSE)</f>
        <v>Virtual síncrona</v>
      </c>
      <c r="D31" s="45" t="s">
        <v>322</v>
      </c>
      <c r="E31" s="46">
        <v>12</v>
      </c>
      <c r="F31" s="47">
        <v>21</v>
      </c>
    </row>
    <row r="32" spans="1:6" x14ac:dyDescent="0.25">
      <c r="A32" s="48" t="s">
        <v>323</v>
      </c>
      <c r="B32" s="44" t="s">
        <v>324</v>
      </c>
      <c r="C32" s="44" t="str">
        <f>VLOOKUP(Tabla24[[#This Row],[Código Bubela]],[2]cursos_BUBELA!$C:$E,3,FALSE)</f>
        <v>Mixta (Presencial e virtual)</v>
      </c>
      <c r="D32" s="45" t="s">
        <v>325</v>
      </c>
      <c r="E32" s="46">
        <v>8</v>
      </c>
      <c r="F32" s="47">
        <v>10</v>
      </c>
    </row>
    <row r="33" spans="1:6" x14ac:dyDescent="0.25">
      <c r="A33" s="48" t="s">
        <v>326</v>
      </c>
      <c r="B33" s="44" t="s">
        <v>327</v>
      </c>
      <c r="C33" s="44" t="str">
        <f>VLOOKUP(Tabla24[[#This Row],[Código Bubela]],[2]cursos_BUBELA!$C:$E,3,FALSE)</f>
        <v>Virtual síncrona</v>
      </c>
      <c r="D33" s="45" t="s">
        <v>328</v>
      </c>
      <c r="E33" s="46">
        <v>8</v>
      </c>
      <c r="F33" s="47">
        <v>15</v>
      </c>
    </row>
    <row r="34" spans="1:6" x14ac:dyDescent="0.25">
      <c r="A34" s="48" t="s">
        <v>329</v>
      </c>
      <c r="B34" s="44" t="s">
        <v>330</v>
      </c>
      <c r="C34" s="44" t="str">
        <f>VLOOKUP(Tabla24[[#This Row],[Código Bubela]],[2]cursos_BUBELA!$C:$E,3,FALSE)</f>
        <v>Mixta (Presencial e virtual)</v>
      </c>
      <c r="D34" s="45" t="s">
        <v>331</v>
      </c>
      <c r="E34" s="46">
        <v>8</v>
      </c>
      <c r="F34" s="47">
        <v>6</v>
      </c>
    </row>
    <row r="35" spans="1:6" x14ac:dyDescent="0.25">
      <c r="A35" s="48" t="s">
        <v>332</v>
      </c>
      <c r="B35" s="44" t="s">
        <v>333</v>
      </c>
      <c r="C35" s="44" t="str">
        <f>VLOOKUP(Tabla24[[#This Row],[Código Bubela]],[2]cursos_BUBELA!$C:$E,3,FALSE)</f>
        <v>Virtual asíncrona</v>
      </c>
      <c r="D35" s="45" t="s">
        <v>334</v>
      </c>
      <c r="E35" s="46">
        <v>12</v>
      </c>
      <c r="F35" s="47">
        <v>22</v>
      </c>
    </row>
    <row r="36" spans="1:6" x14ac:dyDescent="0.25">
      <c r="A36" s="48" t="s">
        <v>335</v>
      </c>
      <c r="B36" s="44" t="s">
        <v>336</v>
      </c>
      <c r="C36" s="44" t="str">
        <f>VLOOKUP(Tabla24[[#This Row],[Código Bubela]],[2]cursos_BUBELA!$C:$E,3,FALSE)</f>
        <v>Virtual (síncrona e asíncrona)</v>
      </c>
      <c r="D36" s="45" t="s">
        <v>337</v>
      </c>
      <c r="E36" s="46">
        <v>12</v>
      </c>
      <c r="F36" s="47">
        <v>20</v>
      </c>
    </row>
    <row r="37" spans="1:6" x14ac:dyDescent="0.25">
      <c r="A37" s="48" t="s">
        <v>338</v>
      </c>
      <c r="B37" s="44" t="s">
        <v>339</v>
      </c>
      <c r="C37" s="44" t="str">
        <f>VLOOKUP(Tabla24[[#This Row],[Código Bubela]],[2]cursos_BUBELA!$C:$E,3,FALSE)</f>
        <v>Virtual síncrona</v>
      </c>
      <c r="D37" s="45" t="s">
        <v>340</v>
      </c>
      <c r="E37" s="46">
        <v>30</v>
      </c>
      <c r="F37" s="47">
        <v>11</v>
      </c>
    </row>
    <row r="38" spans="1:6" x14ac:dyDescent="0.25">
      <c r="A38" s="48" t="s">
        <v>341</v>
      </c>
      <c r="B38" s="44" t="s">
        <v>342</v>
      </c>
      <c r="C38" s="44" t="str">
        <f>VLOOKUP(Tabla24[[#This Row],[Código Bubela]],[2]cursos_BUBELA!$C:$E,3,FALSE)</f>
        <v>Presencial</v>
      </c>
      <c r="D38" s="45" t="s">
        <v>343</v>
      </c>
      <c r="E38" s="46">
        <v>12</v>
      </c>
      <c r="F38" s="47">
        <v>22</v>
      </c>
    </row>
    <row r="39" spans="1:6" x14ac:dyDescent="0.25">
      <c r="A39" s="48" t="s">
        <v>344</v>
      </c>
      <c r="B39" s="44" t="s">
        <v>345</v>
      </c>
      <c r="C39" s="44" t="str">
        <f>VLOOKUP(Tabla24[[#This Row],[Código Bubela]],[2]cursos_BUBELA!$C:$E,3,FALSE)</f>
        <v>Presencial</v>
      </c>
      <c r="D39" s="45">
        <v>45485</v>
      </c>
      <c r="E39" s="46">
        <v>4</v>
      </c>
      <c r="F39" s="47">
        <v>18</v>
      </c>
    </row>
    <row r="40" spans="1:6" x14ac:dyDescent="0.25">
      <c r="A40" s="48" t="s">
        <v>346</v>
      </c>
      <c r="B40" s="44" t="s">
        <v>347</v>
      </c>
      <c r="C40" s="44" t="str">
        <f>VLOOKUP(Tabla24[[#This Row],[Código Bubela]],[2]cursos_BUBELA!$C:$E,3,FALSE)</f>
        <v>Presencial</v>
      </c>
      <c r="D40" s="45">
        <v>45483</v>
      </c>
      <c r="E40" s="46">
        <v>4</v>
      </c>
      <c r="F40" s="47">
        <v>8</v>
      </c>
    </row>
    <row r="41" spans="1:6" x14ac:dyDescent="0.25">
      <c r="A41" s="48" t="s">
        <v>348</v>
      </c>
      <c r="B41" s="44" t="s">
        <v>349</v>
      </c>
      <c r="C41" s="44" t="str">
        <f>VLOOKUP(Tabla24[[#This Row],[Código Bubela]],[2]cursos_BUBELA!$C:$E,3,FALSE)</f>
        <v>Presencial</v>
      </c>
      <c r="D41" s="45">
        <v>45484</v>
      </c>
      <c r="E41" s="46">
        <v>4</v>
      </c>
      <c r="F41" s="47">
        <v>9</v>
      </c>
    </row>
    <row r="42" spans="1:6" x14ac:dyDescent="0.25">
      <c r="A42" s="48" t="s">
        <v>350</v>
      </c>
      <c r="B42" s="44" t="s">
        <v>351</v>
      </c>
      <c r="C42" s="44" t="str">
        <f>VLOOKUP(Tabla24[[#This Row],[Código Bubela]],[2]cursos_BUBELA!$C:$E,3,FALSE)</f>
        <v>Presencial</v>
      </c>
      <c r="D42" s="45" t="s">
        <v>352</v>
      </c>
      <c r="E42" s="46">
        <v>10</v>
      </c>
      <c r="F42" s="47">
        <v>24</v>
      </c>
    </row>
    <row r="43" spans="1:6" x14ac:dyDescent="0.25">
      <c r="A43" s="48" t="s">
        <v>353</v>
      </c>
      <c r="B43" s="44" t="s">
        <v>311</v>
      </c>
      <c r="C43" s="44" t="str">
        <f>VLOOKUP(Tabla24[[#This Row],[Código Bubela]],[2]cursos_BUBELA!$C:$E,3,FALSE)</f>
        <v>Virtual (síncrona e asíncrona)</v>
      </c>
      <c r="D43" s="45" t="s">
        <v>354</v>
      </c>
      <c r="E43" s="46">
        <v>12</v>
      </c>
      <c r="F43" s="47">
        <v>23</v>
      </c>
    </row>
    <row r="44" spans="1:6" x14ac:dyDescent="0.25">
      <c r="A44" s="48" t="s">
        <v>355</v>
      </c>
      <c r="B44" s="44" t="s">
        <v>268</v>
      </c>
      <c r="C44" s="44" t="str">
        <f>VLOOKUP(Tabla24[[#This Row],[Código Bubela]],[2]cursos_BUBELA!$C:$E,3,FALSE)</f>
        <v>Virtual síncrona</v>
      </c>
      <c r="D44" s="45" t="s">
        <v>356</v>
      </c>
      <c r="E44" s="46">
        <v>20</v>
      </c>
      <c r="F44" s="47">
        <v>20</v>
      </c>
    </row>
    <row r="45" spans="1:6" x14ac:dyDescent="0.25">
      <c r="A45" s="48" t="s">
        <v>357</v>
      </c>
      <c r="B45" s="44" t="s">
        <v>272</v>
      </c>
      <c r="C45" s="44" t="str">
        <f>VLOOKUP(Tabla24[[#This Row],[Código Bubela]],[2]cursos_BUBELA!$C:$E,3,FALSE)</f>
        <v>Virtual síncrona</v>
      </c>
      <c r="D45" s="45" t="s">
        <v>358</v>
      </c>
      <c r="E45" s="46">
        <v>12</v>
      </c>
      <c r="F45" s="47">
        <v>15</v>
      </c>
    </row>
    <row r="46" spans="1:6" x14ac:dyDescent="0.25">
      <c r="A46" s="48" t="s">
        <v>359</v>
      </c>
      <c r="B46" s="44" t="s">
        <v>360</v>
      </c>
      <c r="C46" s="44" t="str">
        <f>VLOOKUP(Tabla24[[#This Row],[Código Bubela]],[2]cursos_BUBELA!$C:$E,3,FALSE)</f>
        <v>Virtual síncrona</v>
      </c>
      <c r="D46" s="45" t="s">
        <v>361</v>
      </c>
      <c r="E46" s="46">
        <v>8</v>
      </c>
      <c r="F46" s="47">
        <v>11</v>
      </c>
    </row>
    <row r="47" spans="1:6" x14ac:dyDescent="0.25">
      <c r="A47" s="48" t="s">
        <v>362</v>
      </c>
      <c r="B47" s="44" t="s">
        <v>363</v>
      </c>
      <c r="C47" s="44" t="str">
        <f>VLOOKUP(Tabla24[[#This Row],[Código Bubela]],[2]cursos_BUBELA!$C:$E,3,FALSE)</f>
        <v>Presencial</v>
      </c>
      <c r="D47" s="45" t="s">
        <v>364</v>
      </c>
      <c r="E47" s="46">
        <v>10</v>
      </c>
      <c r="F47" s="47">
        <v>10</v>
      </c>
    </row>
    <row r="48" spans="1:6" x14ac:dyDescent="0.25">
      <c r="A48" s="48" t="s">
        <v>365</v>
      </c>
      <c r="B48" s="44" t="s">
        <v>366</v>
      </c>
      <c r="C48" s="44" t="str">
        <f>VLOOKUP(Tabla24[[#This Row],[Código Bubela]],[2]cursos_BUBELA!$C:$E,3,FALSE)</f>
        <v>Virtual asíncrona</v>
      </c>
      <c r="D48" s="45" t="s">
        <v>367</v>
      </c>
      <c r="E48" s="46">
        <v>20</v>
      </c>
      <c r="F48" s="47">
        <v>14</v>
      </c>
    </row>
    <row r="49" spans="1:6" x14ac:dyDescent="0.25">
      <c r="A49" s="48" t="s">
        <v>368</v>
      </c>
      <c r="B49" s="44" t="s">
        <v>314</v>
      </c>
      <c r="C49" s="44" t="str">
        <f>VLOOKUP(Tabla24[[#This Row],[Código Bubela]],[2]cursos_BUBELA!$C:$E,3,FALSE)</f>
        <v>Virtual asíncrona</v>
      </c>
      <c r="D49" s="45" t="s">
        <v>369</v>
      </c>
      <c r="E49" s="46">
        <v>20</v>
      </c>
      <c r="F49" s="47">
        <v>26</v>
      </c>
    </row>
    <row r="50" spans="1:6" x14ac:dyDescent="0.25">
      <c r="A50" s="48" t="s">
        <v>370</v>
      </c>
      <c r="B50" s="44" t="s">
        <v>371</v>
      </c>
      <c r="C50" s="44" t="str">
        <f>VLOOKUP(Tabla24[[#This Row],[Código Bubela]],[2]cursos_BUBELA!$C:$E,3,FALSE)</f>
        <v>Presencial</v>
      </c>
      <c r="D50" s="45" t="s">
        <v>372</v>
      </c>
      <c r="E50" s="46">
        <v>12</v>
      </c>
      <c r="F50" s="47">
        <v>7</v>
      </c>
    </row>
    <row r="51" spans="1:6" x14ac:dyDescent="0.25">
      <c r="A51" s="48" t="s">
        <v>373</v>
      </c>
      <c r="B51" s="44" t="s">
        <v>374</v>
      </c>
      <c r="C51" s="44" t="str">
        <f>VLOOKUP(Tabla24[[#This Row],[Código Bubela]],[2]cursos_BUBELA!$C:$E,3,FALSE)</f>
        <v>Presencial</v>
      </c>
      <c r="D51" s="46" t="s">
        <v>375</v>
      </c>
      <c r="E51" s="46">
        <v>10</v>
      </c>
      <c r="F51" s="47">
        <v>4</v>
      </c>
    </row>
    <row r="52" spans="1:6" x14ac:dyDescent="0.25">
      <c r="A52" s="48" t="s">
        <v>376</v>
      </c>
      <c r="B52" s="44" t="s">
        <v>377</v>
      </c>
      <c r="C52" s="44" t="str">
        <f>VLOOKUP(Tabla24[[#This Row],[Código Bubela]],[2]cursos_BUBELA!$C:$E,3,FALSE)</f>
        <v>Presencial</v>
      </c>
      <c r="D52" s="46" t="s">
        <v>378</v>
      </c>
      <c r="E52" s="46">
        <v>10</v>
      </c>
      <c r="F52" s="47">
        <v>7</v>
      </c>
    </row>
    <row r="53" spans="1:6" x14ac:dyDescent="0.25">
      <c r="A53" s="48" t="s">
        <v>379</v>
      </c>
      <c r="B53" s="44" t="s">
        <v>380</v>
      </c>
      <c r="C53" s="44" t="str">
        <f>VLOOKUP(Tabla24[[#This Row],[Código Bubela]],[2]cursos_BUBELA!$C:$E,3,FALSE)</f>
        <v>Mixta (Presencial e virtual)</v>
      </c>
      <c r="D53" s="46" t="s">
        <v>381</v>
      </c>
      <c r="E53" s="46">
        <v>20</v>
      </c>
      <c r="F53" s="47">
        <v>6</v>
      </c>
    </row>
    <row r="54" spans="1:6" x14ac:dyDescent="0.25">
      <c r="A54" s="48" t="s">
        <v>382</v>
      </c>
      <c r="B54" s="44" t="s">
        <v>383</v>
      </c>
      <c r="C54" s="44" t="str">
        <f>VLOOKUP(Tabla24[[#This Row],[Código Bubela]],[2]cursos_BUBELA!$C:$E,3,FALSE)</f>
        <v>Presencial</v>
      </c>
      <c r="D54" s="46" t="s">
        <v>384</v>
      </c>
      <c r="E54" s="46">
        <v>10</v>
      </c>
      <c r="F54" s="47">
        <v>5</v>
      </c>
    </row>
    <row r="55" spans="1:6" x14ac:dyDescent="0.25">
      <c r="A55" s="48" t="s">
        <v>385</v>
      </c>
      <c r="B55" s="44" t="s">
        <v>386</v>
      </c>
      <c r="C55" s="44" t="str">
        <f>VLOOKUP(Tabla24[[#This Row],[Código Bubela]],[2]cursos_BUBELA!$C:$E,3,FALSE)</f>
        <v>Virtual síncrona</v>
      </c>
      <c r="D55" s="46" t="s">
        <v>387</v>
      </c>
      <c r="E55" s="46">
        <v>20</v>
      </c>
      <c r="F55" s="47">
        <v>16</v>
      </c>
    </row>
    <row r="56" spans="1:6" x14ac:dyDescent="0.25">
      <c r="A56" s="48" t="s">
        <v>388</v>
      </c>
      <c r="B56" s="44" t="s">
        <v>389</v>
      </c>
      <c r="C56" s="44" t="str">
        <f>VLOOKUP(Tabla24[[#This Row],[Código Bubela]],[2]cursos_BUBELA!$C:$E,3,FALSE)</f>
        <v>Virtual síncrona</v>
      </c>
      <c r="D56" s="46" t="s">
        <v>390</v>
      </c>
      <c r="E56" s="46">
        <v>12</v>
      </c>
      <c r="F56" s="47">
        <v>16</v>
      </c>
    </row>
    <row r="57" spans="1:6" x14ac:dyDescent="0.25">
      <c r="A57" s="48" t="s">
        <v>391</v>
      </c>
      <c r="B57" s="44" t="s">
        <v>392</v>
      </c>
      <c r="C57" s="44" t="str">
        <f>VLOOKUP(Tabla24[[#This Row],[Código Bubela]],[2]cursos_BUBELA!$C:$E,3,FALSE)</f>
        <v>Virtual síncrona</v>
      </c>
      <c r="D57" s="46" t="s">
        <v>393</v>
      </c>
      <c r="E57" s="46">
        <v>16</v>
      </c>
      <c r="F57" s="47">
        <v>13</v>
      </c>
    </row>
    <row r="58" spans="1:6" x14ac:dyDescent="0.25">
      <c r="A58" s="48" t="s">
        <v>394</v>
      </c>
      <c r="B58" s="44" t="s">
        <v>395</v>
      </c>
      <c r="C58" s="44" t="str">
        <f>VLOOKUP(Tabla24[[#This Row],[Código Bubela]],[2]cursos_BUBELA!$C:$E,3,FALSE)</f>
        <v>Virtual síncrona</v>
      </c>
      <c r="D58" s="46" t="s">
        <v>396</v>
      </c>
      <c r="E58" s="46">
        <v>16</v>
      </c>
      <c r="F58" s="47">
        <v>19</v>
      </c>
    </row>
    <row r="59" spans="1:6" x14ac:dyDescent="0.25">
      <c r="A59" s="48" t="s">
        <v>397</v>
      </c>
      <c r="B59" s="44" t="s">
        <v>398</v>
      </c>
      <c r="C59" s="44" t="str">
        <f>VLOOKUP(Tabla24[[#This Row],[Código Bubela]],[2]cursos_BUBELA!$C:$E,3,FALSE)</f>
        <v>Presencial</v>
      </c>
      <c r="D59" s="46" t="s">
        <v>399</v>
      </c>
      <c r="E59" s="46">
        <v>10</v>
      </c>
      <c r="F59" s="47">
        <v>5</v>
      </c>
    </row>
    <row r="60" spans="1:6" x14ac:dyDescent="0.25">
      <c r="A60" s="43" t="s">
        <v>400</v>
      </c>
      <c r="B60" s="44" t="s">
        <v>401</v>
      </c>
      <c r="C60" s="44" t="str">
        <f>VLOOKUP(Tabla24[[#This Row],[Código Bubela]],[2]cursos_BUBELA!$C:$E,3,FALSE)</f>
        <v>Virtual asíncrona</v>
      </c>
      <c r="D60" s="45" t="s">
        <v>402</v>
      </c>
      <c r="E60" s="46">
        <v>20</v>
      </c>
      <c r="F60" s="47">
        <v>4</v>
      </c>
    </row>
    <row r="61" spans="1:6" x14ac:dyDescent="0.25">
      <c r="A61" s="43" t="s">
        <v>403</v>
      </c>
      <c r="B61" s="44" t="s">
        <v>404</v>
      </c>
      <c r="C61" s="44" t="str">
        <f>VLOOKUP(Tabla24[[#This Row],[Código Bubela]],[2]cursos_BUBELA!$C:$E,3,FALSE)</f>
        <v>Virtual asíncrona</v>
      </c>
      <c r="D61" s="45" t="s">
        <v>402</v>
      </c>
      <c r="E61" s="46">
        <v>20</v>
      </c>
      <c r="F61" s="47">
        <v>1</v>
      </c>
    </row>
    <row r="62" spans="1:6" x14ac:dyDescent="0.25">
      <c r="A62" s="43" t="s">
        <v>405</v>
      </c>
      <c r="B62" s="44" t="s">
        <v>406</v>
      </c>
      <c r="C62" s="44" t="str">
        <f>VLOOKUP(Tabla24[[#This Row],[Código Bubela]],[2]cursos_BUBELA!$C:$E,3,FALSE)</f>
        <v>Virtual asíncrona</v>
      </c>
      <c r="D62" s="45" t="s">
        <v>407</v>
      </c>
      <c r="E62" s="46">
        <v>20</v>
      </c>
      <c r="F62" s="47">
        <v>1</v>
      </c>
    </row>
    <row r="63" spans="1:6" x14ac:dyDescent="0.25">
      <c r="A63" s="43" t="s">
        <v>408</v>
      </c>
      <c r="B63" s="44" t="s">
        <v>409</v>
      </c>
      <c r="C63" s="44" t="str">
        <f>VLOOKUP(Tabla24[[#This Row],[Código Bubela]],[2]cursos_BUBELA!$C:$E,3,FALSE)</f>
        <v>Virtual asíncrona</v>
      </c>
      <c r="D63" s="45" t="s">
        <v>410</v>
      </c>
      <c r="E63" s="46">
        <v>20</v>
      </c>
      <c r="F63" s="47">
        <v>2</v>
      </c>
    </row>
    <row r="64" spans="1:6" x14ac:dyDescent="0.25">
      <c r="A64" s="43" t="s">
        <v>411</v>
      </c>
      <c r="B64" s="44" t="s">
        <v>412</v>
      </c>
      <c r="C64" s="44" t="str">
        <f>VLOOKUP(Tabla24[[#This Row],[Código Bubela]],[2]cursos_BUBELA!$C:$E,3,FALSE)</f>
        <v>Virtual síncrona</v>
      </c>
      <c r="D64" s="45" t="s">
        <v>410</v>
      </c>
      <c r="E64" s="46">
        <v>20</v>
      </c>
      <c r="F64" s="47">
        <v>4</v>
      </c>
    </row>
    <row r="65" spans="1:6" x14ac:dyDescent="0.25">
      <c r="A65" s="43" t="s">
        <v>413</v>
      </c>
      <c r="B65" s="44" t="s">
        <v>414</v>
      </c>
      <c r="C65" s="44" t="str">
        <f>VLOOKUP(Tabla24[[#This Row],[Código Bubela]],[2]cursos_BUBELA!$C:$E,3,FALSE)</f>
        <v>Virtual síncrona</v>
      </c>
      <c r="D65" s="45" t="s">
        <v>415</v>
      </c>
      <c r="E65" s="46">
        <v>10</v>
      </c>
      <c r="F65" s="47">
        <v>4</v>
      </c>
    </row>
    <row r="66" spans="1:6" x14ac:dyDescent="0.25">
      <c r="A66" s="43" t="s">
        <v>416</v>
      </c>
      <c r="B66" s="44" t="s">
        <v>417</v>
      </c>
      <c r="C66" s="44" t="str">
        <f>VLOOKUP(Tabla24[[#This Row],[Código Bubela]],[2]cursos_BUBELA!$C:$E,3,FALSE)</f>
        <v>Virtual síncrona</v>
      </c>
      <c r="D66" s="45" t="s">
        <v>418</v>
      </c>
      <c r="E66" s="46">
        <v>25</v>
      </c>
      <c r="F66" s="47">
        <v>2</v>
      </c>
    </row>
  </sheetData>
  <mergeCells count="2">
    <mergeCell ref="A1:D1"/>
    <mergeCell ref="J1:L1"/>
  </mergeCells>
  <hyperlinks>
    <hyperlink ref="A60" r:id="rId1" display="https://bubela.uvigo.es/bubela/edicion/edicion.php?&amp;id_curso=1349&amp;id_edicion=5285" xr:uid="{655B56B7-7F90-4E70-A207-120807353E3C}"/>
  </hyperlinks>
  <pageMargins left="0.7" right="0.7" top="0.75" bottom="0.75" header="0.3" footer="0.3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26F2-8270-4F93-B23B-F88B95DE4B30}">
  <dimension ref="A1:K76"/>
  <sheetViews>
    <sheetView workbookViewId="0">
      <selection activeCell="J28" sqref="J28"/>
    </sheetView>
  </sheetViews>
  <sheetFormatPr baseColWidth="10" defaultRowHeight="15" x14ac:dyDescent="0.25"/>
  <cols>
    <col min="1" max="1" width="91.85546875" bestFit="1" customWidth="1"/>
    <col min="3" max="3" width="12.28515625" customWidth="1"/>
  </cols>
  <sheetData>
    <row r="1" spans="1:11" s="35" customFormat="1" ht="55.5" customHeight="1" thickBot="1" x14ac:dyDescent="0.35">
      <c r="A1" s="32"/>
      <c r="B1" s="32"/>
      <c r="C1" s="32"/>
      <c r="D1" s="32"/>
      <c r="E1" s="33"/>
      <c r="F1" s="33"/>
      <c r="G1" s="50" t="s">
        <v>173</v>
      </c>
      <c r="H1" s="50"/>
      <c r="I1" s="50"/>
      <c r="J1" s="50"/>
      <c r="K1" s="50"/>
    </row>
    <row r="2" spans="1:11" s="35" customFormat="1" ht="19.5" customHeight="1" x14ac:dyDescent="0.25">
      <c r="A2" s="36"/>
      <c r="B2" s="37"/>
    </row>
    <row r="3" spans="1:11" s="35" customFormat="1" ht="32.25" customHeight="1" x14ac:dyDescent="0.25">
      <c r="A3" s="38" t="s">
        <v>246</v>
      </c>
      <c r="B3" s="38"/>
    </row>
    <row r="4" spans="1:11" s="35" customFormat="1" x14ac:dyDescent="0.25">
      <c r="A4" s="39" t="s">
        <v>244</v>
      </c>
      <c r="B4" s="39"/>
    </row>
    <row r="5" spans="1:11" s="40" customFormat="1" x14ac:dyDescent="0.25">
      <c r="A5" s="40" t="s">
        <v>248</v>
      </c>
    </row>
    <row r="8" spans="1:11" x14ac:dyDescent="0.25">
      <c r="A8" t="s">
        <v>419</v>
      </c>
      <c r="B8" t="s">
        <v>420</v>
      </c>
      <c r="C8" t="s">
        <v>421</v>
      </c>
      <c r="D8" t="s">
        <v>422</v>
      </c>
    </row>
    <row r="9" spans="1:11" x14ac:dyDescent="0.25">
      <c r="A9" t="s">
        <v>423</v>
      </c>
      <c r="B9">
        <v>3</v>
      </c>
      <c r="C9">
        <v>3</v>
      </c>
      <c r="D9">
        <v>6</v>
      </c>
    </row>
    <row r="10" spans="1:11" x14ac:dyDescent="0.25">
      <c r="A10" t="s">
        <v>424</v>
      </c>
      <c r="B10">
        <v>2</v>
      </c>
      <c r="C10">
        <v>2</v>
      </c>
      <c r="D10">
        <v>4</v>
      </c>
    </row>
    <row r="11" spans="1:11" x14ac:dyDescent="0.25">
      <c r="A11" t="s">
        <v>425</v>
      </c>
      <c r="C11">
        <v>4</v>
      </c>
      <c r="D11">
        <v>4</v>
      </c>
    </row>
    <row r="12" spans="1:11" x14ac:dyDescent="0.25">
      <c r="A12" t="s">
        <v>426</v>
      </c>
      <c r="B12">
        <v>11</v>
      </c>
      <c r="D12">
        <v>11</v>
      </c>
    </row>
    <row r="13" spans="1:11" x14ac:dyDescent="0.25">
      <c r="A13" t="s">
        <v>427</v>
      </c>
      <c r="B13">
        <v>3</v>
      </c>
      <c r="C13">
        <v>5</v>
      </c>
      <c r="D13">
        <v>8</v>
      </c>
    </row>
    <row r="14" spans="1:11" x14ac:dyDescent="0.25">
      <c r="A14" t="s">
        <v>428</v>
      </c>
      <c r="B14">
        <v>6</v>
      </c>
      <c r="C14">
        <v>1</v>
      </c>
      <c r="D14">
        <v>7</v>
      </c>
    </row>
    <row r="15" spans="1:11" x14ac:dyDescent="0.25">
      <c r="A15" t="s">
        <v>429</v>
      </c>
      <c r="B15">
        <v>4</v>
      </c>
      <c r="C15">
        <v>2</v>
      </c>
      <c r="D15">
        <v>6</v>
      </c>
    </row>
    <row r="16" spans="1:11" x14ac:dyDescent="0.25">
      <c r="A16" t="s">
        <v>430</v>
      </c>
      <c r="C16">
        <v>4</v>
      </c>
      <c r="D16">
        <v>4</v>
      </c>
    </row>
    <row r="17" spans="1:4" x14ac:dyDescent="0.25">
      <c r="A17" t="s">
        <v>431</v>
      </c>
      <c r="B17">
        <v>7</v>
      </c>
      <c r="C17">
        <v>4</v>
      </c>
      <c r="D17">
        <v>11</v>
      </c>
    </row>
    <row r="18" spans="1:4" x14ac:dyDescent="0.25">
      <c r="A18" t="s">
        <v>432</v>
      </c>
      <c r="B18">
        <v>3</v>
      </c>
      <c r="C18">
        <v>1</v>
      </c>
      <c r="D18">
        <v>4</v>
      </c>
    </row>
    <row r="19" spans="1:4" x14ac:dyDescent="0.25">
      <c r="A19" t="s">
        <v>433</v>
      </c>
      <c r="B19">
        <v>6</v>
      </c>
      <c r="C19">
        <v>3</v>
      </c>
      <c r="D19">
        <v>9</v>
      </c>
    </row>
    <row r="20" spans="1:4" x14ac:dyDescent="0.25">
      <c r="A20" t="s">
        <v>434</v>
      </c>
      <c r="B20">
        <v>7</v>
      </c>
      <c r="C20">
        <v>5</v>
      </c>
      <c r="D20">
        <v>12</v>
      </c>
    </row>
    <row r="21" spans="1:4" x14ac:dyDescent="0.25">
      <c r="A21" t="s">
        <v>435</v>
      </c>
      <c r="B21">
        <v>5</v>
      </c>
      <c r="C21">
        <v>1</v>
      </c>
      <c r="D21">
        <v>6</v>
      </c>
    </row>
    <row r="22" spans="1:4" x14ac:dyDescent="0.25">
      <c r="A22" t="s">
        <v>436</v>
      </c>
      <c r="C22">
        <v>7</v>
      </c>
      <c r="D22">
        <v>7</v>
      </c>
    </row>
    <row r="23" spans="1:4" x14ac:dyDescent="0.25">
      <c r="A23" t="s">
        <v>437</v>
      </c>
      <c r="B23">
        <v>5</v>
      </c>
      <c r="C23">
        <v>7</v>
      </c>
      <c r="D23">
        <v>12</v>
      </c>
    </row>
    <row r="24" spans="1:4" x14ac:dyDescent="0.25">
      <c r="A24" t="s">
        <v>438</v>
      </c>
      <c r="B24">
        <v>2</v>
      </c>
      <c r="C24">
        <v>3</v>
      </c>
      <c r="D24">
        <v>5</v>
      </c>
    </row>
    <row r="25" spans="1:4" x14ac:dyDescent="0.25">
      <c r="A25" t="s">
        <v>439</v>
      </c>
      <c r="B25">
        <v>7</v>
      </c>
      <c r="C25">
        <v>5</v>
      </c>
      <c r="D25">
        <v>12</v>
      </c>
    </row>
    <row r="26" spans="1:4" x14ac:dyDescent="0.25">
      <c r="A26" t="s">
        <v>440</v>
      </c>
      <c r="C26">
        <v>5</v>
      </c>
      <c r="D26">
        <v>5</v>
      </c>
    </row>
    <row r="27" spans="1:4" x14ac:dyDescent="0.25">
      <c r="A27" t="s">
        <v>441</v>
      </c>
      <c r="B27">
        <v>5</v>
      </c>
      <c r="C27">
        <v>2</v>
      </c>
      <c r="D27">
        <v>7</v>
      </c>
    </row>
    <row r="28" spans="1:4" x14ac:dyDescent="0.25">
      <c r="A28" t="s">
        <v>442</v>
      </c>
      <c r="B28">
        <v>2</v>
      </c>
      <c r="C28">
        <v>6</v>
      </c>
      <c r="D28">
        <v>8</v>
      </c>
    </row>
    <row r="29" spans="1:4" x14ac:dyDescent="0.25">
      <c r="A29" t="s">
        <v>443</v>
      </c>
      <c r="B29">
        <v>4</v>
      </c>
      <c r="C29">
        <v>3</v>
      </c>
      <c r="D29">
        <v>7</v>
      </c>
    </row>
    <row r="30" spans="1:4" x14ac:dyDescent="0.25">
      <c r="A30" t="s">
        <v>444</v>
      </c>
      <c r="B30">
        <v>2</v>
      </c>
      <c r="C30">
        <v>4</v>
      </c>
      <c r="D30">
        <v>6</v>
      </c>
    </row>
    <row r="31" spans="1:4" x14ac:dyDescent="0.25">
      <c r="A31" t="s">
        <v>445</v>
      </c>
      <c r="B31">
        <v>2</v>
      </c>
      <c r="C31">
        <v>3</v>
      </c>
      <c r="D31">
        <v>5</v>
      </c>
    </row>
    <row r="32" spans="1:4" x14ac:dyDescent="0.25">
      <c r="A32" t="s">
        <v>446</v>
      </c>
      <c r="B32">
        <v>3</v>
      </c>
      <c r="C32">
        <v>9</v>
      </c>
      <c r="D32">
        <v>12</v>
      </c>
    </row>
    <row r="33" spans="1:4" x14ac:dyDescent="0.25">
      <c r="A33" t="s">
        <v>447</v>
      </c>
      <c r="B33">
        <v>2</v>
      </c>
      <c r="C33">
        <v>6</v>
      </c>
      <c r="D33">
        <v>8</v>
      </c>
    </row>
    <row r="34" spans="1:4" x14ac:dyDescent="0.25">
      <c r="A34" t="s">
        <v>448</v>
      </c>
      <c r="B34">
        <v>1</v>
      </c>
      <c r="C34">
        <v>6</v>
      </c>
      <c r="D34">
        <v>7</v>
      </c>
    </row>
    <row r="35" spans="1:4" x14ac:dyDescent="0.25">
      <c r="A35" t="s">
        <v>449</v>
      </c>
      <c r="B35">
        <v>3</v>
      </c>
      <c r="C35">
        <v>6</v>
      </c>
      <c r="D35">
        <v>9</v>
      </c>
    </row>
    <row r="36" spans="1:4" x14ac:dyDescent="0.25">
      <c r="A36" t="s">
        <v>450</v>
      </c>
      <c r="B36">
        <v>2</v>
      </c>
      <c r="C36">
        <v>10</v>
      </c>
      <c r="D36">
        <v>12</v>
      </c>
    </row>
    <row r="37" spans="1:4" x14ac:dyDescent="0.25">
      <c r="A37" t="s">
        <v>451</v>
      </c>
      <c r="B37">
        <v>9</v>
      </c>
      <c r="C37">
        <v>3</v>
      </c>
      <c r="D37">
        <v>12</v>
      </c>
    </row>
    <row r="38" spans="1:4" x14ac:dyDescent="0.25">
      <c r="A38" t="s">
        <v>452</v>
      </c>
      <c r="B38">
        <v>2</v>
      </c>
      <c r="C38">
        <v>3</v>
      </c>
      <c r="D38">
        <v>5</v>
      </c>
    </row>
    <row r="39" spans="1:4" x14ac:dyDescent="0.25">
      <c r="A39" t="s">
        <v>453</v>
      </c>
      <c r="B39">
        <v>7</v>
      </c>
      <c r="D39">
        <v>7</v>
      </c>
    </row>
    <row r="40" spans="1:4" x14ac:dyDescent="0.25">
      <c r="A40" t="s">
        <v>454</v>
      </c>
      <c r="B40">
        <v>9</v>
      </c>
      <c r="D40">
        <v>9</v>
      </c>
    </row>
    <row r="41" spans="1:4" x14ac:dyDescent="0.25">
      <c r="A41" t="s">
        <v>455</v>
      </c>
      <c r="B41">
        <v>2</v>
      </c>
      <c r="C41">
        <v>3</v>
      </c>
      <c r="D41">
        <v>5</v>
      </c>
    </row>
    <row r="42" spans="1:4" x14ac:dyDescent="0.25">
      <c r="A42" t="s">
        <v>456</v>
      </c>
      <c r="B42">
        <v>5</v>
      </c>
      <c r="D42">
        <v>5</v>
      </c>
    </row>
    <row r="43" spans="1:4" x14ac:dyDescent="0.25">
      <c r="A43" t="s">
        <v>457</v>
      </c>
      <c r="B43">
        <v>9</v>
      </c>
      <c r="C43">
        <v>1</v>
      </c>
      <c r="D43">
        <v>10</v>
      </c>
    </row>
    <row r="44" spans="1:4" x14ac:dyDescent="0.25">
      <c r="A44" t="s">
        <v>458</v>
      </c>
      <c r="B44">
        <v>9</v>
      </c>
      <c r="C44">
        <v>2</v>
      </c>
      <c r="D44">
        <v>11</v>
      </c>
    </row>
    <row r="45" spans="1:4" x14ac:dyDescent="0.25">
      <c r="A45" t="s">
        <v>459</v>
      </c>
      <c r="B45">
        <v>1</v>
      </c>
      <c r="C45">
        <v>3</v>
      </c>
      <c r="D45">
        <v>4</v>
      </c>
    </row>
    <row r="46" spans="1:4" x14ac:dyDescent="0.25">
      <c r="A46" t="s">
        <v>460</v>
      </c>
      <c r="B46">
        <v>8</v>
      </c>
      <c r="C46">
        <v>4</v>
      </c>
      <c r="D46">
        <v>12</v>
      </c>
    </row>
    <row r="47" spans="1:4" x14ac:dyDescent="0.25">
      <c r="A47" t="s">
        <v>461</v>
      </c>
      <c r="B47">
        <v>5</v>
      </c>
      <c r="C47">
        <v>2</v>
      </c>
      <c r="D47">
        <v>7</v>
      </c>
    </row>
    <row r="48" spans="1:4" x14ac:dyDescent="0.25">
      <c r="A48" t="s">
        <v>462</v>
      </c>
      <c r="B48">
        <v>4</v>
      </c>
      <c r="C48">
        <v>3</v>
      </c>
      <c r="D48">
        <v>7</v>
      </c>
    </row>
    <row r="49" spans="1:4" x14ac:dyDescent="0.25">
      <c r="A49" t="s">
        <v>463</v>
      </c>
      <c r="B49">
        <v>3</v>
      </c>
      <c r="C49">
        <v>8</v>
      </c>
      <c r="D49">
        <v>11</v>
      </c>
    </row>
    <row r="50" spans="1:4" x14ac:dyDescent="0.25">
      <c r="A50" t="s">
        <v>464</v>
      </c>
      <c r="B50">
        <v>1</v>
      </c>
      <c r="C50">
        <v>4</v>
      </c>
      <c r="D50">
        <v>5</v>
      </c>
    </row>
    <row r="51" spans="1:4" x14ac:dyDescent="0.25">
      <c r="A51" t="s">
        <v>465</v>
      </c>
      <c r="B51">
        <v>2</v>
      </c>
      <c r="C51">
        <v>2</v>
      </c>
      <c r="D51">
        <v>4</v>
      </c>
    </row>
    <row r="52" spans="1:4" x14ac:dyDescent="0.25">
      <c r="A52" t="s">
        <v>466</v>
      </c>
      <c r="B52">
        <v>1</v>
      </c>
      <c r="C52">
        <v>5</v>
      </c>
      <c r="D52">
        <v>6</v>
      </c>
    </row>
    <row r="53" spans="1:4" x14ac:dyDescent="0.25">
      <c r="A53" t="s">
        <v>467</v>
      </c>
      <c r="B53">
        <v>5</v>
      </c>
      <c r="C53">
        <v>2</v>
      </c>
      <c r="D53">
        <v>7</v>
      </c>
    </row>
    <row r="54" spans="1:4" x14ac:dyDescent="0.25">
      <c r="A54" t="s">
        <v>468</v>
      </c>
      <c r="B54">
        <v>2</v>
      </c>
      <c r="C54">
        <v>2</v>
      </c>
      <c r="D54">
        <v>4</v>
      </c>
    </row>
    <row r="55" spans="1:4" x14ac:dyDescent="0.25">
      <c r="A55" t="s">
        <v>469</v>
      </c>
      <c r="B55">
        <v>4</v>
      </c>
      <c r="C55">
        <v>1</v>
      </c>
      <c r="D55">
        <v>5</v>
      </c>
    </row>
    <row r="56" spans="1:4" x14ac:dyDescent="0.25">
      <c r="A56" t="s">
        <v>470</v>
      </c>
      <c r="B56">
        <v>8</v>
      </c>
      <c r="D56">
        <v>8</v>
      </c>
    </row>
    <row r="57" spans="1:4" x14ac:dyDescent="0.25">
      <c r="A57" t="s">
        <v>471</v>
      </c>
      <c r="B57">
        <v>4</v>
      </c>
      <c r="C57">
        <v>5</v>
      </c>
      <c r="D57">
        <v>9</v>
      </c>
    </row>
    <row r="58" spans="1:4" x14ac:dyDescent="0.25">
      <c r="A58" t="s">
        <v>472</v>
      </c>
      <c r="B58">
        <v>2</v>
      </c>
      <c r="C58">
        <v>5</v>
      </c>
      <c r="D58">
        <v>7</v>
      </c>
    </row>
    <row r="59" spans="1:4" x14ac:dyDescent="0.25">
      <c r="A59" t="s">
        <v>473</v>
      </c>
      <c r="C59">
        <v>5</v>
      </c>
      <c r="D59">
        <v>5</v>
      </c>
    </row>
    <row r="60" spans="1:4" x14ac:dyDescent="0.25">
      <c r="A60" t="s">
        <v>474</v>
      </c>
      <c r="B60">
        <v>3</v>
      </c>
      <c r="C60">
        <v>8</v>
      </c>
      <c r="D60">
        <v>11</v>
      </c>
    </row>
    <row r="61" spans="1:4" x14ac:dyDescent="0.25">
      <c r="A61" t="s">
        <v>475</v>
      </c>
      <c r="B61">
        <v>2</v>
      </c>
      <c r="C61">
        <v>2</v>
      </c>
      <c r="D61">
        <v>4</v>
      </c>
    </row>
    <row r="62" spans="1:4" x14ac:dyDescent="0.25">
      <c r="A62" t="s">
        <v>476</v>
      </c>
      <c r="B62">
        <v>7</v>
      </c>
      <c r="D62">
        <v>7</v>
      </c>
    </row>
    <row r="63" spans="1:4" x14ac:dyDescent="0.25">
      <c r="A63" t="s">
        <v>477</v>
      </c>
      <c r="B63">
        <v>1</v>
      </c>
      <c r="C63">
        <v>9</v>
      </c>
      <c r="D63">
        <v>10</v>
      </c>
    </row>
    <row r="64" spans="1:4" x14ac:dyDescent="0.25">
      <c r="A64" t="s">
        <v>478</v>
      </c>
      <c r="C64">
        <v>4</v>
      </c>
      <c r="D64">
        <v>4</v>
      </c>
    </row>
    <row r="65" spans="1:4" x14ac:dyDescent="0.25">
      <c r="A65" t="s">
        <v>479</v>
      </c>
      <c r="B65">
        <v>5</v>
      </c>
      <c r="C65">
        <v>4</v>
      </c>
      <c r="D65">
        <v>9</v>
      </c>
    </row>
    <row r="66" spans="1:4" x14ac:dyDescent="0.25">
      <c r="A66" t="s">
        <v>480</v>
      </c>
      <c r="B66">
        <v>6</v>
      </c>
      <c r="D66">
        <v>6</v>
      </c>
    </row>
    <row r="67" spans="1:4" x14ac:dyDescent="0.25">
      <c r="A67" t="s">
        <v>481</v>
      </c>
      <c r="B67">
        <v>7</v>
      </c>
      <c r="C67">
        <v>3</v>
      </c>
      <c r="D67">
        <v>10</v>
      </c>
    </row>
    <row r="68" spans="1:4" x14ac:dyDescent="0.25">
      <c r="A68" t="s">
        <v>482</v>
      </c>
      <c r="C68">
        <v>5</v>
      </c>
      <c r="D68">
        <v>5</v>
      </c>
    </row>
    <row r="69" spans="1:4" x14ac:dyDescent="0.25">
      <c r="A69" t="s">
        <v>483</v>
      </c>
      <c r="B69">
        <v>2</v>
      </c>
      <c r="C69">
        <v>10</v>
      </c>
      <c r="D69">
        <v>12</v>
      </c>
    </row>
    <row r="70" spans="1:4" x14ac:dyDescent="0.25">
      <c r="A70" t="s">
        <v>484</v>
      </c>
      <c r="B70">
        <v>5</v>
      </c>
      <c r="C70">
        <v>7</v>
      </c>
      <c r="D70">
        <v>12</v>
      </c>
    </row>
    <row r="71" spans="1:4" x14ac:dyDescent="0.25">
      <c r="A71" t="s">
        <v>485</v>
      </c>
      <c r="B71">
        <v>8</v>
      </c>
      <c r="C71">
        <v>4</v>
      </c>
      <c r="D71">
        <v>12</v>
      </c>
    </row>
    <row r="72" spans="1:4" x14ac:dyDescent="0.25">
      <c r="A72" t="s">
        <v>486</v>
      </c>
      <c r="B72">
        <v>9</v>
      </c>
      <c r="D72">
        <v>9</v>
      </c>
    </row>
    <row r="73" spans="1:4" x14ac:dyDescent="0.25">
      <c r="A73" t="s">
        <v>487</v>
      </c>
      <c r="B73">
        <v>1</v>
      </c>
      <c r="C73">
        <v>3</v>
      </c>
      <c r="D73">
        <v>4</v>
      </c>
    </row>
    <row r="74" spans="1:4" x14ac:dyDescent="0.25">
      <c r="A74" t="s">
        <v>488</v>
      </c>
      <c r="B74">
        <v>10</v>
      </c>
      <c r="D74">
        <v>10</v>
      </c>
    </row>
    <row r="75" spans="1:4" x14ac:dyDescent="0.25">
      <c r="A75" t="s">
        <v>489</v>
      </c>
      <c r="B75">
        <v>4</v>
      </c>
      <c r="C75">
        <v>6</v>
      </c>
      <c r="D75">
        <v>10</v>
      </c>
    </row>
    <row r="76" spans="1:4" x14ac:dyDescent="0.25">
      <c r="A76" s="51" t="s">
        <v>422</v>
      </c>
      <c r="B76" s="51">
        <f>SUBTOTAL(109,B9:B75)</f>
        <v>269</v>
      </c>
      <c r="C76" s="51">
        <f>SUBTOTAL(109,C9:C75)</f>
        <v>245</v>
      </c>
      <c r="D76" s="51">
        <f>SUBTOTAL(109,D9:D75)</f>
        <v>514</v>
      </c>
    </row>
  </sheetData>
  <mergeCells count="2">
    <mergeCell ref="A1:D1"/>
    <mergeCell ref="G1:K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98312-DDB4-439B-B575-C8E8EC432C3D}">
  <dimension ref="A1:L93"/>
  <sheetViews>
    <sheetView workbookViewId="0">
      <selection activeCell="A5" sqref="A5"/>
    </sheetView>
  </sheetViews>
  <sheetFormatPr baseColWidth="10" defaultRowHeight="15" x14ac:dyDescent="0.25"/>
  <cols>
    <col min="1" max="1" width="30.7109375" style="20" customWidth="1"/>
    <col min="2" max="2" width="16" style="20" customWidth="1"/>
    <col min="3" max="3" width="15" style="20" customWidth="1"/>
    <col min="4" max="4" width="14.7109375" style="20" customWidth="1"/>
    <col min="5" max="5" width="21.85546875" style="20" customWidth="1"/>
    <col min="6" max="16384" width="11.42578125" style="20"/>
  </cols>
  <sheetData>
    <row r="1" spans="1:12" s="7" customFormat="1" ht="45.75" customHeight="1" thickBot="1" x14ac:dyDescent="0.3">
      <c r="A1" s="1"/>
      <c r="B1" s="2"/>
      <c r="C1" s="2"/>
      <c r="D1" s="3"/>
      <c r="E1" s="4"/>
      <c r="F1" s="4"/>
      <c r="G1" s="4"/>
      <c r="H1" s="4"/>
      <c r="I1" s="5"/>
      <c r="J1" s="5"/>
      <c r="K1" s="6" t="s">
        <v>0</v>
      </c>
      <c r="L1" s="6"/>
    </row>
    <row r="2" spans="1:12" s="7" customFormat="1" ht="15" customHeight="1" x14ac:dyDescent="0.25">
      <c r="A2" s="8"/>
      <c r="B2" s="9"/>
      <c r="C2" s="9"/>
      <c r="D2" s="10"/>
      <c r="E2" s="11"/>
      <c r="F2" s="11"/>
      <c r="G2" s="11"/>
      <c r="H2" s="11"/>
      <c r="I2" s="12"/>
      <c r="J2" s="12"/>
      <c r="K2" s="12"/>
      <c r="L2" s="12"/>
    </row>
    <row r="3" spans="1:12" s="7" customFormat="1" ht="15" customHeight="1" x14ac:dyDescent="0.25">
      <c r="A3" s="13" t="s">
        <v>172</v>
      </c>
      <c r="B3" s="9"/>
      <c r="C3" s="9"/>
      <c r="D3" s="10"/>
      <c r="E3" s="11"/>
      <c r="F3" s="11"/>
      <c r="G3" s="11"/>
      <c r="H3" s="11"/>
      <c r="I3" s="12"/>
      <c r="J3" s="12"/>
      <c r="K3" s="12"/>
      <c r="L3" s="12"/>
    </row>
    <row r="4" spans="1:12" s="7" customFormat="1" ht="15" customHeight="1" x14ac:dyDescent="0.25">
      <c r="A4" s="14" t="s">
        <v>1</v>
      </c>
      <c r="G4" s="11"/>
      <c r="H4" s="11"/>
      <c r="I4" s="12"/>
      <c r="J4" s="12"/>
      <c r="K4" s="12"/>
      <c r="L4" s="12"/>
    </row>
    <row r="5" spans="1:12" s="16" customFormat="1" ht="15" customHeight="1" x14ac:dyDescent="0.25">
      <c r="A5" s="15" t="s">
        <v>243</v>
      </c>
    </row>
    <row r="8" spans="1:12" x14ac:dyDescent="0.25">
      <c r="A8" s="20" t="s">
        <v>5</v>
      </c>
      <c r="B8" s="20" t="s">
        <v>38</v>
      </c>
      <c r="C8" s="20" t="s">
        <v>39</v>
      </c>
      <c r="D8" s="20" t="s">
        <v>8</v>
      </c>
    </row>
    <row r="9" spans="1:12" x14ac:dyDescent="0.25">
      <c r="A9" s="20" t="s">
        <v>9</v>
      </c>
      <c r="C9" s="20">
        <v>4</v>
      </c>
      <c r="D9" s="20">
        <f>SUM(Tabla10[[#This Row],[Home]:[Muller]])</f>
        <v>4</v>
      </c>
    </row>
    <row r="10" spans="1:12" x14ac:dyDescent="0.25">
      <c r="A10" s="20" t="s">
        <v>10</v>
      </c>
      <c r="B10" s="20">
        <v>1</v>
      </c>
      <c r="C10" s="20">
        <v>4</v>
      </c>
      <c r="D10" s="20">
        <f>SUM(Tabla10[[#This Row],[Home]:[Muller]])</f>
        <v>5</v>
      </c>
    </row>
    <row r="11" spans="1:12" x14ac:dyDescent="0.25">
      <c r="A11" s="20" t="s">
        <v>11</v>
      </c>
      <c r="B11" s="20">
        <v>25</v>
      </c>
      <c r="C11" s="20">
        <v>51</v>
      </c>
      <c r="D11" s="20">
        <f>SUM(Tabla10[[#This Row],[Home]:[Muller]])</f>
        <v>76</v>
      </c>
    </row>
    <row r="12" spans="1:12" x14ac:dyDescent="0.25">
      <c r="A12" s="20" t="s">
        <v>8</v>
      </c>
      <c r="B12" s="20">
        <f>SUBTOTAL(109,B9:B11)</f>
        <v>26</v>
      </c>
      <c r="C12" s="20">
        <f>SUBTOTAL(109,C9:C11)</f>
        <v>59</v>
      </c>
      <c r="D12" s="20">
        <f>SUM(Tabla10[[#This Row],[Home]:[Muller]])</f>
        <v>85</v>
      </c>
    </row>
    <row r="15" spans="1:12" x14ac:dyDescent="0.25">
      <c r="A15" s="20" t="s">
        <v>12</v>
      </c>
      <c r="B15" s="20" t="s">
        <v>40</v>
      </c>
    </row>
    <row r="16" spans="1:12" x14ac:dyDescent="0.25">
      <c r="A16" s="20" t="s">
        <v>14</v>
      </c>
      <c r="B16" s="20">
        <v>8</v>
      </c>
    </row>
    <row r="17" spans="1:3" x14ac:dyDescent="0.25">
      <c r="A17" s="20" t="s">
        <v>15</v>
      </c>
      <c r="B17" s="20">
        <v>18</v>
      </c>
    </row>
    <row r="18" spans="1:3" x14ac:dyDescent="0.25">
      <c r="A18" s="20" t="s">
        <v>41</v>
      </c>
      <c r="B18" s="20">
        <v>7</v>
      </c>
    </row>
    <row r="19" spans="1:3" x14ac:dyDescent="0.25">
      <c r="A19" s="20" t="s">
        <v>42</v>
      </c>
      <c r="B19" s="20">
        <v>19</v>
      </c>
    </row>
    <row r="20" spans="1:3" x14ac:dyDescent="0.25">
      <c r="A20" s="20" t="s">
        <v>17</v>
      </c>
      <c r="B20" s="20">
        <v>5</v>
      </c>
    </row>
    <row r="21" spans="1:3" x14ac:dyDescent="0.25">
      <c r="A21" s="20" t="s">
        <v>8</v>
      </c>
      <c r="B21" s="20">
        <f>SUBTOTAL(109,B16:B20)</f>
        <v>57</v>
      </c>
    </row>
    <row r="24" spans="1:3" x14ac:dyDescent="0.25">
      <c r="A24" s="20" t="s">
        <v>18</v>
      </c>
      <c r="B24" s="20" t="s">
        <v>21</v>
      </c>
      <c r="C24" s="20" t="s">
        <v>20</v>
      </c>
    </row>
    <row r="25" spans="1:3" x14ac:dyDescent="0.25">
      <c r="A25" s="20" t="s">
        <v>14</v>
      </c>
      <c r="B25" s="20">
        <v>343</v>
      </c>
      <c r="C25" s="20">
        <v>11</v>
      </c>
    </row>
    <row r="26" spans="1:3" x14ac:dyDescent="0.25">
      <c r="A26" s="20" t="s">
        <v>15</v>
      </c>
      <c r="B26" s="20">
        <v>817.09999999999991</v>
      </c>
      <c r="C26" s="20">
        <v>24</v>
      </c>
    </row>
    <row r="27" spans="1:3" x14ac:dyDescent="0.25">
      <c r="A27" s="20" t="s">
        <v>41</v>
      </c>
      <c r="B27" s="20">
        <v>495</v>
      </c>
      <c r="C27" s="20">
        <v>9</v>
      </c>
    </row>
    <row r="28" spans="1:3" x14ac:dyDescent="0.25">
      <c r="A28" s="20" t="s">
        <v>42</v>
      </c>
      <c r="B28" s="20">
        <v>624</v>
      </c>
      <c r="C28" s="20">
        <v>28</v>
      </c>
    </row>
    <row r="29" spans="1:3" x14ac:dyDescent="0.25">
      <c r="A29" s="20" t="s">
        <v>17</v>
      </c>
      <c r="B29" s="20">
        <v>197.8</v>
      </c>
      <c r="C29" s="20">
        <v>13</v>
      </c>
    </row>
    <row r="30" spans="1:3" x14ac:dyDescent="0.25">
      <c r="A30" s="20" t="s">
        <v>8</v>
      </c>
      <c r="B30" s="20">
        <f>SUBTOTAL(109,B25:B29)</f>
        <v>2476.9</v>
      </c>
      <c r="C30" s="20">
        <f>SUBTOTAL(109,C25:C29)</f>
        <v>85</v>
      </c>
    </row>
    <row r="33" spans="1:5" x14ac:dyDescent="0.25">
      <c r="A33" s="20" t="s">
        <v>43</v>
      </c>
      <c r="B33" s="20" t="s">
        <v>25</v>
      </c>
      <c r="C33" s="20" t="s">
        <v>44</v>
      </c>
      <c r="D33" s="20" t="s">
        <v>45</v>
      </c>
      <c r="E33" s="20" t="s">
        <v>20</v>
      </c>
    </row>
    <row r="34" spans="1:5" x14ac:dyDescent="0.25">
      <c r="A34" s="20" t="s">
        <v>46</v>
      </c>
      <c r="B34" s="20" t="s">
        <v>15</v>
      </c>
      <c r="C34" s="20" t="s">
        <v>47</v>
      </c>
      <c r="D34" s="20" t="s">
        <v>48</v>
      </c>
      <c r="E34" s="20">
        <v>1</v>
      </c>
    </row>
    <row r="35" spans="1:5" x14ac:dyDescent="0.25">
      <c r="A35" s="20" t="s">
        <v>49</v>
      </c>
      <c r="B35" s="20" t="s">
        <v>42</v>
      </c>
      <c r="C35" s="20" t="s">
        <v>9</v>
      </c>
      <c r="D35" s="20" t="s">
        <v>50</v>
      </c>
      <c r="E35" s="20">
        <v>1</v>
      </c>
    </row>
    <row r="36" spans="1:5" x14ac:dyDescent="0.25">
      <c r="A36" s="20" t="s">
        <v>51</v>
      </c>
      <c r="B36" s="20" t="s">
        <v>42</v>
      </c>
      <c r="C36" s="20" t="s">
        <v>52</v>
      </c>
      <c r="D36" s="20" t="s">
        <v>53</v>
      </c>
      <c r="E36" s="20">
        <v>3</v>
      </c>
    </row>
    <row r="37" spans="1:5" x14ac:dyDescent="0.25">
      <c r="A37" s="20" t="s">
        <v>54</v>
      </c>
      <c r="B37" s="20" t="s">
        <v>15</v>
      </c>
      <c r="C37" s="20" t="s">
        <v>55</v>
      </c>
      <c r="D37" s="20" t="s">
        <v>56</v>
      </c>
      <c r="E37" s="20">
        <v>1</v>
      </c>
    </row>
    <row r="38" spans="1:5" x14ac:dyDescent="0.25">
      <c r="A38" s="20" t="s">
        <v>57</v>
      </c>
      <c r="B38" s="20" t="s">
        <v>14</v>
      </c>
      <c r="C38" s="20" t="s">
        <v>58</v>
      </c>
      <c r="D38" s="20" t="s">
        <v>59</v>
      </c>
      <c r="E38" s="20">
        <v>1</v>
      </c>
    </row>
    <row r="39" spans="1:5" x14ac:dyDescent="0.25">
      <c r="A39" s="20" t="s">
        <v>60</v>
      </c>
      <c r="B39" s="20" t="s">
        <v>14</v>
      </c>
      <c r="C39" s="20" t="s">
        <v>58</v>
      </c>
      <c r="D39" s="20" t="s">
        <v>59</v>
      </c>
      <c r="E39" s="20">
        <v>1</v>
      </c>
    </row>
    <row r="40" spans="1:5" x14ac:dyDescent="0.25">
      <c r="A40" s="20" t="s">
        <v>61</v>
      </c>
      <c r="B40" s="20" t="s">
        <v>14</v>
      </c>
      <c r="C40" s="20" t="s">
        <v>58</v>
      </c>
      <c r="D40" s="20" t="s">
        <v>59</v>
      </c>
      <c r="E40" s="20">
        <v>3</v>
      </c>
    </row>
    <row r="41" spans="1:5" x14ac:dyDescent="0.25">
      <c r="A41" s="20" t="s">
        <v>62</v>
      </c>
      <c r="B41" s="20" t="s">
        <v>14</v>
      </c>
      <c r="C41" s="20" t="s">
        <v>63</v>
      </c>
      <c r="D41" s="20" t="s">
        <v>64</v>
      </c>
      <c r="E41" s="20">
        <v>2</v>
      </c>
    </row>
    <row r="42" spans="1:5" x14ac:dyDescent="0.25">
      <c r="A42" s="20" t="s">
        <v>65</v>
      </c>
      <c r="B42" s="20" t="s">
        <v>41</v>
      </c>
      <c r="C42" s="20" t="s">
        <v>11</v>
      </c>
      <c r="D42" s="20" t="s">
        <v>66</v>
      </c>
      <c r="E42" s="20">
        <v>1</v>
      </c>
    </row>
    <row r="43" spans="1:5" x14ac:dyDescent="0.25">
      <c r="A43" s="20" t="s">
        <v>67</v>
      </c>
      <c r="B43" s="20" t="s">
        <v>41</v>
      </c>
      <c r="C43" s="20" t="s">
        <v>11</v>
      </c>
      <c r="D43" s="20" t="s">
        <v>66</v>
      </c>
      <c r="E43" s="20">
        <v>3</v>
      </c>
    </row>
    <row r="44" spans="1:5" x14ac:dyDescent="0.25">
      <c r="A44" s="20" t="s">
        <v>68</v>
      </c>
      <c r="B44" s="20" t="s">
        <v>41</v>
      </c>
      <c r="C44" s="20" t="s">
        <v>11</v>
      </c>
      <c r="D44" s="20" t="s">
        <v>66</v>
      </c>
      <c r="E44" s="20">
        <v>1</v>
      </c>
    </row>
    <row r="45" spans="1:5" x14ac:dyDescent="0.25">
      <c r="A45" s="20" t="s">
        <v>69</v>
      </c>
      <c r="B45" s="20" t="s">
        <v>41</v>
      </c>
      <c r="C45" s="20" t="s">
        <v>11</v>
      </c>
      <c r="D45" s="20" t="s">
        <v>66</v>
      </c>
      <c r="E45" s="20">
        <v>1</v>
      </c>
    </row>
    <row r="46" spans="1:5" x14ac:dyDescent="0.25">
      <c r="A46" s="20" t="s">
        <v>70</v>
      </c>
      <c r="B46" s="20" t="s">
        <v>41</v>
      </c>
      <c r="C46" s="20" t="s">
        <v>11</v>
      </c>
      <c r="D46" s="20" t="s">
        <v>66</v>
      </c>
      <c r="E46" s="20">
        <v>1</v>
      </c>
    </row>
    <row r="47" spans="1:5" x14ac:dyDescent="0.25">
      <c r="A47" s="20" t="s">
        <v>71</v>
      </c>
      <c r="B47" s="20" t="s">
        <v>41</v>
      </c>
      <c r="C47" s="20" t="s">
        <v>11</v>
      </c>
      <c r="D47" s="20" t="s">
        <v>66</v>
      </c>
      <c r="E47" s="20">
        <v>1</v>
      </c>
    </row>
    <row r="48" spans="1:5" x14ac:dyDescent="0.25">
      <c r="A48" s="20" t="s">
        <v>72</v>
      </c>
      <c r="B48" s="20" t="s">
        <v>41</v>
      </c>
      <c r="C48" s="20" t="s">
        <v>73</v>
      </c>
      <c r="D48" s="20" t="s">
        <v>66</v>
      </c>
      <c r="E48" s="20">
        <v>1</v>
      </c>
    </row>
    <row r="49" spans="1:5" x14ac:dyDescent="0.25">
      <c r="A49" s="20" t="s">
        <v>74</v>
      </c>
      <c r="B49" s="20" t="s">
        <v>15</v>
      </c>
      <c r="C49" s="20" t="s">
        <v>75</v>
      </c>
      <c r="D49" s="20" t="s">
        <v>76</v>
      </c>
      <c r="E49" s="20">
        <v>1</v>
      </c>
    </row>
    <row r="50" spans="1:5" x14ac:dyDescent="0.25">
      <c r="A50" s="20" t="s">
        <v>77</v>
      </c>
      <c r="B50" s="20" t="s">
        <v>42</v>
      </c>
      <c r="C50" s="20" t="s">
        <v>58</v>
      </c>
      <c r="D50" s="20" t="s">
        <v>78</v>
      </c>
      <c r="E50" s="20">
        <v>1</v>
      </c>
    </row>
    <row r="51" spans="1:5" x14ac:dyDescent="0.25">
      <c r="A51" s="20" t="s">
        <v>79</v>
      </c>
      <c r="B51" s="20" t="s">
        <v>15</v>
      </c>
      <c r="C51" s="20" t="s">
        <v>58</v>
      </c>
      <c r="D51" s="20" t="s">
        <v>80</v>
      </c>
      <c r="E51" s="20">
        <v>1</v>
      </c>
    </row>
    <row r="52" spans="1:5" x14ac:dyDescent="0.25">
      <c r="A52" s="20" t="s">
        <v>81</v>
      </c>
      <c r="B52" s="20" t="s">
        <v>15</v>
      </c>
      <c r="C52" s="20" t="s">
        <v>58</v>
      </c>
      <c r="D52" s="20" t="s">
        <v>82</v>
      </c>
      <c r="E52" s="20">
        <v>1</v>
      </c>
    </row>
    <row r="53" spans="1:5" x14ac:dyDescent="0.25">
      <c r="A53" s="20" t="s">
        <v>83</v>
      </c>
      <c r="B53" s="20" t="s">
        <v>17</v>
      </c>
      <c r="C53" s="20" t="s">
        <v>58</v>
      </c>
      <c r="D53" s="20" t="s">
        <v>84</v>
      </c>
      <c r="E53" s="20">
        <v>1</v>
      </c>
    </row>
    <row r="54" spans="1:5" x14ac:dyDescent="0.25">
      <c r="A54" s="20" t="s">
        <v>85</v>
      </c>
      <c r="B54" s="20" t="s">
        <v>15</v>
      </c>
      <c r="C54" s="20" t="s">
        <v>11</v>
      </c>
      <c r="D54" s="20" t="s">
        <v>86</v>
      </c>
      <c r="E54" s="20">
        <v>2</v>
      </c>
    </row>
    <row r="55" spans="1:5" x14ac:dyDescent="0.25">
      <c r="A55" s="20" t="s">
        <v>85</v>
      </c>
      <c r="B55" s="20" t="s">
        <v>15</v>
      </c>
      <c r="C55" s="20" t="s">
        <v>11</v>
      </c>
      <c r="D55" s="20" t="s">
        <v>87</v>
      </c>
      <c r="E55" s="20">
        <v>1</v>
      </c>
    </row>
    <row r="56" spans="1:5" x14ac:dyDescent="0.25">
      <c r="A56" s="20" t="s">
        <v>88</v>
      </c>
      <c r="B56" s="20" t="s">
        <v>14</v>
      </c>
      <c r="C56" s="20" t="s">
        <v>58</v>
      </c>
      <c r="D56" s="20" t="s">
        <v>59</v>
      </c>
      <c r="E56" s="20">
        <v>1</v>
      </c>
    </row>
    <row r="57" spans="1:5" x14ac:dyDescent="0.25">
      <c r="A57" s="20" t="s">
        <v>89</v>
      </c>
      <c r="B57" s="20" t="s">
        <v>42</v>
      </c>
      <c r="C57" s="20" t="s">
        <v>90</v>
      </c>
      <c r="D57" s="20" t="s">
        <v>91</v>
      </c>
      <c r="E57" s="20">
        <v>2</v>
      </c>
    </row>
    <row r="58" spans="1:5" x14ac:dyDescent="0.25">
      <c r="A58" s="20" t="s">
        <v>92</v>
      </c>
      <c r="B58" s="20" t="s">
        <v>42</v>
      </c>
      <c r="C58" s="20" t="s">
        <v>93</v>
      </c>
      <c r="D58" s="20" t="s">
        <v>94</v>
      </c>
      <c r="E58" s="20">
        <v>1</v>
      </c>
    </row>
    <row r="59" spans="1:5" x14ac:dyDescent="0.25">
      <c r="A59" s="20" t="s">
        <v>95</v>
      </c>
      <c r="B59" s="20" t="s">
        <v>42</v>
      </c>
      <c r="C59" s="20" t="s">
        <v>96</v>
      </c>
      <c r="D59" s="20" t="s">
        <v>97</v>
      </c>
      <c r="E59" s="20">
        <v>3</v>
      </c>
    </row>
    <row r="60" spans="1:5" x14ac:dyDescent="0.25">
      <c r="A60" s="20" t="s">
        <v>98</v>
      </c>
      <c r="B60" s="20" t="s">
        <v>42</v>
      </c>
      <c r="C60" s="20" t="s">
        <v>99</v>
      </c>
      <c r="D60" s="20" t="s">
        <v>100</v>
      </c>
      <c r="E60" s="20">
        <v>1</v>
      </c>
    </row>
    <row r="61" spans="1:5" x14ac:dyDescent="0.25">
      <c r="A61" s="20" t="s">
        <v>101</v>
      </c>
      <c r="B61" s="20" t="s">
        <v>17</v>
      </c>
      <c r="C61" s="20" t="s">
        <v>75</v>
      </c>
      <c r="D61" s="20" t="s">
        <v>102</v>
      </c>
      <c r="E61" s="20">
        <v>4</v>
      </c>
    </row>
    <row r="62" spans="1:5" x14ac:dyDescent="0.25">
      <c r="A62" s="20" t="s">
        <v>103</v>
      </c>
      <c r="B62" s="20" t="s">
        <v>14</v>
      </c>
      <c r="C62" s="20" t="s">
        <v>58</v>
      </c>
      <c r="D62" s="20" t="s">
        <v>59</v>
      </c>
      <c r="E62" s="20">
        <v>1</v>
      </c>
    </row>
    <row r="63" spans="1:5" x14ac:dyDescent="0.25">
      <c r="A63" s="20" t="s">
        <v>104</v>
      </c>
      <c r="B63" s="20" t="s">
        <v>17</v>
      </c>
      <c r="C63" s="20" t="s">
        <v>58</v>
      </c>
      <c r="D63" s="20" t="s">
        <v>105</v>
      </c>
      <c r="E63" s="20">
        <v>1</v>
      </c>
    </row>
    <row r="64" spans="1:5" x14ac:dyDescent="0.25">
      <c r="A64" s="20" t="s">
        <v>106</v>
      </c>
      <c r="B64" s="20" t="s">
        <v>17</v>
      </c>
      <c r="C64" s="20" t="s">
        <v>58</v>
      </c>
      <c r="D64" s="20" t="s">
        <v>105</v>
      </c>
      <c r="E64" s="20">
        <v>4</v>
      </c>
    </row>
    <row r="65" spans="1:5" x14ac:dyDescent="0.25">
      <c r="A65" s="20" t="s">
        <v>107</v>
      </c>
      <c r="B65" s="20" t="s">
        <v>42</v>
      </c>
      <c r="C65" s="20" t="s">
        <v>58</v>
      </c>
      <c r="D65" s="20" t="s">
        <v>108</v>
      </c>
      <c r="E65" s="20">
        <v>1</v>
      </c>
    </row>
    <row r="66" spans="1:5" x14ac:dyDescent="0.25">
      <c r="A66" s="20" t="s">
        <v>109</v>
      </c>
      <c r="B66" s="20" t="s">
        <v>42</v>
      </c>
      <c r="C66" s="20" t="s">
        <v>58</v>
      </c>
      <c r="D66" s="20" t="s">
        <v>108</v>
      </c>
      <c r="E66" s="20">
        <v>2</v>
      </c>
    </row>
    <row r="67" spans="1:5" x14ac:dyDescent="0.25">
      <c r="A67" s="20" t="s">
        <v>110</v>
      </c>
      <c r="B67" s="20" t="s">
        <v>15</v>
      </c>
      <c r="C67" s="20" t="s">
        <v>58</v>
      </c>
      <c r="D67" s="20" t="s">
        <v>111</v>
      </c>
      <c r="E67" s="20">
        <v>2</v>
      </c>
    </row>
    <row r="68" spans="1:5" x14ac:dyDescent="0.25">
      <c r="A68" s="20" t="s">
        <v>112</v>
      </c>
      <c r="B68" s="20" t="s">
        <v>15</v>
      </c>
      <c r="C68" s="20" t="s">
        <v>75</v>
      </c>
      <c r="D68" s="20" t="s">
        <v>113</v>
      </c>
      <c r="E68" s="20">
        <v>1</v>
      </c>
    </row>
    <row r="69" spans="1:5" x14ac:dyDescent="0.25">
      <c r="A69" s="20" t="s">
        <v>114</v>
      </c>
      <c r="B69" s="20" t="s">
        <v>42</v>
      </c>
      <c r="C69" s="20" t="s">
        <v>115</v>
      </c>
      <c r="D69" s="20" t="s">
        <v>116</v>
      </c>
      <c r="E69" s="20">
        <v>1</v>
      </c>
    </row>
    <row r="70" spans="1:5" x14ac:dyDescent="0.25">
      <c r="A70" s="20" t="s">
        <v>117</v>
      </c>
      <c r="B70" s="20" t="s">
        <v>42</v>
      </c>
      <c r="C70" s="20" t="s">
        <v>118</v>
      </c>
      <c r="D70" s="20" t="s">
        <v>119</v>
      </c>
      <c r="E70" s="20">
        <v>1</v>
      </c>
    </row>
    <row r="71" spans="1:5" x14ac:dyDescent="0.25">
      <c r="A71" s="20" t="s">
        <v>120</v>
      </c>
      <c r="B71" s="20" t="s">
        <v>42</v>
      </c>
      <c r="C71" s="20" t="s">
        <v>121</v>
      </c>
      <c r="D71" s="20" t="s">
        <v>122</v>
      </c>
      <c r="E71" s="20">
        <v>1</v>
      </c>
    </row>
    <row r="72" spans="1:5" x14ac:dyDescent="0.25">
      <c r="A72" s="20" t="s">
        <v>123</v>
      </c>
      <c r="B72" s="20" t="s">
        <v>42</v>
      </c>
      <c r="C72" s="20" t="s">
        <v>124</v>
      </c>
      <c r="D72" s="20" t="s">
        <v>125</v>
      </c>
      <c r="E72" s="20">
        <v>2</v>
      </c>
    </row>
    <row r="73" spans="1:5" x14ac:dyDescent="0.25">
      <c r="A73" s="20" t="s">
        <v>126</v>
      </c>
      <c r="B73" s="20" t="s">
        <v>42</v>
      </c>
      <c r="C73" s="20" t="s">
        <v>58</v>
      </c>
      <c r="D73" s="20" t="s">
        <v>127</v>
      </c>
      <c r="E73" s="20">
        <v>1</v>
      </c>
    </row>
    <row r="74" spans="1:5" x14ac:dyDescent="0.25">
      <c r="A74" s="20" t="s">
        <v>128</v>
      </c>
      <c r="B74" s="20" t="s">
        <v>14</v>
      </c>
      <c r="C74" s="20" t="s">
        <v>58</v>
      </c>
      <c r="D74" s="20" t="s">
        <v>129</v>
      </c>
      <c r="E74" s="20">
        <v>1</v>
      </c>
    </row>
    <row r="75" spans="1:5" x14ac:dyDescent="0.25">
      <c r="A75" s="20" t="s">
        <v>130</v>
      </c>
      <c r="B75" s="20" t="s">
        <v>15</v>
      </c>
      <c r="C75" s="20" t="s">
        <v>58</v>
      </c>
      <c r="D75" s="20" t="s">
        <v>131</v>
      </c>
      <c r="E75" s="20">
        <v>1</v>
      </c>
    </row>
    <row r="76" spans="1:5" x14ac:dyDescent="0.25">
      <c r="A76" s="20" t="s">
        <v>132</v>
      </c>
      <c r="B76" s="20" t="s">
        <v>42</v>
      </c>
      <c r="C76" s="20" t="s">
        <v>121</v>
      </c>
      <c r="D76" s="20" t="s">
        <v>133</v>
      </c>
      <c r="E76" s="20">
        <v>1</v>
      </c>
    </row>
    <row r="77" spans="1:5" x14ac:dyDescent="0.25">
      <c r="A77" s="20" t="s">
        <v>134</v>
      </c>
      <c r="B77" s="20" t="s">
        <v>42</v>
      </c>
      <c r="C77" s="20" t="s">
        <v>135</v>
      </c>
      <c r="D77" s="20" t="s">
        <v>136</v>
      </c>
      <c r="E77" s="20">
        <v>1</v>
      </c>
    </row>
    <row r="78" spans="1:5" x14ac:dyDescent="0.25">
      <c r="A78" s="20" t="s">
        <v>134</v>
      </c>
      <c r="B78" s="20" t="s">
        <v>42</v>
      </c>
      <c r="C78" s="20" t="s">
        <v>135</v>
      </c>
      <c r="D78" s="20" t="s">
        <v>137</v>
      </c>
      <c r="E78" s="20">
        <v>1</v>
      </c>
    </row>
    <row r="79" spans="1:5" x14ac:dyDescent="0.25">
      <c r="A79" s="20" t="s">
        <v>138</v>
      </c>
      <c r="B79" s="20" t="s">
        <v>15</v>
      </c>
      <c r="C79" s="20" t="s">
        <v>75</v>
      </c>
      <c r="D79" s="20" t="s">
        <v>139</v>
      </c>
      <c r="E79" s="20">
        <v>1</v>
      </c>
    </row>
    <row r="80" spans="1:5" x14ac:dyDescent="0.25">
      <c r="A80" s="20" t="s">
        <v>140</v>
      </c>
      <c r="B80" s="20" t="s">
        <v>15</v>
      </c>
      <c r="C80" s="20" t="s">
        <v>58</v>
      </c>
      <c r="D80" s="20" t="s">
        <v>141</v>
      </c>
      <c r="E80" s="20">
        <v>1</v>
      </c>
    </row>
    <row r="81" spans="1:5" x14ac:dyDescent="0.25">
      <c r="A81" s="20" t="s">
        <v>142</v>
      </c>
      <c r="B81" s="20" t="s">
        <v>15</v>
      </c>
      <c r="C81" s="20" t="s">
        <v>58</v>
      </c>
      <c r="D81" s="20" t="s">
        <v>143</v>
      </c>
      <c r="E81" s="20">
        <v>1</v>
      </c>
    </row>
    <row r="82" spans="1:5" x14ac:dyDescent="0.25">
      <c r="A82" s="20" t="s">
        <v>144</v>
      </c>
      <c r="B82" s="20" t="s">
        <v>15</v>
      </c>
      <c r="C82" s="20" t="s">
        <v>145</v>
      </c>
      <c r="D82" s="20" t="s">
        <v>146</v>
      </c>
      <c r="E82" s="20">
        <v>1</v>
      </c>
    </row>
    <row r="83" spans="1:5" x14ac:dyDescent="0.25">
      <c r="A83" s="20" t="s">
        <v>147</v>
      </c>
      <c r="B83" s="20" t="s">
        <v>42</v>
      </c>
      <c r="C83" s="20" t="s">
        <v>96</v>
      </c>
      <c r="D83" s="20" t="s">
        <v>148</v>
      </c>
      <c r="E83" s="20">
        <v>1</v>
      </c>
    </row>
    <row r="84" spans="1:5" x14ac:dyDescent="0.25">
      <c r="A84" s="20" t="s">
        <v>149</v>
      </c>
      <c r="B84" s="20" t="s">
        <v>15</v>
      </c>
      <c r="C84" s="20" t="s">
        <v>150</v>
      </c>
      <c r="D84" s="20" t="s">
        <v>151</v>
      </c>
      <c r="E84" s="20">
        <v>2</v>
      </c>
    </row>
    <row r="85" spans="1:5" x14ac:dyDescent="0.25">
      <c r="A85" s="20" t="s">
        <v>152</v>
      </c>
      <c r="B85" s="20" t="s">
        <v>17</v>
      </c>
      <c r="C85" s="20" t="s">
        <v>153</v>
      </c>
      <c r="D85" s="20" t="s">
        <v>154</v>
      </c>
      <c r="E85" s="20">
        <v>3</v>
      </c>
    </row>
    <row r="86" spans="1:5" x14ac:dyDescent="0.25">
      <c r="A86" s="20" t="s">
        <v>155</v>
      </c>
      <c r="B86" s="20" t="s">
        <v>15</v>
      </c>
      <c r="C86" s="20" t="s">
        <v>156</v>
      </c>
      <c r="D86" s="20" t="s">
        <v>157</v>
      </c>
      <c r="E86" s="20">
        <v>1</v>
      </c>
    </row>
    <row r="87" spans="1:5" x14ac:dyDescent="0.25">
      <c r="A87" s="20" t="s">
        <v>158</v>
      </c>
      <c r="B87" s="20" t="s">
        <v>15</v>
      </c>
      <c r="C87" s="20" t="s">
        <v>135</v>
      </c>
      <c r="D87" s="20" t="s">
        <v>159</v>
      </c>
      <c r="E87" s="20">
        <v>2</v>
      </c>
    </row>
    <row r="88" spans="1:5" x14ac:dyDescent="0.25">
      <c r="A88" s="20" t="s">
        <v>160</v>
      </c>
      <c r="B88" s="20" t="s">
        <v>15</v>
      </c>
      <c r="C88" s="20" t="s">
        <v>58</v>
      </c>
      <c r="D88" s="20" t="s">
        <v>161</v>
      </c>
      <c r="E88" s="20">
        <v>1</v>
      </c>
    </row>
    <row r="89" spans="1:5" x14ac:dyDescent="0.25">
      <c r="A89" s="20" t="s">
        <v>162</v>
      </c>
      <c r="B89" s="20" t="s">
        <v>42</v>
      </c>
      <c r="C89" s="20" t="s">
        <v>118</v>
      </c>
      <c r="D89" s="20" t="s">
        <v>163</v>
      </c>
      <c r="E89" s="20">
        <v>1</v>
      </c>
    </row>
    <row r="90" spans="1:5" x14ac:dyDescent="0.25">
      <c r="A90" s="20" t="s">
        <v>164</v>
      </c>
      <c r="B90" s="20" t="s">
        <v>42</v>
      </c>
      <c r="C90" s="20" t="s">
        <v>75</v>
      </c>
      <c r="D90" s="20" t="s">
        <v>165</v>
      </c>
      <c r="E90" s="20">
        <v>2</v>
      </c>
    </row>
    <row r="91" spans="1:5" x14ac:dyDescent="0.25">
      <c r="A91" s="20" t="s">
        <v>166</v>
      </c>
      <c r="B91" s="20" t="s">
        <v>14</v>
      </c>
      <c r="C91" s="20" t="s">
        <v>118</v>
      </c>
      <c r="D91" s="20" t="s">
        <v>167</v>
      </c>
      <c r="E91" s="20">
        <v>1</v>
      </c>
    </row>
    <row r="92" spans="1:5" x14ac:dyDescent="0.25">
      <c r="A92" s="20" t="s">
        <v>168</v>
      </c>
      <c r="B92" s="20" t="s">
        <v>15</v>
      </c>
      <c r="C92" s="20" t="s">
        <v>169</v>
      </c>
      <c r="D92" s="20" t="s">
        <v>170</v>
      </c>
      <c r="E92" s="20">
        <v>2</v>
      </c>
    </row>
    <row r="93" spans="1:5" x14ac:dyDescent="0.25">
      <c r="A93" s="20" t="s">
        <v>8</v>
      </c>
      <c r="E93" s="20">
        <f>SUBTOTAL(109,E34:E92)</f>
        <v>85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7259-DE21-4557-8279-4B2104ECC5A6}">
  <dimension ref="A1:P16"/>
  <sheetViews>
    <sheetView workbookViewId="0">
      <selection activeCell="A6" sqref="A6"/>
    </sheetView>
  </sheetViews>
  <sheetFormatPr baseColWidth="10" defaultRowHeight="15" x14ac:dyDescent="0.25"/>
  <cols>
    <col min="1" max="1" width="39.42578125" style="25" bestFit="1" customWidth="1"/>
    <col min="2" max="3" width="11.42578125" style="25"/>
    <col min="4" max="4" width="16.140625" style="25" customWidth="1"/>
    <col min="5" max="5" width="11.42578125" style="25"/>
    <col min="6" max="6" width="39.42578125" style="25" bestFit="1" customWidth="1"/>
    <col min="7" max="8" width="11.42578125" style="25"/>
    <col min="9" max="9" width="12.42578125" style="25" customWidth="1"/>
    <col min="10" max="10" width="11.42578125" style="25"/>
    <col min="11" max="11" width="11.5703125" style="25" customWidth="1"/>
    <col min="12" max="13" width="11.42578125" style="25"/>
    <col min="14" max="14" width="12" style="25" customWidth="1"/>
    <col min="15" max="15" width="26" style="25" customWidth="1"/>
    <col min="16" max="16" width="12.42578125" style="25" customWidth="1"/>
    <col min="17" max="16384" width="11.42578125" style="25"/>
  </cols>
  <sheetData>
    <row r="1" spans="1:16" s="24" customFormat="1" ht="54.75" customHeight="1" thickBot="1" x14ac:dyDescent="0.35">
      <c r="A1" s="27"/>
      <c r="B1" s="27"/>
      <c r="C1" s="27"/>
      <c r="D1" s="27"/>
      <c r="E1" s="21"/>
      <c r="F1" s="21"/>
      <c r="G1" s="22"/>
      <c r="H1" s="22"/>
      <c r="I1" s="22"/>
      <c r="J1" s="22"/>
      <c r="K1" s="21"/>
      <c r="L1" s="21"/>
      <c r="M1" s="21"/>
      <c r="N1" s="23"/>
      <c r="O1" s="23" t="s">
        <v>173</v>
      </c>
      <c r="P1" s="21"/>
    </row>
    <row r="2" spans="1:16" s="24" customFormat="1" x14ac:dyDescent="0.25"/>
    <row r="3" spans="1:16" s="24" customFormat="1" ht="18.75" x14ac:dyDescent="0.25">
      <c r="A3" s="13" t="s">
        <v>174</v>
      </c>
    </row>
    <row r="4" spans="1:16" s="24" customFormat="1" x14ac:dyDescent="0.25"/>
    <row r="5" spans="1:16" s="24" customFormat="1" x14ac:dyDescent="0.25">
      <c r="A5" s="24" t="s">
        <v>210</v>
      </c>
    </row>
    <row r="6" spans="1:16" s="24" customFormat="1" x14ac:dyDescent="0.25">
      <c r="A6" s="15" t="s">
        <v>243</v>
      </c>
    </row>
    <row r="8" spans="1:16" x14ac:dyDescent="0.25">
      <c r="G8" s="28" t="s">
        <v>175</v>
      </c>
      <c r="H8" s="28"/>
      <c r="I8" s="28"/>
      <c r="J8" s="28" t="s">
        <v>176</v>
      </c>
      <c r="K8" s="28"/>
      <c r="L8" s="28"/>
      <c r="M8" s="28" t="s">
        <v>177</v>
      </c>
      <c r="N8" s="28"/>
      <c r="O8" s="28"/>
    </row>
    <row r="9" spans="1:16" x14ac:dyDescent="0.25">
      <c r="A9" s="25" t="s">
        <v>178</v>
      </c>
      <c r="B9" s="25" t="s">
        <v>6</v>
      </c>
      <c r="C9" s="25" t="s">
        <v>7</v>
      </c>
      <c r="D9" s="25" t="s">
        <v>179</v>
      </c>
      <c r="F9" s="25" t="s">
        <v>180</v>
      </c>
      <c r="G9" s="25" t="s">
        <v>6</v>
      </c>
      <c r="H9" s="25" t="s">
        <v>7</v>
      </c>
      <c r="I9" s="25" t="s">
        <v>181</v>
      </c>
      <c r="J9" s="25" t="s">
        <v>182</v>
      </c>
      <c r="K9" s="25" t="s">
        <v>183</v>
      </c>
      <c r="L9" s="25" t="s">
        <v>184</v>
      </c>
      <c r="M9" s="25" t="s">
        <v>185</v>
      </c>
      <c r="N9" s="25" t="s">
        <v>186</v>
      </c>
      <c r="O9" s="25" t="s">
        <v>187</v>
      </c>
      <c r="P9" s="25" t="s">
        <v>188</v>
      </c>
    </row>
    <row r="10" spans="1:16" x14ac:dyDescent="0.25">
      <c r="A10" s="25" t="s">
        <v>189</v>
      </c>
      <c r="B10" s="25">
        <v>0</v>
      </c>
      <c r="C10" s="25">
        <v>1</v>
      </c>
      <c r="D10" s="25">
        <f>SUM(Tabla4[[#This Row],[Homes]:[Mulleres]])</f>
        <v>1</v>
      </c>
      <c r="F10" s="25" t="s">
        <v>189</v>
      </c>
      <c r="K10" s="25">
        <v>1</v>
      </c>
      <c r="L10" s="25">
        <v>1</v>
      </c>
      <c r="P10" s="25">
        <v>1</v>
      </c>
    </row>
    <row r="11" spans="1:16" x14ac:dyDescent="0.25">
      <c r="A11" s="25" t="s">
        <v>190</v>
      </c>
      <c r="B11" s="25">
        <v>7</v>
      </c>
      <c r="C11" s="25">
        <v>22</v>
      </c>
      <c r="D11" s="25">
        <f>SUM(Tabla4[[#This Row],[Homes]:[Mulleres]])</f>
        <v>29</v>
      </c>
      <c r="F11" s="25" t="s">
        <v>190</v>
      </c>
      <c r="G11" s="25">
        <v>2</v>
      </c>
      <c r="H11" s="25">
        <v>3</v>
      </c>
      <c r="I11" s="25">
        <v>5</v>
      </c>
      <c r="J11" s="25">
        <v>3</v>
      </c>
      <c r="K11" s="25">
        <v>7</v>
      </c>
      <c r="L11" s="25">
        <v>10</v>
      </c>
      <c r="M11" s="25">
        <v>2</v>
      </c>
      <c r="N11" s="25">
        <v>12</v>
      </c>
      <c r="O11" s="25">
        <v>14</v>
      </c>
      <c r="P11" s="25">
        <v>29</v>
      </c>
    </row>
    <row r="12" spans="1:16" x14ac:dyDescent="0.25">
      <c r="A12" s="25" t="s">
        <v>191</v>
      </c>
      <c r="B12" s="25">
        <v>4</v>
      </c>
      <c r="C12" s="25">
        <v>4</v>
      </c>
      <c r="D12" s="25">
        <f>SUM(Tabla4[[#This Row],[Homes]:[Mulleres]])</f>
        <v>8</v>
      </c>
      <c r="F12" s="25" t="s">
        <v>191</v>
      </c>
      <c r="G12" s="25">
        <v>2</v>
      </c>
      <c r="I12" s="25">
        <v>2</v>
      </c>
      <c r="J12" s="25">
        <v>2</v>
      </c>
      <c r="K12" s="25">
        <v>4</v>
      </c>
      <c r="L12" s="25">
        <v>6</v>
      </c>
      <c r="P12" s="25">
        <v>8</v>
      </c>
    </row>
    <row r="13" spans="1:16" x14ac:dyDescent="0.25">
      <c r="A13" s="25" t="s">
        <v>192</v>
      </c>
      <c r="B13" s="25">
        <v>3</v>
      </c>
      <c r="C13" s="25">
        <v>14</v>
      </c>
      <c r="D13" s="25">
        <f>SUM(Tabla4[[#This Row],[Homes]:[Mulleres]])</f>
        <v>17</v>
      </c>
      <c r="F13" s="25" t="s">
        <v>192</v>
      </c>
      <c r="H13" s="25">
        <v>4</v>
      </c>
      <c r="I13" s="25">
        <v>4</v>
      </c>
      <c r="J13" s="25">
        <v>1</v>
      </c>
      <c r="L13" s="25">
        <v>1</v>
      </c>
      <c r="M13" s="25">
        <v>2</v>
      </c>
      <c r="N13" s="25">
        <v>10</v>
      </c>
      <c r="O13" s="25">
        <v>12</v>
      </c>
      <c r="P13" s="25">
        <v>17</v>
      </c>
    </row>
    <row r="14" spans="1:16" x14ac:dyDescent="0.25">
      <c r="A14" s="25" t="s">
        <v>193</v>
      </c>
      <c r="B14" s="25">
        <v>4</v>
      </c>
      <c r="C14" s="25">
        <v>15</v>
      </c>
      <c r="D14" s="25">
        <f>SUM(Tabla4[[#This Row],[Homes]:[Mulleres]])</f>
        <v>19</v>
      </c>
      <c r="F14" s="25" t="s">
        <v>193</v>
      </c>
      <c r="H14" s="25">
        <v>4</v>
      </c>
      <c r="I14" s="25">
        <v>4</v>
      </c>
      <c r="J14" s="25">
        <v>1</v>
      </c>
      <c r="K14" s="25">
        <v>5</v>
      </c>
      <c r="L14" s="25">
        <v>6</v>
      </c>
      <c r="M14" s="25">
        <v>3</v>
      </c>
      <c r="N14" s="25">
        <v>6</v>
      </c>
      <c r="O14" s="25">
        <v>9</v>
      </c>
      <c r="P14" s="25">
        <v>19</v>
      </c>
    </row>
    <row r="15" spans="1:16" x14ac:dyDescent="0.25">
      <c r="A15" s="25" t="s">
        <v>194</v>
      </c>
      <c r="B15" s="25">
        <v>7</v>
      </c>
      <c r="C15" s="25">
        <v>20</v>
      </c>
      <c r="D15" s="25">
        <f>SUM(Tabla4[[#This Row],[Homes]:[Mulleres]])</f>
        <v>27</v>
      </c>
      <c r="F15" s="25" t="s">
        <v>194</v>
      </c>
      <c r="G15" s="25">
        <v>2</v>
      </c>
      <c r="H15" s="25">
        <v>4</v>
      </c>
      <c r="I15" s="25">
        <v>6</v>
      </c>
      <c r="J15" s="25">
        <v>1</v>
      </c>
      <c r="K15" s="25">
        <v>1</v>
      </c>
      <c r="L15" s="25">
        <v>2</v>
      </c>
      <c r="M15" s="25">
        <v>4</v>
      </c>
      <c r="N15" s="25">
        <v>15</v>
      </c>
      <c r="O15" s="25">
        <v>19</v>
      </c>
      <c r="P15" s="25">
        <v>27</v>
      </c>
    </row>
    <row r="16" spans="1:16" x14ac:dyDescent="0.25">
      <c r="A16" s="26" t="s">
        <v>8</v>
      </c>
      <c r="B16" s="26">
        <f>SUBTOTAL(109,B10:B15)</f>
        <v>25</v>
      </c>
      <c r="C16" s="26">
        <f>SUBTOTAL(109,C10:C15)</f>
        <v>76</v>
      </c>
      <c r="D16" s="26">
        <f>SUM(Tabla4[[#This Row],[Homes]:[Mulleres]])</f>
        <v>101</v>
      </c>
      <c r="F16" s="26" t="s">
        <v>8</v>
      </c>
      <c r="G16" s="26">
        <f t="shared" ref="G16:P16" si="0">SUBTOTAL(109,G10:G15)</f>
        <v>6</v>
      </c>
      <c r="H16" s="26">
        <f t="shared" si="0"/>
        <v>15</v>
      </c>
      <c r="I16" s="26">
        <f t="shared" si="0"/>
        <v>21</v>
      </c>
      <c r="J16" s="26">
        <f t="shared" si="0"/>
        <v>8</v>
      </c>
      <c r="K16" s="26">
        <f t="shared" si="0"/>
        <v>18</v>
      </c>
      <c r="L16" s="26">
        <f t="shared" si="0"/>
        <v>26</v>
      </c>
      <c r="M16" s="26">
        <f t="shared" si="0"/>
        <v>11</v>
      </c>
      <c r="N16" s="26">
        <f t="shared" si="0"/>
        <v>43</v>
      </c>
      <c r="O16" s="26">
        <f t="shared" si="0"/>
        <v>54</v>
      </c>
      <c r="P16" s="26">
        <f t="shared" si="0"/>
        <v>101</v>
      </c>
    </row>
  </sheetData>
  <mergeCells count="4">
    <mergeCell ref="A1:D1"/>
    <mergeCell ref="G8:I8"/>
    <mergeCell ref="J8:L8"/>
    <mergeCell ref="M8:O8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64987-7D0F-48A2-9EA4-0E03C468E490}">
  <dimension ref="A1:Q42"/>
  <sheetViews>
    <sheetView workbookViewId="0">
      <selection activeCell="A6" sqref="A6"/>
    </sheetView>
  </sheetViews>
  <sheetFormatPr baseColWidth="10" defaultRowHeight="15" x14ac:dyDescent="0.25"/>
  <cols>
    <col min="1" max="1" width="105.140625" style="25" bestFit="1" customWidth="1"/>
    <col min="2" max="3" width="11.42578125" style="25"/>
    <col min="4" max="4" width="14.7109375" style="25" customWidth="1"/>
    <col min="5" max="6" width="11.42578125" style="25"/>
    <col min="7" max="7" width="31.42578125" style="25" customWidth="1"/>
    <col min="8" max="11" width="11.42578125" style="25"/>
    <col min="12" max="12" width="11.5703125" style="25" customWidth="1"/>
    <col min="13" max="13" width="26" style="25" customWidth="1"/>
    <col min="14" max="14" width="11.42578125" style="25"/>
    <col min="15" max="15" width="12" style="25" customWidth="1"/>
    <col min="16" max="16" width="13.5703125" style="25" customWidth="1"/>
    <col min="17" max="17" width="12.42578125" style="25" customWidth="1"/>
    <col min="18" max="16384" width="11.42578125" style="25"/>
  </cols>
  <sheetData>
    <row r="1" spans="1:17" s="24" customFormat="1" ht="49.5" customHeight="1" thickBot="1" x14ac:dyDescent="0.35">
      <c r="A1" s="27"/>
      <c r="B1" s="27"/>
      <c r="C1" s="27"/>
      <c r="D1" s="27"/>
      <c r="E1" s="21"/>
      <c r="F1" s="21"/>
      <c r="G1" s="22"/>
      <c r="H1" s="22"/>
      <c r="I1" s="22"/>
      <c r="J1" s="22"/>
      <c r="K1" s="29" t="s">
        <v>173</v>
      </c>
      <c r="L1" s="29"/>
      <c r="M1" s="29"/>
      <c r="N1" s="29"/>
    </row>
    <row r="2" spans="1:17" s="24" customFormat="1" x14ac:dyDescent="0.25"/>
    <row r="3" spans="1:17" s="24" customFormat="1" ht="18.75" x14ac:dyDescent="0.25">
      <c r="A3" s="13" t="s">
        <v>211</v>
      </c>
    </row>
    <row r="4" spans="1:17" s="24" customFormat="1" x14ac:dyDescent="0.25"/>
    <row r="5" spans="1:17" s="24" customFormat="1" x14ac:dyDescent="0.25">
      <c r="A5" s="24" t="s">
        <v>210</v>
      </c>
    </row>
    <row r="6" spans="1:17" s="24" customFormat="1" x14ac:dyDescent="0.25">
      <c r="A6" s="15" t="s">
        <v>243</v>
      </c>
    </row>
    <row r="9" spans="1:17" x14ac:dyDescent="0.25">
      <c r="H9" s="30" t="s">
        <v>175</v>
      </c>
      <c r="I9" s="30"/>
      <c r="J9" s="30"/>
      <c r="K9" s="30" t="s">
        <v>176</v>
      </c>
      <c r="L9" s="30"/>
      <c r="M9" s="30"/>
      <c r="N9" s="30" t="s">
        <v>177</v>
      </c>
      <c r="O9" s="30"/>
      <c r="P9" s="30"/>
    </row>
    <row r="10" spans="1:17" x14ac:dyDescent="0.25">
      <c r="A10" s="25" t="s">
        <v>178</v>
      </c>
      <c r="B10" s="25" t="s">
        <v>6</v>
      </c>
      <c r="C10" s="25" t="s">
        <v>7</v>
      </c>
      <c r="D10" s="25" t="s">
        <v>8</v>
      </c>
      <c r="G10" s="25" t="s">
        <v>180</v>
      </c>
      <c r="H10" s="25" t="s">
        <v>6</v>
      </c>
      <c r="I10" s="25" t="s">
        <v>7</v>
      </c>
      <c r="J10" s="25" t="s">
        <v>181</v>
      </c>
      <c r="K10" s="25" t="s">
        <v>182</v>
      </c>
      <c r="L10" s="25" t="s">
        <v>183</v>
      </c>
      <c r="M10" s="25" t="s">
        <v>196</v>
      </c>
      <c r="N10" s="25" t="s">
        <v>185</v>
      </c>
      <c r="O10" s="25" t="s">
        <v>186</v>
      </c>
      <c r="P10" s="25" t="s">
        <v>187</v>
      </c>
      <c r="Q10" s="25" t="s">
        <v>188</v>
      </c>
    </row>
    <row r="11" spans="1:17" x14ac:dyDescent="0.25">
      <c r="A11" s="25" t="s">
        <v>212</v>
      </c>
      <c r="B11" s="25">
        <v>4</v>
      </c>
      <c r="C11" s="25">
        <v>14</v>
      </c>
      <c r="D11" s="25">
        <f>SUM(Tabla614[[#This Row],[Homes]:[Mulleres]])</f>
        <v>18</v>
      </c>
      <c r="G11" s="25" t="s">
        <v>212</v>
      </c>
      <c r="I11" s="25">
        <v>3</v>
      </c>
      <c r="J11" s="25">
        <v>3</v>
      </c>
      <c r="K11" s="25">
        <v>3</v>
      </c>
      <c r="L11" s="25">
        <v>4</v>
      </c>
      <c r="M11" s="25">
        <v>7</v>
      </c>
      <c r="N11" s="25">
        <v>1</v>
      </c>
      <c r="O11" s="25">
        <v>7</v>
      </c>
      <c r="P11" s="25">
        <v>8</v>
      </c>
      <c r="Q11" s="25">
        <v>18</v>
      </c>
    </row>
    <row r="12" spans="1:17" x14ac:dyDescent="0.25">
      <c r="A12" s="25" t="s">
        <v>213</v>
      </c>
      <c r="B12" s="25">
        <v>6</v>
      </c>
      <c r="C12" s="25">
        <v>9</v>
      </c>
      <c r="D12" s="25">
        <f>SUM(Tabla614[[#This Row],[Homes]:[Mulleres]])</f>
        <v>15</v>
      </c>
      <c r="G12" s="25" t="s">
        <v>213</v>
      </c>
      <c r="H12" s="25">
        <v>3</v>
      </c>
      <c r="I12" s="25">
        <v>3</v>
      </c>
      <c r="J12" s="25">
        <v>6</v>
      </c>
      <c r="K12" s="25">
        <v>3</v>
      </c>
      <c r="L12" s="25">
        <v>4</v>
      </c>
      <c r="M12" s="25">
        <v>7</v>
      </c>
      <c r="O12" s="25">
        <v>2</v>
      </c>
      <c r="P12" s="25">
        <v>2</v>
      </c>
      <c r="Q12" s="25">
        <v>15</v>
      </c>
    </row>
    <row r="13" spans="1:17" x14ac:dyDescent="0.25">
      <c r="A13" s="25" t="s">
        <v>214</v>
      </c>
      <c r="B13" s="25">
        <v>4</v>
      </c>
      <c r="C13" s="25">
        <v>13</v>
      </c>
      <c r="D13" s="25">
        <f>SUM(Tabla614[[#This Row],[Homes]:[Mulleres]])</f>
        <v>17</v>
      </c>
      <c r="G13" s="25" t="s">
        <v>214</v>
      </c>
      <c r="H13" s="25">
        <v>2</v>
      </c>
      <c r="I13" s="25">
        <v>5</v>
      </c>
      <c r="J13" s="25">
        <v>7</v>
      </c>
      <c r="K13" s="25">
        <v>2</v>
      </c>
      <c r="L13" s="25">
        <v>6</v>
      </c>
      <c r="M13" s="25">
        <v>8</v>
      </c>
      <c r="O13" s="25">
        <v>2</v>
      </c>
      <c r="P13" s="25">
        <v>2</v>
      </c>
      <c r="Q13" s="25">
        <v>17</v>
      </c>
    </row>
    <row r="14" spans="1:17" x14ac:dyDescent="0.25">
      <c r="A14" s="25" t="s">
        <v>215</v>
      </c>
      <c r="B14" s="25">
        <v>6</v>
      </c>
      <c r="C14" s="25">
        <v>8</v>
      </c>
      <c r="D14" s="25">
        <f>SUM(Tabla614[[#This Row],[Homes]:[Mulleres]])</f>
        <v>14</v>
      </c>
      <c r="G14" s="25" t="s">
        <v>215</v>
      </c>
      <c r="H14" s="25">
        <v>4</v>
      </c>
      <c r="I14" s="25">
        <v>3</v>
      </c>
      <c r="J14" s="25">
        <v>7</v>
      </c>
      <c r="K14" s="25">
        <v>2</v>
      </c>
      <c r="L14" s="25">
        <v>3</v>
      </c>
      <c r="M14" s="25">
        <v>5</v>
      </c>
      <c r="O14" s="25">
        <v>2</v>
      </c>
      <c r="P14" s="25">
        <v>2</v>
      </c>
      <c r="Q14" s="25">
        <v>14</v>
      </c>
    </row>
    <row r="15" spans="1:17" x14ac:dyDescent="0.25">
      <c r="A15" s="25" t="s">
        <v>216</v>
      </c>
      <c r="B15" s="25">
        <v>1</v>
      </c>
      <c r="C15" s="25">
        <v>11</v>
      </c>
      <c r="D15" s="25">
        <f>SUM(Tabla614[[#This Row],[Homes]:[Mulleres]])</f>
        <v>12</v>
      </c>
      <c r="G15" s="25" t="s">
        <v>216</v>
      </c>
      <c r="I15" s="25">
        <v>7</v>
      </c>
      <c r="J15" s="25">
        <v>7</v>
      </c>
      <c r="K15" s="25">
        <v>1</v>
      </c>
      <c r="L15" s="25">
        <v>2</v>
      </c>
      <c r="M15" s="25">
        <v>3</v>
      </c>
      <c r="O15" s="25">
        <v>2</v>
      </c>
      <c r="P15" s="25">
        <v>2</v>
      </c>
      <c r="Q15" s="25">
        <v>12</v>
      </c>
    </row>
    <row r="16" spans="1:17" x14ac:dyDescent="0.25">
      <c r="A16" s="25" t="s">
        <v>217</v>
      </c>
      <c r="B16" s="25">
        <v>1</v>
      </c>
      <c r="C16" s="25">
        <v>8</v>
      </c>
      <c r="D16" s="25">
        <f>SUM(Tabla614[[#This Row],[Homes]:[Mulleres]])</f>
        <v>9</v>
      </c>
      <c r="G16" s="25" t="s">
        <v>217</v>
      </c>
      <c r="I16" s="25">
        <v>1</v>
      </c>
      <c r="J16" s="25">
        <v>1</v>
      </c>
      <c r="K16" s="25">
        <v>1</v>
      </c>
      <c r="L16" s="25">
        <v>2</v>
      </c>
      <c r="M16" s="25">
        <v>3</v>
      </c>
      <c r="O16" s="25">
        <v>5</v>
      </c>
      <c r="P16" s="25">
        <v>5</v>
      </c>
      <c r="Q16" s="25">
        <v>9</v>
      </c>
    </row>
    <row r="17" spans="1:17" x14ac:dyDescent="0.25">
      <c r="A17" s="25" t="s">
        <v>218</v>
      </c>
      <c r="B17" s="25">
        <v>1</v>
      </c>
      <c r="C17" s="25">
        <v>3</v>
      </c>
      <c r="D17" s="25">
        <f>SUM(Tabla614[[#This Row],[Homes]:[Mulleres]])</f>
        <v>4</v>
      </c>
      <c r="G17" s="25" t="s">
        <v>218</v>
      </c>
      <c r="L17" s="25">
        <v>1</v>
      </c>
      <c r="M17" s="25">
        <v>1</v>
      </c>
      <c r="N17" s="25">
        <v>1</v>
      </c>
      <c r="O17" s="25">
        <v>2</v>
      </c>
      <c r="P17" s="25">
        <v>3</v>
      </c>
      <c r="Q17" s="25">
        <v>4</v>
      </c>
    </row>
    <row r="18" spans="1:17" x14ac:dyDescent="0.25">
      <c r="A18" s="25" t="s">
        <v>219</v>
      </c>
      <c r="B18" s="25">
        <v>1</v>
      </c>
      <c r="C18" s="25">
        <v>2</v>
      </c>
      <c r="D18" s="25">
        <f>SUM(Tabla614[[#This Row],[Homes]:[Mulleres]])</f>
        <v>3</v>
      </c>
      <c r="G18" s="25" t="s">
        <v>219</v>
      </c>
      <c r="I18" s="25">
        <v>1</v>
      </c>
      <c r="J18" s="25">
        <v>1</v>
      </c>
      <c r="N18" s="25">
        <v>1</v>
      </c>
      <c r="O18" s="25">
        <v>1</v>
      </c>
      <c r="P18" s="25">
        <v>2</v>
      </c>
      <c r="Q18" s="25">
        <v>3</v>
      </c>
    </row>
    <row r="19" spans="1:17" x14ac:dyDescent="0.25">
      <c r="A19" s="25" t="s">
        <v>220</v>
      </c>
      <c r="B19" s="25">
        <v>2</v>
      </c>
      <c r="C19" s="25">
        <v>5</v>
      </c>
      <c r="D19" s="25">
        <f>SUM(Tabla614[[#This Row],[Homes]:[Mulleres]])</f>
        <v>7</v>
      </c>
      <c r="G19" s="25" t="s">
        <v>220</v>
      </c>
      <c r="H19" s="25">
        <v>1</v>
      </c>
      <c r="I19" s="25">
        <v>1</v>
      </c>
      <c r="J19" s="25">
        <v>2</v>
      </c>
      <c r="K19" s="25">
        <v>1</v>
      </c>
      <c r="L19" s="25">
        <v>2</v>
      </c>
      <c r="M19" s="25">
        <v>3</v>
      </c>
      <c r="O19" s="25">
        <v>2</v>
      </c>
      <c r="P19" s="25">
        <v>2</v>
      </c>
      <c r="Q19" s="25">
        <v>7</v>
      </c>
    </row>
    <row r="20" spans="1:17" x14ac:dyDescent="0.25">
      <c r="A20" s="25" t="s">
        <v>221</v>
      </c>
      <c r="B20" s="25">
        <v>14</v>
      </c>
      <c r="C20" s="25">
        <v>37</v>
      </c>
      <c r="D20" s="25">
        <f>SUM(Tabla614[[#This Row],[Homes]:[Mulleres]])</f>
        <v>51</v>
      </c>
      <c r="G20" s="25" t="s">
        <v>221</v>
      </c>
      <c r="H20" s="25">
        <v>7</v>
      </c>
      <c r="I20" s="25">
        <v>20</v>
      </c>
      <c r="J20" s="25">
        <v>27</v>
      </c>
      <c r="K20" s="25">
        <v>3</v>
      </c>
      <c r="L20" s="25">
        <v>7</v>
      </c>
      <c r="M20" s="25">
        <v>10</v>
      </c>
      <c r="N20" s="25">
        <v>4</v>
      </c>
      <c r="O20" s="25">
        <v>10</v>
      </c>
      <c r="P20" s="25">
        <v>14</v>
      </c>
      <c r="Q20" s="25">
        <v>51</v>
      </c>
    </row>
    <row r="21" spans="1:17" x14ac:dyDescent="0.25">
      <c r="A21" s="25" t="s">
        <v>222</v>
      </c>
      <c r="B21" s="25">
        <v>1</v>
      </c>
      <c r="C21" s="25">
        <v>4</v>
      </c>
      <c r="D21" s="25">
        <f>SUM(Tabla614[[#This Row],[Homes]:[Mulleres]])</f>
        <v>5</v>
      </c>
      <c r="G21" s="25" t="s">
        <v>222</v>
      </c>
      <c r="I21" s="25">
        <v>3</v>
      </c>
      <c r="J21" s="25">
        <v>3</v>
      </c>
      <c r="K21" s="25">
        <v>1</v>
      </c>
      <c r="M21" s="25">
        <v>1</v>
      </c>
      <c r="O21" s="25">
        <v>1</v>
      </c>
      <c r="P21" s="25">
        <v>1</v>
      </c>
      <c r="Q21" s="25">
        <v>5</v>
      </c>
    </row>
    <row r="22" spans="1:17" x14ac:dyDescent="0.25">
      <c r="A22" s="25" t="s">
        <v>223</v>
      </c>
      <c r="B22" s="25">
        <v>2</v>
      </c>
      <c r="C22" s="25">
        <v>9</v>
      </c>
      <c r="D22" s="25">
        <f>SUM(Tabla614[[#This Row],[Homes]:[Mulleres]])</f>
        <v>11</v>
      </c>
      <c r="G22" s="25" t="s">
        <v>223</v>
      </c>
      <c r="H22" s="25">
        <v>1</v>
      </c>
      <c r="I22" s="25">
        <v>5</v>
      </c>
      <c r="J22" s="25">
        <v>6</v>
      </c>
      <c r="K22" s="25">
        <v>1</v>
      </c>
      <c r="L22" s="25">
        <v>2</v>
      </c>
      <c r="M22" s="25">
        <v>3</v>
      </c>
      <c r="O22" s="25">
        <v>2</v>
      </c>
      <c r="P22" s="25">
        <v>2</v>
      </c>
      <c r="Q22" s="25">
        <v>11</v>
      </c>
    </row>
    <row r="23" spans="1:17" x14ac:dyDescent="0.25">
      <c r="A23" s="25" t="s">
        <v>224</v>
      </c>
      <c r="B23" s="25">
        <v>3</v>
      </c>
      <c r="C23" s="25">
        <v>10</v>
      </c>
      <c r="D23" s="25">
        <f>SUM(Tabla614[[#This Row],[Homes]:[Mulleres]])</f>
        <v>13</v>
      </c>
      <c r="G23" s="25" t="s">
        <v>224</v>
      </c>
      <c r="H23" s="25">
        <v>2</v>
      </c>
      <c r="I23" s="25">
        <v>1</v>
      </c>
      <c r="J23" s="25">
        <v>3</v>
      </c>
      <c r="K23" s="25">
        <v>1</v>
      </c>
      <c r="L23" s="25">
        <v>6</v>
      </c>
      <c r="M23" s="25">
        <v>7</v>
      </c>
      <c r="O23" s="25">
        <v>3</v>
      </c>
      <c r="P23" s="25">
        <v>3</v>
      </c>
      <c r="Q23" s="25">
        <v>13</v>
      </c>
    </row>
    <row r="24" spans="1:17" x14ac:dyDescent="0.25">
      <c r="A24" s="25" t="s">
        <v>225</v>
      </c>
      <c r="B24" s="25">
        <v>12</v>
      </c>
      <c r="C24" s="25">
        <v>30</v>
      </c>
      <c r="D24" s="25">
        <f>SUM(Tabla614[[#This Row],[Homes]:[Mulleres]])</f>
        <v>42</v>
      </c>
      <c r="G24" s="25" t="s">
        <v>225</v>
      </c>
      <c r="H24" s="25">
        <v>6</v>
      </c>
      <c r="I24" s="25">
        <v>6</v>
      </c>
      <c r="J24" s="25">
        <v>12</v>
      </c>
      <c r="K24" s="25">
        <v>6</v>
      </c>
      <c r="L24" s="25">
        <v>5</v>
      </c>
      <c r="M24" s="25">
        <v>11</v>
      </c>
      <c r="O24" s="25">
        <v>19</v>
      </c>
      <c r="P24" s="25">
        <v>19</v>
      </c>
      <c r="Q24" s="25">
        <v>42</v>
      </c>
    </row>
    <row r="25" spans="1:17" x14ac:dyDescent="0.25">
      <c r="A25" s="25" t="s">
        <v>226</v>
      </c>
      <c r="B25" s="25">
        <v>4</v>
      </c>
      <c r="C25" s="25">
        <v>7</v>
      </c>
      <c r="D25" s="25">
        <f>SUM(Tabla614[[#This Row],[Homes]:[Mulleres]])</f>
        <v>11</v>
      </c>
      <c r="G25" s="25" t="s">
        <v>226</v>
      </c>
      <c r="H25" s="25">
        <v>2</v>
      </c>
      <c r="I25" s="25">
        <v>4</v>
      </c>
      <c r="J25" s="25">
        <v>6</v>
      </c>
      <c r="K25" s="25">
        <v>2</v>
      </c>
      <c r="L25" s="25">
        <v>1</v>
      </c>
      <c r="M25" s="25">
        <v>3</v>
      </c>
      <c r="O25" s="25">
        <v>2</v>
      </c>
      <c r="P25" s="25">
        <v>2</v>
      </c>
      <c r="Q25" s="25">
        <v>11</v>
      </c>
    </row>
    <row r="26" spans="1:17" x14ac:dyDescent="0.25">
      <c r="A26" s="25" t="s">
        <v>227</v>
      </c>
      <c r="B26" s="25">
        <v>3</v>
      </c>
      <c r="C26" s="25">
        <v>8</v>
      </c>
      <c r="D26" s="25">
        <f>SUM(Tabla614[[#This Row],[Homes]:[Mulleres]])</f>
        <v>11</v>
      </c>
      <c r="G26" s="25" t="s">
        <v>227</v>
      </c>
      <c r="H26" s="25">
        <v>1</v>
      </c>
      <c r="I26" s="25">
        <v>3</v>
      </c>
      <c r="J26" s="25">
        <v>4</v>
      </c>
      <c r="K26" s="25">
        <v>1</v>
      </c>
      <c r="L26" s="25">
        <v>1</v>
      </c>
      <c r="M26" s="25">
        <v>2</v>
      </c>
      <c r="N26" s="25">
        <v>1</v>
      </c>
      <c r="O26" s="25">
        <v>4</v>
      </c>
      <c r="P26" s="25">
        <v>5</v>
      </c>
      <c r="Q26" s="25">
        <v>11</v>
      </c>
    </row>
    <row r="27" spans="1:17" x14ac:dyDescent="0.25">
      <c r="A27" s="25" t="s">
        <v>228</v>
      </c>
      <c r="B27" s="25">
        <v>6</v>
      </c>
      <c r="C27" s="25">
        <v>33</v>
      </c>
      <c r="D27" s="25">
        <f>SUM(Tabla614[[#This Row],[Homes]:[Mulleres]])</f>
        <v>39</v>
      </c>
      <c r="G27" s="25" t="s">
        <v>228</v>
      </c>
      <c r="H27" s="25">
        <v>4</v>
      </c>
      <c r="I27" s="25">
        <v>14</v>
      </c>
      <c r="J27" s="25">
        <v>18</v>
      </c>
      <c r="K27" s="25">
        <v>2</v>
      </c>
      <c r="L27" s="25">
        <v>11</v>
      </c>
      <c r="M27" s="25">
        <v>13</v>
      </c>
      <c r="O27" s="25">
        <v>8</v>
      </c>
      <c r="P27" s="25">
        <v>8</v>
      </c>
      <c r="Q27" s="25">
        <v>39</v>
      </c>
    </row>
    <row r="28" spans="1:17" x14ac:dyDescent="0.25">
      <c r="A28" s="25" t="s">
        <v>229</v>
      </c>
      <c r="B28" s="25">
        <v>5</v>
      </c>
      <c r="C28" s="25">
        <v>16</v>
      </c>
      <c r="D28" s="25">
        <f>SUM(Tabla614[[#This Row],[Homes]:[Mulleres]])</f>
        <v>21</v>
      </c>
      <c r="G28" s="25" t="s">
        <v>229</v>
      </c>
      <c r="H28" s="25">
        <v>1</v>
      </c>
      <c r="I28" s="25">
        <v>5</v>
      </c>
      <c r="J28" s="25">
        <v>6</v>
      </c>
      <c r="K28" s="25">
        <v>3</v>
      </c>
      <c r="L28" s="25">
        <v>6</v>
      </c>
      <c r="M28" s="25">
        <v>9</v>
      </c>
      <c r="N28" s="25">
        <v>1</v>
      </c>
      <c r="O28" s="25">
        <v>5</v>
      </c>
      <c r="P28" s="25">
        <v>6</v>
      </c>
      <c r="Q28" s="25">
        <v>21</v>
      </c>
    </row>
    <row r="29" spans="1:17" x14ac:dyDescent="0.25">
      <c r="A29" s="25" t="s">
        <v>230</v>
      </c>
      <c r="B29" s="25">
        <v>5</v>
      </c>
      <c r="C29" s="25">
        <v>15</v>
      </c>
      <c r="D29" s="25">
        <f>SUM(Tabla614[[#This Row],[Homes]:[Mulleres]])</f>
        <v>20</v>
      </c>
      <c r="G29" s="25" t="s">
        <v>230</v>
      </c>
      <c r="H29" s="25">
        <v>1</v>
      </c>
      <c r="I29" s="25">
        <v>7</v>
      </c>
      <c r="J29" s="25">
        <v>8</v>
      </c>
      <c r="K29" s="25">
        <v>3</v>
      </c>
      <c r="L29" s="25">
        <v>3</v>
      </c>
      <c r="M29" s="25">
        <v>6</v>
      </c>
      <c r="N29" s="25">
        <v>1</v>
      </c>
      <c r="O29" s="25">
        <v>5</v>
      </c>
      <c r="P29" s="25">
        <v>6</v>
      </c>
      <c r="Q29" s="25">
        <v>20</v>
      </c>
    </row>
    <row r="30" spans="1:17" x14ac:dyDescent="0.25">
      <c r="A30" s="25" t="s">
        <v>231</v>
      </c>
      <c r="B30" s="25">
        <v>3</v>
      </c>
      <c r="C30" s="25">
        <v>22</v>
      </c>
      <c r="D30" s="25">
        <f>SUM(Tabla614[[#This Row],[Homes]:[Mulleres]])</f>
        <v>25</v>
      </c>
      <c r="G30" s="25" t="s">
        <v>231</v>
      </c>
      <c r="I30" s="25">
        <v>7</v>
      </c>
      <c r="J30" s="25">
        <v>7</v>
      </c>
      <c r="K30" s="25">
        <v>2</v>
      </c>
      <c r="L30" s="25">
        <v>4</v>
      </c>
      <c r="M30" s="25">
        <v>6</v>
      </c>
      <c r="N30" s="25">
        <v>1</v>
      </c>
      <c r="O30" s="25">
        <v>11</v>
      </c>
      <c r="P30" s="25">
        <v>12</v>
      </c>
      <c r="Q30" s="25">
        <v>25</v>
      </c>
    </row>
    <row r="31" spans="1:17" x14ac:dyDescent="0.25">
      <c r="A31" s="25" t="s">
        <v>232</v>
      </c>
      <c r="B31" s="25">
        <v>5</v>
      </c>
      <c r="C31" s="25">
        <v>15</v>
      </c>
      <c r="D31" s="25">
        <f>SUM(Tabla614[[#This Row],[Homes]:[Mulleres]])</f>
        <v>20</v>
      </c>
      <c r="G31" s="25" t="s">
        <v>232</v>
      </c>
      <c r="H31" s="25">
        <v>2</v>
      </c>
      <c r="J31" s="25">
        <v>2</v>
      </c>
      <c r="K31" s="25">
        <v>2</v>
      </c>
      <c r="L31" s="25">
        <v>9</v>
      </c>
      <c r="M31" s="25">
        <v>11</v>
      </c>
      <c r="N31" s="25">
        <v>1</v>
      </c>
      <c r="O31" s="25">
        <v>6</v>
      </c>
      <c r="P31" s="25">
        <v>7</v>
      </c>
      <c r="Q31" s="25">
        <v>20</v>
      </c>
    </row>
    <row r="32" spans="1:17" x14ac:dyDescent="0.25">
      <c r="A32" s="25" t="s">
        <v>233</v>
      </c>
      <c r="B32" s="25">
        <v>6</v>
      </c>
      <c r="C32" s="25">
        <v>38</v>
      </c>
      <c r="D32" s="25">
        <f>SUM(Tabla614[[#This Row],[Homes]:[Mulleres]])</f>
        <v>44</v>
      </c>
      <c r="G32" s="25" t="s">
        <v>233</v>
      </c>
      <c r="H32" s="25">
        <v>2</v>
      </c>
      <c r="I32" s="25">
        <v>18</v>
      </c>
      <c r="J32" s="25">
        <v>20</v>
      </c>
      <c r="K32" s="25">
        <v>2</v>
      </c>
      <c r="L32" s="25">
        <v>5</v>
      </c>
      <c r="M32" s="25">
        <v>7</v>
      </c>
      <c r="N32" s="25">
        <v>2</v>
      </c>
      <c r="O32" s="25">
        <v>15</v>
      </c>
      <c r="P32" s="25">
        <v>17</v>
      </c>
      <c r="Q32" s="25">
        <v>44</v>
      </c>
    </row>
    <row r="33" spans="1:17" x14ac:dyDescent="0.25">
      <c r="A33" s="25" t="s">
        <v>234</v>
      </c>
      <c r="B33" s="25">
        <v>6</v>
      </c>
      <c r="C33" s="25">
        <v>11</v>
      </c>
      <c r="D33" s="25">
        <f>SUM(Tabla614[[#This Row],[Homes]:[Mulleres]])</f>
        <v>17</v>
      </c>
      <c r="G33" s="25" t="s">
        <v>234</v>
      </c>
      <c r="H33" s="25">
        <v>3</v>
      </c>
      <c r="I33" s="25">
        <v>5</v>
      </c>
      <c r="J33" s="25">
        <v>8</v>
      </c>
      <c r="K33" s="25">
        <v>2</v>
      </c>
      <c r="L33" s="25">
        <v>4</v>
      </c>
      <c r="M33" s="25">
        <v>6</v>
      </c>
      <c r="N33" s="25">
        <v>1</v>
      </c>
      <c r="O33" s="25">
        <v>2</v>
      </c>
      <c r="P33" s="25">
        <v>3</v>
      </c>
      <c r="Q33" s="25">
        <v>17</v>
      </c>
    </row>
    <row r="34" spans="1:17" x14ac:dyDescent="0.25">
      <c r="A34" s="25" t="s">
        <v>235</v>
      </c>
      <c r="B34" s="25">
        <v>5</v>
      </c>
      <c r="C34" s="25">
        <v>16</v>
      </c>
      <c r="D34" s="25">
        <f>SUM(Tabla614[[#This Row],[Homes]:[Mulleres]])</f>
        <v>21</v>
      </c>
      <c r="G34" s="25" t="s">
        <v>235</v>
      </c>
      <c r="H34" s="25">
        <v>3</v>
      </c>
      <c r="I34" s="25">
        <v>6</v>
      </c>
      <c r="J34" s="25">
        <v>9</v>
      </c>
      <c r="K34" s="25">
        <v>1</v>
      </c>
      <c r="L34" s="25">
        <v>3</v>
      </c>
      <c r="M34" s="25">
        <v>4</v>
      </c>
      <c r="N34" s="25">
        <v>1</v>
      </c>
      <c r="O34" s="25">
        <v>7</v>
      </c>
      <c r="P34" s="25">
        <v>8</v>
      </c>
      <c r="Q34" s="25">
        <v>21</v>
      </c>
    </row>
    <row r="35" spans="1:17" x14ac:dyDescent="0.25">
      <c r="A35" s="25" t="s">
        <v>236</v>
      </c>
      <c r="B35" s="25">
        <v>6</v>
      </c>
      <c r="C35" s="25">
        <v>10</v>
      </c>
      <c r="D35" s="25">
        <f>SUM(Tabla614[[#This Row],[Homes]:[Mulleres]])</f>
        <v>16</v>
      </c>
      <c r="G35" s="25" t="s">
        <v>236</v>
      </c>
      <c r="H35" s="25">
        <v>1</v>
      </c>
      <c r="I35" s="25">
        <v>5</v>
      </c>
      <c r="J35" s="25">
        <v>6</v>
      </c>
      <c r="K35" s="25">
        <v>4</v>
      </c>
      <c r="L35" s="25">
        <v>3</v>
      </c>
      <c r="M35" s="25">
        <v>7</v>
      </c>
      <c r="N35" s="25">
        <v>1</v>
      </c>
      <c r="O35" s="25">
        <v>2</v>
      </c>
      <c r="P35" s="25">
        <v>3</v>
      </c>
      <c r="Q35" s="25">
        <v>16</v>
      </c>
    </row>
    <row r="36" spans="1:17" x14ac:dyDescent="0.25">
      <c r="A36" s="25" t="s">
        <v>237</v>
      </c>
      <c r="B36" s="25">
        <v>3</v>
      </c>
      <c r="C36" s="25">
        <v>7</v>
      </c>
      <c r="D36" s="25">
        <f>SUM(Tabla614[[#This Row],[Homes]:[Mulleres]])</f>
        <v>10</v>
      </c>
      <c r="G36" s="25" t="s">
        <v>237</v>
      </c>
      <c r="H36" s="25">
        <v>1</v>
      </c>
      <c r="I36" s="25">
        <v>2</v>
      </c>
      <c r="J36" s="25">
        <v>3</v>
      </c>
      <c r="K36" s="25">
        <v>1</v>
      </c>
      <c r="L36" s="25">
        <v>2</v>
      </c>
      <c r="M36" s="25">
        <v>3</v>
      </c>
      <c r="N36" s="25">
        <v>1</v>
      </c>
      <c r="O36" s="25">
        <v>3</v>
      </c>
      <c r="P36" s="25">
        <v>4</v>
      </c>
      <c r="Q36" s="25">
        <v>10</v>
      </c>
    </row>
    <row r="37" spans="1:17" x14ac:dyDescent="0.25">
      <c r="A37" s="25" t="s">
        <v>238</v>
      </c>
      <c r="B37" s="25">
        <v>3</v>
      </c>
      <c r="C37" s="25">
        <v>8</v>
      </c>
      <c r="D37" s="25">
        <f>SUM(Tabla614[[#This Row],[Homes]:[Mulleres]])</f>
        <v>11</v>
      </c>
      <c r="G37" s="25" t="s">
        <v>238</v>
      </c>
      <c r="I37" s="25">
        <v>2</v>
      </c>
      <c r="J37" s="25">
        <v>2</v>
      </c>
      <c r="K37" s="25">
        <v>2</v>
      </c>
      <c r="L37" s="25">
        <v>1</v>
      </c>
      <c r="M37" s="25">
        <v>3</v>
      </c>
      <c r="N37" s="25">
        <v>1</v>
      </c>
      <c r="O37" s="25">
        <v>5</v>
      </c>
      <c r="P37" s="25">
        <v>6</v>
      </c>
      <c r="Q37" s="25">
        <v>11</v>
      </c>
    </row>
    <row r="38" spans="1:17" x14ac:dyDescent="0.25">
      <c r="A38" s="25" t="s">
        <v>239</v>
      </c>
      <c r="B38" s="25">
        <v>1</v>
      </c>
      <c r="C38" s="25">
        <v>9</v>
      </c>
      <c r="D38" s="25">
        <f>SUM(Tabla614[[#This Row],[Homes]:[Mulleres]])</f>
        <v>10</v>
      </c>
      <c r="G38" s="25" t="s">
        <v>239</v>
      </c>
      <c r="I38" s="25">
        <v>3</v>
      </c>
      <c r="J38" s="25">
        <v>3</v>
      </c>
      <c r="K38" s="25">
        <v>1</v>
      </c>
      <c r="L38" s="25">
        <v>2</v>
      </c>
      <c r="M38" s="25">
        <v>3</v>
      </c>
      <c r="O38" s="25">
        <v>4</v>
      </c>
      <c r="P38" s="25">
        <v>4</v>
      </c>
      <c r="Q38" s="25">
        <v>10</v>
      </c>
    </row>
    <row r="39" spans="1:17" x14ac:dyDescent="0.25">
      <c r="A39" s="25" t="s">
        <v>240</v>
      </c>
      <c r="B39" s="25">
        <v>3</v>
      </c>
      <c r="C39" s="25">
        <v>11</v>
      </c>
      <c r="D39" s="25">
        <f>SUM(Tabla614[[#This Row],[Homes]:[Mulleres]])</f>
        <v>14</v>
      </c>
      <c r="G39" s="25" t="s">
        <v>240</v>
      </c>
      <c r="I39" s="25">
        <v>4</v>
      </c>
      <c r="J39" s="25">
        <v>4</v>
      </c>
      <c r="K39" s="25">
        <v>2</v>
      </c>
      <c r="L39" s="25">
        <v>4</v>
      </c>
      <c r="M39" s="25">
        <v>6</v>
      </c>
      <c r="N39" s="25">
        <v>1</v>
      </c>
      <c r="O39" s="25">
        <v>3</v>
      </c>
      <c r="P39" s="25">
        <v>4</v>
      </c>
      <c r="Q39" s="25">
        <v>14</v>
      </c>
    </row>
    <row r="40" spans="1:17" x14ac:dyDescent="0.25">
      <c r="A40" s="25" t="s">
        <v>241</v>
      </c>
      <c r="B40" s="25">
        <v>2</v>
      </c>
      <c r="C40" s="25">
        <v>11</v>
      </c>
      <c r="D40" s="25">
        <f>SUM(Tabla614[[#This Row],[Homes]:[Mulleres]])</f>
        <v>13</v>
      </c>
      <c r="G40" s="25" t="s">
        <v>241</v>
      </c>
      <c r="I40" s="25">
        <v>7</v>
      </c>
      <c r="J40" s="25">
        <v>7</v>
      </c>
      <c r="K40" s="25">
        <v>1</v>
      </c>
      <c r="L40" s="25">
        <v>1</v>
      </c>
      <c r="M40" s="25">
        <v>2</v>
      </c>
      <c r="N40" s="25">
        <v>1</v>
      </c>
      <c r="O40" s="25">
        <v>3</v>
      </c>
      <c r="P40" s="25">
        <v>4</v>
      </c>
      <c r="Q40" s="25">
        <v>13</v>
      </c>
    </row>
    <row r="41" spans="1:17" x14ac:dyDescent="0.25">
      <c r="A41" s="25" t="s">
        <v>242</v>
      </c>
      <c r="B41" s="25">
        <v>3</v>
      </c>
      <c r="C41" s="25">
        <v>15</v>
      </c>
      <c r="D41" s="25">
        <f>SUM(Tabla614[[#This Row],[Homes]:[Mulleres]])</f>
        <v>18</v>
      </c>
      <c r="G41" s="25" t="s">
        <v>242</v>
      </c>
      <c r="I41" s="25">
        <v>6</v>
      </c>
      <c r="J41" s="25">
        <v>6</v>
      </c>
      <c r="K41" s="25">
        <v>1</v>
      </c>
      <c r="L41" s="25">
        <v>1</v>
      </c>
      <c r="M41" s="25">
        <v>2</v>
      </c>
      <c r="N41" s="25">
        <v>2</v>
      </c>
      <c r="O41" s="25">
        <v>8</v>
      </c>
      <c r="P41" s="25">
        <v>10</v>
      </c>
      <c r="Q41" s="25">
        <v>18</v>
      </c>
    </row>
    <row r="42" spans="1:17" x14ac:dyDescent="0.25">
      <c r="A42" s="26" t="s">
        <v>8</v>
      </c>
      <c r="B42" s="26">
        <f>SUBTOTAL(109,B11:B41)</f>
        <v>127</v>
      </c>
      <c r="C42" s="26">
        <f>SUBTOTAL(109,C11:C41)</f>
        <v>415</v>
      </c>
      <c r="D42" s="26">
        <f>SUM(Tabla614[[#This Row],[Homes]:[Mulleres]])</f>
        <v>542</v>
      </c>
      <c r="G42" s="26" t="s">
        <v>8</v>
      </c>
      <c r="H42" s="26">
        <f t="shared" ref="H42:Q42" si="0">SUBTOTAL(109,H11:H41)</f>
        <v>47</v>
      </c>
      <c r="I42" s="26">
        <f t="shared" si="0"/>
        <v>157</v>
      </c>
      <c r="J42" s="26">
        <f t="shared" si="0"/>
        <v>204</v>
      </c>
      <c r="K42" s="26">
        <f t="shared" si="0"/>
        <v>57</v>
      </c>
      <c r="L42" s="26">
        <f t="shared" si="0"/>
        <v>105</v>
      </c>
      <c r="M42" s="26">
        <f t="shared" si="0"/>
        <v>162</v>
      </c>
      <c r="N42" s="26">
        <f t="shared" si="0"/>
        <v>23</v>
      </c>
      <c r="O42" s="26">
        <f t="shared" si="0"/>
        <v>153</v>
      </c>
      <c r="P42" s="26">
        <f t="shared" si="0"/>
        <v>176</v>
      </c>
      <c r="Q42" s="26">
        <f t="shared" si="0"/>
        <v>542</v>
      </c>
    </row>
  </sheetData>
  <mergeCells count="5">
    <mergeCell ref="A1:D1"/>
    <mergeCell ref="K1:N1"/>
    <mergeCell ref="H9:J9"/>
    <mergeCell ref="K9:M9"/>
    <mergeCell ref="N9:P9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7820-3324-4D5D-98D4-131711A23BE0}">
  <dimension ref="A1:P24"/>
  <sheetViews>
    <sheetView workbookViewId="0">
      <selection activeCell="A6" sqref="A6"/>
    </sheetView>
  </sheetViews>
  <sheetFormatPr baseColWidth="10" defaultRowHeight="15" x14ac:dyDescent="0.25"/>
  <cols>
    <col min="1" max="1" width="60" style="25" bestFit="1" customWidth="1"/>
    <col min="2" max="5" width="11.42578125" style="25"/>
    <col min="6" max="6" width="60" style="25" bestFit="1" customWidth="1"/>
    <col min="7" max="10" width="11.42578125" style="25"/>
    <col min="11" max="11" width="11.5703125" style="25" customWidth="1"/>
    <col min="12" max="12" width="26" style="25" customWidth="1"/>
    <col min="13" max="13" width="11.42578125" style="25"/>
    <col min="14" max="14" width="12" style="25" customWidth="1"/>
    <col min="15" max="15" width="13.5703125" style="25" customWidth="1"/>
    <col min="16" max="16" width="12.42578125" style="25" customWidth="1"/>
    <col min="17" max="16384" width="11.42578125" style="25"/>
  </cols>
  <sheetData>
    <row r="1" spans="1:16" s="24" customFormat="1" ht="57" customHeight="1" thickBot="1" x14ac:dyDescent="0.35">
      <c r="A1" s="27"/>
      <c r="B1" s="27"/>
      <c r="C1" s="27"/>
      <c r="D1" s="27"/>
      <c r="E1" s="21"/>
      <c r="F1" s="22"/>
      <c r="G1" s="22"/>
      <c r="H1" s="22"/>
      <c r="I1" s="22"/>
      <c r="J1" s="29" t="s">
        <v>173</v>
      </c>
      <c r="K1" s="29"/>
      <c r="L1" s="29"/>
      <c r="M1" s="29"/>
    </row>
    <row r="2" spans="1:16" s="24" customFormat="1" x14ac:dyDescent="0.25"/>
    <row r="3" spans="1:16" s="24" customFormat="1" ht="18.75" x14ac:dyDescent="0.25">
      <c r="A3" s="13" t="s">
        <v>195</v>
      </c>
    </row>
    <row r="4" spans="1:16" s="24" customFormat="1" x14ac:dyDescent="0.25"/>
    <row r="5" spans="1:16" s="24" customFormat="1" x14ac:dyDescent="0.25">
      <c r="A5" s="24" t="s">
        <v>210</v>
      </c>
    </row>
    <row r="6" spans="1:16" s="24" customFormat="1" x14ac:dyDescent="0.25">
      <c r="A6" s="15" t="s">
        <v>243</v>
      </c>
    </row>
    <row r="9" spans="1:16" x14ac:dyDescent="0.25">
      <c r="G9" s="31" t="s">
        <v>175</v>
      </c>
      <c r="H9" s="31"/>
      <c r="I9" s="31"/>
      <c r="J9" s="31" t="s">
        <v>176</v>
      </c>
      <c r="K9" s="31"/>
      <c r="L9" s="31"/>
      <c r="M9" s="31" t="s">
        <v>177</v>
      </c>
      <c r="N9" s="31"/>
      <c r="O9" s="31"/>
    </row>
    <row r="10" spans="1:16" x14ac:dyDescent="0.25">
      <c r="A10" s="25" t="s">
        <v>178</v>
      </c>
      <c r="B10" s="25" t="s">
        <v>6</v>
      </c>
      <c r="C10" s="25" t="s">
        <v>7</v>
      </c>
      <c r="D10" s="25" t="s">
        <v>8</v>
      </c>
      <c r="F10" s="25" t="s">
        <v>180</v>
      </c>
      <c r="G10" s="25" t="s">
        <v>6</v>
      </c>
      <c r="H10" s="25" t="s">
        <v>7</v>
      </c>
      <c r="I10" s="25" t="s">
        <v>181</v>
      </c>
      <c r="J10" s="25" t="s">
        <v>182</v>
      </c>
      <c r="K10" s="25" t="s">
        <v>183</v>
      </c>
      <c r="L10" s="25" t="s">
        <v>196</v>
      </c>
      <c r="M10" s="25" t="s">
        <v>185</v>
      </c>
      <c r="N10" s="25" t="s">
        <v>186</v>
      </c>
      <c r="O10" s="25" t="s">
        <v>187</v>
      </c>
      <c r="P10" s="25" t="s">
        <v>188</v>
      </c>
    </row>
    <row r="11" spans="1:16" x14ac:dyDescent="0.25">
      <c r="A11" s="25" t="s">
        <v>197</v>
      </c>
      <c r="B11" s="25">
        <v>19</v>
      </c>
      <c r="C11" s="25">
        <v>16</v>
      </c>
      <c r="D11" s="25">
        <f>SUM(Tabla1[[#This Row],[Homes]:[Mulleres]])</f>
        <v>35</v>
      </c>
      <c r="F11" s="25" t="s">
        <v>197</v>
      </c>
      <c r="G11" s="25">
        <v>15</v>
      </c>
      <c r="H11" s="25">
        <v>4</v>
      </c>
      <c r="I11" s="25">
        <f>SUM(Tabla3[[#This Row],[Homes]:[Mulleres]])</f>
        <v>19</v>
      </c>
      <c r="K11" s="25">
        <v>5</v>
      </c>
      <c r="L11" s="25">
        <f>SUM(Tabla3[[#This Row],[Homes ]:[Mulleres ]])</f>
        <v>5</v>
      </c>
      <c r="M11" s="25">
        <v>4</v>
      </c>
      <c r="N11" s="25">
        <v>7</v>
      </c>
      <c r="O11" s="25">
        <f>SUM(Tabla3[[#This Row],[Homes  ]:[Mulleres  ]])</f>
        <v>11</v>
      </c>
      <c r="P11" s="25">
        <f>SUM(Tabla3[[#This Row],[Total PTXAS]]+Tabla3[[#This Row],[Total Persoal Investigador]]+Tabla3[[#This Row],[Total PDI]])</f>
        <v>35</v>
      </c>
    </row>
    <row r="12" spans="1:16" x14ac:dyDescent="0.25">
      <c r="A12" s="25" t="s">
        <v>198</v>
      </c>
      <c r="B12" s="25">
        <v>9</v>
      </c>
      <c r="C12" s="25">
        <v>6</v>
      </c>
      <c r="D12" s="25">
        <f>SUM(Tabla1[[#This Row],[Homes]:[Mulleres]])</f>
        <v>15</v>
      </c>
      <c r="F12" s="25" t="s">
        <v>198</v>
      </c>
      <c r="G12" s="25">
        <v>7</v>
      </c>
      <c r="H12" s="25">
        <v>4</v>
      </c>
      <c r="I12" s="25">
        <f>SUM(Tabla3[[#This Row],[Homes]:[Mulleres]])</f>
        <v>11</v>
      </c>
      <c r="J12" s="25">
        <v>1</v>
      </c>
      <c r="L12" s="25">
        <f>SUM(Tabla3[[#This Row],[Homes ]:[Mulleres ]])</f>
        <v>1</v>
      </c>
      <c r="M12" s="25">
        <v>1</v>
      </c>
      <c r="N12" s="25">
        <v>2</v>
      </c>
      <c r="O12" s="25">
        <f>SUM(Tabla3[[#This Row],[Homes  ]:[Mulleres  ]])</f>
        <v>3</v>
      </c>
      <c r="P12" s="25">
        <f>SUM(Tabla3[[#This Row],[Total PTXAS]]+Tabla3[[#This Row],[Total Persoal Investigador]]+Tabla3[[#This Row],[Total PDI]])</f>
        <v>15</v>
      </c>
    </row>
    <row r="13" spans="1:16" x14ac:dyDescent="0.25">
      <c r="A13" s="25" t="s">
        <v>199</v>
      </c>
      <c r="B13" s="25">
        <v>1</v>
      </c>
      <c r="C13" s="25">
        <v>5</v>
      </c>
      <c r="D13" s="25">
        <f>SUM(Tabla1[[#This Row],[Homes]:[Mulleres]])</f>
        <v>6</v>
      </c>
      <c r="F13" s="25" t="s">
        <v>199</v>
      </c>
      <c r="H13" s="25">
        <v>2</v>
      </c>
      <c r="I13" s="25">
        <f>SUM(Tabla3[[#This Row],[Homes]:[Mulleres]])</f>
        <v>2</v>
      </c>
      <c r="K13" s="25">
        <v>1</v>
      </c>
      <c r="L13" s="25">
        <f>SUM(Tabla3[[#This Row],[Homes ]:[Mulleres ]])</f>
        <v>1</v>
      </c>
      <c r="M13" s="25">
        <v>1</v>
      </c>
      <c r="N13" s="25">
        <v>2</v>
      </c>
      <c r="O13" s="25">
        <f>SUM(Tabla3[[#This Row],[Homes  ]:[Mulleres  ]])</f>
        <v>3</v>
      </c>
      <c r="P13" s="25">
        <f>SUM(Tabla3[[#This Row],[Total PTXAS]]+Tabla3[[#This Row],[Total Persoal Investigador]]+Tabla3[[#This Row],[Total PDI]])</f>
        <v>6</v>
      </c>
    </row>
    <row r="14" spans="1:16" x14ac:dyDescent="0.25">
      <c r="A14" s="25" t="s">
        <v>200</v>
      </c>
      <c r="B14" s="25">
        <v>2</v>
      </c>
      <c r="C14" s="25">
        <v>2</v>
      </c>
      <c r="D14" s="25">
        <f>SUM(Tabla1[[#This Row],[Homes]:[Mulleres]])</f>
        <v>4</v>
      </c>
      <c r="F14" s="25" t="s">
        <v>200</v>
      </c>
      <c r="G14" s="25">
        <v>1</v>
      </c>
      <c r="H14" s="25">
        <v>2</v>
      </c>
      <c r="I14" s="25">
        <f>SUM(Tabla3[[#This Row],[Homes]:[Mulleres]])</f>
        <v>3</v>
      </c>
      <c r="L14" s="25">
        <f>SUM(Tabla3[[#This Row],[Homes ]:[Mulleres ]])</f>
        <v>0</v>
      </c>
      <c r="M14" s="25">
        <v>1</v>
      </c>
      <c r="O14" s="25">
        <f>SUM(Tabla3[[#This Row],[Homes  ]:[Mulleres  ]])</f>
        <v>1</v>
      </c>
      <c r="P14" s="25">
        <f>SUM(Tabla3[[#This Row],[Total PTXAS]]+Tabla3[[#This Row],[Total Persoal Investigador]]+Tabla3[[#This Row],[Total PDI]])</f>
        <v>4</v>
      </c>
    </row>
    <row r="15" spans="1:16" x14ac:dyDescent="0.25">
      <c r="A15" s="25" t="s">
        <v>201</v>
      </c>
      <c r="B15" s="25">
        <v>8</v>
      </c>
      <c r="C15" s="25">
        <v>20</v>
      </c>
      <c r="D15" s="25">
        <f>SUM(Tabla1[[#This Row],[Homes]:[Mulleres]])</f>
        <v>28</v>
      </c>
      <c r="F15" s="25" t="s">
        <v>201</v>
      </c>
      <c r="G15" s="25">
        <v>5</v>
      </c>
      <c r="H15" s="25">
        <v>1</v>
      </c>
      <c r="I15" s="25">
        <f>SUM(Tabla3[[#This Row],[Homes]:[Mulleres]])</f>
        <v>6</v>
      </c>
      <c r="J15" s="25">
        <v>2</v>
      </c>
      <c r="K15" s="25">
        <v>5</v>
      </c>
      <c r="L15" s="25">
        <f>SUM(Tabla3[[#This Row],[Homes ]:[Mulleres ]])</f>
        <v>7</v>
      </c>
      <c r="M15" s="25">
        <v>1</v>
      </c>
      <c r="N15" s="25">
        <v>14</v>
      </c>
      <c r="O15" s="25">
        <f>SUM(Tabla3[[#This Row],[Homes  ]:[Mulleres  ]])</f>
        <v>15</v>
      </c>
      <c r="P15" s="25">
        <f>SUM(Tabla3[[#This Row],[Total PTXAS]]+Tabla3[[#This Row],[Total Persoal Investigador]]+Tabla3[[#This Row],[Total PDI]])</f>
        <v>28</v>
      </c>
    </row>
    <row r="16" spans="1:16" x14ac:dyDescent="0.25">
      <c r="A16" s="25" t="s">
        <v>202</v>
      </c>
      <c r="B16" s="25">
        <v>4</v>
      </c>
      <c r="C16" s="25">
        <v>10</v>
      </c>
      <c r="D16" s="25">
        <f>SUM(Tabla1[[#This Row],[Homes]:[Mulleres]])</f>
        <v>14</v>
      </c>
      <c r="F16" s="25" t="s">
        <v>202</v>
      </c>
      <c r="G16" s="25">
        <v>1</v>
      </c>
      <c r="H16" s="25">
        <v>4</v>
      </c>
      <c r="I16" s="25">
        <f>SUM(Tabla3[[#This Row],[Homes]:[Mulleres]])</f>
        <v>5</v>
      </c>
      <c r="J16" s="25">
        <v>2</v>
      </c>
      <c r="K16" s="25">
        <v>1</v>
      </c>
      <c r="L16" s="25">
        <f>SUM(Tabla3[[#This Row],[Homes ]:[Mulleres ]])</f>
        <v>3</v>
      </c>
      <c r="M16" s="25">
        <v>1</v>
      </c>
      <c r="N16" s="25">
        <v>5</v>
      </c>
      <c r="O16" s="25">
        <f>SUM(Tabla3[[#This Row],[Homes  ]:[Mulleres  ]])</f>
        <v>6</v>
      </c>
      <c r="P16" s="25">
        <f>SUM(Tabla3[[#This Row],[Total PTXAS]]+Tabla3[[#This Row],[Total Persoal Investigador]]+Tabla3[[#This Row],[Total PDI]])</f>
        <v>14</v>
      </c>
    </row>
    <row r="17" spans="1:16" x14ac:dyDescent="0.25">
      <c r="A17" s="25" t="s">
        <v>203</v>
      </c>
      <c r="B17" s="25">
        <v>10</v>
      </c>
      <c r="C17" s="25">
        <v>10</v>
      </c>
      <c r="D17" s="25">
        <f>SUM(Tabla1[[#This Row],[Homes]:[Mulleres]])</f>
        <v>20</v>
      </c>
      <c r="F17" s="25" t="s">
        <v>203</v>
      </c>
      <c r="G17" s="25">
        <v>6</v>
      </c>
      <c r="H17" s="25">
        <v>5</v>
      </c>
      <c r="I17" s="25">
        <f>SUM(Tabla3[[#This Row],[Homes]:[Mulleres]])</f>
        <v>11</v>
      </c>
      <c r="J17" s="25">
        <v>3</v>
      </c>
      <c r="L17" s="25">
        <f>SUM(Tabla3[[#This Row],[Homes ]:[Mulleres ]])</f>
        <v>3</v>
      </c>
      <c r="M17" s="25">
        <v>1</v>
      </c>
      <c r="N17" s="25">
        <v>5</v>
      </c>
      <c r="O17" s="25">
        <f>SUM(Tabla3[[#This Row],[Homes  ]:[Mulleres  ]])</f>
        <v>6</v>
      </c>
      <c r="P17" s="25">
        <f>SUM(Tabla3[[#This Row],[Total PTXAS]]+Tabla3[[#This Row],[Total Persoal Investigador]]+Tabla3[[#This Row],[Total PDI]])</f>
        <v>20</v>
      </c>
    </row>
    <row r="18" spans="1:16" x14ac:dyDescent="0.25">
      <c r="A18" s="25" t="s">
        <v>204</v>
      </c>
      <c r="B18" s="25">
        <v>13</v>
      </c>
      <c r="C18" s="25">
        <v>5</v>
      </c>
      <c r="D18" s="25">
        <f>SUM(Tabla1[[#This Row],[Homes]:[Mulleres]])</f>
        <v>18</v>
      </c>
      <c r="F18" s="25" t="s">
        <v>204</v>
      </c>
      <c r="G18" s="25">
        <v>12</v>
      </c>
      <c r="H18" s="25">
        <v>2</v>
      </c>
      <c r="I18" s="25">
        <f>SUM(Tabla3[[#This Row],[Homes]:[Mulleres]])</f>
        <v>14</v>
      </c>
      <c r="L18" s="25">
        <f>SUM(Tabla3[[#This Row],[Homes ]:[Mulleres ]])</f>
        <v>0</v>
      </c>
      <c r="M18" s="25">
        <v>1</v>
      </c>
      <c r="N18" s="25">
        <v>3</v>
      </c>
      <c r="O18" s="25">
        <f>SUM(Tabla3[[#This Row],[Homes  ]:[Mulleres  ]])</f>
        <v>4</v>
      </c>
      <c r="P18" s="25">
        <f>SUM(Tabla3[[#This Row],[Total PTXAS]]+Tabla3[[#This Row],[Total Persoal Investigador]]+Tabla3[[#This Row],[Total PDI]])</f>
        <v>18</v>
      </c>
    </row>
    <row r="19" spans="1:16" x14ac:dyDescent="0.25">
      <c r="A19" s="25" t="s">
        <v>205</v>
      </c>
      <c r="B19" s="25">
        <v>2</v>
      </c>
      <c r="C19" s="25">
        <v>2</v>
      </c>
      <c r="D19" s="25">
        <f>SUM(Tabla1[[#This Row],[Homes]:[Mulleres]])</f>
        <v>4</v>
      </c>
      <c r="F19" s="25" t="s">
        <v>205</v>
      </c>
      <c r="H19" s="25">
        <v>2</v>
      </c>
      <c r="I19" s="25">
        <f>SUM(Tabla3[[#This Row],[Homes]:[Mulleres]])</f>
        <v>2</v>
      </c>
      <c r="L19" s="25">
        <f>SUM(Tabla3[[#This Row],[Homes ]:[Mulleres ]])</f>
        <v>0</v>
      </c>
      <c r="M19" s="25">
        <v>2</v>
      </c>
      <c r="O19" s="25">
        <f>SUM(Tabla3[[#This Row],[Homes  ]:[Mulleres  ]])</f>
        <v>2</v>
      </c>
      <c r="P19" s="25">
        <f>SUM(Tabla3[[#This Row],[Total PTXAS]]+Tabla3[[#This Row],[Total Persoal Investigador]]+Tabla3[[#This Row],[Total PDI]])</f>
        <v>4</v>
      </c>
    </row>
    <row r="20" spans="1:16" x14ac:dyDescent="0.25">
      <c r="A20" s="25" t="s">
        <v>206</v>
      </c>
      <c r="B20" s="25">
        <v>3</v>
      </c>
      <c r="C20" s="25">
        <v>4</v>
      </c>
      <c r="D20" s="25">
        <f>SUM(Tabla1[[#This Row],[Homes]:[Mulleres]])</f>
        <v>7</v>
      </c>
      <c r="F20" s="25" t="s">
        <v>206</v>
      </c>
      <c r="G20" s="25">
        <v>1</v>
      </c>
      <c r="I20" s="25">
        <f>SUM(Tabla3[[#This Row],[Homes]:[Mulleres]])</f>
        <v>1</v>
      </c>
      <c r="K20" s="25">
        <v>2</v>
      </c>
      <c r="L20" s="25">
        <f>SUM(Tabla3[[#This Row],[Homes ]:[Mulleres ]])</f>
        <v>2</v>
      </c>
      <c r="M20" s="25">
        <v>2</v>
      </c>
      <c r="N20" s="25">
        <v>2</v>
      </c>
      <c r="O20" s="25">
        <f>SUM(Tabla3[[#This Row],[Homes  ]:[Mulleres  ]])</f>
        <v>4</v>
      </c>
      <c r="P20" s="25">
        <f>SUM(Tabla3[[#This Row],[Total PTXAS]]+Tabla3[[#This Row],[Total Persoal Investigador]]+Tabla3[[#This Row],[Total PDI]])</f>
        <v>7</v>
      </c>
    </row>
    <row r="21" spans="1:16" x14ac:dyDescent="0.25">
      <c r="A21" s="25" t="s">
        <v>207</v>
      </c>
      <c r="B21" s="25">
        <v>3</v>
      </c>
      <c r="C21" s="25">
        <v>11</v>
      </c>
      <c r="D21" s="25">
        <f>SUM(Tabla1[[#This Row],[Homes]:[Mulleres]])</f>
        <v>14</v>
      </c>
      <c r="F21" s="25" t="s">
        <v>207</v>
      </c>
      <c r="G21" s="25">
        <v>2</v>
      </c>
      <c r="I21" s="25">
        <f>SUM(Tabla3[[#This Row],[Homes]:[Mulleres]])</f>
        <v>2</v>
      </c>
      <c r="K21" s="25">
        <v>2</v>
      </c>
      <c r="L21" s="25">
        <f>SUM(Tabla3[[#This Row],[Homes ]:[Mulleres ]])</f>
        <v>2</v>
      </c>
      <c r="M21" s="25">
        <v>1</v>
      </c>
      <c r="N21" s="25">
        <v>9</v>
      </c>
      <c r="O21" s="25">
        <f>SUM(Tabla3[[#This Row],[Homes  ]:[Mulleres  ]])</f>
        <v>10</v>
      </c>
      <c r="P21" s="25">
        <f>SUM(Tabla3[[#This Row],[Total PTXAS]]+Tabla3[[#This Row],[Total Persoal Investigador]]+Tabla3[[#This Row],[Total PDI]])</f>
        <v>14</v>
      </c>
    </row>
    <row r="22" spans="1:16" x14ac:dyDescent="0.25">
      <c r="A22" s="25" t="s">
        <v>208</v>
      </c>
      <c r="B22" s="25">
        <v>1</v>
      </c>
      <c r="C22" s="25">
        <v>5</v>
      </c>
      <c r="D22" s="25">
        <f>SUM(Tabla1[[#This Row],[Homes]:[Mulleres]])</f>
        <v>6</v>
      </c>
      <c r="F22" s="25" t="s">
        <v>208</v>
      </c>
      <c r="H22" s="25">
        <v>1</v>
      </c>
      <c r="I22" s="25">
        <f>SUM(Tabla3[[#This Row],[Homes]:[Mulleres]])</f>
        <v>1</v>
      </c>
      <c r="K22" s="25">
        <v>2</v>
      </c>
      <c r="L22" s="25">
        <f>SUM(Tabla3[[#This Row],[Homes ]:[Mulleres ]])</f>
        <v>2</v>
      </c>
      <c r="M22" s="25">
        <v>1</v>
      </c>
      <c r="N22" s="25">
        <v>2</v>
      </c>
      <c r="O22" s="25">
        <f>SUM(Tabla3[[#This Row],[Homes  ]:[Mulleres  ]])</f>
        <v>3</v>
      </c>
      <c r="P22" s="25">
        <f>SUM(Tabla3[[#This Row],[Total PTXAS]]+Tabla3[[#This Row],[Total Persoal Investigador]]+Tabla3[[#This Row],[Total PDI]])</f>
        <v>6</v>
      </c>
    </row>
    <row r="23" spans="1:16" x14ac:dyDescent="0.25">
      <c r="A23" s="25" t="s">
        <v>209</v>
      </c>
      <c r="B23" s="25">
        <v>6</v>
      </c>
      <c r="C23" s="25">
        <v>7</v>
      </c>
      <c r="D23" s="25">
        <f>SUM(Tabla1[[#This Row],[Homes]:[Mulleres]])</f>
        <v>13</v>
      </c>
      <c r="F23" s="25" t="s">
        <v>209</v>
      </c>
      <c r="G23" s="25">
        <v>1</v>
      </c>
      <c r="H23" s="25">
        <v>1</v>
      </c>
      <c r="I23" s="25">
        <f>SUM(Tabla3[[#This Row],[Homes]:[Mulleres]])</f>
        <v>2</v>
      </c>
      <c r="J23" s="25">
        <v>2</v>
      </c>
      <c r="K23" s="25">
        <v>1</v>
      </c>
      <c r="L23" s="25">
        <f>SUM(Tabla3[[#This Row],[Homes ]:[Mulleres ]])</f>
        <v>3</v>
      </c>
      <c r="M23" s="25">
        <v>3</v>
      </c>
      <c r="N23" s="25">
        <v>5</v>
      </c>
      <c r="O23" s="25">
        <f>SUM(Tabla3[[#This Row],[Homes  ]:[Mulleres  ]])</f>
        <v>8</v>
      </c>
      <c r="P23" s="25">
        <f>SUM(Tabla3[[#This Row],[Total PTXAS]]+Tabla3[[#This Row],[Total Persoal Investigador]]+Tabla3[[#This Row],[Total PDI]])</f>
        <v>13</v>
      </c>
    </row>
    <row r="24" spans="1:16" x14ac:dyDescent="0.25">
      <c r="A24" s="26" t="s">
        <v>8</v>
      </c>
      <c r="B24" s="26">
        <f>SUBTOTAL(109,B11:B23)</f>
        <v>81</v>
      </c>
      <c r="C24" s="26">
        <f>SUBTOTAL(109,C11:C23)</f>
        <v>103</v>
      </c>
      <c r="D24" s="26">
        <f>SUM(Tabla1[[#This Row],[Homes]:[Mulleres]])</f>
        <v>184</v>
      </c>
      <c r="F24" s="26" t="s">
        <v>8</v>
      </c>
      <c r="G24" s="26">
        <f t="shared" ref="G24:P24" si="0">SUBTOTAL(109,G11:G23)</f>
        <v>51</v>
      </c>
      <c r="H24" s="26">
        <f t="shared" si="0"/>
        <v>28</v>
      </c>
      <c r="I24" s="26">
        <f t="shared" si="0"/>
        <v>79</v>
      </c>
      <c r="J24" s="26">
        <f t="shared" si="0"/>
        <v>10</v>
      </c>
      <c r="K24" s="26">
        <f t="shared" si="0"/>
        <v>19</v>
      </c>
      <c r="L24" s="26">
        <f t="shared" si="0"/>
        <v>29</v>
      </c>
      <c r="M24" s="26">
        <f t="shared" si="0"/>
        <v>20</v>
      </c>
      <c r="N24" s="26">
        <f t="shared" si="0"/>
        <v>56</v>
      </c>
      <c r="O24" s="26">
        <f t="shared" si="0"/>
        <v>76</v>
      </c>
      <c r="P24" s="26">
        <f t="shared" si="0"/>
        <v>184</v>
      </c>
    </row>
  </sheetData>
  <mergeCells count="5">
    <mergeCell ref="A1:D1"/>
    <mergeCell ref="J1:M1"/>
    <mergeCell ref="G9:I9"/>
    <mergeCell ref="J9:L9"/>
    <mergeCell ref="M9:O9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2024_Plan formación_PTXAS</vt:lpstr>
      <vt:lpstr>2024_Formación PDI</vt:lpstr>
      <vt:lpstr>2024_Grupos_innovación_docente</vt:lpstr>
      <vt:lpstr>2024_Formación externa_PTXAS</vt:lpstr>
      <vt:lpstr>ANL</vt:lpstr>
      <vt:lpstr>Unidade de Igualdade</vt:lpstr>
      <vt:lpstr>SPRL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2025-04-10T06:43:18Z</dcterms:created>
  <dcterms:modified xsi:type="dcterms:W3CDTF">2025-06-27T09:59:38Z</dcterms:modified>
</cp:coreProperties>
</file>