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contratación\indicadores e memorias\"/>
    </mc:Choice>
  </mc:AlternateContent>
  <xr:revisionPtr revIDLastSave="0" documentId="13_ncr:1_{C16D794A-BAB7-4AEC-988D-904E4FD1B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olución contratación" sheetId="9" r:id="rId1"/>
    <sheet name="2024" sheetId="12" r:id="rId2"/>
    <sheet name="2023" sheetId="11" r:id="rId3"/>
    <sheet name="2022" sheetId="10" r:id="rId4"/>
    <sheet name="2021" sheetId="8" r:id="rId5"/>
    <sheet name="2020" sheetId="7" r:id="rId6"/>
    <sheet name="2019" sheetId="6" r:id="rId7"/>
    <sheet name="2018" sheetId="5" r:id="rId8"/>
    <sheet name="2017" sheetId="4" r:id="rId9"/>
    <sheet name="2016" sheetId="2" r:id="rId10"/>
    <sheet name="2015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9" l="1"/>
  <c r="M8" i="9"/>
  <c r="L9" i="9"/>
  <c r="L8" i="9"/>
  <c r="O14" i="12"/>
  <c r="O15" i="12"/>
  <c r="P17" i="12"/>
  <c r="K17" i="12"/>
  <c r="J17" i="12"/>
  <c r="I17" i="12"/>
  <c r="H17" i="12"/>
  <c r="E17" i="12"/>
  <c r="D17" i="12"/>
  <c r="C17" i="12"/>
  <c r="Q16" i="12"/>
  <c r="B16" i="12"/>
  <c r="Q15" i="12"/>
  <c r="B15" i="12"/>
  <c r="B14" i="12"/>
  <c r="Q13" i="12"/>
  <c r="B13" i="12"/>
  <c r="J17" i="11"/>
  <c r="Q15" i="11"/>
  <c r="O17" i="11"/>
  <c r="K17" i="11"/>
  <c r="I17" i="11"/>
  <c r="H17" i="11"/>
  <c r="E17" i="11"/>
  <c r="D17" i="11"/>
  <c r="C17" i="11"/>
  <c r="Q16" i="11"/>
  <c r="B16" i="11"/>
  <c r="B15" i="11"/>
  <c r="Q14" i="11"/>
  <c r="B14" i="11"/>
  <c r="B13" i="11"/>
  <c r="P16" i="10"/>
  <c r="Q16" i="10" s="1"/>
  <c r="P14" i="10"/>
  <c r="Q14" i="10" s="1"/>
  <c r="P15" i="10"/>
  <c r="Q15" i="10" s="1"/>
  <c r="P13" i="10"/>
  <c r="Q13" i="10" s="1"/>
  <c r="B14" i="10"/>
  <c r="B15" i="10"/>
  <c r="B16" i="10"/>
  <c r="B13" i="10"/>
  <c r="O17" i="10"/>
  <c r="K17" i="10"/>
  <c r="J17" i="10"/>
  <c r="I17" i="10"/>
  <c r="H17" i="10"/>
  <c r="E17" i="10"/>
  <c r="D17" i="10"/>
  <c r="C17" i="10"/>
  <c r="G15" i="8"/>
  <c r="G14" i="8"/>
  <c r="I18" i="8"/>
  <c r="J18" i="8"/>
  <c r="F18" i="8"/>
  <c r="E18" i="8"/>
  <c r="D18" i="8"/>
  <c r="C18" i="8"/>
  <c r="B18" i="8"/>
  <c r="O17" i="12" l="1"/>
  <c r="Q14" i="12"/>
  <c r="Q17" i="12" s="1"/>
  <c r="B17" i="12"/>
  <c r="P17" i="11"/>
  <c r="B17" i="11"/>
  <c r="Q13" i="11"/>
  <c r="Q17" i="11" s="1"/>
  <c r="Q17" i="10"/>
  <c r="P17" i="10"/>
  <c r="B17" i="10"/>
  <c r="K18" i="8"/>
  <c r="H18" i="8"/>
  <c r="L16" i="8"/>
  <c r="L15" i="8"/>
  <c r="G18" i="8"/>
  <c r="L14" i="8"/>
  <c r="L13" i="8"/>
  <c r="L18" i="8" s="1"/>
  <c r="E15" i="7" l="1"/>
  <c r="D17" i="7" l="1"/>
  <c r="I14" i="7"/>
  <c r="I15" i="7"/>
  <c r="I16" i="7"/>
  <c r="I13" i="7"/>
  <c r="H17" i="7"/>
  <c r="G17" i="7"/>
  <c r="F17" i="7"/>
  <c r="E17" i="7"/>
  <c r="C17" i="7"/>
  <c r="B17" i="7"/>
  <c r="I17" i="7" l="1"/>
  <c r="I14" i="6"/>
  <c r="I15" i="6"/>
  <c r="I16" i="6"/>
  <c r="I13" i="6"/>
  <c r="C17" i="6" l="1"/>
  <c r="D17" i="6"/>
  <c r="E17" i="6"/>
  <c r="F17" i="6"/>
  <c r="G17" i="6"/>
  <c r="H17" i="6"/>
  <c r="B17" i="6"/>
  <c r="Z54" i="6"/>
  <c r="I17" i="6" l="1"/>
</calcChain>
</file>

<file path=xl/sharedStrings.xml><?xml version="1.0" encoding="utf-8"?>
<sst xmlns="http://schemas.openxmlformats.org/spreadsheetml/2006/main" count="191" uniqueCount="82">
  <si>
    <t>% Increm./Dimin.</t>
  </si>
  <si>
    <t>Importes de licitación</t>
  </si>
  <si>
    <t>Nº de expedientes</t>
  </si>
  <si>
    <t>Fonte: Memoria de licitación 2015</t>
  </si>
  <si>
    <t>INDICADORES DE CONTRATACIÓN 2015</t>
  </si>
  <si>
    <t>Data: xuño 2016</t>
  </si>
  <si>
    <t>Unidade de Análises e Programas</t>
  </si>
  <si>
    <t>Fonte: Memoria de licitación 2016</t>
  </si>
  <si>
    <t>Data: maio 2017</t>
  </si>
  <si>
    <t>INDICADORES DE CONTRATACIÓN 2016</t>
  </si>
  <si>
    <t>Fonte: Memoria de licitación 2017</t>
  </si>
  <si>
    <t>Data: outubro 2018</t>
  </si>
  <si>
    <t>INDICADORES DE CONTRATACIÓN 2017</t>
  </si>
  <si>
    <t>Data: xuño 2019</t>
  </si>
  <si>
    <t>Fonte: Memoria de licitación 2018-Servizo de xestión económica e contratación</t>
  </si>
  <si>
    <t>INDICADORES DE CONTRATACIÓN 2018</t>
  </si>
  <si>
    <t>TIPOS DE PROCEDEMENTOS E VOLUME DE CONTRATACIÓN</t>
  </si>
  <si>
    <t>Comparativa de volume de contratación</t>
  </si>
  <si>
    <t>Fonte: Memoria de licitación 2019-Servizo de xestión económica e contratación</t>
  </si>
  <si>
    <t>Data: xuño 2020</t>
  </si>
  <si>
    <t>INDICADORES DE CONTRATACIÓN 2019</t>
  </si>
  <si>
    <t>Obras</t>
  </si>
  <si>
    <t>Subministracións</t>
  </si>
  <si>
    <t>Servizos</t>
  </si>
  <si>
    <t>Privados</t>
  </si>
  <si>
    <t>TOTAL</t>
  </si>
  <si>
    <t>Importes de adxudicación</t>
  </si>
  <si>
    <t>importes de licitación</t>
  </si>
  <si>
    <t>importes de adxudicación</t>
  </si>
  <si>
    <t>Diferenza</t>
  </si>
  <si>
    <t>Procedemento aberto</t>
  </si>
  <si>
    <t>Procedemento negociado</t>
  </si>
  <si>
    <t>Importes procedemento aberto</t>
  </si>
  <si>
    <t>Importes procedemento negociado</t>
  </si>
  <si>
    <t>Tipo de expediente</t>
  </si>
  <si>
    <t>Nº adxudicacións</t>
  </si>
  <si>
    <t>Adxudicacións segundo procedemento</t>
  </si>
  <si>
    <t>Importes segundo procedemento adxudicación</t>
  </si>
  <si>
    <t>2019_MEMORIA DE LICITACIÓN_INFORMACIÓN XERAL</t>
  </si>
  <si>
    <t>Diferenza licitación-adxudicación</t>
  </si>
  <si>
    <t>Data de publicación: abril 2021</t>
  </si>
  <si>
    <t>Fonte: Memoria de licitación 2020-Servizo de xestión económica e contratación</t>
  </si>
  <si>
    <t>INDICADORES DE CONTRATACIÓN 2020</t>
  </si>
  <si>
    <t>2020_MEMORIA DE LICITACIÓN_INFORMACIÓN XERAL</t>
  </si>
  <si>
    <t>Emerxencia</t>
  </si>
  <si>
    <t>Importes emerxencia</t>
  </si>
  <si>
    <t>Data de publicación: marzo 2022</t>
  </si>
  <si>
    <t>INDICADORES DE CONTRATACIÓN 2021</t>
  </si>
  <si>
    <t>Fonte: Memoria de licitación 2021-Servizo de xestión económica e contratación</t>
  </si>
  <si>
    <t>Concesión servizos</t>
  </si>
  <si>
    <t>segundo tarifas</t>
  </si>
  <si>
    <t>Procedemento 
aberto</t>
  </si>
  <si>
    <t>Procedemento 
negociado</t>
  </si>
  <si>
    <t>Procedemento aberto 
simplificado</t>
  </si>
  <si>
    <t>Procedemento 
restrinxido</t>
  </si>
  <si>
    <t>Procedemento
restrinxido</t>
  </si>
  <si>
    <t>Procedementos
abertos</t>
  </si>
  <si>
    <t>2021_MEMORIA DE LICITACIÓN_INFORMACIÓN XERAL</t>
  </si>
  <si>
    <t>* Non contabilizados os importes de adxudicación de expedientes de concesión de servizos adxudicados mediante tarifas nin os acordos marco de subministracións</t>
  </si>
  <si>
    <t>2021*</t>
  </si>
  <si>
    <t>Fonte: Memoria do Servizo de xestión económica e contratación, ano 2022</t>
  </si>
  <si>
    <t>Data de publicación: maio 2023</t>
  </si>
  <si>
    <t>INDICADORES DE CONTRATACIÓN 2022</t>
  </si>
  <si>
    <t>2022_MEMORIA DE LICITACIÓN_INFORMACIÓN XERAL</t>
  </si>
  <si>
    <t>Acordo marco</t>
  </si>
  <si>
    <t>Concurso</t>
  </si>
  <si>
    <t>Procedemento
aberto</t>
  </si>
  <si>
    <t>2022*</t>
  </si>
  <si>
    <t>Fonte: Memorias do Servizo de xestión económica e contratación</t>
  </si>
  <si>
    <t>Fonte: Memoria do Servizo de xestión económica e contratación, ano 2023</t>
  </si>
  <si>
    <t>Data de publicación: abril 2024</t>
  </si>
  <si>
    <t>INDICADORES DE CONTRATACIÓN 2023</t>
  </si>
  <si>
    <t>2023_MEMORIA DE LICITACIÓN_INFORMACIÓN XERAL</t>
  </si>
  <si>
    <t>2023*</t>
  </si>
  <si>
    <t>Fonte: Memoria do Servizo de xestión económica e contratación, ano 2024</t>
  </si>
  <si>
    <t>Data de publicación: febreiro 2025</t>
  </si>
  <si>
    <t>INDICADORES DE CONTRATACIÓN 2024</t>
  </si>
  <si>
    <t>2024_MEMORIA DE LICITACIÓN_INFORMACIÓN XERAL</t>
  </si>
  <si>
    <t>*Non contabilizados os importes de adxudicación mediante tarifas nin os acordo marco</t>
  </si>
  <si>
    <t>2024*</t>
  </si>
  <si>
    <t>Diferencia co exercicio 2023</t>
  </si>
  <si>
    <t>Data de publicación: FEBREIRO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</si>
</sst>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2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5" fillId="0" borderId="1" xfId="2" applyFont="1" applyBorder="1" applyAlignment="1">
      <alignment vertical="center" wrapText="1"/>
    </xf>
    <xf numFmtId="0" fontId="4" fillId="0" borderId="1" xfId="2" applyBorder="1"/>
    <xf numFmtId="0" fontId="4" fillId="0" borderId="1" xfId="2" applyBorder="1" applyAlignment="1">
      <alignment wrapText="1"/>
    </xf>
    <xf numFmtId="0" fontId="6" fillId="0" borderId="1" xfId="2" applyFont="1" applyBorder="1" applyAlignment="1">
      <alignment horizontal="left" wrapText="1"/>
    </xf>
    <xf numFmtId="0" fontId="3" fillId="0" borderId="0" xfId="0" applyFont="1"/>
    <xf numFmtId="0" fontId="8" fillId="0" borderId="0" xfId="0" applyFont="1"/>
    <xf numFmtId="44" fontId="0" fillId="0" borderId="0" xfId="1" applyFont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8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0" fillId="0" borderId="0" xfId="0" applyNumberFormat="1"/>
    <xf numFmtId="0" fontId="11" fillId="0" borderId="1" xfId="0" applyFont="1" applyBorder="1"/>
    <xf numFmtId="8" fontId="12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0" fillId="0" borderId="5" xfId="0" applyBorder="1"/>
    <xf numFmtId="164" fontId="0" fillId="0" borderId="5" xfId="0" applyNumberFormat="1" applyBorder="1"/>
    <xf numFmtId="0" fontId="0" fillId="0" borderId="7" xfId="0" applyBorder="1"/>
    <xf numFmtId="164" fontId="0" fillId="0" borderId="7" xfId="0" applyNumberFormat="1" applyBorder="1"/>
    <xf numFmtId="0" fontId="0" fillId="5" borderId="6" xfId="0" applyFill="1" applyBorder="1" applyAlignment="1">
      <alignment horizontal="center" vertical="center"/>
    </xf>
    <xf numFmtId="0" fontId="2" fillId="5" borderId="6" xfId="0" applyFont="1" applyFill="1" applyBorder="1"/>
    <xf numFmtId="164" fontId="2" fillId="5" borderId="6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8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4" fontId="0" fillId="0" borderId="0" xfId="0" applyNumberFormat="1"/>
    <xf numFmtId="164" fontId="2" fillId="0" borderId="0" xfId="0" applyNumberFormat="1" applyFont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right" vertical="center"/>
    </xf>
    <xf numFmtId="0" fontId="0" fillId="5" borderId="6" xfId="0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/>
    </xf>
    <xf numFmtId="0" fontId="18" fillId="0" borderId="0" xfId="0" applyFont="1"/>
    <xf numFmtId="9" fontId="0" fillId="0" borderId="0" xfId="3" applyFont="1"/>
    <xf numFmtId="10" fontId="0" fillId="0" borderId="0" xfId="3" applyNumberFormat="1" applyFont="1"/>
    <xf numFmtId="0" fontId="0" fillId="0" borderId="0" xfId="3" applyNumberFormat="1" applyFont="1"/>
    <xf numFmtId="10" fontId="9" fillId="0" borderId="2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/>
    </xf>
    <xf numFmtId="164" fontId="0" fillId="0" borderId="0" xfId="0" applyNumberFormat="1"/>
    <xf numFmtId="0" fontId="7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1" fillId="0" borderId="1" xfId="0" applyFont="1" applyBorder="1" applyAlignment="1">
      <alignment horizontal="right"/>
    </xf>
    <xf numFmtId="164" fontId="0" fillId="0" borderId="5" xfId="0" applyNumberFormat="1" applyFill="1" applyBorder="1"/>
    <xf numFmtId="0" fontId="0" fillId="0" borderId="0" xfId="0" applyFill="1"/>
    <xf numFmtId="0" fontId="3" fillId="0" borderId="0" xfId="0" applyFont="1" applyAlignment="1">
      <alignment horizontal="center"/>
    </xf>
    <xf numFmtId="0" fontId="0" fillId="0" borderId="7" xfId="0" applyFill="1" applyBorder="1"/>
    <xf numFmtId="0" fontId="0" fillId="0" borderId="5" xfId="0" applyFill="1" applyBorder="1"/>
    <xf numFmtId="164" fontId="0" fillId="0" borderId="0" xfId="0" applyNumberFormat="1" applyFill="1"/>
  </cellXfs>
  <cellStyles count="4">
    <cellStyle name="Moneda" xfId="1" builtinId="4"/>
    <cellStyle name="Normal" xfId="0" builtinId="0"/>
    <cellStyle name="Normal 2 3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importe de licitación</a:t>
            </a:r>
          </a:p>
        </c:rich>
      </c:tx>
      <c:layout>
        <c:manualLayout>
          <c:xMode val="edge"/>
          <c:yMode val="edge"/>
          <c:x val="0.25481233595800523"/>
          <c:y val="2.9962546816479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2004666083406263E-2"/>
                  <c:y val="7.1377516924775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28-4083-8764-1DDDDFF0607E}"/>
                </c:ext>
              </c:extLst>
            </c:dLbl>
            <c:dLbl>
              <c:idx val="3"/>
              <c:layout>
                <c:manualLayout>
                  <c:x val="-6.3942502596739212E-2"/>
                  <c:y val="4.1857221721823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CB-4345-8ECE-1E15CBE40628}"/>
                </c:ext>
              </c:extLst>
            </c:dLbl>
            <c:dLbl>
              <c:idx val="4"/>
              <c:layout>
                <c:manualLayout>
                  <c:x val="-0.11213528384093516"/>
                  <c:y val="-0.135264549495888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CB-4345-8ECE-1E15CBE40628}"/>
                </c:ext>
              </c:extLst>
            </c:dLbl>
            <c:dLbl>
              <c:idx val="5"/>
              <c:layout>
                <c:manualLayout>
                  <c:x val="8.9582968795566542E-3"/>
                  <c:y val="-2.7023467085064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8-4083-8764-1DDDDFF0607E}"/>
                </c:ext>
              </c:extLst>
            </c:dLbl>
            <c:dLbl>
              <c:idx val="6"/>
              <c:layout>
                <c:manualLayout>
                  <c:x val="-0.1389090511988218"/>
                  <c:y val="7.137751692477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CB-4345-8ECE-1E15CBE40628}"/>
                </c:ext>
              </c:extLst>
            </c:dLbl>
            <c:dLbl>
              <c:idx val="7"/>
              <c:layout>
                <c:manualLayout>
                  <c:x val="-6.2680810731991832E-2"/>
                  <c:y val="-0.3173063699140928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CB-4345-8ECE-1E15CBE40628}"/>
                </c:ext>
              </c:extLst>
            </c:dLbl>
            <c:dLbl>
              <c:idx val="8"/>
              <c:layout>
                <c:manualLayout>
                  <c:x val="-6.2876932050160393E-3"/>
                  <c:y val="-0.14018459869638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F7-45DE-AEC4-B0833A6992F7}"/>
                </c:ext>
              </c:extLst>
            </c:dLbl>
            <c:dLbl>
              <c:idx val="9"/>
              <c:layout>
                <c:manualLayout>
                  <c:x val="-6.5139982502187225E-3"/>
                  <c:y val="0.120578008929695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28-4083-8764-1DDDDFF060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contratación'!$B$7:$K$7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2021*</c:v>
                </c:pt>
                <c:pt idx="7">
                  <c:v>2022*</c:v>
                </c:pt>
                <c:pt idx="8">
                  <c:v>2023*</c:v>
                </c:pt>
                <c:pt idx="9">
                  <c:v>2024*</c:v>
                </c:pt>
              </c:strCache>
            </c:strRef>
          </c:cat>
          <c:val>
            <c:numRef>
              <c:f>'Evolución contratación'!$B$8:$K$8</c:f>
              <c:numCache>
                <c:formatCode>"€"#,##0.00_);[Red]\("€"#,##0.00\)</c:formatCode>
                <c:ptCount val="10"/>
                <c:pt idx="0">
                  <c:v>14001766.35</c:v>
                </c:pt>
                <c:pt idx="1">
                  <c:v>5784354.29</c:v>
                </c:pt>
                <c:pt idx="2">
                  <c:v>10979723.18</c:v>
                </c:pt>
                <c:pt idx="3">
                  <c:v>5216014.45</c:v>
                </c:pt>
                <c:pt idx="4">
                  <c:v>9318187</c:v>
                </c:pt>
                <c:pt idx="5">
                  <c:v>14957881.949999999</c:v>
                </c:pt>
                <c:pt idx="6">
                  <c:v>5388214.5099999998</c:v>
                </c:pt>
                <c:pt idx="7">
                  <c:v>5520260.1800000006</c:v>
                </c:pt>
                <c:pt idx="8">
                  <c:v>9508827.0800000001</c:v>
                </c:pt>
                <c:pt idx="9">
                  <c:v>7034630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E-4514-9C0D-7E9AA4539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744400"/>
        <c:axId val="268744960"/>
      </c:lineChart>
      <c:catAx>
        <c:axId val="26874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8744960"/>
        <c:crosses val="autoZero"/>
        <c:auto val="1"/>
        <c:lblAlgn val="ctr"/>
        <c:lblOffset val="100"/>
        <c:noMultiLvlLbl val="0"/>
      </c:catAx>
      <c:valAx>
        <c:axId val="268744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crossAx val="26874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'2023'!$O$12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43-4E73-A6A3-8D0536836F8A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43-4E73-A6A3-8D0536836F8A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43-4E73-A6A3-8D0536836F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'2023'!$O$13:$O$16</c:f>
              <c:numCache>
                <c:formatCode>#,##0.00\ "€"</c:formatCode>
                <c:ptCount val="4"/>
                <c:pt idx="0">
                  <c:v>544265.13</c:v>
                </c:pt>
                <c:pt idx="1">
                  <c:v>4154111.11</c:v>
                </c:pt>
                <c:pt idx="2">
                  <c:v>4906660.28</c:v>
                </c:pt>
                <c:pt idx="3">
                  <c:v>479200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43-4E73-A6A3-8D0536836F8A}"/>
            </c:ext>
          </c:extLst>
        </c:ser>
        <c:ser>
          <c:idx val="2"/>
          <c:order val="2"/>
          <c:tx>
            <c:strRef>
              <c:f>'2023'!$P$12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43-4E73-A6A3-8D0536836F8A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43-4E73-A6A3-8D0536836F8A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43-4E73-A6A3-8D0536836F8A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43-4E73-A6A3-8D0536836F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'2023'!$P$13:$P$16</c:f>
              <c:numCache>
                <c:formatCode>#,##0.00\ "€"</c:formatCode>
                <c:ptCount val="4"/>
                <c:pt idx="0">
                  <c:v>510904.35</c:v>
                </c:pt>
                <c:pt idx="1">
                  <c:v>3797951.1</c:v>
                </c:pt>
                <c:pt idx="2">
                  <c:v>4854126.1900000004</c:v>
                </c:pt>
                <c:pt idx="3">
                  <c:v>345845.44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43-4E73-A6A3-8D0536836F8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'2023'!$A$13:$A$16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43-4E73-A6A3-8D0536836F8A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segundo importes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'2023'!$P$13:$P$16</c:f>
              <c:strCache>
                <c:ptCount val="4"/>
                <c:pt idx="0">
                  <c:v>510.904,35 €</c:v>
                </c:pt>
                <c:pt idx="1">
                  <c:v>3.797.951,10 €</c:v>
                </c:pt>
                <c:pt idx="2">
                  <c:v>4.854.126,19 €</c:v>
                </c:pt>
                <c:pt idx="3">
                  <c:v>345.845,44 €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3DF-4139-A981-DB9A81AB3CCD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3DF-4139-A981-DB9A81AB3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3DF-4139-A981-DB9A81AB3CCD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3DF-4139-A981-DB9A81AB3CC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'2023'!$B$13:$B$16</c:f>
              <c:numCache>
                <c:formatCode>General</c:formatCode>
                <c:ptCount val="4"/>
                <c:pt idx="0">
                  <c:v>3</c:v>
                </c:pt>
                <c:pt idx="1">
                  <c:v>10</c:v>
                </c:pt>
                <c:pt idx="2">
                  <c:v>10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DF-4139-A981-DB9A81AB3CC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% diferenza importe licitado/importe adxudicado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4F2-4C47-A401-E47C91432A7C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4F2-4C47-A401-E47C91432A7C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4F2-4C47-A401-E47C91432A7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'2023'!$O$12:$Q$12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 licitación-adxudicación</c:v>
                </c:pt>
              </c:strCache>
            </c:strRef>
          </c:cat>
          <c:val>
            <c:numRef>
              <c:f>'2023'!$O$17:$Q$17</c:f>
              <c:numCache>
                <c:formatCode>#,##0.00\ "€"</c:formatCode>
                <c:ptCount val="3"/>
                <c:pt idx="0">
                  <c:v>10084236.52</c:v>
                </c:pt>
                <c:pt idx="1">
                  <c:v>9508827.0800000001</c:v>
                </c:pt>
                <c:pt idx="2">
                  <c:v>575409.43999999971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F2-4C47-A401-E47C91432A7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'2023'!$C$12</c:f>
              <c:strCache>
                <c:ptCount val="1"/>
                <c:pt idx="0">
                  <c:v>Procedemento 
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'2023'!$C$13:$C$16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6-4D08-85BE-2C2FEF3C04CE}"/>
            </c:ext>
          </c:extLst>
        </c:ser>
        <c:ser>
          <c:idx val="2"/>
          <c:order val="2"/>
          <c:tx>
            <c:strRef>
              <c:f>'2023'!$D$12</c:f>
              <c:strCache>
                <c:ptCount val="1"/>
                <c:pt idx="0">
                  <c:v>Procedemento aberto 
simplificado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9.1220068415051453E-3"/>
                  <c:y val="-2.9891058138281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F6-4D08-85BE-2C2FEF3C04CE}"/>
                </c:ext>
              </c:extLst>
            </c:dLbl>
            <c:dLbl>
              <c:idx val="1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F6-4D08-85BE-2C2FEF3C04CE}"/>
                </c:ext>
              </c:extLst>
            </c:dLbl>
            <c:dLbl>
              <c:idx val="2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F6-4D08-85BE-2C2FEF3C0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'2023'!$D$13:$D$16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F6-4D08-85BE-2C2FEF3C04CE}"/>
            </c:ext>
          </c:extLst>
        </c:ser>
        <c:ser>
          <c:idx val="3"/>
          <c:order val="3"/>
          <c:tx>
            <c:strRef>
              <c:f>'2023'!$E$12</c:f>
              <c:strCache>
                <c:ptCount val="1"/>
                <c:pt idx="0">
                  <c:v>Procedemento 
negociado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5.5744953394295065E-17"/>
                  <c:y val="7.96979829576084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F6-4D08-85BE-2C2FEF3C0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'2023'!$E$13:$E$16</c:f>
              <c:numCache>
                <c:formatCode>General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F6-4D08-85BE-2C2FEF3C04CE}"/>
            </c:ext>
          </c:extLst>
        </c:ser>
        <c:ser>
          <c:idx val="5"/>
          <c:order val="5"/>
          <c:tx>
            <c:strRef>
              <c:f>'2023'!$G$12</c:f>
              <c:strCache>
                <c:ptCount val="1"/>
                <c:pt idx="0">
                  <c:v>Acordo marco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7.25128537015064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F6-4D08-85BE-2C2FEF3C0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'2023'!$G$13:$G$16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53F6-4D08-85BE-2C2FEF3C04CE}"/>
            </c:ext>
          </c:extLst>
        </c:ser>
        <c:ser>
          <c:idx val="6"/>
          <c:order val="6"/>
          <c:tx>
            <c:strRef>
              <c:f>'2023'!$H$12</c:f>
              <c:strCache>
                <c:ptCount val="1"/>
                <c:pt idx="0">
                  <c:v>Concurso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'2023'!$H$13:$H$16</c:f>
              <c:numCache>
                <c:formatCode>General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F6-4D08-85BE-2C2FEF3C04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717327"/>
        <c:axId val="14372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'2023'!$B$12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0"/>
                        <c:y val="7.2512853701505817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3F6-4D08-85BE-2C2FEF3C04CE}"/>
                      </c:ext>
                    </c:extLst>
                  </c:dLbl>
                  <c:dLbl>
                    <c:idx val="2"/>
                    <c:layout>
                      <c:manualLayout>
                        <c:x val="7.6016723679209423E-3"/>
                        <c:y val="-1.8319490885557115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3F6-4D08-85BE-2C2FEF3C04CE}"/>
                      </c:ext>
                    </c:extLst>
                  </c:dLbl>
                  <c:dLbl>
                    <c:idx val="3"/>
                    <c:layout>
                      <c:manualLayout>
                        <c:x val="-1.5203344735841885E-3"/>
                        <c:y val="7.2512853701506494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53F6-4D08-85BE-2C2FEF3C04C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'2023'!$A$13:$A$16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53F6-4D08-85BE-2C2FEF3C04C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'2023'!$F$12</c15:sqref>
                        </c15:formulaRef>
                      </c:ext>
                    </c:extLst>
                    <c:strCache>
                      <c:ptCount val="1"/>
                      <c:pt idx="0">
                        <c:v>Procedemento 
restrinxido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'2023'!$A$13:$A$16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'2023'!$F$13:$F$16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3F6-4D08-85BE-2C2FEF3C04CE}"/>
                  </c:ext>
                </c:extLst>
              </c15:ser>
            </c15:filteredBarSeries>
          </c:ext>
        </c:extLst>
      </c:barChart>
      <c:catAx>
        <c:axId val="14371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720239"/>
        <c:crosses val="autoZero"/>
        <c:auto val="1"/>
        <c:lblAlgn val="ctr"/>
        <c:lblOffset val="100"/>
        <c:noMultiLvlLbl val="0"/>
      </c:catAx>
      <c:valAx>
        <c:axId val="1437202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71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Importes segundo</a:t>
            </a:r>
            <a:r>
              <a:rPr lang="es-ES" sz="1600" baseline="0"/>
              <a:t> tipo de adxudicación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8779828678500426E-2"/>
          <c:y val="0.13718922627474275"/>
          <c:w val="0.94496559266186897"/>
          <c:h val="0.71442911597903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3.7878791644674267E-3"/>
                  <c:y val="-4.35967302452317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E6-4F32-AE48-3EC66DB28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'2023'!$B$12:$N$12</c15:sqref>
                  </c15:fullRef>
                </c:ext>
              </c:extLst>
              <c:f>('2023'!$I$12:$K$12,'2023'!$N$12)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'2023'!$B$13:$N$13</c15:sqref>
                  </c15:fullRef>
                </c:ext>
              </c:extLst>
              <c:f>('2023'!$I$13:$K$13,'2023'!$N$13)</c:f>
              <c:numCache>
                <c:formatCode>General</c:formatCode>
                <c:ptCount val="4"/>
                <c:pt idx="0" formatCode="#,##0.00\ &quot;€&quot;">
                  <c:v>321720.84999999998</c:v>
                </c:pt>
                <c:pt idx="1" formatCode="#,##0.00\ &quot;€&quot;">
                  <c:v>189183.5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E6-4F32-AE48-3EC66DB28F37}"/>
            </c:ext>
          </c:extLst>
        </c:ser>
        <c:ser>
          <c:idx val="1"/>
          <c:order val="1"/>
          <c:tx>
            <c:strRef>
              <c:f>'2023'!$A$14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2.6515154151271942E-2"/>
                  <c:y val="-6.1762034514078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E6-4F32-AE48-3EC66DB28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'2023'!$B$12:$N$12</c15:sqref>
                  </c15:fullRef>
                </c:ext>
              </c:extLst>
              <c:f>('2023'!$I$12:$K$12,'2023'!$N$12)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'2023'!$B$14:$N$14</c15:sqref>
                  </c15:fullRef>
                </c:ext>
              </c:extLst>
              <c:f>('2023'!$I$14:$K$14,'2023'!$N$14)</c:f>
              <c:numCache>
                <c:formatCode>General</c:formatCode>
                <c:ptCount val="4"/>
                <c:pt idx="0" formatCode="#,##0.00\ &quot;€&quot;">
                  <c:v>3679821.72</c:v>
                </c:pt>
                <c:pt idx="1" formatCode="#,##0.00\ &quot;€&quot;">
                  <c:v>103298.91</c:v>
                </c:pt>
                <c:pt idx="2" formatCode="#,##0.00\ &quot;€&quot;">
                  <c:v>14830.37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E6-4F32-AE48-3EC66DB28F37}"/>
            </c:ext>
          </c:extLst>
        </c:ser>
        <c:ser>
          <c:idx val="2"/>
          <c:order val="2"/>
          <c:tx>
            <c:strRef>
              <c:f>'2023'!$A$15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4.1666670809141694E-2"/>
                  <c:y val="-2.9064486830154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E6-4F32-AE48-3EC66DB28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'2023'!$B$12:$N$12</c15:sqref>
                  </c15:fullRef>
                </c:ext>
              </c:extLst>
              <c:f>('2023'!$I$12:$K$12,'2023'!$N$12)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'2023'!$B$15:$N$15</c15:sqref>
                  </c15:fullRef>
                </c:ext>
              </c:extLst>
              <c:f>('2023'!$I$15:$K$15,'2023'!$N$15)</c:f>
              <c:numCache>
                <c:formatCode>General</c:formatCode>
                <c:ptCount val="4"/>
                <c:pt idx="0" formatCode="#,##0.00\ &quot;€&quot;">
                  <c:v>4680635.1899999995</c:v>
                </c:pt>
                <c:pt idx="1" formatCode="#,##0.00\ &quot;€&quot;">
                  <c:v>173491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E6-4F32-AE48-3EC66DB28F37}"/>
            </c:ext>
          </c:extLst>
        </c:ser>
        <c:ser>
          <c:idx val="3"/>
          <c:order val="3"/>
          <c:tx>
            <c:strRef>
              <c:f>'2023'!$A$16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8.8383847170906624E-3"/>
                  <c:y val="-3.4361890049847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E6-4F32-AE48-3EC66DB28F37}"/>
                </c:ext>
              </c:extLst>
            </c:dLbl>
            <c:dLbl>
              <c:idx val="3"/>
              <c:layout>
                <c:manualLayout>
                  <c:x val="-3.7878791644674267E-3"/>
                  <c:y val="7.2117688286238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E6-4F32-AE48-3EC66DB28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'2023'!$B$12:$N$12</c15:sqref>
                  </c15:fullRef>
                </c:ext>
              </c:extLst>
              <c:f>('2023'!$I$12:$K$12,'2023'!$N$12)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'2023'!$B$16:$N$16</c15:sqref>
                  </c15:fullRef>
                </c:ext>
              </c:extLst>
              <c:f>('2023'!$I$16:$K$16,'2023'!$N$16)</c:f>
              <c:numCache>
                <c:formatCode>General</c:formatCode>
                <c:ptCount val="4"/>
                <c:pt idx="0" formatCode="#,##0.00\ &quot;€&quot;">
                  <c:v>345845.44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E6-4F32-AE48-3EC66DB28F3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3676287"/>
        <c:axId val="2103680863"/>
      </c:barChart>
      <c:catAx>
        <c:axId val="21036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680863"/>
        <c:crosses val="autoZero"/>
        <c:auto val="1"/>
        <c:lblAlgn val="ctr"/>
        <c:lblOffset val="100"/>
        <c:noMultiLvlLbl val="0"/>
      </c:catAx>
      <c:valAx>
        <c:axId val="21036808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367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641204231408999"/>
          <c:y val="0.25747708756864623"/>
          <c:w val="0.10096169380435198"/>
          <c:h val="0.216868932898476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D51-4B31-8AD0-1FEF3191FA92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D51-4B31-8AD0-1FEF3191F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D51-4B31-8AD0-1FEF3191FA92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D51-4B31-8AD0-1FEF3191FA9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'2022'!$B$13:$B$16</c:f>
              <c:numCache>
                <c:formatCode>General</c:formatCode>
                <c:ptCount val="4"/>
                <c:pt idx="0">
                  <c:v>8</c:v>
                </c:pt>
                <c:pt idx="1">
                  <c:v>12</c:v>
                </c:pt>
                <c:pt idx="2">
                  <c:v>20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51-4B31-8AD0-1FEF3191FA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'2022'!$O$12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4F-4641-873C-D9A23ACCE201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4F-4641-873C-D9A23ACCE201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4F-4641-873C-D9A23ACCE201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4F-4641-873C-D9A23ACCE2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'2022'!$O$13:$O$16</c:f>
              <c:numCache>
                <c:formatCode>#,##0.00\ "€"</c:formatCode>
                <c:ptCount val="4"/>
                <c:pt idx="0">
                  <c:v>827150.09</c:v>
                </c:pt>
                <c:pt idx="1">
                  <c:v>1631331.5</c:v>
                </c:pt>
                <c:pt idx="2">
                  <c:v>3050271.06</c:v>
                </c:pt>
                <c:pt idx="3">
                  <c:v>770618.27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4F-4641-873C-D9A23ACCE201}"/>
            </c:ext>
          </c:extLst>
        </c:ser>
        <c:ser>
          <c:idx val="2"/>
          <c:order val="2"/>
          <c:tx>
            <c:strRef>
              <c:f>'2022'!$P$12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4F-4641-873C-D9A23ACCE201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4F-4641-873C-D9A23ACCE201}"/>
                </c:ext>
              </c:extLst>
            </c:dLbl>
            <c:dLbl>
              <c:idx val="2"/>
              <c:layout>
                <c:manualLayout>
                  <c:x val="5.5463117027176843E-2"/>
                  <c:y val="-9.0293453724605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4F-4641-873C-D9A23ACCE201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4F-4641-873C-D9A23ACCE2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'2022'!$P$13:$P$16</c:f>
              <c:numCache>
                <c:formatCode>#,##0.00\ "€"</c:formatCode>
                <c:ptCount val="4"/>
                <c:pt idx="0">
                  <c:v>712549.08000000007</c:v>
                </c:pt>
                <c:pt idx="1">
                  <c:v>1598185.5799999998</c:v>
                </c:pt>
                <c:pt idx="2">
                  <c:v>2507486.98</c:v>
                </c:pt>
                <c:pt idx="3">
                  <c:v>702038.54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4F-4641-873C-D9A23ACCE2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</c:v>
                      </c:pt>
                      <c:pt idx="1">
                        <c:v>12</c:v>
                      </c:pt>
                      <c:pt idx="2">
                        <c:v>20</c:v>
                      </c:pt>
                      <c:pt idx="3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3F4F-4641-873C-D9A23ACCE201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segundo importes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'2022'!$P$13:$P$16</c:f>
              <c:strCache>
                <c:ptCount val="4"/>
                <c:pt idx="0">
                  <c:v>712.549,08 €</c:v>
                </c:pt>
                <c:pt idx="1">
                  <c:v>1.598.185,58 €</c:v>
                </c:pt>
                <c:pt idx="2">
                  <c:v>2.507.486,98 €</c:v>
                </c:pt>
                <c:pt idx="3">
                  <c:v>702.038,54 €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03A-4FB1-B011-DB3F52D94680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03A-4FB1-B011-DB3F52D946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03A-4FB1-B011-DB3F52D94680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03A-4FB1-B011-DB3F52D9468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'2022'!$B$13:$B$16</c:f>
              <c:numCache>
                <c:formatCode>General</c:formatCode>
                <c:ptCount val="4"/>
                <c:pt idx="0">
                  <c:v>8</c:v>
                </c:pt>
                <c:pt idx="1">
                  <c:v>12</c:v>
                </c:pt>
                <c:pt idx="2">
                  <c:v>20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3A-4FB1-B011-DB3F52D9468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% diferenza importe licitado/importe adxudicado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AE0-4E9D-BE9A-95E96A14CF00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AE0-4E9D-BE9A-95E96A14CF00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AE0-4E9D-BE9A-95E96A14CF0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'2022'!$O$12:$Q$12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 licitación-adxudicación</c:v>
                </c:pt>
              </c:strCache>
            </c:strRef>
          </c:cat>
          <c:val>
            <c:numRef>
              <c:f>'2022'!$O$17:$Q$17</c:f>
              <c:numCache>
                <c:formatCode>#,##0.00\ "€"</c:formatCode>
                <c:ptCount val="3"/>
                <c:pt idx="0">
                  <c:v>6279370.9199999999</c:v>
                </c:pt>
                <c:pt idx="1">
                  <c:v>5520260.1800000006</c:v>
                </c:pt>
                <c:pt idx="2">
                  <c:v>759110.74000000011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E0-4E9D-BE9A-95E96A14CF0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'2022'!$C$12</c:f>
              <c:strCache>
                <c:ptCount val="1"/>
                <c:pt idx="0">
                  <c:v>Procedemento 
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'2022'!$C$13:$C$16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14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3-416B-A7E8-2EAD6CD15AC9}"/>
            </c:ext>
          </c:extLst>
        </c:ser>
        <c:ser>
          <c:idx val="2"/>
          <c:order val="2"/>
          <c:tx>
            <c:strRef>
              <c:f>'2022'!$D$12</c:f>
              <c:strCache>
                <c:ptCount val="1"/>
                <c:pt idx="0">
                  <c:v>Procedemento aberto 
simplificado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9.1220068415051453E-3"/>
                  <c:y val="-2.9891058138281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03-416B-A7E8-2EAD6CD15AC9}"/>
                </c:ext>
              </c:extLst>
            </c:dLbl>
            <c:dLbl>
              <c:idx val="1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03-416B-A7E8-2EAD6CD15AC9}"/>
                </c:ext>
              </c:extLst>
            </c:dLbl>
            <c:dLbl>
              <c:idx val="2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03-416B-A7E8-2EAD6CD15A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'2022'!$D$13:$D$16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3-416B-A7E8-2EAD6CD15AC9}"/>
            </c:ext>
          </c:extLst>
        </c:ser>
        <c:ser>
          <c:idx val="3"/>
          <c:order val="3"/>
          <c:tx>
            <c:strRef>
              <c:f>'2022'!$E$12</c:f>
              <c:strCache>
                <c:ptCount val="1"/>
                <c:pt idx="0">
                  <c:v>Procedemento 
negociado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5.5744953394295065E-17"/>
                  <c:y val="7.96979829576084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03-416B-A7E8-2EAD6CD15A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'2022'!$E$13:$E$16</c:f>
              <c:numCache>
                <c:formatCode>General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03-416B-A7E8-2EAD6CD15AC9}"/>
            </c:ext>
          </c:extLst>
        </c:ser>
        <c:ser>
          <c:idx val="5"/>
          <c:order val="5"/>
          <c:tx>
            <c:strRef>
              <c:f>'2022'!$G$12</c:f>
              <c:strCache>
                <c:ptCount val="1"/>
                <c:pt idx="0">
                  <c:v>Acordo marco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7.25128537015064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03-416B-A7E8-2EAD6CD15A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'2022'!$G$13:$G$16</c:f>
              <c:numCache>
                <c:formatCode>General</c:formatCode>
                <c:ptCount val="4"/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03-416B-A7E8-2EAD6CD15AC9}"/>
            </c:ext>
          </c:extLst>
        </c:ser>
        <c:ser>
          <c:idx val="6"/>
          <c:order val="6"/>
          <c:tx>
            <c:strRef>
              <c:f>'2022'!$H$12</c:f>
              <c:strCache>
                <c:ptCount val="1"/>
                <c:pt idx="0">
                  <c:v>Concurso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'2022'!$H$13:$H$16</c:f>
              <c:numCache>
                <c:formatCode>General</c:formatCode>
                <c:ptCount val="4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03-416B-A7E8-2EAD6CD15AC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717327"/>
        <c:axId val="14372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0"/>
                        <c:y val="7.2512853701505817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0903-416B-A7E8-2EAD6CD15AC9}"/>
                      </c:ext>
                    </c:extLst>
                  </c:dLbl>
                  <c:dLbl>
                    <c:idx val="2"/>
                    <c:layout>
                      <c:manualLayout>
                        <c:x val="7.6016723679209423E-3"/>
                        <c:y val="-1.8319490885557115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0903-416B-A7E8-2EAD6CD15AC9}"/>
                      </c:ext>
                    </c:extLst>
                  </c:dLbl>
                  <c:dLbl>
                    <c:idx val="3"/>
                    <c:layout>
                      <c:manualLayout>
                        <c:x val="-1.5203344735841885E-3"/>
                        <c:y val="7.2512853701506494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0903-416B-A7E8-2EAD6CD15AC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</c:v>
                      </c:pt>
                      <c:pt idx="1">
                        <c:v>12</c:v>
                      </c:pt>
                      <c:pt idx="2">
                        <c:v>20</c:v>
                      </c:pt>
                      <c:pt idx="3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903-416B-A7E8-2EAD6CD15AC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'2022'!$F$12</c15:sqref>
                        </c15:formulaRef>
                      </c:ext>
                    </c:extLst>
                    <c:strCache>
                      <c:ptCount val="1"/>
                      <c:pt idx="0">
                        <c:v>Procedemento 
restrinxido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'2022'!$F$13:$F$16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903-416B-A7E8-2EAD6CD15AC9}"/>
                  </c:ext>
                </c:extLst>
              </c15:ser>
            </c15:filteredBarSeries>
          </c:ext>
        </c:extLst>
      </c:barChart>
      <c:catAx>
        <c:axId val="14371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720239"/>
        <c:crosses val="autoZero"/>
        <c:auto val="1"/>
        <c:lblAlgn val="ctr"/>
        <c:lblOffset val="100"/>
        <c:noMultiLvlLbl val="0"/>
      </c:catAx>
      <c:valAx>
        <c:axId val="1437202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71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9639931943180471E-2"/>
          <c:y val="0.14589096478776992"/>
          <c:w val="0.95199127114020732"/>
          <c:h val="0.70769313584085358"/>
        </c:manualLayout>
      </c:layout>
      <c:lineChart>
        <c:grouping val="standard"/>
        <c:varyColors val="0"/>
        <c:ser>
          <c:idx val="0"/>
          <c:order val="0"/>
          <c:tx>
            <c:strRef>
              <c:f>'Evolución contratación'!$A$9</c:f>
              <c:strCache>
                <c:ptCount val="1"/>
                <c:pt idx="0">
                  <c:v>Nº de expedientes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contratación'!$B$7:$K$7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2021*</c:v>
                </c:pt>
                <c:pt idx="7">
                  <c:v>2022*</c:v>
                </c:pt>
                <c:pt idx="8">
                  <c:v>2023*</c:v>
                </c:pt>
                <c:pt idx="9">
                  <c:v>2024*</c:v>
                </c:pt>
              </c:strCache>
            </c:strRef>
          </c:cat>
          <c:val>
            <c:numRef>
              <c:f>'Evolución contratación'!$B$9:$K$9</c:f>
              <c:numCache>
                <c:formatCode>General</c:formatCode>
                <c:ptCount val="10"/>
                <c:pt idx="0">
                  <c:v>70</c:v>
                </c:pt>
                <c:pt idx="1">
                  <c:v>19</c:v>
                </c:pt>
                <c:pt idx="2">
                  <c:v>34</c:v>
                </c:pt>
                <c:pt idx="3">
                  <c:v>31</c:v>
                </c:pt>
                <c:pt idx="4">
                  <c:v>34</c:v>
                </c:pt>
                <c:pt idx="5">
                  <c:v>38</c:v>
                </c:pt>
                <c:pt idx="6">
                  <c:v>54</c:v>
                </c:pt>
                <c:pt idx="7">
                  <c:v>44</c:v>
                </c:pt>
                <c:pt idx="8">
                  <c:v>26</c:v>
                </c:pt>
                <c:pt idx="9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1-4582-860F-94343C70B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747200"/>
        <c:axId val="268747760"/>
      </c:lineChart>
      <c:catAx>
        <c:axId val="2687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8747760"/>
        <c:crosses val="autoZero"/>
        <c:auto val="1"/>
        <c:lblAlgn val="ctr"/>
        <c:lblOffset val="100"/>
        <c:noMultiLvlLbl val="0"/>
      </c:catAx>
      <c:valAx>
        <c:axId val="268747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6874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Importes segundo</a:t>
            </a:r>
            <a:r>
              <a:rPr lang="es-ES" sz="1600" baseline="0"/>
              <a:t> tipo de adxudicación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8779828678500426E-2"/>
          <c:y val="0.13718922627474275"/>
          <c:w val="0.94496559266186897"/>
          <c:h val="0.71442911597903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'2022'!$A$13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3.7878791644674267E-3"/>
                  <c:y val="-4.35967302452317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E0-41E1-8DB9-EC57271D9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'2022'!$B$12:$N$12</c15:sqref>
                  </c15:fullRef>
                </c:ext>
              </c:extLst>
              <c:f>('2022'!$I$12:$K$12,'2022'!$N$12)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'2022'!$B$13:$N$13</c15:sqref>
                  </c15:fullRef>
                </c:ext>
              </c:extLst>
              <c:f>('2022'!$I$13:$K$13,'2022'!$N$13)</c:f>
              <c:numCache>
                <c:formatCode>General</c:formatCode>
                <c:ptCount val="4"/>
                <c:pt idx="0" formatCode="#,##0.00\ &quot;€&quot;">
                  <c:v>610140.02</c:v>
                </c:pt>
                <c:pt idx="1" formatCode="#,##0.00\ &quot;€&quot;">
                  <c:v>102409.06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0-41E1-8DB9-EC57271D90E4}"/>
            </c:ext>
          </c:extLst>
        </c:ser>
        <c:ser>
          <c:idx val="1"/>
          <c:order val="1"/>
          <c:tx>
            <c:strRef>
              <c:f>'2022'!$A$14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2.6515154151271942E-2"/>
                  <c:y val="-6.1762034514078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E0-41E1-8DB9-EC57271D9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'2022'!$B$12:$N$12</c15:sqref>
                  </c15:fullRef>
                </c:ext>
              </c:extLst>
              <c:f>('2022'!$I$12:$K$12,'2022'!$N$12)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'2022'!$B$14:$N$14</c15:sqref>
                  </c15:fullRef>
                </c:ext>
              </c:extLst>
              <c:f>('2022'!$I$14:$K$14,'2022'!$N$14)</c:f>
              <c:numCache>
                <c:formatCode>General</c:formatCode>
                <c:ptCount val="4"/>
                <c:pt idx="0" formatCode="#,##0.00\ &quot;€&quot;">
                  <c:v>1304600.92</c:v>
                </c:pt>
                <c:pt idx="1" formatCode="#,##0.00\ &quot;€&quot;">
                  <c:v>156451.66</c:v>
                </c:pt>
                <c:pt idx="2" formatCode="#,##0.00\ &quot;€&quot;">
                  <c:v>137133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0-41E1-8DB9-EC57271D90E4}"/>
            </c:ext>
          </c:extLst>
        </c:ser>
        <c:ser>
          <c:idx val="2"/>
          <c:order val="2"/>
          <c:tx>
            <c:strRef>
              <c:f>'2022'!$A$15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4.1666670809141694E-2"/>
                  <c:y val="-2.9064486830154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E0-41E1-8DB9-EC57271D9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'2022'!$B$12:$N$12</c15:sqref>
                  </c15:fullRef>
                </c:ext>
              </c:extLst>
              <c:f>('2022'!$I$12:$K$12,'2022'!$N$12)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'2022'!$B$15:$N$15</c15:sqref>
                  </c15:fullRef>
                </c:ext>
              </c:extLst>
              <c:f>('2022'!$I$15:$K$15,'2022'!$N$15)</c:f>
              <c:numCache>
                <c:formatCode>General</c:formatCode>
                <c:ptCount val="4"/>
                <c:pt idx="0" formatCode="#,##0.00\ &quot;€&quot;">
                  <c:v>2409774.29</c:v>
                </c:pt>
                <c:pt idx="1" formatCode="#,##0.00\ &quot;€&quot;">
                  <c:v>97712.69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0-41E1-8DB9-EC57271D90E4}"/>
            </c:ext>
          </c:extLst>
        </c:ser>
        <c:ser>
          <c:idx val="3"/>
          <c:order val="3"/>
          <c:tx>
            <c:strRef>
              <c:f>'2022'!$A$16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8.8383847170906624E-3"/>
                  <c:y val="-3.4361890049847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E0-41E1-8DB9-EC57271D90E4}"/>
                </c:ext>
              </c:extLst>
            </c:dLbl>
            <c:dLbl>
              <c:idx val="3"/>
              <c:layout>
                <c:manualLayout>
                  <c:x val="-3.7878791644674267E-3"/>
                  <c:y val="7.2117688286238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E0-41E1-8DB9-EC57271D9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'2022'!$B$12:$N$12</c15:sqref>
                  </c15:fullRef>
                </c:ext>
              </c:extLst>
              <c:f>('2022'!$I$12:$K$12,'2022'!$N$12)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'2022'!$B$16:$N$16</c15:sqref>
                  </c15:fullRef>
                </c:ext>
              </c:extLst>
              <c:f>('2022'!$I$16:$K$16,'2022'!$N$16)</c:f>
              <c:numCache>
                <c:formatCode>General</c:formatCode>
                <c:ptCount val="4"/>
                <c:pt idx="0" formatCode="#,##0.00\ &quot;€&quot;">
                  <c:v>130313.54</c:v>
                </c:pt>
                <c:pt idx="3" formatCode="#,##0.00\ &quot;€&quot;">
                  <c:v>571725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E0-41E1-8DB9-EC57271D90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3676287"/>
        <c:axId val="2103680863"/>
      </c:barChart>
      <c:catAx>
        <c:axId val="21036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680863"/>
        <c:crosses val="autoZero"/>
        <c:auto val="1"/>
        <c:lblAlgn val="ctr"/>
        <c:lblOffset val="100"/>
        <c:noMultiLvlLbl val="0"/>
      </c:catAx>
      <c:valAx>
        <c:axId val="21036808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367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641204231408999"/>
          <c:y val="0.25747708756864623"/>
          <c:w val="0.10096169380435198"/>
          <c:h val="0.216868932898476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FA2-486E-96B5-A9F34DF6F7F4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FA2-486E-96B5-A9F34DF6F7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FA2-486E-96B5-A9F34DF6F7F4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FA2-486E-96B5-A9F34DF6F7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B6F-4293-B531-F22C341561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'2021'!$A$13:$A$17</c:f>
              <c:strCache>
                <c:ptCount val="5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  <c:pt idx="4">
                  <c:v>Concesión servizos</c:v>
                </c:pt>
              </c:strCache>
            </c:strRef>
          </c:cat>
          <c:val>
            <c:numRef>
              <c:f>'2021'!$B$13:$B$17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33</c:v>
                </c:pt>
                <c:pt idx="3">
                  <c:v>1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A2-486E-96B5-A9F34DF6F7F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'2021'!$J$12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D6-4918-BF7D-E189F00FD7F1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6-4918-BF7D-E189F00FD7F1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D6-4918-BF7D-E189F00FD7F1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6-4918-BF7D-E189F00FD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'2021'!$A$13:$A$17</c:f>
              <c:strCache>
                <c:ptCount val="5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  <c:pt idx="4">
                  <c:v>Concesión servizos</c:v>
                </c:pt>
              </c:strCache>
            </c:strRef>
          </c:cat>
          <c:val>
            <c:numRef>
              <c:f>'2021'!$J$13:$J$16</c:f>
              <c:numCache>
                <c:formatCode>#,##0.00\ "€"</c:formatCode>
                <c:ptCount val="4"/>
                <c:pt idx="0">
                  <c:v>1500167.16</c:v>
                </c:pt>
                <c:pt idx="1">
                  <c:v>934532.66</c:v>
                </c:pt>
                <c:pt idx="2">
                  <c:v>3067311.42</c:v>
                </c:pt>
                <c:pt idx="3">
                  <c:v>374000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D6-4918-BF7D-E189F00FD7F1}"/>
            </c:ext>
          </c:extLst>
        </c:ser>
        <c:ser>
          <c:idx val="2"/>
          <c:order val="2"/>
          <c:tx>
            <c:strRef>
              <c:f>'2021'!$K$12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D6-4918-BF7D-E189F00FD7F1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D6-4918-BF7D-E189F00FD7F1}"/>
                </c:ext>
              </c:extLst>
            </c:dLbl>
            <c:dLbl>
              <c:idx val="2"/>
              <c:layout>
                <c:manualLayout>
                  <c:x val="5.5463117027176843E-2"/>
                  <c:y val="-9.0293453724605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D6-4918-BF7D-E189F00FD7F1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D6-4918-BF7D-E189F00FD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'2021'!$A$13:$A$17</c:f>
              <c:strCache>
                <c:ptCount val="5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  <c:pt idx="4">
                  <c:v>Concesión servizos</c:v>
                </c:pt>
              </c:strCache>
            </c:strRef>
          </c:cat>
          <c:val>
            <c:numRef>
              <c:f>'2021'!$K$13:$K$16</c:f>
              <c:numCache>
                <c:formatCode>#,##0.00\ "€"</c:formatCode>
                <c:ptCount val="4"/>
                <c:pt idx="0">
                  <c:v>1475041.61</c:v>
                </c:pt>
                <c:pt idx="1">
                  <c:v>804206.64</c:v>
                </c:pt>
                <c:pt idx="2">
                  <c:v>2853637.12</c:v>
                </c:pt>
                <c:pt idx="3">
                  <c:v>255329.14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D6-4918-BF7D-E189F00FD7F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'2021'!$A$13:$A$17</c15:sqref>
                        </c15:formulaRef>
                      </c:ext>
                    </c:extLst>
                    <c:strCache>
                      <c:ptCount val="5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  <c:pt idx="4">
                        <c:v>Concesión servizos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</c:v>
                      </c:pt>
                      <c:pt idx="1">
                        <c:v>8</c:v>
                      </c:pt>
                      <c:pt idx="2">
                        <c:v>33</c:v>
                      </c:pt>
                      <c:pt idx="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6AD6-4918-BF7D-E189F00FD7F1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segundo importes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'2021'!$K$13:$K$16</c:f>
              <c:strCache>
                <c:ptCount val="4"/>
                <c:pt idx="0">
                  <c:v>1.475.041,61 €</c:v>
                </c:pt>
                <c:pt idx="1">
                  <c:v>804.206,64 €</c:v>
                </c:pt>
                <c:pt idx="2">
                  <c:v>2.853.637,12 €</c:v>
                </c:pt>
                <c:pt idx="3">
                  <c:v>255.329,14 €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DBF-49B4-B668-E6FA7D52A6B1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DBF-49B4-B668-E6FA7D52A6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DBF-49B4-B668-E6FA7D52A6B1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DBF-49B4-B668-E6FA7D52A6B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'2021'!$B$13:$B$16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33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BF-49B4-B668-E6FA7D52A6B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% diferenza importe licitado/importe adxudicado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60-4471-AD52-1022D0422381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60-4471-AD52-1022D0422381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160-4471-AD52-1022D042238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'2021'!$J$12:$L$12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 licitación-adxudicación</c:v>
                </c:pt>
              </c:strCache>
            </c:strRef>
          </c:cat>
          <c:val>
            <c:numRef>
              <c:f>'2021'!$J$18:$L$18</c:f>
              <c:numCache>
                <c:formatCode>#,##0.00\ "€"</c:formatCode>
                <c:ptCount val="3"/>
                <c:pt idx="0">
                  <c:v>8584944.2400000002</c:v>
                </c:pt>
                <c:pt idx="1">
                  <c:v>5388214.5099999998</c:v>
                </c:pt>
                <c:pt idx="2">
                  <c:v>487796.72999999963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60-4471-AD52-1022D04223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'2021'!$C$12</c:f>
              <c:strCache>
                <c:ptCount val="1"/>
                <c:pt idx="0">
                  <c:v>Procedemento 
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'2021'!$C$13:$C$16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29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5-445F-B878-F8945F1E7BAA}"/>
            </c:ext>
          </c:extLst>
        </c:ser>
        <c:ser>
          <c:idx val="2"/>
          <c:order val="2"/>
          <c:tx>
            <c:strRef>
              <c:f>'2021'!$E$12</c:f>
              <c:strCache>
                <c:ptCount val="1"/>
                <c:pt idx="0">
                  <c:v>Procedemento 
negociado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'2021'!$E$13:$E$16</c:f>
              <c:numCache>
                <c:formatCode>General</c:formatCode>
                <c:ptCount val="4"/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5-445F-B878-F8945F1E7B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717327"/>
        <c:axId val="14372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'2021'!$B$12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</c:v>
                      </c:pt>
                      <c:pt idx="1">
                        <c:v>8</c:v>
                      </c:pt>
                      <c:pt idx="2">
                        <c:v>33</c:v>
                      </c:pt>
                      <c:pt idx="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755-445F-B878-F8945F1E7BAA}"/>
                  </c:ext>
                </c:extLst>
              </c15:ser>
            </c15:filteredBarSeries>
          </c:ext>
        </c:extLst>
      </c:barChart>
      <c:catAx>
        <c:axId val="14371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720239"/>
        <c:crosses val="autoZero"/>
        <c:auto val="1"/>
        <c:lblAlgn val="ctr"/>
        <c:lblOffset val="100"/>
        <c:noMultiLvlLbl val="0"/>
      </c:catAx>
      <c:valAx>
        <c:axId val="1437202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71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Importes segundo</a:t>
            </a:r>
            <a:r>
              <a:rPr lang="es-ES" sz="1600" baseline="0"/>
              <a:t> tipo de adxudicación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517203669065543E-2"/>
          <c:y val="0.14361489554950047"/>
          <c:w val="0.94496559266186897"/>
          <c:h val="0.71442911597903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'2021'!$B$12:$H$12</c15:sqref>
                  </c15:fullRef>
                </c:ext>
              </c:extLst>
              <c:f>('2021'!$D$12,'2021'!$F$12:$H$12)</c:f>
              <c:strCache>
                <c:ptCount val="4"/>
                <c:pt idx="0">
                  <c:v>Procedemento aberto 
simplificado</c:v>
                </c:pt>
                <c:pt idx="1">
                  <c:v>Procedemento 
restrinxido</c:v>
                </c:pt>
                <c:pt idx="2">
                  <c:v>Procedementos
abertos</c:v>
                </c:pt>
                <c:pt idx="3">
                  <c:v>Procedemento 
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'2021'!$B$13:$H$13</c15:sqref>
                  </c15:fullRef>
                </c:ext>
              </c:extLst>
              <c:f>('2021'!$D$13,'2021'!$F$13:$H$13)</c:f>
              <c:numCache>
                <c:formatCode>General</c:formatCode>
                <c:ptCount val="4"/>
                <c:pt idx="2" formatCode="#,##0.00\ &quot;€&quot;">
                  <c:v>1475041.61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37-918B-CB46B41D999B}"/>
            </c:ext>
          </c:extLst>
        </c:ser>
        <c:ser>
          <c:idx val="1"/>
          <c:order val="1"/>
          <c:tx>
            <c:strRef>
              <c:f>'2021'!$A$14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'2021'!$B$12:$H$12</c15:sqref>
                  </c15:fullRef>
                </c:ext>
              </c:extLst>
              <c:f>('2021'!$D$12,'2021'!$F$12:$H$12)</c:f>
              <c:strCache>
                <c:ptCount val="4"/>
                <c:pt idx="0">
                  <c:v>Procedemento aberto 
simplificado</c:v>
                </c:pt>
                <c:pt idx="1">
                  <c:v>Procedemento 
restrinxido</c:v>
                </c:pt>
                <c:pt idx="2">
                  <c:v>Procedementos
abertos</c:v>
                </c:pt>
                <c:pt idx="3">
                  <c:v>Procedemento 
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'2021'!$B$14:$H$14</c15:sqref>
                  </c15:fullRef>
                </c:ext>
              </c:extLst>
              <c:f>('2021'!$D$14,'2021'!$F$14:$H$14)</c:f>
              <c:numCache>
                <c:formatCode>General</c:formatCode>
                <c:ptCount val="4"/>
                <c:pt idx="0">
                  <c:v>2</c:v>
                </c:pt>
                <c:pt idx="2" formatCode="#,##0.00\ &quot;€&quot;">
                  <c:v>761112.96</c:v>
                </c:pt>
                <c:pt idx="3" formatCode="#,##0.00\ &quot;€&quot;">
                  <c:v>43093.68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37-918B-CB46B41D999B}"/>
            </c:ext>
          </c:extLst>
        </c:ser>
        <c:ser>
          <c:idx val="2"/>
          <c:order val="2"/>
          <c:tx>
            <c:strRef>
              <c:f>'2021'!$A$15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'2021'!$B$12:$H$12</c15:sqref>
                  </c15:fullRef>
                </c:ext>
              </c:extLst>
              <c:f>('2021'!$D$12,'2021'!$F$12:$H$12)</c:f>
              <c:strCache>
                <c:ptCount val="4"/>
                <c:pt idx="0">
                  <c:v>Procedemento aberto 
simplificado</c:v>
                </c:pt>
                <c:pt idx="1">
                  <c:v>Procedemento 
restrinxido</c:v>
                </c:pt>
                <c:pt idx="2">
                  <c:v>Procedementos
abertos</c:v>
                </c:pt>
                <c:pt idx="3">
                  <c:v>Procedemento 
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'2021'!$B$15:$H$15</c15:sqref>
                  </c15:fullRef>
                </c:ext>
              </c:extLst>
              <c:f>('2021'!$D$15,'2021'!$F$15:$H$15)</c:f>
              <c:numCache>
                <c:formatCode>General</c:formatCode>
                <c:ptCount val="4"/>
                <c:pt idx="0">
                  <c:v>3</c:v>
                </c:pt>
                <c:pt idx="2" formatCode="#,##0.00\ &quot;€&quot;">
                  <c:v>2702388.13</c:v>
                </c:pt>
                <c:pt idx="3" formatCode="#,##0.00\ &quot;€&quot;">
                  <c:v>151248.99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05-4F37-918B-CB46B41D999B}"/>
            </c:ext>
          </c:extLst>
        </c:ser>
        <c:ser>
          <c:idx val="3"/>
          <c:order val="3"/>
          <c:tx>
            <c:strRef>
              <c:f>'2021'!$A$16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'2021'!$B$12:$H$12</c15:sqref>
                  </c15:fullRef>
                </c:ext>
              </c:extLst>
              <c:f>('2021'!$D$12,'2021'!$F$12:$H$12)</c:f>
              <c:strCache>
                <c:ptCount val="4"/>
                <c:pt idx="0">
                  <c:v>Procedemento aberto 
simplificado</c:v>
                </c:pt>
                <c:pt idx="1">
                  <c:v>Procedemento 
restrinxido</c:v>
                </c:pt>
                <c:pt idx="2">
                  <c:v>Procedementos
abertos</c:v>
                </c:pt>
                <c:pt idx="3">
                  <c:v>Procedemento 
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'2021'!$B$16:$H$16</c15:sqref>
                  </c15:fullRef>
                </c:ext>
              </c:extLst>
              <c:f>('2021'!$D$16,'2021'!$F$16:$H$16)</c:f>
              <c:numCache>
                <c:formatCode>General</c:formatCode>
                <c:ptCount val="4"/>
                <c:pt idx="2" formatCode="#,##0.00\ &quot;€&quot;">
                  <c:v>255329.14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05-4F37-918B-CB46B41D999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3676287"/>
        <c:axId val="2103680863"/>
      </c:barChart>
      <c:catAx>
        <c:axId val="21036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680863"/>
        <c:crosses val="autoZero"/>
        <c:auto val="1"/>
        <c:lblAlgn val="ctr"/>
        <c:lblOffset val="100"/>
        <c:noMultiLvlLbl val="0"/>
      </c:catAx>
      <c:valAx>
        <c:axId val="21036808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367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720-4563-ABEA-20FF2B6B664F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720-4563-ABEA-20FF2B6B66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720-4563-ABEA-20FF2B6B664F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720-4563-ABEA-20FF2B6B664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'2020'!$B$13:$B$16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20-4563-ABEA-20FF2B6B664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'2020'!$G$12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5F-4014-BE57-166975A01D5D}"/>
                </c:ext>
              </c:extLst>
            </c:dLbl>
            <c:dLbl>
              <c:idx val="1"/>
              <c:layout>
                <c:manualLayout>
                  <c:x val="-9.9833610648918464E-2"/>
                  <c:y val="-2.10684725357411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5F-4014-BE57-166975A01D5D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5F-4014-BE57-166975A01D5D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5F-4014-BE57-166975A01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'2020'!$G$13:$G$16</c:f>
              <c:numCache>
                <c:formatCode>#,##0.00\ "€"</c:formatCode>
                <c:ptCount val="4"/>
                <c:pt idx="0">
                  <c:v>2531697.38</c:v>
                </c:pt>
                <c:pt idx="1">
                  <c:v>6013964.21</c:v>
                </c:pt>
                <c:pt idx="2">
                  <c:v>7746171.9100000001</c:v>
                </c:pt>
                <c:pt idx="3">
                  <c:v>110357.2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5F-4014-BE57-166975A01D5D}"/>
            </c:ext>
          </c:extLst>
        </c:ser>
        <c:ser>
          <c:idx val="2"/>
          <c:order val="2"/>
          <c:tx>
            <c:strRef>
              <c:f>'2020'!$H$12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5F-4014-BE57-166975A01D5D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5F-4014-BE57-166975A01D5D}"/>
                </c:ext>
              </c:extLst>
            </c:dLbl>
            <c:dLbl>
              <c:idx val="2"/>
              <c:layout>
                <c:manualLayout>
                  <c:x val="5.5463117027176843E-2"/>
                  <c:y val="-9.0293453724605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5F-4014-BE57-166975A01D5D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5F-4014-BE57-166975A01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'2020'!$H$13:$H$16</c:f>
              <c:numCache>
                <c:formatCode>#,##0.00\ "€"</c:formatCode>
                <c:ptCount val="4"/>
                <c:pt idx="0">
                  <c:v>2231473.13</c:v>
                </c:pt>
                <c:pt idx="1">
                  <c:v>5157344.51</c:v>
                </c:pt>
                <c:pt idx="2">
                  <c:v>7501246.9400000004</c:v>
                </c:pt>
                <c:pt idx="3">
                  <c:v>67817.37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5F-4014-BE57-166975A01D5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'2020'!$A$13:$A$16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8</c:v>
                      </c:pt>
                      <c:pt idx="2">
                        <c:v>25</c:v>
                      </c:pt>
                      <c:pt idx="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185F-4014-BE57-166975A01D5D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segundo importes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'2020'!$H$13:$H$16</c:f>
              <c:strCache>
                <c:ptCount val="4"/>
                <c:pt idx="0">
                  <c:v>2.231.473,13 €</c:v>
                </c:pt>
                <c:pt idx="1">
                  <c:v>5.157.344,51 €</c:v>
                </c:pt>
                <c:pt idx="2">
                  <c:v>7.501.246,94 €</c:v>
                </c:pt>
                <c:pt idx="3">
                  <c:v>67.817,37 €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6DF-49D8-AF38-81E7E644CFE0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6DF-49D8-AF38-81E7E644CF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6DF-49D8-AF38-81E7E644CFE0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6DF-49D8-AF38-81E7E644CFE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'2020'!$B$13:$B$16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DF-49D8-AF38-81E7E644CFE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0F9-439E-8153-4344763F824B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0F9-439E-8153-4344763F82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0F9-439E-8153-4344763F824B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0F9-439E-8153-4344763F824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'2024'!$B$13:$B$16</c:f>
              <c:numCache>
                <c:formatCode>General</c:formatCode>
                <c:ptCount val="4"/>
                <c:pt idx="0">
                  <c:v>8</c:v>
                </c:pt>
                <c:pt idx="1">
                  <c:v>10</c:v>
                </c:pt>
                <c:pt idx="2">
                  <c:v>18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9-439E-8153-4344763F824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% diferenza importe licitado/importe adxudicado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FAA-4D55-8899-3FF644F8EFF7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FAA-4D55-8899-3FF644F8EFF7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7FAA-4D55-8899-3FF644F8EFF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'2020'!$G$12:$I$12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 licitación-adxudicación</c:v>
                </c:pt>
              </c:strCache>
            </c:strRef>
          </c:cat>
          <c:val>
            <c:numRef>
              <c:f>'2020'!$G$17:$I$17</c:f>
              <c:numCache>
                <c:formatCode>#,##0.00\ "€"</c:formatCode>
                <c:ptCount val="3"/>
                <c:pt idx="0">
                  <c:v>16402190.699999999</c:v>
                </c:pt>
                <c:pt idx="1">
                  <c:v>14957881.949999999</c:v>
                </c:pt>
                <c:pt idx="2">
                  <c:v>1444308.75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A-4D55-8899-3FF644F8EF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'2020'!$C$12</c:f>
              <c:strCache>
                <c:ptCount val="1"/>
                <c:pt idx="0">
                  <c:v>Procedemento 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'2020'!$C$13:$C$16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19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0-42DD-8DFC-B29323408A75}"/>
            </c:ext>
          </c:extLst>
        </c:ser>
        <c:ser>
          <c:idx val="2"/>
          <c:order val="2"/>
          <c:tx>
            <c:strRef>
              <c:f>'2020'!$D$12</c:f>
              <c:strCache>
                <c:ptCount val="1"/>
                <c:pt idx="0">
                  <c:v>Emerxencia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'2020'!$D$13:$D$16</c:f>
              <c:numCache>
                <c:formatCode>General</c:formatCode>
                <c:ptCount val="4"/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0-42DD-8DFC-B29323408A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717327"/>
        <c:axId val="14372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'2020'!$B$12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'2020'!$A$13:$A$16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8</c:v>
                      </c:pt>
                      <c:pt idx="2">
                        <c:v>25</c:v>
                      </c:pt>
                      <c:pt idx="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050-42DD-8DFC-B29323408A75}"/>
                  </c:ext>
                </c:extLst>
              </c15:ser>
            </c15:filteredBarSeries>
          </c:ext>
        </c:extLst>
      </c:barChart>
      <c:catAx>
        <c:axId val="14371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720239"/>
        <c:crosses val="autoZero"/>
        <c:auto val="1"/>
        <c:lblAlgn val="ctr"/>
        <c:lblOffset val="100"/>
        <c:noMultiLvlLbl val="0"/>
      </c:catAx>
      <c:valAx>
        <c:axId val="1437202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71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Importes segundo</a:t>
            </a:r>
            <a:r>
              <a:rPr lang="es-ES" sz="1600" baseline="0"/>
              <a:t> tipo de adxudicación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517203669065543E-2"/>
          <c:y val="0.14361489554950047"/>
          <c:w val="0.94496559266186897"/>
          <c:h val="0.71442911597903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'2020'!$B$12:$F$12</c15:sqref>
                  </c15:fullRef>
                </c:ext>
              </c:extLst>
              <c:f>'2020'!$E$12:$F$12</c:f>
              <c:strCache>
                <c:ptCount val="2"/>
                <c:pt idx="0">
                  <c:v>Importes procedemento aberto</c:v>
                </c:pt>
                <c:pt idx="1">
                  <c:v>Importes emerxencia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'2020'!$B$13:$F$13</c15:sqref>
                  </c15:fullRef>
                </c:ext>
              </c:extLst>
              <c:f>'2020'!$E$13:$F$13</c:f>
              <c:numCache>
                <c:formatCode>General</c:formatCode>
                <c:ptCount val="2"/>
                <c:pt idx="0" formatCode="#,##0.00\ &quot;€&quot;">
                  <c:v>2231473.13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1-486B-B82E-E0ED897A2B00}"/>
            </c:ext>
          </c:extLst>
        </c:ser>
        <c:ser>
          <c:idx val="1"/>
          <c:order val="1"/>
          <c:tx>
            <c:strRef>
              <c:f>'2020'!$A$14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'2020'!$B$12:$F$12</c15:sqref>
                  </c15:fullRef>
                </c:ext>
              </c:extLst>
              <c:f>'2020'!$E$12:$F$12</c:f>
              <c:strCache>
                <c:ptCount val="2"/>
                <c:pt idx="0">
                  <c:v>Importes procedemento aberto</c:v>
                </c:pt>
                <c:pt idx="1">
                  <c:v>Importes emerxencia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'2020'!$B$14:$F$14</c15:sqref>
                  </c15:fullRef>
                </c:ext>
              </c:extLst>
              <c:f>'2020'!$E$14:$F$14</c:f>
              <c:numCache>
                <c:formatCode>General</c:formatCode>
                <c:ptCount val="2"/>
                <c:pt idx="0" formatCode="#,##0.00\ &quot;€&quot;">
                  <c:v>5157344.51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1-486B-B82E-E0ED897A2B00}"/>
            </c:ext>
          </c:extLst>
        </c:ser>
        <c:ser>
          <c:idx val="2"/>
          <c:order val="2"/>
          <c:tx>
            <c:strRef>
              <c:f>'2020'!$A$15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'2020'!$B$12:$F$12</c15:sqref>
                  </c15:fullRef>
                </c:ext>
              </c:extLst>
              <c:f>'2020'!$E$12:$F$12</c:f>
              <c:strCache>
                <c:ptCount val="2"/>
                <c:pt idx="0">
                  <c:v>Importes procedemento aberto</c:v>
                </c:pt>
                <c:pt idx="1">
                  <c:v>Importes emerxencia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'2020'!$B$15:$F$15</c15:sqref>
                  </c15:fullRef>
                </c:ext>
              </c:extLst>
              <c:f>'2020'!$E$15:$F$15</c:f>
              <c:numCache>
                <c:formatCode>General</c:formatCode>
                <c:ptCount val="2"/>
                <c:pt idx="0" formatCode="#,##0.00\ &quot;€&quot;">
                  <c:v>6711486.54</c:v>
                </c:pt>
                <c:pt idx="1" formatCode="#,##0.00\ &quot;€&quot;">
                  <c:v>789760.4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61-486B-B82E-E0ED897A2B00}"/>
            </c:ext>
          </c:extLst>
        </c:ser>
        <c:ser>
          <c:idx val="3"/>
          <c:order val="3"/>
          <c:tx>
            <c:strRef>
              <c:f>'2020'!$A$16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'2020'!$B$12:$F$12</c15:sqref>
                  </c15:fullRef>
                </c:ext>
              </c:extLst>
              <c:f>'2020'!$E$12:$F$12</c:f>
              <c:strCache>
                <c:ptCount val="2"/>
                <c:pt idx="0">
                  <c:v>Importes procedemento aberto</c:v>
                </c:pt>
                <c:pt idx="1">
                  <c:v>Importes emerxencia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'2020'!$B$16:$F$16</c15:sqref>
                  </c15:fullRef>
                </c:ext>
              </c:extLst>
              <c:f>'2020'!$E$16:$F$16</c:f>
              <c:numCache>
                <c:formatCode>General</c:formatCode>
                <c:ptCount val="2"/>
                <c:pt idx="0" formatCode="#,##0.00\ &quot;€&quot;">
                  <c:v>67817.37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61-486B-B82E-E0ED897A2B0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3676287"/>
        <c:axId val="2103680863"/>
      </c:barChart>
      <c:catAx>
        <c:axId val="21036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680863"/>
        <c:crosses val="autoZero"/>
        <c:auto val="1"/>
        <c:lblAlgn val="ctr"/>
        <c:lblOffset val="100"/>
        <c:noMultiLvlLbl val="0"/>
      </c:catAx>
      <c:valAx>
        <c:axId val="21036808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367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Expedientes</a:t>
            </a:r>
            <a:r>
              <a:rPr lang="es-ES" baseline="0"/>
              <a:t> de contratación por tipo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5F6-4859-8C87-F238589E1137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5F6-4859-8C87-F238589E11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A44-40D8-9494-46A4808C3AE8}"/>
              </c:ext>
            </c:extLst>
          </c:dPt>
          <c:dPt>
            <c:idx val="3"/>
            <c:bubble3D val="0"/>
            <c:explosion val="14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5F6-4859-8C87-F238589E11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'2019'!$B$13:$B$16</c:f>
              <c:numCache>
                <c:formatCode>General</c:formatCode>
                <c:ptCount val="4"/>
                <c:pt idx="0">
                  <c:v>3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6-4859-8C87-F238589E113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Volumen</a:t>
            </a:r>
            <a:r>
              <a:rPr lang="es-ES" baseline="0"/>
              <a:t> global de contratación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'2019'!$G$12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AC-470B-A4C3-E7B3247E6AD5}"/>
                </c:ext>
              </c:extLst>
            </c:dLbl>
            <c:dLbl>
              <c:idx val="1"/>
              <c:layout>
                <c:manualLayout>
                  <c:x val="-9.9833610648918464E-2"/>
                  <c:y val="-2.10684725357411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AC-470B-A4C3-E7B3247E6AD5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AC-470B-A4C3-E7B3247E6AD5}"/>
                </c:ext>
              </c:extLst>
            </c:dLbl>
            <c:dLbl>
              <c:idx val="3"/>
              <c:layout>
                <c:manualLayout>
                  <c:x val="-2.2185246810870852E-2"/>
                  <c:y val="-3.61173814898420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AC-470B-A4C3-E7B3247E6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'2019'!$G$13:$G$16</c:f>
              <c:numCache>
                <c:formatCode>#,##0.00\ "€"</c:formatCode>
                <c:ptCount val="4"/>
                <c:pt idx="0">
                  <c:v>918887</c:v>
                </c:pt>
                <c:pt idx="1">
                  <c:v>4543458</c:v>
                </c:pt>
                <c:pt idx="2">
                  <c:v>4560303</c:v>
                </c:pt>
                <c:pt idx="3">
                  <c:v>352325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70B-A4C3-E7B3247E6AD5}"/>
            </c:ext>
          </c:extLst>
        </c:ser>
        <c:ser>
          <c:idx val="2"/>
          <c:order val="2"/>
          <c:tx>
            <c:strRef>
              <c:f>'2019'!$H$12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AC-470B-A4C3-E7B3247E6AD5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AC-470B-A4C3-E7B3247E6AD5}"/>
                </c:ext>
              </c:extLst>
            </c:dLbl>
            <c:dLbl>
              <c:idx val="2"/>
              <c:layout>
                <c:manualLayout>
                  <c:x val="5.5463117027176843E-2"/>
                  <c:y val="-9.0293453724605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AC-470B-A4C3-E7B3247E6AD5}"/>
                </c:ext>
              </c:extLst>
            </c:dLbl>
            <c:dLbl>
              <c:idx val="3"/>
              <c:layout>
                <c:manualLayout>
                  <c:x val="3.5496394897393237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AC-470B-A4C3-E7B3247E6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'2019'!$H$13:$H$16</c:f>
              <c:numCache>
                <c:formatCode>#,##0.00\ "€"</c:formatCode>
                <c:ptCount val="4"/>
                <c:pt idx="0">
                  <c:v>778809</c:v>
                </c:pt>
                <c:pt idx="1">
                  <c:v>4107252</c:v>
                </c:pt>
                <c:pt idx="2">
                  <c:v>4201197</c:v>
                </c:pt>
                <c:pt idx="3">
                  <c:v>230929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70B-A4C3-E7B3247E6AD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'2019'!$A$13:$A$16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Subministracións</c:v>
                      </c:pt>
                      <c:pt idx="2">
                        <c:v>Servizos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'2019'!$B$13:$B$16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19</c:v>
                      </c:pt>
                      <c:pt idx="2">
                        <c:v>10</c:v>
                      </c:pt>
                      <c:pt idx="3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8AC-470B-A4C3-E7B3247E6AD5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Diferenza entre importes de licitación 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602566678671576"/>
          <c:y val="0.22318096105373242"/>
          <c:w val="0.61673075240594921"/>
          <c:h val="0.7463620981387478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A322-400F-AA40-63F1CFB2893F}"/>
              </c:ext>
            </c:extLst>
          </c:dPt>
          <c:dPt>
            <c:idx val="1"/>
            <c:bubble3D val="0"/>
            <c:explosion val="16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322-400F-AA40-63F1CFB2893F}"/>
              </c:ext>
            </c:extLst>
          </c:dPt>
          <c:dPt>
            <c:idx val="2"/>
            <c:bubble3D val="0"/>
            <c:explosion val="9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322-400F-AA40-63F1CFB2893F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0.1049069373942470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22-400F-AA40-63F1CFB2893F}"/>
                </c:ext>
              </c:extLst>
            </c:dLbl>
            <c:dLbl>
              <c:idx val="1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22-400F-AA40-63F1CFB2893F}"/>
                </c:ext>
              </c:extLst>
            </c:dLbl>
            <c:dLbl>
              <c:idx val="2"/>
              <c:layout>
                <c:manualLayout>
                  <c:x val="-3.888888888888889E-2"/>
                  <c:y val="-4.73773265651438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22-400F-AA40-63F1CFB2893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'2019'!$U$52:$U$54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</c:v>
                </c:pt>
              </c:strCache>
            </c:strRef>
          </c:cat>
          <c:val>
            <c:numRef>
              <c:f>'2019'!$Z$52:$Z$54</c:f>
              <c:numCache>
                <c:formatCode>General</c:formatCode>
                <c:ptCount val="3"/>
                <c:pt idx="0">
                  <c:v>10374973</c:v>
                </c:pt>
                <c:pt idx="1">
                  <c:v>9144152</c:v>
                </c:pt>
                <c:pt idx="2">
                  <c:v>1230821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2-400F-AA40-63F1CFB2893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734115594374626"/>
          <c:y val="0.34408409288184605"/>
          <c:w val="0.27372842361465899"/>
          <c:h val="0.1457893242656135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'2019'!$C$12</c:f>
              <c:strCache>
                <c:ptCount val="1"/>
                <c:pt idx="0">
                  <c:v>Procedemento 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'2019'!$C$13:$C$16</c:f>
              <c:numCache>
                <c:formatCode>General</c:formatCode>
                <c:ptCount val="4"/>
                <c:pt idx="0">
                  <c:v>3</c:v>
                </c:pt>
                <c:pt idx="1">
                  <c:v>19</c:v>
                </c:pt>
                <c:pt idx="2">
                  <c:v>7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3-4EFA-A08B-EC127663FEC5}"/>
            </c:ext>
          </c:extLst>
        </c:ser>
        <c:ser>
          <c:idx val="2"/>
          <c:order val="2"/>
          <c:tx>
            <c:strRef>
              <c:f>'2019'!$D$12</c:f>
              <c:strCache>
                <c:ptCount val="1"/>
                <c:pt idx="0">
                  <c:v>Procedemento negociado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'2019'!$D$13:$D$16</c:f>
              <c:numCache>
                <c:formatCode>General</c:formatCode>
                <c:ptCount val="4"/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73-4EFA-A08B-EC127663FEC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79880895"/>
        <c:axId val="37988131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'2019'!$B$12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'2019'!$A$13:$A$16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Subministracións</c:v>
                      </c:pt>
                      <c:pt idx="2">
                        <c:v>Servizos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'2019'!$B$13:$B$16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19</c:v>
                      </c:pt>
                      <c:pt idx="2">
                        <c:v>10</c:v>
                      </c:pt>
                      <c:pt idx="3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73-4EFA-A08B-EC127663FEC5}"/>
                  </c:ext>
                </c:extLst>
              </c15:ser>
            </c15:filteredBarSeries>
          </c:ext>
        </c:extLst>
      </c:barChart>
      <c:catAx>
        <c:axId val="37988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9881311"/>
        <c:crosses val="autoZero"/>
        <c:auto val="1"/>
        <c:lblAlgn val="ctr"/>
        <c:lblOffset val="100"/>
        <c:noMultiLvlLbl val="0"/>
      </c:catAx>
      <c:valAx>
        <c:axId val="37988131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7988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Importes</a:t>
            </a:r>
            <a:r>
              <a:rPr lang="es-ES" baseline="0"/>
              <a:t> segundo tipo de procedemento de adxudicación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2030075187969926E-2"/>
                  <c:y val="-1.94187590957909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31-468A-924E-CFFA5DBD5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'2019'!$B$12:$F$12</c15:sqref>
                  </c15:fullRef>
                </c:ext>
              </c:extLst>
              <c:f>'2019'!$E$12:$F$12</c:f>
              <c:strCache>
                <c:ptCount val="2"/>
                <c:pt idx="0">
                  <c:v>Importes procedemento aberto</c:v>
                </c:pt>
                <c:pt idx="1">
                  <c:v>Importes procedemento 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'2019'!$B$13:$F$13</c15:sqref>
                  </c15:fullRef>
                </c:ext>
              </c:extLst>
              <c:f>'2019'!$E$13:$F$13</c:f>
              <c:numCache>
                <c:formatCode>General</c:formatCode>
                <c:ptCount val="2"/>
                <c:pt idx="0" formatCode="#,##0.00\ &quot;€&quot;">
                  <c:v>778809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1-468A-924E-CFFA5DBD5B5B}"/>
            </c:ext>
          </c:extLst>
        </c:ser>
        <c:ser>
          <c:idx val="1"/>
          <c:order val="1"/>
          <c:tx>
            <c:strRef>
              <c:f>'2019'!$A$14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4135338345864661E-2"/>
                  <c:y val="-6.5051190635068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31-468A-924E-CFFA5DBD5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'2019'!$B$12:$F$12</c15:sqref>
                  </c15:fullRef>
                </c:ext>
              </c:extLst>
              <c:f>'2019'!$E$12:$F$12</c:f>
              <c:strCache>
                <c:ptCount val="2"/>
                <c:pt idx="0">
                  <c:v>Importes procedemento aberto</c:v>
                </c:pt>
                <c:pt idx="1">
                  <c:v>Importes procedemento 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'2019'!$B$14:$F$14</c15:sqref>
                  </c15:fullRef>
                </c:ext>
              </c:extLst>
              <c:f>'2019'!$E$14:$F$14</c:f>
              <c:numCache>
                <c:formatCode>General</c:formatCode>
                <c:ptCount val="2"/>
                <c:pt idx="0" formatCode="#,##0.00\ &quot;€&quot;">
                  <c:v>4107252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31-468A-924E-CFFA5DBD5B5B}"/>
            </c:ext>
          </c:extLst>
        </c:ser>
        <c:ser>
          <c:idx val="2"/>
          <c:order val="2"/>
          <c:tx>
            <c:strRef>
              <c:f>'2019'!$A$15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6140350877192949E-2"/>
                  <c:y val="-1.291364003228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31-468A-924E-CFFA5DBD5B5B}"/>
                </c:ext>
              </c:extLst>
            </c:dLbl>
            <c:dLbl>
              <c:idx val="1"/>
              <c:layout>
                <c:manualLayout>
                  <c:x val="6.0150375939849628E-3"/>
                  <c:y val="-6.50511906350701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31-468A-924E-CFFA5DBD5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'2019'!$B$12:$F$12</c15:sqref>
                  </c15:fullRef>
                </c:ext>
              </c:extLst>
              <c:f>'2019'!$E$12:$F$12</c:f>
              <c:strCache>
                <c:ptCount val="2"/>
                <c:pt idx="0">
                  <c:v>Importes procedemento aberto</c:v>
                </c:pt>
                <c:pt idx="1">
                  <c:v>Importes procedemento 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'2019'!$B$15:$F$15</c15:sqref>
                  </c15:fullRef>
                </c:ext>
              </c:extLst>
              <c:f>'2019'!$E$15:$F$15</c:f>
              <c:numCache>
                <c:formatCode>General</c:formatCode>
                <c:ptCount val="2"/>
                <c:pt idx="0" formatCode="#,##0.00\ &quot;€&quot;">
                  <c:v>3679197</c:v>
                </c:pt>
                <c:pt idx="1" formatCode="#,##0.00\ &quot;€&quot;">
                  <c:v>522000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31-468A-924E-CFFA5DBD5B5B}"/>
            </c:ext>
          </c:extLst>
        </c:ser>
        <c:ser>
          <c:idx val="3"/>
          <c:order val="3"/>
          <c:tx>
            <c:strRef>
              <c:f>'2019'!$A$16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3.007518796992481E-2"/>
                  <c:y val="-3.14787770172796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31-468A-924E-CFFA5DBD5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'2019'!$B$12:$F$12</c15:sqref>
                  </c15:fullRef>
                </c:ext>
              </c:extLst>
              <c:f>'2019'!$E$12:$F$12</c:f>
              <c:strCache>
                <c:ptCount val="2"/>
                <c:pt idx="0">
                  <c:v>Importes procedemento aberto</c:v>
                </c:pt>
                <c:pt idx="1">
                  <c:v>Importes procedemento 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'2019'!$B$16:$F$16</c15:sqref>
                  </c15:fullRef>
                </c:ext>
              </c:extLst>
              <c:f>'2019'!$E$16:$F$16</c:f>
              <c:numCache>
                <c:formatCode>General</c:formatCode>
                <c:ptCount val="2"/>
                <c:pt idx="0" formatCode="#,##0.00\ &quot;€&quot;">
                  <c:v>230929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31-468A-924E-CFFA5DBD5B5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50162575"/>
        <c:axId val="250161743"/>
      </c:barChart>
      <c:catAx>
        <c:axId val="25016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0161743"/>
        <c:crosses val="autoZero"/>
        <c:auto val="1"/>
        <c:lblAlgn val="ctr"/>
        <c:lblOffset val="100"/>
        <c:noMultiLvlLbl val="0"/>
      </c:catAx>
      <c:valAx>
        <c:axId val="25016174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016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Expedientes</a:t>
            </a:r>
            <a:r>
              <a:rPr lang="es-ES" baseline="0"/>
              <a:t> de contratación segundo importes adxudicación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'2019'!$H$13:$H$16</c:f>
              <c:strCache>
                <c:ptCount val="4"/>
                <c:pt idx="0">
                  <c:v>778.809,00 €</c:v>
                </c:pt>
                <c:pt idx="1">
                  <c:v>4.107.252,00 €</c:v>
                </c:pt>
                <c:pt idx="2">
                  <c:v>4.201.197,00 €</c:v>
                </c:pt>
                <c:pt idx="3">
                  <c:v>230.929,00 €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483-4442-8DEF-5F7711C28EE1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483-4442-8DEF-5F7711C28E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483-4442-8DEF-5F7711C28EE1}"/>
              </c:ext>
            </c:extLst>
          </c:dPt>
          <c:dPt>
            <c:idx val="3"/>
            <c:bubble3D val="0"/>
            <c:explosion val="14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483-4442-8DEF-5F7711C28EE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'2019'!$B$13:$B$16</c:f>
              <c:numCache>
                <c:formatCode>General</c:formatCode>
                <c:ptCount val="4"/>
                <c:pt idx="0">
                  <c:v>3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83-4442-8DEF-5F7711C28EE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'2024'!$O$12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4B-4A34-9ED5-0EED17A62253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B-4A34-9ED5-0EED17A62253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4B-4A34-9ED5-0EED17A622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'2024'!$O$13:$O$16</c:f>
              <c:numCache>
                <c:formatCode>#,##0.00\ "€"</c:formatCode>
                <c:ptCount val="4"/>
                <c:pt idx="0">
                  <c:v>728824.28</c:v>
                </c:pt>
                <c:pt idx="1">
                  <c:v>1110118.08</c:v>
                </c:pt>
                <c:pt idx="2">
                  <c:v>5441253.9199999999</c:v>
                </c:pt>
                <c:pt idx="3">
                  <c:v>162900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4B-4A34-9ED5-0EED17A62253}"/>
            </c:ext>
          </c:extLst>
        </c:ser>
        <c:ser>
          <c:idx val="2"/>
          <c:order val="2"/>
          <c:tx>
            <c:strRef>
              <c:f>'2024'!$P$12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4B-4A34-9ED5-0EED17A62253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4B-4A34-9ED5-0EED17A62253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4B-4A34-9ED5-0EED17A62253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4B-4A34-9ED5-0EED17A622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'2024'!$P$13:$P$16</c:f>
              <c:numCache>
                <c:formatCode>#,##0.00\ "€"</c:formatCode>
                <c:ptCount val="4"/>
                <c:pt idx="0">
                  <c:v>555834.57999999996</c:v>
                </c:pt>
                <c:pt idx="1">
                  <c:v>1109866.8</c:v>
                </c:pt>
                <c:pt idx="2">
                  <c:v>5232733.82</c:v>
                </c:pt>
                <c:pt idx="3">
                  <c:v>136194.79999999999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4B-4A34-9ED5-0EED17A622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'2024'!$A$13:$A$16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18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734B-4A34-9ED5-0EED17A62253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segundo importes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'2024'!$P$13:$P$16</c:f>
              <c:strCache>
                <c:ptCount val="4"/>
                <c:pt idx="0">
                  <c:v>555.834,58 €</c:v>
                </c:pt>
                <c:pt idx="1">
                  <c:v>1.109.866,80 €</c:v>
                </c:pt>
                <c:pt idx="2">
                  <c:v>5.232.733,82 €</c:v>
                </c:pt>
                <c:pt idx="3">
                  <c:v>136.194,80 €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498-4D1D-BFBA-843F1322E12E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498-4D1D-BFBA-843F1322E1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498-4D1D-BFBA-843F1322E12E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498-4D1D-BFBA-843F1322E12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'2024'!$B$13:$B$16</c:f>
              <c:numCache>
                <c:formatCode>General</c:formatCode>
                <c:ptCount val="4"/>
                <c:pt idx="0">
                  <c:v>8</c:v>
                </c:pt>
                <c:pt idx="1">
                  <c:v>10</c:v>
                </c:pt>
                <c:pt idx="2">
                  <c:v>18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98-4D1D-BFBA-843F1322E12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% diferenza importe licitado/importe adxudicado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440-411A-B39E-736BA32F9DA0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440-411A-B39E-736BA32F9DA0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440-411A-B39E-736BA32F9DA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'2024'!$O$12:$Q$12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 licitación-adxudicación</c:v>
                </c:pt>
              </c:strCache>
            </c:strRef>
          </c:cat>
          <c:val>
            <c:numRef>
              <c:f>'2024'!$O$17:$Q$17</c:f>
              <c:numCache>
                <c:formatCode>#,##0.00\ "€"</c:formatCode>
                <c:ptCount val="3"/>
                <c:pt idx="0">
                  <c:v>7443096.2800000003</c:v>
                </c:pt>
                <c:pt idx="1">
                  <c:v>7034630</c:v>
                </c:pt>
                <c:pt idx="2">
                  <c:v>408466.27999999974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40-411A-B39E-736BA32F9DA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'2024'!$C$12</c:f>
              <c:strCache>
                <c:ptCount val="1"/>
                <c:pt idx="0">
                  <c:v>Procedemento 
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'2024'!$C$13:$C$16</c:f>
              <c:numCache>
                <c:formatCode>General</c:formatCode>
                <c:ptCount val="4"/>
                <c:pt idx="0">
                  <c:v>8</c:v>
                </c:pt>
                <c:pt idx="1">
                  <c:v>1</c:v>
                </c:pt>
                <c:pt idx="2">
                  <c:v>16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1-4CF3-9E95-7F12698A8888}"/>
            </c:ext>
          </c:extLst>
        </c:ser>
        <c:ser>
          <c:idx val="2"/>
          <c:order val="2"/>
          <c:tx>
            <c:strRef>
              <c:f>'2024'!$D$12</c:f>
              <c:strCache>
                <c:ptCount val="1"/>
                <c:pt idx="0">
                  <c:v>Procedemento aberto 
simplificado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9.1220068415051453E-3"/>
                  <c:y val="-2.9891058138281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1-4CF3-9E95-7F12698A8888}"/>
                </c:ext>
              </c:extLst>
            </c:dLbl>
            <c:dLbl>
              <c:idx val="1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1-4CF3-9E95-7F12698A8888}"/>
                </c:ext>
              </c:extLst>
            </c:dLbl>
            <c:dLbl>
              <c:idx val="2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1-4CF3-9E95-7F12698A88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'2024'!$D$13:$D$16</c:f>
              <c:numCache>
                <c:formatCode>General</c:formatCode>
                <c:ptCount val="4"/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D1-4CF3-9E95-7F12698A8888}"/>
            </c:ext>
          </c:extLst>
        </c:ser>
        <c:ser>
          <c:idx val="3"/>
          <c:order val="3"/>
          <c:tx>
            <c:strRef>
              <c:f>'2024'!$E$12</c:f>
              <c:strCache>
                <c:ptCount val="1"/>
                <c:pt idx="0">
                  <c:v>Procedemento 
negociado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5.5744953394295065E-17"/>
                  <c:y val="7.96979829576084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1-4CF3-9E95-7F12698A88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'2024'!$E$13:$E$16</c:f>
              <c:numCache>
                <c:formatCode>General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D1-4CF3-9E95-7F12698A8888}"/>
            </c:ext>
          </c:extLst>
        </c:ser>
        <c:ser>
          <c:idx val="5"/>
          <c:order val="5"/>
          <c:tx>
            <c:strRef>
              <c:f>'2024'!$G$12</c:f>
              <c:strCache>
                <c:ptCount val="1"/>
                <c:pt idx="0">
                  <c:v>Acordo marco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7.25128537015064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1-4CF3-9E95-7F12698A88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'2024'!$G$13:$G$16</c:f>
              <c:numCache>
                <c:formatCode>General</c:formatCode>
                <c:ptCount val="4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D1-4CF3-9E95-7F12698A8888}"/>
            </c:ext>
          </c:extLst>
        </c:ser>
        <c:ser>
          <c:idx val="6"/>
          <c:order val="6"/>
          <c:tx>
            <c:strRef>
              <c:f>'2024'!$H$12</c:f>
              <c:strCache>
                <c:ptCount val="1"/>
                <c:pt idx="0">
                  <c:v>Concurso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'2024'!$H$13:$H$16</c:f>
              <c:numCache>
                <c:formatCode>General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D1-4CF3-9E95-7F12698A88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717327"/>
        <c:axId val="14372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0"/>
                        <c:y val="7.2512853701505817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97D1-4CF3-9E95-7F12698A8888}"/>
                      </c:ext>
                    </c:extLst>
                  </c:dLbl>
                  <c:dLbl>
                    <c:idx val="2"/>
                    <c:layout>
                      <c:manualLayout>
                        <c:x val="7.6016723679209423E-3"/>
                        <c:y val="-1.8319490885557115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97D1-4CF3-9E95-7F12698A8888}"/>
                      </c:ext>
                    </c:extLst>
                  </c:dLbl>
                  <c:dLbl>
                    <c:idx val="3"/>
                    <c:layout>
                      <c:manualLayout>
                        <c:x val="-1.5203344735841885E-3"/>
                        <c:y val="7.2512853701506494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97D1-4CF3-9E95-7F12698A888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'2024'!$A$13:$A$16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18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97D1-4CF3-9E95-7F12698A888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'2024'!$F$12</c15:sqref>
                        </c15:formulaRef>
                      </c:ext>
                    </c:extLst>
                    <c:strCache>
                      <c:ptCount val="1"/>
                      <c:pt idx="0">
                        <c:v>Procedemento 
restrinxido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'2024'!$F$13:$F$16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7D1-4CF3-9E95-7F12698A8888}"/>
                  </c:ext>
                </c:extLst>
              </c15:ser>
            </c15:filteredBarSeries>
          </c:ext>
        </c:extLst>
      </c:barChart>
      <c:catAx>
        <c:axId val="14371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720239"/>
        <c:crosses val="autoZero"/>
        <c:auto val="1"/>
        <c:lblAlgn val="ctr"/>
        <c:lblOffset val="100"/>
        <c:noMultiLvlLbl val="0"/>
      </c:catAx>
      <c:valAx>
        <c:axId val="1437202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71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Importes segundo</a:t>
            </a:r>
            <a:r>
              <a:rPr lang="es-ES" sz="1600" baseline="0"/>
              <a:t> tipo de adxudicación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8779828678500426E-2"/>
          <c:y val="0.13718922627474275"/>
          <c:w val="0.94496559266186897"/>
          <c:h val="0.71442911597903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3.7878791644674267E-3"/>
                  <c:y val="-4.35967302452317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D8-48DB-B418-D40D6A3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'2024'!$B$12:$N$12</c15:sqref>
                  </c15:fullRef>
                </c:ext>
              </c:extLst>
              <c:f>('2024'!$I$12:$K$12,'2024'!$N$12)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'2024'!$B$13:$N$13</c15:sqref>
                  </c15:fullRef>
                </c:ext>
              </c:extLst>
              <c:f>('2024'!$I$13:$K$13,'2024'!$N$13)</c:f>
              <c:numCache>
                <c:formatCode>General</c:formatCode>
                <c:ptCount val="4"/>
                <c:pt idx="0" formatCode="#,##0.00\ &quot;€&quot;">
                  <c:v>728824.28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8-48DB-B418-D40D6A3EA325}"/>
            </c:ext>
          </c:extLst>
        </c:ser>
        <c:ser>
          <c:idx val="1"/>
          <c:order val="1"/>
          <c:tx>
            <c:strRef>
              <c:f>'2024'!$A$14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2.6515154151271942E-2"/>
                  <c:y val="-6.1762034514078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D8-48DB-B418-D40D6A3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'2024'!$B$12:$N$12</c15:sqref>
                  </c15:fullRef>
                </c:ext>
              </c:extLst>
              <c:f>('2024'!$I$12:$K$12,'2024'!$N$12)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'2024'!$B$14:$N$14</c15:sqref>
                  </c15:fullRef>
                </c:ext>
              </c:extLst>
              <c:f>('2024'!$I$14:$K$14,'2024'!$N$14)</c:f>
              <c:numCache>
                <c:formatCode>General</c:formatCode>
                <c:ptCount val="4"/>
                <c:pt idx="0" formatCode="#,##0.00\ &quot;€&quot;">
                  <c:v>520300</c:v>
                </c:pt>
                <c:pt idx="1" formatCode="#,##0.00\ &quot;€&quot;">
                  <c:v>77057.64</c:v>
                </c:pt>
                <c:pt idx="2" formatCode="#,##0.00\ &quot;€&quot;">
                  <c:v>222360.44</c:v>
                </c:pt>
                <c:pt idx="3" formatCode="#,##0.00\ &quot;€&quot;">
                  <c:v>290400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D8-48DB-B418-D40D6A3EA325}"/>
            </c:ext>
          </c:extLst>
        </c:ser>
        <c:ser>
          <c:idx val="2"/>
          <c:order val="2"/>
          <c:tx>
            <c:strRef>
              <c:f>'2024'!$A$15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4.1666670809141694E-2"/>
                  <c:y val="-2.9064486830154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D8-48DB-B418-D40D6A3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'2024'!$B$12:$N$12</c15:sqref>
                  </c15:fullRef>
                </c:ext>
              </c:extLst>
              <c:f>('2024'!$I$12:$K$12,'2024'!$N$12)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'2024'!$B$15:$N$15</c15:sqref>
                  </c15:fullRef>
                </c:ext>
              </c:extLst>
              <c:f>('2024'!$I$15:$K$15,'2024'!$N$15)</c:f>
              <c:numCache>
                <c:formatCode>General</c:formatCode>
                <c:ptCount val="4"/>
                <c:pt idx="0" formatCode="#,##0.00\ &quot;€&quot;">
                  <c:v>5335678.57</c:v>
                </c:pt>
                <c:pt idx="1" formatCode="#,##0.00\ &quot;€&quot;">
                  <c:v>105575.35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D8-48DB-B418-D40D6A3EA325}"/>
            </c:ext>
          </c:extLst>
        </c:ser>
        <c:ser>
          <c:idx val="3"/>
          <c:order val="3"/>
          <c:tx>
            <c:strRef>
              <c:f>'2024'!$A$16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8.8383847170906624E-3"/>
                  <c:y val="-3.4361890049847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D8-48DB-B418-D40D6A3EA325}"/>
                </c:ext>
              </c:extLst>
            </c:dLbl>
            <c:dLbl>
              <c:idx val="3"/>
              <c:layout>
                <c:manualLayout>
                  <c:x val="-3.7878791644674267E-3"/>
                  <c:y val="7.2117688286238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D8-48DB-B418-D40D6A3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'2024'!$B$12:$N$12</c15:sqref>
                  </c15:fullRef>
                </c:ext>
              </c:extLst>
              <c:f>('2024'!$I$12:$K$12,'2024'!$N$12)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'2024'!$B$16:$N$16</c15:sqref>
                  </c15:fullRef>
                </c:ext>
              </c:extLst>
              <c:f>('2024'!$I$16:$K$16,'2024'!$N$16)</c:f>
              <c:numCache>
                <c:formatCode>General</c:formatCode>
                <c:ptCount val="4"/>
                <c:pt idx="0" formatCode="#,##0.00\ &quot;€&quot;">
                  <c:v>162900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D8-48DB-B418-D40D6A3EA32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3676287"/>
        <c:axId val="2103680863"/>
      </c:barChart>
      <c:catAx>
        <c:axId val="21036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680863"/>
        <c:crosses val="autoZero"/>
        <c:auto val="1"/>
        <c:lblAlgn val="ctr"/>
        <c:lblOffset val="100"/>
        <c:noMultiLvlLbl val="0"/>
      </c:catAx>
      <c:valAx>
        <c:axId val="21036808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367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641204231408999"/>
          <c:y val="0.25747708756864623"/>
          <c:w val="0.10096169380435198"/>
          <c:h val="0.216868932898476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BA9-4636-8843-356A914A5C1D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BA9-4636-8843-356A914A5C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BA9-4636-8843-356A914A5C1D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BA9-4636-8843-356A914A5C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'2023'!$B$13:$B$16</c:f>
              <c:numCache>
                <c:formatCode>General</c:formatCode>
                <c:ptCount val="4"/>
                <c:pt idx="0">
                  <c:v>3</c:v>
                </c:pt>
                <c:pt idx="1">
                  <c:v>10</c:v>
                </c:pt>
                <c:pt idx="2">
                  <c:v>10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A9-4636-8843-356A914A5C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5.png"/><Relationship Id="rId7" Type="http://schemas.openxmlformats.org/officeDocument/2006/relationships/image" Target="../media/image1.jpe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image" Target="../media/image1.jpeg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image" Target="../media/image1.jpeg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image" Target="../media/image1.jpe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image" Target="../media/image1.jpeg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image" Target="../media/image1.jpeg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1.jpe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209550</xdr:rowOff>
    </xdr:from>
    <xdr:to>
      <xdr:col>1</xdr:col>
      <xdr:colOff>314325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3E8CE51-FF44-4E2F-B6AD-A5BEC7E0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0"/>
          <a:ext cx="962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10</xdr:row>
      <xdr:rowOff>161925</xdr:rowOff>
    </xdr:from>
    <xdr:to>
      <xdr:col>5</xdr:col>
      <xdr:colOff>628650</xdr:colOff>
      <xdr:row>24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61B739D-99EA-4D5D-A6F5-17488FA19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19051</xdr:colOff>
      <xdr:row>10</xdr:row>
      <xdr:rowOff>161925</xdr:rowOff>
    </xdr:from>
    <xdr:to>
      <xdr:col>13</xdr:col>
      <xdr:colOff>28576</xdr:colOff>
      <xdr:row>24</xdr:row>
      <xdr:rowOff>76199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5795462-772D-47A1-90B8-17AAF7B16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7</xdr:row>
      <xdr:rowOff>66675</xdr:rowOff>
    </xdr:from>
    <xdr:to>
      <xdr:col>4</xdr:col>
      <xdr:colOff>76199</xdr:colOff>
      <xdr:row>27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972175"/>
          <a:ext cx="5734049" cy="375285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7</xdr:row>
      <xdr:rowOff>76200</xdr:rowOff>
    </xdr:from>
    <xdr:to>
      <xdr:col>8</xdr:col>
      <xdr:colOff>9525</xdr:colOff>
      <xdr:row>26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5" y="5981700"/>
          <a:ext cx="6334125" cy="372427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27</xdr:row>
      <xdr:rowOff>142875</xdr:rowOff>
    </xdr:from>
    <xdr:to>
      <xdr:col>4</xdr:col>
      <xdr:colOff>85724</xdr:colOff>
      <xdr:row>47</xdr:row>
      <xdr:rowOff>173688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" y="9858375"/>
          <a:ext cx="5762625" cy="3840813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27</xdr:row>
      <xdr:rowOff>133350</xdr:rowOff>
    </xdr:from>
    <xdr:to>
      <xdr:col>8</xdr:col>
      <xdr:colOff>0</xdr:colOff>
      <xdr:row>47</xdr:row>
      <xdr:rowOff>180975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95975" y="9848850"/>
          <a:ext cx="6324600" cy="3857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1619250</xdr:colOff>
      <xdr:row>48</xdr:row>
      <xdr:rowOff>123825</xdr:rowOff>
    </xdr:from>
    <xdr:to>
      <xdr:col>7</xdr:col>
      <xdr:colOff>738006</xdr:colOff>
      <xdr:row>68</xdr:row>
      <xdr:rowOff>8321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13839825"/>
          <a:ext cx="8900931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180975</xdr:rowOff>
    </xdr:from>
    <xdr:to>
      <xdr:col>4</xdr:col>
      <xdr:colOff>266700</xdr:colOff>
      <xdr:row>88</xdr:row>
      <xdr:rowOff>47182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725" y="17706975"/>
          <a:ext cx="5934075" cy="3676207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371476</xdr:colOff>
      <xdr:row>68</xdr:row>
      <xdr:rowOff>180975</xdr:rowOff>
    </xdr:from>
    <xdr:to>
      <xdr:col>8</xdr:col>
      <xdr:colOff>1</xdr:colOff>
      <xdr:row>88</xdr:row>
      <xdr:rowOff>47625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24576" y="17706975"/>
          <a:ext cx="6096000" cy="367665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238125</xdr:rowOff>
    </xdr:from>
    <xdr:to>
      <xdr:col>1</xdr:col>
      <xdr:colOff>695325</xdr:colOff>
      <xdr:row>0</xdr:row>
      <xdr:rowOff>628650</xdr:rowOff>
    </xdr:to>
    <xdr:pic>
      <xdr:nvPicPr>
        <xdr:cNvPr id="19" name="_x0037__x0020_Imagen" descr="Descripción: logotipo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8125"/>
          <a:ext cx="3019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7</xdr:row>
      <xdr:rowOff>53181</xdr:rowOff>
    </xdr:from>
    <xdr:to>
      <xdr:col>4</xdr:col>
      <xdr:colOff>200024</xdr:colOff>
      <xdr:row>24</xdr:row>
      <xdr:rowOff>74074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4" y="6101556"/>
          <a:ext cx="5534025" cy="3259393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7</xdr:row>
      <xdr:rowOff>66675</xdr:rowOff>
    </xdr:from>
    <xdr:to>
      <xdr:col>8</xdr:col>
      <xdr:colOff>19050</xdr:colOff>
      <xdr:row>24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1675" y="6115050"/>
          <a:ext cx="6162675" cy="32670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25</xdr:row>
      <xdr:rowOff>66674</xdr:rowOff>
    </xdr:from>
    <xdr:to>
      <xdr:col>4</xdr:col>
      <xdr:colOff>219075</xdr:colOff>
      <xdr:row>44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9544049"/>
          <a:ext cx="5572125" cy="37338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76199</xdr:rowOff>
    </xdr:from>
    <xdr:to>
      <xdr:col>4</xdr:col>
      <xdr:colOff>638175</xdr:colOff>
      <xdr:row>87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935574"/>
          <a:ext cx="6076950" cy="3419476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752474</xdr:colOff>
      <xdr:row>69</xdr:row>
      <xdr:rowOff>76200</xdr:rowOff>
    </xdr:from>
    <xdr:to>
      <xdr:col>8</xdr:col>
      <xdr:colOff>28574</xdr:colOff>
      <xdr:row>87</xdr:row>
      <xdr:rowOff>57910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49" y="17935575"/>
          <a:ext cx="5762625" cy="3410710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847726</xdr:colOff>
      <xdr:row>47</xdr:row>
      <xdr:rowOff>2552</xdr:rowOff>
    </xdr:from>
    <xdr:to>
      <xdr:col>6</xdr:col>
      <xdr:colOff>1704975</xdr:colOff>
      <xdr:row>68</xdr:row>
      <xdr:rowOff>161639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14651" y="13670927"/>
          <a:ext cx="6324599" cy="415958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0</xdr:row>
      <xdr:rowOff>180975</xdr:rowOff>
    </xdr:from>
    <xdr:to>
      <xdr:col>1</xdr:col>
      <xdr:colOff>790575</xdr:colOff>
      <xdr:row>0</xdr:row>
      <xdr:rowOff>571500</xdr:rowOff>
    </xdr:to>
    <xdr:pic>
      <xdr:nvPicPr>
        <xdr:cNvPr id="8" name="_x0037__x0020_Imagen" descr="Descripción: logotipo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0975"/>
          <a:ext cx="2790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25</xdr:row>
      <xdr:rowOff>66675</xdr:rowOff>
    </xdr:from>
    <xdr:to>
      <xdr:col>8</xdr:col>
      <xdr:colOff>16753</xdr:colOff>
      <xdr:row>44</xdr:row>
      <xdr:rowOff>183705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62625" y="9544050"/>
          <a:ext cx="6179428" cy="3736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190501</xdr:rowOff>
    </xdr:from>
    <xdr:to>
      <xdr:col>2</xdr:col>
      <xdr:colOff>581025</xdr:colOff>
      <xdr:row>0</xdr:row>
      <xdr:rowOff>742950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1E460D0-6983-40CE-9550-14C7C3B80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3076575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45</xdr:row>
      <xdr:rowOff>19050</xdr:rowOff>
    </xdr:from>
    <xdr:to>
      <xdr:col>8</xdr:col>
      <xdr:colOff>638175</xdr:colOff>
      <xdr:row>67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BA9351-6171-4099-AAA0-E97512ABB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981074</xdr:colOff>
      <xdr:row>18</xdr:row>
      <xdr:rowOff>180975</xdr:rowOff>
    </xdr:from>
    <xdr:to>
      <xdr:col>8</xdr:col>
      <xdr:colOff>657225</xdr:colOff>
      <xdr:row>42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673A7A-C09C-4DA0-B3B2-4AFEBCD4E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1647825</xdr:colOff>
      <xdr:row>45</xdr:row>
      <xdr:rowOff>180975</xdr:rowOff>
    </xdr:from>
    <xdr:to>
      <xdr:col>16</xdr:col>
      <xdr:colOff>2038350</xdr:colOff>
      <xdr:row>67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5A31B8-06D0-4E91-BAE4-47A337D85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1609724</xdr:colOff>
      <xdr:row>18</xdr:row>
      <xdr:rowOff>180974</xdr:rowOff>
    </xdr:from>
    <xdr:to>
      <xdr:col>16</xdr:col>
      <xdr:colOff>2038350</xdr:colOff>
      <xdr:row>41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AA0669A-C547-4F68-B731-86F8683DA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66674</xdr:colOff>
      <xdr:row>72</xdr:row>
      <xdr:rowOff>38100</xdr:rowOff>
    </xdr:from>
    <xdr:to>
      <xdr:col>8</xdr:col>
      <xdr:colOff>1876424</xdr:colOff>
      <xdr:row>90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2582849-AD1E-42B6-B453-F1FDB6010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</xdr:colOff>
      <xdr:row>72</xdr:row>
      <xdr:rowOff>28574</xdr:rowOff>
    </xdr:from>
    <xdr:to>
      <xdr:col>17</xdr:col>
      <xdr:colOff>28575</xdr:colOff>
      <xdr:row>92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309A6A1-31D6-48D3-B7D9-CBC76F4CE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190501</xdr:rowOff>
    </xdr:from>
    <xdr:to>
      <xdr:col>2</xdr:col>
      <xdr:colOff>581025</xdr:colOff>
      <xdr:row>0</xdr:row>
      <xdr:rowOff>742950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7CA6D84-B1DD-453F-9650-D15AB37E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3076575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45</xdr:row>
      <xdr:rowOff>19050</xdr:rowOff>
    </xdr:from>
    <xdr:to>
      <xdr:col>8</xdr:col>
      <xdr:colOff>638175</xdr:colOff>
      <xdr:row>67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BE37FC-7F2B-44A2-8C9E-9AC041B4A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981074</xdr:colOff>
      <xdr:row>18</xdr:row>
      <xdr:rowOff>180975</xdr:rowOff>
    </xdr:from>
    <xdr:to>
      <xdr:col>8</xdr:col>
      <xdr:colOff>657225</xdr:colOff>
      <xdr:row>42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035B11-A361-492E-BDDA-EE532E575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1647825</xdr:colOff>
      <xdr:row>45</xdr:row>
      <xdr:rowOff>180975</xdr:rowOff>
    </xdr:from>
    <xdr:to>
      <xdr:col>16</xdr:col>
      <xdr:colOff>2038350</xdr:colOff>
      <xdr:row>67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DFFC13C-729D-416A-8923-48BA29103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1609724</xdr:colOff>
      <xdr:row>18</xdr:row>
      <xdr:rowOff>180974</xdr:rowOff>
    </xdr:from>
    <xdr:to>
      <xdr:col>16</xdr:col>
      <xdr:colOff>2038350</xdr:colOff>
      <xdr:row>41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C3C8823-97DF-4665-ACB1-4FD58041B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66674</xdr:colOff>
      <xdr:row>72</xdr:row>
      <xdr:rowOff>38100</xdr:rowOff>
    </xdr:from>
    <xdr:to>
      <xdr:col>8</xdr:col>
      <xdr:colOff>1876424</xdr:colOff>
      <xdr:row>90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67ACB6F-264C-4F29-8EDC-B2BA3F376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</xdr:colOff>
      <xdr:row>72</xdr:row>
      <xdr:rowOff>28574</xdr:rowOff>
    </xdr:from>
    <xdr:to>
      <xdr:col>17</xdr:col>
      <xdr:colOff>28575</xdr:colOff>
      <xdr:row>92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6F06010-624B-49E0-8469-84238F17A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190501</xdr:rowOff>
    </xdr:from>
    <xdr:to>
      <xdr:col>2</xdr:col>
      <xdr:colOff>581025</xdr:colOff>
      <xdr:row>0</xdr:row>
      <xdr:rowOff>742950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A7D7AB9-91DA-4948-AB18-C2AB0C7B3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3076575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45</xdr:row>
      <xdr:rowOff>19050</xdr:rowOff>
    </xdr:from>
    <xdr:to>
      <xdr:col>8</xdr:col>
      <xdr:colOff>638175</xdr:colOff>
      <xdr:row>67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3FD7B9-CBDE-4438-89BC-167527245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981074</xdr:colOff>
      <xdr:row>18</xdr:row>
      <xdr:rowOff>180975</xdr:rowOff>
    </xdr:from>
    <xdr:to>
      <xdr:col>8</xdr:col>
      <xdr:colOff>657225</xdr:colOff>
      <xdr:row>42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B0B9E6-2CC1-441F-BEEF-AEEE23B0A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1647825</xdr:colOff>
      <xdr:row>45</xdr:row>
      <xdr:rowOff>180975</xdr:rowOff>
    </xdr:from>
    <xdr:to>
      <xdr:col>16</xdr:col>
      <xdr:colOff>2038350</xdr:colOff>
      <xdr:row>67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6C29692-A80A-4CB9-BDFF-B954D512F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1609724</xdr:colOff>
      <xdr:row>18</xdr:row>
      <xdr:rowOff>180974</xdr:rowOff>
    </xdr:from>
    <xdr:to>
      <xdr:col>16</xdr:col>
      <xdr:colOff>2038350</xdr:colOff>
      <xdr:row>41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C40549E-E82B-42F8-BDDC-AE7C4E45B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66674</xdr:colOff>
      <xdr:row>72</xdr:row>
      <xdr:rowOff>38100</xdr:rowOff>
    </xdr:from>
    <xdr:to>
      <xdr:col>8</xdr:col>
      <xdr:colOff>1876424</xdr:colOff>
      <xdr:row>90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8521244-718D-458F-AFC1-BD6E75824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</xdr:colOff>
      <xdr:row>72</xdr:row>
      <xdr:rowOff>28574</xdr:rowOff>
    </xdr:from>
    <xdr:to>
      <xdr:col>17</xdr:col>
      <xdr:colOff>28575</xdr:colOff>
      <xdr:row>92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9B35A77-FA0E-4DBD-B31F-DFAE34980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190501</xdr:rowOff>
    </xdr:from>
    <xdr:to>
      <xdr:col>2</xdr:col>
      <xdr:colOff>581025</xdr:colOff>
      <xdr:row>0</xdr:row>
      <xdr:rowOff>742950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A7777E1-89A1-4871-81B1-32CD1C0A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3076575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46</xdr:row>
      <xdr:rowOff>19050</xdr:rowOff>
    </xdr:from>
    <xdr:to>
      <xdr:col>6</xdr:col>
      <xdr:colOff>638175</xdr:colOff>
      <xdr:row>68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99112D-5F36-4D83-9419-760E65069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981074</xdr:colOff>
      <xdr:row>19</xdr:row>
      <xdr:rowOff>180975</xdr:rowOff>
    </xdr:from>
    <xdr:to>
      <xdr:col>6</xdr:col>
      <xdr:colOff>657225</xdr:colOff>
      <xdr:row>43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FE1C64-CB09-49A4-92B6-E58B33B3F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1647825</xdr:colOff>
      <xdr:row>46</xdr:row>
      <xdr:rowOff>180975</xdr:rowOff>
    </xdr:from>
    <xdr:to>
      <xdr:col>11</xdr:col>
      <xdr:colOff>2038350</xdr:colOff>
      <xdr:row>68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73CF36-0D1E-44FC-8234-AC0577926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1609724</xdr:colOff>
      <xdr:row>19</xdr:row>
      <xdr:rowOff>180974</xdr:rowOff>
    </xdr:from>
    <xdr:to>
      <xdr:col>11</xdr:col>
      <xdr:colOff>2038350</xdr:colOff>
      <xdr:row>42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C55DFA-DED2-4665-8548-5CB63D06D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66674</xdr:colOff>
      <xdr:row>73</xdr:row>
      <xdr:rowOff>38100</xdr:rowOff>
    </xdr:from>
    <xdr:to>
      <xdr:col>6</xdr:col>
      <xdr:colOff>1876424</xdr:colOff>
      <xdr:row>91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32B6F25-A072-46FD-8E61-F7E35110D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1533526</xdr:colOff>
      <xdr:row>73</xdr:row>
      <xdr:rowOff>28574</xdr:rowOff>
    </xdr:from>
    <xdr:to>
      <xdr:col>12</xdr:col>
      <xdr:colOff>28575</xdr:colOff>
      <xdr:row>91</xdr:row>
      <xdr:rowOff>95249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A810C04-55ED-4200-8A50-8647CF7DA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190501</xdr:rowOff>
    </xdr:from>
    <xdr:to>
      <xdr:col>2</xdr:col>
      <xdr:colOff>581025</xdr:colOff>
      <xdr:row>0</xdr:row>
      <xdr:rowOff>742950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3076575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1447800</xdr:colOff>
      <xdr:row>46</xdr:row>
      <xdr:rowOff>0</xdr:rowOff>
    </xdr:from>
    <xdr:to>
      <xdr:col>4</xdr:col>
      <xdr:colOff>1914525</xdr:colOff>
      <xdr:row>68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9526</xdr:colOff>
      <xdr:row>18</xdr:row>
      <xdr:rowOff>180975</xdr:rowOff>
    </xdr:from>
    <xdr:to>
      <xdr:col>5</xdr:col>
      <xdr:colOff>0</xdr:colOff>
      <xdr:row>42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1647825</xdr:colOff>
      <xdr:row>45</xdr:row>
      <xdr:rowOff>180975</xdr:rowOff>
    </xdr:from>
    <xdr:to>
      <xdr:col>8</xdr:col>
      <xdr:colOff>2038350</xdr:colOff>
      <xdr:row>67</xdr:row>
      <xdr:rowOff>152399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1609724</xdr:colOff>
      <xdr:row>18</xdr:row>
      <xdr:rowOff>180974</xdr:rowOff>
    </xdr:from>
    <xdr:to>
      <xdr:col>8</xdr:col>
      <xdr:colOff>2038350</xdr:colOff>
      <xdr:row>41</xdr:row>
      <xdr:rowOff>180975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66674</xdr:colOff>
      <xdr:row>72</xdr:row>
      <xdr:rowOff>38100</xdr:rowOff>
    </xdr:from>
    <xdr:to>
      <xdr:col>4</xdr:col>
      <xdr:colOff>1876424</xdr:colOff>
      <xdr:row>90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1533526</xdr:colOff>
      <xdr:row>72</xdr:row>
      <xdr:rowOff>28574</xdr:rowOff>
    </xdr:from>
    <xdr:to>
      <xdr:col>9</xdr:col>
      <xdr:colOff>28575</xdr:colOff>
      <xdr:row>90</xdr:row>
      <xdr:rowOff>95249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304801</xdr:rowOff>
    </xdr:from>
    <xdr:to>
      <xdr:col>2</xdr:col>
      <xdr:colOff>657225</xdr:colOff>
      <xdr:row>0</xdr:row>
      <xdr:rowOff>723900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04801"/>
          <a:ext cx="307657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1447800</xdr:colOff>
      <xdr:row>46</xdr:row>
      <xdr:rowOff>0</xdr:rowOff>
    </xdr:from>
    <xdr:to>
      <xdr:col>4</xdr:col>
      <xdr:colOff>1438275</xdr:colOff>
      <xdr:row>68</xdr:row>
      <xdr:rowOff>28574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9526</xdr:colOff>
      <xdr:row>18</xdr:row>
      <xdr:rowOff>180975</xdr:rowOff>
    </xdr:from>
    <xdr:to>
      <xdr:col>4</xdr:col>
      <xdr:colOff>1543050</xdr:colOff>
      <xdr:row>42</xdr:row>
      <xdr:rowOff>28575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1981199</xdr:colOff>
      <xdr:row>18</xdr:row>
      <xdr:rowOff>171449</xdr:rowOff>
    </xdr:from>
    <xdr:to>
      <xdr:col>9</xdr:col>
      <xdr:colOff>0</xdr:colOff>
      <xdr:row>42</xdr:row>
      <xdr:rowOff>9525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1457326</xdr:colOff>
      <xdr:row>72</xdr:row>
      <xdr:rowOff>190499</xdr:rowOff>
    </xdr:from>
    <xdr:to>
      <xdr:col>4</xdr:col>
      <xdr:colOff>1438276</xdr:colOff>
      <xdr:row>94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2038351</xdr:colOff>
      <xdr:row>72</xdr:row>
      <xdr:rowOff>161924</xdr:rowOff>
    </xdr:from>
    <xdr:to>
      <xdr:col>8</xdr:col>
      <xdr:colOff>2038350</xdr:colOff>
      <xdr:row>93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2057400</xdr:colOff>
      <xdr:row>46</xdr:row>
      <xdr:rowOff>9525</xdr:rowOff>
    </xdr:from>
    <xdr:to>
      <xdr:col>9</xdr:col>
      <xdr:colOff>28576</xdr:colOff>
      <xdr:row>68</xdr:row>
      <xdr:rowOff>38099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238126</xdr:rowOff>
    </xdr:from>
    <xdr:to>
      <xdr:col>4</xdr:col>
      <xdr:colOff>542924</xdr:colOff>
      <xdr:row>0</xdr:row>
      <xdr:rowOff>861676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38126"/>
          <a:ext cx="3533775" cy="62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1</xdr:rowOff>
    </xdr:from>
    <xdr:to>
      <xdr:col>7</xdr:col>
      <xdr:colOff>265436</xdr:colOff>
      <xdr:row>27</xdr:row>
      <xdr:rowOff>122609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43176"/>
          <a:ext cx="5599436" cy="3551608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666750</xdr:colOff>
      <xdr:row>8</xdr:row>
      <xdr:rowOff>38100</xdr:rowOff>
    </xdr:from>
    <xdr:to>
      <xdr:col>17</xdr:col>
      <xdr:colOff>168616</xdr:colOff>
      <xdr:row>30</xdr:row>
      <xdr:rowOff>167968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0" y="2390775"/>
          <a:ext cx="6359866" cy="432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66216</xdr:rowOff>
    </xdr:from>
    <xdr:to>
      <xdr:col>8</xdr:col>
      <xdr:colOff>342900</xdr:colOff>
      <xdr:row>55</xdr:row>
      <xdr:rowOff>17860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419516"/>
          <a:ext cx="6438900" cy="3952144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34</xdr:row>
      <xdr:rowOff>76201</xdr:rowOff>
    </xdr:from>
    <xdr:to>
      <xdr:col>19</xdr:col>
      <xdr:colOff>363904</xdr:colOff>
      <xdr:row>54</xdr:row>
      <xdr:rowOff>142875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7429501"/>
          <a:ext cx="8193454" cy="387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552450</xdr:colOff>
      <xdr:row>56</xdr:row>
      <xdr:rowOff>152400</xdr:rowOff>
    </xdr:from>
    <xdr:to>
      <xdr:col>15</xdr:col>
      <xdr:colOff>85090</xdr:colOff>
      <xdr:row>78</xdr:row>
      <xdr:rowOff>25400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1696700"/>
          <a:ext cx="7914640" cy="4064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438150</xdr:colOff>
      <xdr:row>79</xdr:row>
      <xdr:rowOff>171450</xdr:rowOff>
    </xdr:from>
    <xdr:to>
      <xdr:col>9</xdr:col>
      <xdr:colOff>609381</xdr:colOff>
      <xdr:row>99</xdr:row>
      <xdr:rowOff>49850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00150" y="16144875"/>
          <a:ext cx="6267231" cy="368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79</xdr:row>
      <xdr:rowOff>180975</xdr:rowOff>
    </xdr:from>
    <xdr:to>
      <xdr:col>18</xdr:col>
      <xdr:colOff>742950</xdr:colOff>
      <xdr:row>99</xdr:row>
      <xdr:rowOff>66675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6154400"/>
          <a:ext cx="6534150" cy="3695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238126</xdr:rowOff>
    </xdr:from>
    <xdr:to>
      <xdr:col>3</xdr:col>
      <xdr:colOff>695326</xdr:colOff>
      <xdr:row>0</xdr:row>
      <xdr:rowOff>861676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8126"/>
          <a:ext cx="2924176" cy="62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7</xdr:col>
      <xdr:colOff>491196</xdr:colOff>
      <xdr:row>27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62175"/>
          <a:ext cx="5825196" cy="3933825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7</xdr:row>
      <xdr:rowOff>0</xdr:rowOff>
    </xdr:from>
    <xdr:to>
      <xdr:col>17</xdr:col>
      <xdr:colOff>47625</xdr:colOff>
      <xdr:row>27</xdr:row>
      <xdr:rowOff>104775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34075" y="2162175"/>
          <a:ext cx="7067550" cy="3914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180976</xdr:rowOff>
    </xdr:from>
    <xdr:to>
      <xdr:col>7</xdr:col>
      <xdr:colOff>519672</xdr:colOff>
      <xdr:row>47</xdr:row>
      <xdr:rowOff>171450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153151"/>
          <a:ext cx="5853672" cy="3800474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609601</xdr:colOff>
      <xdr:row>28</xdr:row>
      <xdr:rowOff>57150</xdr:rowOff>
    </xdr:from>
    <xdr:to>
      <xdr:col>17</xdr:col>
      <xdr:colOff>28575</xdr:colOff>
      <xdr:row>48</xdr:row>
      <xdr:rowOff>57150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43601" y="6219825"/>
          <a:ext cx="7038974" cy="381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49</xdr:row>
      <xdr:rowOff>150934</xdr:rowOff>
    </xdr:from>
    <xdr:to>
      <xdr:col>14</xdr:col>
      <xdr:colOff>742950</xdr:colOff>
      <xdr:row>73</xdr:row>
      <xdr:rowOff>85726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3524" y="10314109"/>
          <a:ext cx="9877426" cy="4506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7</xdr:col>
      <xdr:colOff>590549</xdr:colOff>
      <xdr:row>96</xdr:row>
      <xdr:rowOff>18619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306675"/>
          <a:ext cx="5924549" cy="3828619"/>
        </a:xfrm>
        <a:prstGeom prst="rect">
          <a:avLst/>
        </a:prstGeom>
      </xdr:spPr>
    </xdr:pic>
    <xdr:clientData/>
  </xdr:twoCellAnchor>
  <xdr:twoCellAnchor editAs="oneCell">
    <xdr:from>
      <xdr:col>7</xdr:col>
      <xdr:colOff>761999</xdr:colOff>
      <xdr:row>75</xdr:row>
      <xdr:rowOff>180975</xdr:rowOff>
    </xdr:from>
    <xdr:to>
      <xdr:col>16</xdr:col>
      <xdr:colOff>638174</xdr:colOff>
      <xdr:row>95</xdr:row>
      <xdr:rowOff>180975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5999" y="15297150"/>
          <a:ext cx="67341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EDBD-BA2C-4ADD-8661-07CCDB803610}">
  <dimension ref="A1:Q50"/>
  <sheetViews>
    <sheetView tabSelected="1" workbookViewId="0">
      <selection activeCell="M8" sqref="M8"/>
    </sheetView>
  </sheetViews>
  <sheetFormatPr baseColWidth="10" defaultRowHeight="15" x14ac:dyDescent="0.25"/>
  <cols>
    <col min="1" max="1" width="31" bestFit="1" customWidth="1"/>
    <col min="2" max="4" width="15.85546875" bestFit="1" customWidth="1"/>
    <col min="5" max="11" width="15.85546875" customWidth="1"/>
    <col min="12" max="12" width="23.28515625" customWidth="1"/>
    <col min="13" max="13" width="18.140625" customWidth="1"/>
    <col min="14" max="14" width="14.140625" bestFit="1" customWidth="1"/>
    <col min="15" max="15" width="14.85546875" bestFit="1" customWidth="1"/>
    <col min="16" max="16" width="15.140625" bestFit="1" customWidth="1"/>
  </cols>
  <sheetData>
    <row r="1" spans="1:17" ht="61.5" customHeight="1" thickBot="1" x14ac:dyDescent="0.3">
      <c r="A1" s="2"/>
      <c r="B1" s="5"/>
      <c r="C1" s="1"/>
      <c r="D1" s="53" t="s">
        <v>6</v>
      </c>
      <c r="E1" s="53"/>
      <c r="F1" s="53"/>
      <c r="G1" s="53"/>
      <c r="H1" s="53"/>
      <c r="I1" s="53"/>
      <c r="J1" s="53"/>
      <c r="K1" s="53"/>
      <c r="L1" s="53"/>
      <c r="M1" s="53"/>
    </row>
    <row r="3" spans="1:17" x14ac:dyDescent="0.25">
      <c r="A3" s="6" t="s">
        <v>68</v>
      </c>
    </row>
    <row r="4" spans="1:17" x14ac:dyDescent="0.25">
      <c r="A4" s="6" t="s">
        <v>81</v>
      </c>
    </row>
    <row r="5" spans="1:17" ht="19.5" customHeight="1" x14ac:dyDescent="0.25"/>
    <row r="6" spans="1:17" ht="15" customHeight="1" x14ac:dyDescent="0.25">
      <c r="A6" s="52" t="s">
        <v>17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7" ht="31.5" x14ac:dyDescent="0.25">
      <c r="A7" s="17"/>
      <c r="B7" s="15">
        <v>2015</v>
      </c>
      <c r="C7" s="15">
        <v>2016</v>
      </c>
      <c r="D7" s="15">
        <v>2017</v>
      </c>
      <c r="E7" s="15">
        <v>2018</v>
      </c>
      <c r="F7" s="15">
        <v>2019</v>
      </c>
      <c r="G7" s="15">
        <v>2020</v>
      </c>
      <c r="H7" s="15" t="s">
        <v>59</v>
      </c>
      <c r="I7" s="15" t="s">
        <v>67</v>
      </c>
      <c r="J7" s="15" t="s">
        <v>73</v>
      </c>
      <c r="K7" s="15" t="s">
        <v>79</v>
      </c>
      <c r="L7" s="15" t="s">
        <v>80</v>
      </c>
      <c r="M7" s="14" t="s">
        <v>0</v>
      </c>
    </row>
    <row r="8" spans="1:17" ht="15.75" x14ac:dyDescent="0.25">
      <c r="A8" s="12" t="s">
        <v>26</v>
      </c>
      <c r="B8" s="16">
        <v>14001766.35</v>
      </c>
      <c r="C8" s="16">
        <v>5784354.29</v>
      </c>
      <c r="D8" s="16">
        <v>10979723.18</v>
      </c>
      <c r="E8" s="16">
        <v>5216014.45</v>
      </c>
      <c r="F8" s="16">
        <v>9318187</v>
      </c>
      <c r="G8" s="16">
        <v>14957881.949999999</v>
      </c>
      <c r="H8" s="16">
        <v>5388214.5099999998</v>
      </c>
      <c r="I8" s="16">
        <v>5520260.1800000006</v>
      </c>
      <c r="J8" s="16">
        <v>9508827.0800000001</v>
      </c>
      <c r="K8" s="16">
        <v>7034630</v>
      </c>
      <c r="L8" s="20">
        <f>K8-J8</f>
        <v>-2474197.08</v>
      </c>
      <c r="M8" s="49">
        <f>(K8-J8)/J8</f>
        <v>-0.26020002879261528</v>
      </c>
      <c r="N8" s="46"/>
    </row>
    <row r="9" spans="1:17" ht="15.75" x14ac:dyDescent="0.25">
      <c r="A9" s="12" t="s">
        <v>2</v>
      </c>
      <c r="B9" s="13">
        <v>70</v>
      </c>
      <c r="C9" s="13">
        <v>19</v>
      </c>
      <c r="D9" s="13">
        <v>34</v>
      </c>
      <c r="E9" s="13">
        <v>31</v>
      </c>
      <c r="F9" s="13">
        <v>34</v>
      </c>
      <c r="G9" s="13">
        <v>38</v>
      </c>
      <c r="H9" s="13">
        <v>54</v>
      </c>
      <c r="I9" s="13">
        <v>44</v>
      </c>
      <c r="J9" s="13">
        <v>26</v>
      </c>
      <c r="K9" s="13">
        <v>39</v>
      </c>
      <c r="L9" s="13">
        <f>K9-J9</f>
        <v>13</v>
      </c>
      <c r="M9" s="49">
        <f>(K9-J9)/J9</f>
        <v>0.5</v>
      </c>
      <c r="O9" s="47"/>
    </row>
    <row r="10" spans="1:17" ht="15.75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7"/>
    </row>
    <row r="11" spans="1:17" x14ac:dyDescent="0.25">
      <c r="O11" s="48"/>
    </row>
    <row r="12" spans="1:17" x14ac:dyDescent="0.25">
      <c r="O12" s="47"/>
      <c r="Q12" s="46"/>
    </row>
    <row r="13" spans="1:17" x14ac:dyDescent="0.25">
      <c r="N13" s="18"/>
    </row>
    <row r="14" spans="1:17" x14ac:dyDescent="0.25">
      <c r="O14" s="48"/>
      <c r="P14" s="18"/>
    </row>
    <row r="15" spans="1:17" x14ac:dyDescent="0.25">
      <c r="O15" s="18"/>
      <c r="P15" s="18"/>
    </row>
    <row r="16" spans="1:17" x14ac:dyDescent="0.25">
      <c r="O16" s="47"/>
      <c r="P16" s="18"/>
    </row>
    <row r="17" spans="1:16" x14ac:dyDescent="0.25">
      <c r="P17" s="18"/>
    </row>
    <row r="18" spans="1:16" x14ac:dyDescent="0.25">
      <c r="P18" s="18"/>
    </row>
    <row r="27" spans="1:16" x14ac:dyDescent="0.25">
      <c r="A27" s="45" t="s">
        <v>58</v>
      </c>
    </row>
    <row r="50" spans="17:17" x14ac:dyDescent="0.25">
      <c r="Q50" s="8"/>
    </row>
  </sheetData>
  <mergeCells count="2">
    <mergeCell ref="A6:M6"/>
    <mergeCell ref="D1:M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"/>
  <sheetViews>
    <sheetView workbookViewId="0">
      <selection activeCell="M40" sqref="M40"/>
    </sheetView>
  </sheetViews>
  <sheetFormatPr baseColWidth="10" defaultRowHeight="15" x14ac:dyDescent="0.25"/>
  <cols>
    <col min="1" max="1" width="35.7109375" customWidth="1"/>
    <col min="2" max="5" width="16.85546875" bestFit="1" customWidth="1"/>
    <col min="6" max="6" width="15.85546875" bestFit="1" customWidth="1"/>
    <col min="7" max="7" width="27.7109375" customWidth="1"/>
    <col min="8" max="8" width="36.5703125" customWidth="1"/>
  </cols>
  <sheetData>
    <row r="1" spans="1:8" ht="61.5" customHeight="1" thickBot="1" x14ac:dyDescent="0.3">
      <c r="A1" s="2"/>
      <c r="B1" s="3"/>
      <c r="C1" s="1"/>
      <c r="D1" s="4"/>
      <c r="E1" s="5"/>
      <c r="F1" s="1"/>
      <c r="G1" s="1"/>
      <c r="H1" s="19" t="s">
        <v>6</v>
      </c>
    </row>
    <row r="3" spans="1:8" x14ac:dyDescent="0.25">
      <c r="A3" s="6" t="s">
        <v>7</v>
      </c>
    </row>
    <row r="4" spans="1:8" x14ac:dyDescent="0.25">
      <c r="A4" s="6" t="s">
        <v>8</v>
      </c>
    </row>
    <row r="5" spans="1:8" ht="15.75" customHeight="1" x14ac:dyDescent="0.25">
      <c r="A5" s="9"/>
      <c r="B5" s="10"/>
      <c r="C5" s="10"/>
      <c r="D5" s="10"/>
      <c r="E5" s="10"/>
      <c r="F5" s="10"/>
      <c r="G5" s="10"/>
      <c r="H5" s="11"/>
    </row>
    <row r="6" spans="1:8" x14ac:dyDescent="0.25">
      <c r="A6" s="65" t="s">
        <v>9</v>
      </c>
      <c r="B6" s="65"/>
      <c r="C6" s="65"/>
      <c r="D6" s="65"/>
      <c r="E6" s="65"/>
      <c r="F6" s="65"/>
      <c r="G6" s="65"/>
      <c r="H6" s="65"/>
    </row>
  </sheetData>
  <mergeCells count="1">
    <mergeCell ref="A6:H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2"/>
  <sheetViews>
    <sheetView workbookViewId="0">
      <selection activeCell="K9" sqref="K9"/>
    </sheetView>
  </sheetViews>
  <sheetFormatPr baseColWidth="10" defaultRowHeight="15" x14ac:dyDescent="0.25"/>
  <cols>
    <col min="1" max="1" width="31" bestFit="1" customWidth="1"/>
    <col min="2" max="4" width="16.85546875" bestFit="1" customWidth="1"/>
    <col min="5" max="5" width="15.5703125" bestFit="1" customWidth="1"/>
    <col min="6" max="6" width="15.85546875" bestFit="1" customWidth="1"/>
    <col min="7" max="7" width="35.42578125" customWidth="1"/>
    <col min="8" max="8" width="30.42578125" customWidth="1"/>
    <col min="10" max="10" width="14.140625" bestFit="1" customWidth="1"/>
    <col min="11" max="11" width="14.85546875" bestFit="1" customWidth="1"/>
  </cols>
  <sheetData>
    <row r="1" spans="1:8" ht="61.5" customHeight="1" thickBot="1" x14ac:dyDescent="0.3">
      <c r="A1" s="2"/>
      <c r="B1" s="3"/>
      <c r="C1" s="1"/>
      <c r="D1" s="4"/>
      <c r="E1" s="5"/>
      <c r="F1" s="66" t="s">
        <v>6</v>
      </c>
      <c r="G1" s="66"/>
      <c r="H1" s="66"/>
    </row>
    <row r="3" spans="1:8" x14ac:dyDescent="0.25">
      <c r="A3" s="6" t="s">
        <v>3</v>
      </c>
    </row>
    <row r="4" spans="1:8" x14ac:dyDescent="0.25">
      <c r="A4" s="6" t="s">
        <v>5</v>
      </c>
    </row>
    <row r="6" spans="1:8" x14ac:dyDescent="0.25">
      <c r="A6" s="65" t="s">
        <v>4</v>
      </c>
      <c r="B6" s="65"/>
      <c r="C6" s="65"/>
      <c r="D6" s="65"/>
      <c r="E6" s="65"/>
      <c r="F6" s="65"/>
      <c r="G6" s="65"/>
      <c r="H6" s="65"/>
    </row>
    <row r="32" spans="13:13" x14ac:dyDescent="0.25">
      <c r="M32" s="8"/>
    </row>
  </sheetData>
  <mergeCells count="2">
    <mergeCell ref="F1:H1"/>
    <mergeCell ref="A6:H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1014-E880-4A97-AEB4-E0ACDACCABC9}">
  <dimension ref="A1:AF53"/>
  <sheetViews>
    <sheetView topLeftCell="G1" workbookViewId="0">
      <selection activeCell="P17" sqref="P17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17.5703125" customWidth="1"/>
    <col min="4" max="4" width="14.7109375" customWidth="1"/>
    <col min="5" max="7" width="14.85546875" customWidth="1"/>
    <col min="8" max="8" width="15.140625" customWidth="1"/>
    <col min="9" max="9" width="18" customWidth="1"/>
    <col min="10" max="10" width="19.28515625" customWidth="1"/>
    <col min="11" max="14" width="18.85546875" customWidth="1"/>
    <col min="15" max="15" width="20.28515625" bestFit="1" customWidth="1"/>
    <col min="16" max="16" width="24" bestFit="1" customWidth="1"/>
    <col min="17" max="17" width="30.7109375" bestFit="1" customWidth="1"/>
    <col min="18" max="18" width="13.140625" customWidth="1"/>
    <col min="19" max="19" width="17.85546875" bestFit="1" customWidth="1"/>
    <col min="21" max="21" width="15.42578125" bestFit="1" customWidth="1"/>
    <col min="28" max="28" width="18.28515625" bestFit="1" customWidth="1"/>
    <col min="29" max="29" width="18.28515625" customWidth="1"/>
    <col min="30" max="30" width="20.5703125" bestFit="1" customWidth="1"/>
    <col min="31" max="31" width="24" bestFit="1" customWidth="1"/>
    <col min="32" max="32" width="29.28515625" bestFit="1" customWidth="1"/>
    <col min="33" max="33" width="32.7109375" bestFit="1" customWidth="1"/>
    <col min="34" max="34" width="20.28515625" bestFit="1" customWidth="1"/>
    <col min="35" max="35" width="24" bestFit="1" customWidth="1"/>
  </cols>
  <sheetData>
    <row r="1" spans="1:25" ht="80.25" customHeight="1" thickBot="1" x14ac:dyDescent="0.3">
      <c r="A1" s="2"/>
      <c r="B1" s="3"/>
      <c r="C1" s="1"/>
      <c r="D1" s="1"/>
      <c r="E1" s="1"/>
      <c r="F1" s="1"/>
      <c r="G1" s="1"/>
      <c r="H1" s="1"/>
      <c r="I1" s="5"/>
      <c r="J1" s="1"/>
      <c r="K1" s="1"/>
      <c r="L1" s="1"/>
      <c r="M1" s="1"/>
      <c r="N1" s="1"/>
      <c r="O1" s="54" t="s">
        <v>6</v>
      </c>
      <c r="P1" s="54"/>
      <c r="Q1" s="54"/>
      <c r="R1" s="33"/>
      <c r="U1" s="33"/>
      <c r="V1" s="33"/>
      <c r="W1" s="33"/>
      <c r="X1" s="34"/>
      <c r="Y1" s="34"/>
    </row>
    <row r="3" spans="1:25" x14ac:dyDescent="0.25">
      <c r="A3" s="6" t="s">
        <v>74</v>
      </c>
    </row>
    <row r="4" spans="1:25" x14ac:dyDescent="0.25">
      <c r="A4" s="6" t="s">
        <v>75</v>
      </c>
    </row>
    <row r="5" spans="1:25" x14ac:dyDescent="0.25">
      <c r="A5" s="6"/>
    </row>
    <row r="6" spans="1:25" ht="21" x14ac:dyDescent="0.35">
      <c r="A6" s="55" t="s">
        <v>76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32"/>
      <c r="S6" s="32"/>
      <c r="T6" s="32"/>
      <c r="U6" s="32"/>
      <c r="V6" s="32"/>
      <c r="W6" s="32"/>
      <c r="X6" s="32"/>
      <c r="Y6" s="32"/>
    </row>
    <row r="7" spans="1:25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69"/>
      <c r="M9" s="69"/>
      <c r="N9" s="69"/>
      <c r="P9" s="69"/>
      <c r="Q9" s="69"/>
      <c r="R9" s="31"/>
      <c r="S9" s="31"/>
      <c r="T9" s="31"/>
      <c r="U9" s="31"/>
      <c r="V9" s="31"/>
      <c r="W9" s="31"/>
      <c r="X9" s="31"/>
      <c r="Y9" s="31"/>
    </row>
    <row r="10" spans="1:25" ht="15" customHeight="1" x14ac:dyDescent="0.35">
      <c r="C10" s="56" t="s">
        <v>77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" customHeight="1" x14ac:dyDescent="0.35">
      <c r="C11" s="59" t="s">
        <v>36</v>
      </c>
      <c r="D11" s="59"/>
      <c r="E11" s="59"/>
      <c r="F11" s="59"/>
      <c r="G11" s="59"/>
      <c r="H11" s="59"/>
      <c r="I11" s="60" t="s">
        <v>37</v>
      </c>
      <c r="J11" s="61"/>
      <c r="K11" s="61"/>
      <c r="L11" s="61"/>
      <c r="M11" s="61"/>
      <c r="N11" s="61"/>
      <c r="Q11" s="31"/>
      <c r="R11" s="69" t="s">
        <v>78</v>
      </c>
      <c r="S11" s="31"/>
      <c r="T11" s="31"/>
      <c r="U11" s="31"/>
      <c r="V11" s="31"/>
      <c r="W11" s="31"/>
      <c r="X11" s="31"/>
      <c r="Y11" s="31"/>
    </row>
    <row r="12" spans="1:25" ht="42" customHeight="1" thickBot="1" x14ac:dyDescent="0.4">
      <c r="A12" s="28" t="s">
        <v>34</v>
      </c>
      <c r="B12" s="28" t="s">
        <v>35</v>
      </c>
      <c r="C12" s="42" t="s">
        <v>51</v>
      </c>
      <c r="D12" s="42" t="s">
        <v>53</v>
      </c>
      <c r="E12" s="42" t="s">
        <v>52</v>
      </c>
      <c r="F12" s="42" t="s">
        <v>54</v>
      </c>
      <c r="G12" s="42" t="s">
        <v>64</v>
      </c>
      <c r="H12" s="42" t="s">
        <v>65</v>
      </c>
      <c r="I12" s="43" t="s">
        <v>66</v>
      </c>
      <c r="J12" s="42" t="s">
        <v>53</v>
      </c>
      <c r="K12" s="42" t="s">
        <v>52</v>
      </c>
      <c r="L12" s="42" t="s">
        <v>54</v>
      </c>
      <c r="M12" s="42" t="s">
        <v>64</v>
      </c>
      <c r="N12" s="42" t="s">
        <v>65</v>
      </c>
      <c r="O12" s="28" t="s">
        <v>1</v>
      </c>
      <c r="P12" s="28" t="s">
        <v>26</v>
      </c>
      <c r="Q12" s="28" t="s">
        <v>39</v>
      </c>
      <c r="S12" s="31"/>
      <c r="T12" s="31"/>
      <c r="U12" s="31"/>
      <c r="V12" s="31"/>
      <c r="W12" s="31"/>
      <c r="X12" s="31"/>
      <c r="Y12" s="31"/>
    </row>
    <row r="13" spans="1:25" ht="15" customHeight="1" thickTop="1" x14ac:dyDescent="0.35">
      <c r="A13" s="70" t="s">
        <v>21</v>
      </c>
      <c r="B13" s="26">
        <f>SUM(C13:H13)</f>
        <v>8</v>
      </c>
      <c r="C13" s="26">
        <v>8</v>
      </c>
      <c r="D13" s="26"/>
      <c r="E13" s="26"/>
      <c r="F13" s="26"/>
      <c r="G13" s="26"/>
      <c r="H13" s="26"/>
      <c r="I13" s="27">
        <v>728824.28</v>
      </c>
      <c r="J13" s="27"/>
      <c r="K13" s="27"/>
      <c r="L13" s="27"/>
      <c r="M13" s="27"/>
      <c r="N13" s="27"/>
      <c r="O13" s="27">
        <v>728824.28</v>
      </c>
      <c r="P13" s="27">
        <v>555834.57999999996</v>
      </c>
      <c r="Q13" s="27">
        <f>O13-P13</f>
        <v>172989.70000000007</v>
      </c>
      <c r="R13" s="31"/>
      <c r="S13" s="31"/>
      <c r="T13" s="31"/>
      <c r="U13" s="31"/>
      <c r="V13" s="31"/>
      <c r="W13" s="31"/>
      <c r="X13" s="31"/>
      <c r="Y13" s="31"/>
    </row>
    <row r="14" spans="1:25" ht="15" customHeight="1" x14ac:dyDescent="0.35">
      <c r="A14" s="24" t="s">
        <v>23</v>
      </c>
      <c r="B14" s="26">
        <f t="shared" ref="B14:B16" si="0">SUM(C14:H14)</f>
        <v>10</v>
      </c>
      <c r="C14" s="24">
        <v>1</v>
      </c>
      <c r="D14" s="24">
        <v>2</v>
      </c>
      <c r="E14" s="24">
        <v>2</v>
      </c>
      <c r="F14" s="24"/>
      <c r="G14" s="24">
        <v>4</v>
      </c>
      <c r="H14" s="24">
        <v>1</v>
      </c>
      <c r="I14" s="67">
        <v>520300</v>
      </c>
      <c r="J14" s="67">
        <v>77057.64</v>
      </c>
      <c r="K14" s="67">
        <v>222360.44</v>
      </c>
      <c r="L14" s="67"/>
      <c r="M14" s="68"/>
      <c r="N14" s="67">
        <v>290400</v>
      </c>
      <c r="O14" s="67">
        <f>SUM(I14:N14)</f>
        <v>1110118.08</v>
      </c>
      <c r="P14" s="27">
        <v>1109866.8</v>
      </c>
      <c r="Q14" s="27">
        <f t="shared" ref="Q14:Q16" si="1">O14-P14</f>
        <v>251.28000000002794</v>
      </c>
      <c r="R14" s="31"/>
      <c r="S14" s="31"/>
      <c r="T14" s="31"/>
      <c r="U14" s="31"/>
      <c r="V14" s="31"/>
      <c r="W14" s="31"/>
      <c r="X14" s="31"/>
      <c r="Y14" s="31"/>
    </row>
    <row r="15" spans="1:25" ht="15" customHeight="1" x14ac:dyDescent="0.35">
      <c r="A15" s="24" t="s">
        <v>22</v>
      </c>
      <c r="B15" s="26">
        <f t="shared" si="0"/>
        <v>18</v>
      </c>
      <c r="C15" s="24">
        <v>16</v>
      </c>
      <c r="D15" s="24">
        <v>2</v>
      </c>
      <c r="E15" s="24"/>
      <c r="F15" s="24"/>
      <c r="G15" s="24"/>
      <c r="H15" s="24"/>
      <c r="I15" s="25">
        <v>5335678.57</v>
      </c>
      <c r="J15" s="67">
        <v>105575.35</v>
      </c>
      <c r="K15" s="25"/>
      <c r="L15" s="25"/>
      <c r="M15" s="25"/>
      <c r="N15" s="25"/>
      <c r="O15" s="72">
        <f>SUM(I15:N15)</f>
        <v>5441253.9199999999</v>
      </c>
      <c r="P15" s="25">
        <v>5232733.82</v>
      </c>
      <c r="Q15" s="27">
        <f t="shared" si="1"/>
        <v>208520.09999999963</v>
      </c>
      <c r="R15" s="31"/>
      <c r="S15" s="39"/>
      <c r="T15" s="31"/>
      <c r="U15" s="31"/>
      <c r="V15" s="31"/>
      <c r="W15" s="31"/>
      <c r="X15" s="31"/>
      <c r="Y15" s="31"/>
    </row>
    <row r="16" spans="1:25" ht="15" customHeight="1" x14ac:dyDescent="0.35">
      <c r="A16" s="71" t="s">
        <v>24</v>
      </c>
      <c r="B16" s="26">
        <f t="shared" si="0"/>
        <v>3</v>
      </c>
      <c r="C16" s="24">
        <v>3</v>
      </c>
      <c r="D16" s="24"/>
      <c r="E16" s="24"/>
      <c r="F16" s="24"/>
      <c r="G16" s="24"/>
      <c r="H16" s="24"/>
      <c r="I16" s="25">
        <v>162900</v>
      </c>
      <c r="J16" s="25"/>
      <c r="K16" s="25"/>
      <c r="L16" s="25"/>
      <c r="M16" s="25"/>
      <c r="N16" s="25"/>
      <c r="O16" s="25">
        <v>162900</v>
      </c>
      <c r="P16" s="27">
        <v>136194.79999999999</v>
      </c>
      <c r="Q16" s="27">
        <f t="shared" si="1"/>
        <v>26705.200000000012</v>
      </c>
      <c r="R16" s="31"/>
      <c r="S16" s="31"/>
      <c r="T16" s="31"/>
      <c r="U16" s="31"/>
      <c r="V16" s="31"/>
      <c r="W16" s="31"/>
      <c r="X16" s="31"/>
      <c r="Y16" s="31"/>
    </row>
    <row r="17" spans="1:25" ht="15" customHeight="1" thickBot="1" x14ac:dyDescent="0.4">
      <c r="A17" s="29" t="s">
        <v>25</v>
      </c>
      <c r="B17" s="29">
        <f>SUM(B13:B16)</f>
        <v>39</v>
      </c>
      <c r="C17" s="29">
        <f>SUM(C13:C16)</f>
        <v>28</v>
      </c>
      <c r="D17" s="29">
        <f>SUM(D13:D16)</f>
        <v>4</v>
      </c>
      <c r="E17" s="29">
        <f>SUM(E13:E16)</f>
        <v>2</v>
      </c>
      <c r="F17" s="29"/>
      <c r="G17" s="29"/>
      <c r="H17" s="29">
        <f>SUM(H13:H16)</f>
        <v>1</v>
      </c>
      <c r="I17" s="30">
        <f>SUM(I13:I16)</f>
        <v>6747702.8500000006</v>
      </c>
      <c r="J17" s="30">
        <f>SUM(J13:J16)</f>
        <v>182632.99</v>
      </c>
      <c r="K17" s="30">
        <f>SUM(K13:K16)</f>
        <v>222360.44</v>
      </c>
      <c r="L17" s="30"/>
      <c r="M17" s="30"/>
      <c r="N17" s="30"/>
      <c r="O17" s="30">
        <f>SUM(O13:O16)</f>
        <v>7443096.2800000003</v>
      </c>
      <c r="P17" s="30">
        <f>SUM(P13:P16)</f>
        <v>7034630</v>
      </c>
      <c r="Q17" s="30">
        <f>SUM(Q13:Q16)</f>
        <v>408466.27999999974</v>
      </c>
      <c r="R17" s="31"/>
      <c r="S17" s="31"/>
      <c r="T17" s="31"/>
      <c r="U17" s="31"/>
      <c r="V17" s="31"/>
      <c r="W17" s="31"/>
      <c r="X17" s="31"/>
      <c r="Y17" s="31"/>
    </row>
    <row r="18" spans="1:25" ht="15" customHeight="1" thickTop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x14ac:dyDescent="0.25">
      <c r="U19" s="51"/>
    </row>
    <row r="20" spans="1:25" x14ac:dyDescent="0.25">
      <c r="R20" s="51"/>
    </row>
    <row r="25" spans="1:25" x14ac:dyDescent="0.25">
      <c r="P25" s="35"/>
      <c r="Q25" s="37"/>
      <c r="R25" s="36"/>
      <c r="S25" s="35"/>
    </row>
    <row r="26" spans="1:25" x14ac:dyDescent="0.25">
      <c r="P26" s="35"/>
      <c r="Q26" s="35"/>
      <c r="R26" s="36"/>
      <c r="S26" s="35"/>
    </row>
    <row r="27" spans="1:25" x14ac:dyDescent="0.25">
      <c r="P27" s="35"/>
      <c r="Q27" s="35"/>
      <c r="R27" s="36"/>
      <c r="S27" s="35"/>
    </row>
    <row r="28" spans="1:25" x14ac:dyDescent="0.25">
      <c r="P28" s="35"/>
      <c r="Q28" s="35"/>
      <c r="R28" s="36"/>
      <c r="S28" s="35"/>
    </row>
    <row r="29" spans="1:25" x14ac:dyDescent="0.25">
      <c r="P29" s="36"/>
      <c r="Q29" s="35"/>
      <c r="R29" s="36"/>
      <c r="S29" s="35"/>
    </row>
    <row r="30" spans="1:25" x14ac:dyDescent="0.25">
      <c r="P30" s="36"/>
      <c r="Q30" s="35"/>
      <c r="R30" s="36"/>
      <c r="S30" s="35"/>
    </row>
    <row r="31" spans="1:25" x14ac:dyDescent="0.25">
      <c r="P31" s="36"/>
      <c r="Q31" s="35"/>
      <c r="R31" s="36"/>
      <c r="S31" s="35"/>
    </row>
    <row r="32" spans="1:25" x14ac:dyDescent="0.25">
      <c r="P32" s="36"/>
      <c r="Q32" s="35"/>
      <c r="R32" s="36"/>
      <c r="S32" s="35"/>
    </row>
    <row r="33" spans="17:32" x14ac:dyDescent="0.25">
      <c r="Q33" s="35"/>
      <c r="R33" s="36"/>
      <c r="S33" s="35"/>
    </row>
    <row r="34" spans="17:32" x14ac:dyDescent="0.25">
      <c r="Q34" s="35"/>
      <c r="R34" s="36"/>
      <c r="S34" s="35"/>
    </row>
    <row r="35" spans="17:32" x14ac:dyDescent="0.25">
      <c r="Q35" s="35"/>
      <c r="R35" s="36"/>
      <c r="S35" s="35"/>
    </row>
    <row r="36" spans="17:32" x14ac:dyDescent="0.25">
      <c r="Q36" s="35"/>
      <c r="R36" s="36"/>
      <c r="S36" s="35"/>
      <c r="AF36" s="23"/>
    </row>
    <row r="37" spans="17:32" x14ac:dyDescent="0.25">
      <c r="Q37" s="35"/>
      <c r="R37" s="36"/>
      <c r="S37" s="35"/>
      <c r="AF37" s="23"/>
    </row>
    <row r="38" spans="17:32" x14ac:dyDescent="0.25">
      <c r="Q38" s="35"/>
      <c r="R38" s="36"/>
      <c r="S38" s="35"/>
      <c r="AF38" s="23"/>
    </row>
    <row r="39" spans="17:32" x14ac:dyDescent="0.25">
      <c r="R39" s="18"/>
    </row>
    <row r="40" spans="17:32" x14ac:dyDescent="0.25">
      <c r="R40" s="18"/>
    </row>
    <row r="41" spans="17:32" x14ac:dyDescent="0.25">
      <c r="R41" s="38"/>
    </row>
    <row r="42" spans="17:32" x14ac:dyDescent="0.25">
      <c r="R42" s="18"/>
    </row>
    <row r="43" spans="17:32" x14ac:dyDescent="0.25">
      <c r="R43" s="18"/>
    </row>
    <row r="44" spans="17:32" x14ac:dyDescent="0.25">
      <c r="R44" s="18"/>
    </row>
    <row r="45" spans="17:32" x14ac:dyDescent="0.25">
      <c r="R45" s="18"/>
    </row>
    <row r="46" spans="17:32" x14ac:dyDescent="0.25">
      <c r="R46" s="18"/>
    </row>
    <row r="47" spans="17:32" x14ac:dyDescent="0.25">
      <c r="R47" s="18"/>
    </row>
    <row r="48" spans="17:32" ht="18.75" x14ac:dyDescent="0.3">
      <c r="R48" s="18"/>
      <c r="U48" s="22"/>
    </row>
    <row r="49" spans="18:18" x14ac:dyDescent="0.25">
      <c r="R49" s="18"/>
    </row>
    <row r="50" spans="18:18" x14ac:dyDescent="0.25">
      <c r="R50" s="18"/>
    </row>
    <row r="51" spans="18:18" x14ac:dyDescent="0.25">
      <c r="R51" s="18"/>
    </row>
    <row r="52" spans="18:18" x14ac:dyDescent="0.25">
      <c r="R52" s="18"/>
    </row>
    <row r="53" spans="18:18" x14ac:dyDescent="0.25">
      <c r="R53" s="18"/>
    </row>
  </sheetData>
  <mergeCells count="5">
    <mergeCell ref="O1:Q1"/>
    <mergeCell ref="A6:Q6"/>
    <mergeCell ref="C10:N10"/>
    <mergeCell ref="C11:H11"/>
    <mergeCell ref="I11:N11"/>
  </mergeCells>
  <pageMargins left="0.7" right="0.7" top="0.75" bottom="0.75" header="0.3" footer="0.3"/>
  <pageSetup paperSize="9" orientation="portrait" r:id="rId1"/>
  <ignoredErrors>
    <ignoredError sqref="B13:B16 O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2B1DE-CDDD-4972-9075-1C544BBF07C4}">
  <dimension ref="A1:AF53"/>
  <sheetViews>
    <sheetView topLeftCell="F1" workbookViewId="0">
      <selection activeCell="F1" sqref="F1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17.5703125" customWidth="1"/>
    <col min="4" max="4" width="14.7109375" customWidth="1"/>
    <col min="5" max="7" width="14.85546875" customWidth="1"/>
    <col min="8" max="8" width="15.140625" customWidth="1"/>
    <col min="9" max="9" width="18" customWidth="1"/>
    <col min="10" max="10" width="19.28515625" customWidth="1"/>
    <col min="11" max="14" width="18.85546875" customWidth="1"/>
    <col min="15" max="15" width="20.28515625" bestFit="1" customWidth="1"/>
    <col min="16" max="16" width="24" bestFit="1" customWidth="1"/>
    <col min="17" max="17" width="30.7109375" bestFit="1" customWidth="1"/>
    <col min="18" max="18" width="13.140625" bestFit="1" customWidth="1"/>
    <col min="19" max="19" width="17.85546875" bestFit="1" customWidth="1"/>
    <col min="28" max="28" width="18.28515625" bestFit="1" customWidth="1"/>
    <col min="29" max="29" width="18.28515625" customWidth="1"/>
    <col min="30" max="30" width="20.5703125" bestFit="1" customWidth="1"/>
    <col min="31" max="31" width="24" bestFit="1" customWidth="1"/>
    <col min="32" max="32" width="29.28515625" bestFit="1" customWidth="1"/>
    <col min="33" max="33" width="32.7109375" bestFit="1" customWidth="1"/>
    <col min="34" max="34" width="20.28515625" bestFit="1" customWidth="1"/>
    <col min="35" max="35" width="24" bestFit="1" customWidth="1"/>
  </cols>
  <sheetData>
    <row r="1" spans="1:25" ht="80.25" customHeight="1" thickBot="1" x14ac:dyDescent="0.3">
      <c r="A1" s="2"/>
      <c r="B1" s="3"/>
      <c r="C1" s="1"/>
      <c r="D1" s="1"/>
      <c r="E1" s="1"/>
      <c r="F1" s="1"/>
      <c r="G1" s="1"/>
      <c r="H1" s="1"/>
      <c r="I1" s="5"/>
      <c r="J1" s="1"/>
      <c r="K1" s="1"/>
      <c r="L1" s="1"/>
      <c r="M1" s="1"/>
      <c r="N1" s="1"/>
      <c r="O1" s="54" t="s">
        <v>6</v>
      </c>
      <c r="P1" s="54"/>
      <c r="Q1" s="54"/>
      <c r="R1" s="33"/>
      <c r="U1" s="33"/>
      <c r="V1" s="33"/>
      <c r="W1" s="33"/>
      <c r="X1" s="34"/>
      <c r="Y1" s="34"/>
    </row>
    <row r="3" spans="1:25" x14ac:dyDescent="0.25">
      <c r="A3" s="6" t="s">
        <v>69</v>
      </c>
    </row>
    <row r="4" spans="1:25" x14ac:dyDescent="0.25">
      <c r="A4" s="6" t="s">
        <v>70</v>
      </c>
    </row>
    <row r="5" spans="1:25" x14ac:dyDescent="0.25">
      <c r="A5" s="6"/>
    </row>
    <row r="6" spans="1:25" ht="21" x14ac:dyDescent="0.35">
      <c r="A6" s="55" t="s">
        <v>71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32"/>
      <c r="S6" s="32"/>
      <c r="T6" s="32"/>
      <c r="U6" s="32"/>
      <c r="V6" s="32"/>
      <c r="W6" s="32"/>
      <c r="X6" s="32"/>
      <c r="Y6" s="32"/>
    </row>
    <row r="7" spans="1:25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" customHeight="1" x14ac:dyDescent="0.35">
      <c r="C10" s="56" t="s">
        <v>72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" customHeight="1" x14ac:dyDescent="0.35">
      <c r="C11" s="59" t="s">
        <v>36</v>
      </c>
      <c r="D11" s="59"/>
      <c r="E11" s="59"/>
      <c r="F11" s="59"/>
      <c r="G11" s="59"/>
      <c r="H11" s="59"/>
      <c r="I11" s="60" t="s">
        <v>37</v>
      </c>
      <c r="J11" s="61"/>
      <c r="K11" s="61"/>
      <c r="L11" s="61"/>
      <c r="M11" s="61"/>
      <c r="N11" s="6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42" customHeight="1" thickBot="1" x14ac:dyDescent="0.4">
      <c r="A12" s="28" t="s">
        <v>34</v>
      </c>
      <c r="B12" s="28" t="s">
        <v>35</v>
      </c>
      <c r="C12" s="42" t="s">
        <v>51</v>
      </c>
      <c r="D12" s="42" t="s">
        <v>53</v>
      </c>
      <c r="E12" s="42" t="s">
        <v>52</v>
      </c>
      <c r="F12" s="42" t="s">
        <v>54</v>
      </c>
      <c r="G12" s="42" t="s">
        <v>64</v>
      </c>
      <c r="H12" s="42" t="s">
        <v>65</v>
      </c>
      <c r="I12" s="43" t="s">
        <v>66</v>
      </c>
      <c r="J12" s="42" t="s">
        <v>53</v>
      </c>
      <c r="K12" s="42" t="s">
        <v>52</v>
      </c>
      <c r="L12" s="42" t="s">
        <v>54</v>
      </c>
      <c r="M12" s="42" t="s">
        <v>64</v>
      </c>
      <c r="N12" s="42" t="s">
        <v>65</v>
      </c>
      <c r="O12" s="28" t="s">
        <v>1</v>
      </c>
      <c r="P12" s="28" t="s">
        <v>26</v>
      </c>
      <c r="Q12" s="28" t="s">
        <v>39</v>
      </c>
      <c r="R12" s="31"/>
      <c r="S12" s="31"/>
      <c r="T12" s="31"/>
      <c r="U12" s="31"/>
      <c r="V12" s="31"/>
      <c r="W12" s="31"/>
      <c r="X12" s="31"/>
      <c r="Y12" s="31"/>
    </row>
    <row r="13" spans="1:25" ht="15" customHeight="1" thickTop="1" x14ac:dyDescent="0.35">
      <c r="A13" s="26" t="s">
        <v>21</v>
      </c>
      <c r="B13" s="26">
        <f>SUM(C13:H13)</f>
        <v>3</v>
      </c>
      <c r="C13" s="26">
        <v>2</v>
      </c>
      <c r="D13" s="26">
        <v>1</v>
      </c>
      <c r="E13" s="26"/>
      <c r="F13" s="26"/>
      <c r="G13" s="26"/>
      <c r="H13" s="26"/>
      <c r="I13" s="27">
        <v>321720.84999999998</v>
      </c>
      <c r="J13" s="27">
        <v>189183.5</v>
      </c>
      <c r="K13" s="27"/>
      <c r="L13" s="27"/>
      <c r="M13" s="27"/>
      <c r="N13" s="27"/>
      <c r="O13" s="27">
        <v>544265.13</v>
      </c>
      <c r="P13" s="27">
        <v>510904.35</v>
      </c>
      <c r="Q13" s="27">
        <f>O13-P13</f>
        <v>33360.780000000028</v>
      </c>
      <c r="R13" s="31"/>
      <c r="S13" s="31"/>
      <c r="T13" s="31"/>
      <c r="U13" s="31"/>
      <c r="V13" s="31"/>
      <c r="W13" s="31"/>
      <c r="X13" s="31"/>
      <c r="Y13" s="31"/>
    </row>
    <row r="14" spans="1:25" ht="15" customHeight="1" x14ac:dyDescent="0.35">
      <c r="A14" s="24" t="s">
        <v>23</v>
      </c>
      <c r="B14" s="26">
        <f t="shared" ref="B14:B16" si="0">SUM(C14:H14)</f>
        <v>10</v>
      </c>
      <c r="C14" s="24">
        <v>5</v>
      </c>
      <c r="D14" s="24">
        <v>3</v>
      </c>
      <c r="E14" s="24">
        <v>1</v>
      </c>
      <c r="F14" s="24"/>
      <c r="G14" s="24"/>
      <c r="H14" s="24">
        <v>1</v>
      </c>
      <c r="I14" s="25">
        <v>3679821.72</v>
      </c>
      <c r="J14" s="25">
        <v>103298.91</v>
      </c>
      <c r="K14" s="25">
        <v>14830.37</v>
      </c>
      <c r="L14" s="25"/>
      <c r="M14" s="25"/>
      <c r="N14" s="25"/>
      <c r="O14" s="25">
        <v>4154111.11</v>
      </c>
      <c r="P14" s="27">
        <v>3797951.1</v>
      </c>
      <c r="Q14" s="27">
        <f t="shared" ref="Q14:Q16" si="1">O14-P14</f>
        <v>356160.00999999978</v>
      </c>
      <c r="R14" s="31"/>
      <c r="S14" s="31"/>
      <c r="T14" s="31"/>
      <c r="U14" s="31"/>
      <c r="V14" s="31"/>
      <c r="W14" s="31"/>
      <c r="X14" s="31"/>
      <c r="Y14" s="31"/>
    </row>
    <row r="15" spans="1:25" ht="15" customHeight="1" x14ac:dyDescent="0.35">
      <c r="A15" s="24" t="s">
        <v>22</v>
      </c>
      <c r="B15" s="26">
        <f t="shared" si="0"/>
        <v>10</v>
      </c>
      <c r="C15" s="24">
        <v>6</v>
      </c>
      <c r="D15" s="24">
        <v>4</v>
      </c>
      <c r="E15" s="24"/>
      <c r="F15" s="24"/>
      <c r="G15" s="24"/>
      <c r="H15" s="24"/>
      <c r="I15" s="25">
        <v>4680635.1899999995</v>
      </c>
      <c r="J15" s="25">
        <v>173491</v>
      </c>
      <c r="K15" s="25"/>
      <c r="L15" s="25"/>
      <c r="M15" s="25"/>
      <c r="N15" s="25"/>
      <c r="O15" s="51">
        <v>4906660.28</v>
      </c>
      <c r="P15" s="25">
        <v>4854126.1900000004</v>
      </c>
      <c r="Q15" s="27">
        <f t="shared" si="1"/>
        <v>52534.089999999851</v>
      </c>
      <c r="R15" s="31"/>
      <c r="S15" s="39"/>
      <c r="T15" s="31"/>
      <c r="U15" s="31"/>
      <c r="V15" s="31"/>
      <c r="W15" s="31"/>
      <c r="X15" s="31"/>
      <c r="Y15" s="31"/>
    </row>
    <row r="16" spans="1:25" ht="15" customHeight="1" x14ac:dyDescent="0.35">
      <c r="A16" s="24" t="s">
        <v>24</v>
      </c>
      <c r="B16" s="26">
        <f t="shared" si="0"/>
        <v>3</v>
      </c>
      <c r="C16" s="24">
        <v>3</v>
      </c>
      <c r="D16" s="24"/>
      <c r="E16" s="24"/>
      <c r="F16" s="24"/>
      <c r="G16" s="24"/>
      <c r="H16" s="24"/>
      <c r="I16" s="25">
        <v>345845.44</v>
      </c>
      <c r="J16" s="25"/>
      <c r="K16" s="25"/>
      <c r="L16" s="25"/>
      <c r="M16" s="25"/>
      <c r="N16" s="25"/>
      <c r="O16" s="25">
        <v>479200</v>
      </c>
      <c r="P16" s="27">
        <v>345845.44</v>
      </c>
      <c r="Q16" s="27">
        <f t="shared" si="1"/>
        <v>133354.56</v>
      </c>
      <c r="R16" s="31"/>
      <c r="S16" s="31"/>
      <c r="T16" s="31"/>
      <c r="U16" s="31"/>
      <c r="V16" s="31"/>
      <c r="W16" s="31"/>
      <c r="X16" s="31"/>
      <c r="Y16" s="31"/>
    </row>
    <row r="17" spans="1:25" ht="15" customHeight="1" thickBot="1" x14ac:dyDescent="0.4">
      <c r="A17" s="29" t="s">
        <v>25</v>
      </c>
      <c r="B17" s="29">
        <f>SUM(B13:B16)</f>
        <v>26</v>
      </c>
      <c r="C17" s="29">
        <f>SUM(C13:C16)</f>
        <v>16</v>
      </c>
      <c r="D17" s="29">
        <f>SUM(D13:D16)</f>
        <v>8</v>
      </c>
      <c r="E17" s="29">
        <f>SUM(E13:E16)</f>
        <v>1</v>
      </c>
      <c r="F17" s="29"/>
      <c r="G17" s="29"/>
      <c r="H17" s="29">
        <f>SUM(H13:H16)</f>
        <v>1</v>
      </c>
      <c r="I17" s="30">
        <f>SUM(I13:I16)</f>
        <v>9028023.1999999993</v>
      </c>
      <c r="J17" s="30">
        <f>SUM(J13:J16)</f>
        <v>465973.41000000003</v>
      </c>
      <c r="K17" s="30">
        <f>SUM(K13:K16)</f>
        <v>14830.37</v>
      </c>
      <c r="L17" s="30"/>
      <c r="M17" s="30"/>
      <c r="N17" s="30"/>
      <c r="O17" s="30">
        <f>SUM(O13:O16)</f>
        <v>10084236.52</v>
      </c>
      <c r="P17" s="30">
        <f>SUM(P13:P16)</f>
        <v>9508827.0800000001</v>
      </c>
      <c r="Q17" s="30">
        <f>SUM(Q13:Q16)</f>
        <v>575409.43999999971</v>
      </c>
      <c r="R17" s="31"/>
      <c r="S17" s="31"/>
      <c r="T17" s="31"/>
      <c r="U17" s="31"/>
      <c r="V17" s="31"/>
      <c r="W17" s="31"/>
      <c r="X17" s="31"/>
      <c r="Y17" s="31"/>
    </row>
    <row r="18" spans="1:25" ht="15" customHeight="1" thickTop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25" spans="1:25" x14ac:dyDescent="0.25">
      <c r="P25" s="35"/>
      <c r="Q25" s="37"/>
      <c r="R25" s="36"/>
      <c r="S25" s="35"/>
    </row>
    <row r="26" spans="1:25" x14ac:dyDescent="0.25">
      <c r="P26" s="35"/>
      <c r="Q26" s="35"/>
      <c r="R26" s="36"/>
      <c r="S26" s="35"/>
    </row>
    <row r="27" spans="1:25" x14ac:dyDescent="0.25">
      <c r="P27" s="35"/>
      <c r="Q27" s="35"/>
      <c r="R27" s="36"/>
      <c r="S27" s="35"/>
    </row>
    <row r="28" spans="1:25" x14ac:dyDescent="0.25">
      <c r="P28" s="35"/>
      <c r="Q28" s="35"/>
      <c r="R28" s="36"/>
      <c r="S28" s="35"/>
    </row>
    <row r="29" spans="1:25" x14ac:dyDescent="0.25">
      <c r="P29" s="36"/>
      <c r="Q29" s="35"/>
      <c r="R29" s="36"/>
      <c r="S29" s="35"/>
    </row>
    <row r="30" spans="1:25" x14ac:dyDescent="0.25">
      <c r="P30" s="36"/>
      <c r="Q30" s="35"/>
      <c r="R30" s="36"/>
      <c r="S30" s="35"/>
    </row>
    <row r="31" spans="1:25" x14ac:dyDescent="0.25">
      <c r="P31" s="36"/>
      <c r="Q31" s="35"/>
      <c r="R31" s="36"/>
      <c r="S31" s="35"/>
    </row>
    <row r="32" spans="1:25" x14ac:dyDescent="0.25">
      <c r="P32" s="36"/>
      <c r="Q32" s="35"/>
      <c r="R32" s="36"/>
      <c r="S32" s="35"/>
    </row>
    <row r="33" spans="17:32" x14ac:dyDescent="0.25">
      <c r="Q33" s="35"/>
      <c r="R33" s="36"/>
      <c r="S33" s="35"/>
    </row>
    <row r="34" spans="17:32" x14ac:dyDescent="0.25">
      <c r="Q34" s="35"/>
      <c r="R34" s="36"/>
      <c r="S34" s="35"/>
    </row>
    <row r="35" spans="17:32" x14ac:dyDescent="0.25">
      <c r="Q35" s="35"/>
      <c r="R35" s="36"/>
      <c r="S35" s="35"/>
    </row>
    <row r="36" spans="17:32" x14ac:dyDescent="0.25">
      <c r="Q36" s="35"/>
      <c r="R36" s="36"/>
      <c r="S36" s="35"/>
      <c r="AF36" s="23"/>
    </row>
    <row r="37" spans="17:32" x14ac:dyDescent="0.25">
      <c r="Q37" s="35"/>
      <c r="R37" s="36"/>
      <c r="S37" s="35"/>
      <c r="AF37" s="23"/>
    </row>
    <row r="38" spans="17:32" x14ac:dyDescent="0.25">
      <c r="Q38" s="35"/>
      <c r="R38" s="36"/>
      <c r="S38" s="35"/>
      <c r="AF38" s="23"/>
    </row>
    <row r="39" spans="17:32" x14ac:dyDescent="0.25">
      <c r="R39" s="18"/>
    </row>
    <row r="40" spans="17:32" x14ac:dyDescent="0.25">
      <c r="R40" s="18"/>
    </row>
    <row r="41" spans="17:32" x14ac:dyDescent="0.25">
      <c r="R41" s="38"/>
    </row>
    <row r="42" spans="17:32" x14ac:dyDescent="0.25">
      <c r="R42" s="18"/>
    </row>
    <row r="43" spans="17:32" x14ac:dyDescent="0.25">
      <c r="R43" s="18"/>
    </row>
    <row r="44" spans="17:32" x14ac:dyDescent="0.25">
      <c r="R44" s="18"/>
    </row>
    <row r="45" spans="17:32" x14ac:dyDescent="0.25">
      <c r="R45" s="18"/>
    </row>
    <row r="46" spans="17:32" x14ac:dyDescent="0.25">
      <c r="R46" s="18"/>
    </row>
    <row r="47" spans="17:32" x14ac:dyDescent="0.25">
      <c r="R47" s="18"/>
    </row>
    <row r="48" spans="17:32" ht="18.75" x14ac:dyDescent="0.3">
      <c r="R48" s="18"/>
      <c r="U48" s="22"/>
    </row>
    <row r="49" spans="18:18" x14ac:dyDescent="0.25">
      <c r="R49" s="18"/>
    </row>
    <row r="50" spans="18:18" x14ac:dyDescent="0.25">
      <c r="R50" s="18"/>
    </row>
    <row r="51" spans="18:18" x14ac:dyDescent="0.25">
      <c r="R51" s="18"/>
    </row>
    <row r="52" spans="18:18" x14ac:dyDescent="0.25">
      <c r="R52" s="18"/>
    </row>
    <row r="53" spans="18:18" x14ac:dyDescent="0.25">
      <c r="R53" s="18"/>
    </row>
  </sheetData>
  <mergeCells count="5">
    <mergeCell ref="O1:Q1"/>
    <mergeCell ref="A6:Q6"/>
    <mergeCell ref="C10:N10"/>
    <mergeCell ref="C11:H11"/>
    <mergeCell ref="I11:N11"/>
  </mergeCells>
  <pageMargins left="0.7" right="0.7" top="0.75" bottom="0.75" header="0.3" footer="0.3"/>
  <pageSetup paperSize="9" orientation="portrait" r:id="rId1"/>
  <ignoredErrors>
    <ignoredError sqref="B13:B1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9B5C-F117-4783-A8F5-9CA8CB5EF79F}">
  <dimension ref="A1:AF53"/>
  <sheetViews>
    <sheetView topLeftCell="B1" workbookViewId="0">
      <selection activeCell="L8" sqref="L8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17.5703125" customWidth="1"/>
    <col min="4" max="4" width="14.7109375" customWidth="1"/>
    <col min="5" max="7" width="14.85546875" customWidth="1"/>
    <col min="8" max="8" width="15.140625" customWidth="1"/>
    <col min="9" max="9" width="18" customWidth="1"/>
    <col min="10" max="10" width="19.28515625" customWidth="1"/>
    <col min="11" max="14" width="18.85546875" customWidth="1"/>
    <col min="15" max="15" width="20.28515625" bestFit="1" customWidth="1"/>
    <col min="16" max="16" width="24" bestFit="1" customWidth="1"/>
    <col min="17" max="17" width="30.7109375" bestFit="1" customWidth="1"/>
    <col min="18" max="18" width="13.140625" bestFit="1" customWidth="1"/>
    <col min="19" max="19" width="17.85546875" bestFit="1" customWidth="1"/>
    <col min="28" max="28" width="18.28515625" bestFit="1" customWidth="1"/>
    <col min="29" max="29" width="18.28515625" customWidth="1"/>
    <col min="30" max="30" width="20.5703125" bestFit="1" customWidth="1"/>
    <col min="31" max="31" width="24" bestFit="1" customWidth="1"/>
    <col min="32" max="32" width="29.28515625" bestFit="1" customWidth="1"/>
    <col min="33" max="33" width="32.7109375" bestFit="1" customWidth="1"/>
    <col min="34" max="34" width="20.28515625" bestFit="1" customWidth="1"/>
    <col min="35" max="35" width="24" bestFit="1" customWidth="1"/>
  </cols>
  <sheetData>
    <row r="1" spans="1:25" ht="80.25" customHeight="1" thickBot="1" x14ac:dyDescent="0.3">
      <c r="A1" s="2"/>
      <c r="B1" s="3"/>
      <c r="C1" s="1"/>
      <c r="D1" s="1"/>
      <c r="E1" s="1"/>
      <c r="F1" s="1"/>
      <c r="G1" s="1"/>
      <c r="H1" s="1"/>
      <c r="I1" s="5"/>
      <c r="J1" s="1"/>
      <c r="K1" s="1"/>
      <c r="L1" s="1"/>
      <c r="M1" s="1"/>
      <c r="N1" s="1"/>
      <c r="O1" s="54" t="s">
        <v>6</v>
      </c>
      <c r="P1" s="54"/>
      <c r="Q1" s="54"/>
      <c r="R1" s="33"/>
      <c r="U1" s="33"/>
      <c r="V1" s="33"/>
      <c r="W1" s="33"/>
      <c r="X1" s="34"/>
      <c r="Y1" s="34"/>
    </row>
    <row r="3" spans="1:25" x14ac:dyDescent="0.25">
      <c r="A3" s="6" t="s">
        <v>60</v>
      </c>
    </row>
    <row r="4" spans="1:25" x14ac:dyDescent="0.25">
      <c r="A4" s="6" t="s">
        <v>61</v>
      </c>
    </row>
    <row r="5" spans="1:25" x14ac:dyDescent="0.25">
      <c r="A5" s="6"/>
    </row>
    <row r="6" spans="1:25" ht="21" x14ac:dyDescent="0.35">
      <c r="A6" s="55" t="s">
        <v>62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32"/>
      <c r="S6" s="32"/>
      <c r="T6" s="32"/>
      <c r="U6" s="32"/>
      <c r="V6" s="32"/>
      <c r="W6" s="32"/>
      <c r="X6" s="32"/>
      <c r="Y6" s="32"/>
    </row>
    <row r="7" spans="1:25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50"/>
      <c r="M8" s="5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" customHeight="1" x14ac:dyDescent="0.35">
      <c r="C10" s="56" t="s">
        <v>63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" customHeight="1" x14ac:dyDescent="0.35">
      <c r="C11" s="59" t="s">
        <v>36</v>
      </c>
      <c r="D11" s="59"/>
      <c r="E11" s="59"/>
      <c r="F11" s="59"/>
      <c r="G11" s="59"/>
      <c r="H11" s="59"/>
      <c r="I11" s="60" t="s">
        <v>37</v>
      </c>
      <c r="J11" s="61"/>
      <c r="K11" s="61"/>
      <c r="L11" s="61"/>
      <c r="M11" s="61"/>
      <c r="N11" s="6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42" customHeight="1" thickBot="1" x14ac:dyDescent="0.4">
      <c r="A12" s="28" t="s">
        <v>34</v>
      </c>
      <c r="B12" s="28" t="s">
        <v>35</v>
      </c>
      <c r="C12" s="42" t="s">
        <v>51</v>
      </c>
      <c r="D12" s="42" t="s">
        <v>53</v>
      </c>
      <c r="E12" s="42" t="s">
        <v>52</v>
      </c>
      <c r="F12" s="42" t="s">
        <v>54</v>
      </c>
      <c r="G12" s="42" t="s">
        <v>64</v>
      </c>
      <c r="H12" s="42" t="s">
        <v>65</v>
      </c>
      <c r="I12" s="43" t="s">
        <v>66</v>
      </c>
      <c r="J12" s="42" t="s">
        <v>53</v>
      </c>
      <c r="K12" s="42" t="s">
        <v>52</v>
      </c>
      <c r="L12" s="42" t="s">
        <v>54</v>
      </c>
      <c r="M12" s="42" t="s">
        <v>64</v>
      </c>
      <c r="N12" s="42" t="s">
        <v>65</v>
      </c>
      <c r="O12" s="28" t="s">
        <v>1</v>
      </c>
      <c r="P12" s="28" t="s">
        <v>26</v>
      </c>
      <c r="Q12" s="28" t="s">
        <v>39</v>
      </c>
      <c r="R12" s="31"/>
      <c r="S12" s="31"/>
      <c r="T12" s="31"/>
      <c r="U12" s="31"/>
      <c r="V12" s="31"/>
      <c r="W12" s="31"/>
      <c r="X12" s="31"/>
      <c r="Y12" s="31"/>
    </row>
    <row r="13" spans="1:25" ht="15" customHeight="1" thickTop="1" x14ac:dyDescent="0.35">
      <c r="A13" s="26" t="s">
        <v>21</v>
      </c>
      <c r="B13" s="26">
        <f>SUM(C13:H13)</f>
        <v>8</v>
      </c>
      <c r="C13" s="26">
        <v>6</v>
      </c>
      <c r="D13" s="26">
        <v>2</v>
      </c>
      <c r="E13" s="26"/>
      <c r="F13" s="26"/>
      <c r="G13" s="26"/>
      <c r="H13" s="26"/>
      <c r="I13" s="27">
        <v>610140.02</v>
      </c>
      <c r="J13" s="27">
        <v>102409.06</v>
      </c>
      <c r="K13" s="27"/>
      <c r="L13" s="27"/>
      <c r="M13" s="27"/>
      <c r="N13" s="27"/>
      <c r="O13" s="27">
        <v>827150.09</v>
      </c>
      <c r="P13" s="27">
        <f>I13+J13+K13</f>
        <v>712549.08000000007</v>
      </c>
      <c r="Q13" s="27">
        <f>O13-P13</f>
        <v>114601.00999999989</v>
      </c>
      <c r="R13" s="31"/>
      <c r="S13" s="31"/>
      <c r="T13" s="31"/>
      <c r="U13" s="31"/>
      <c r="V13" s="31"/>
      <c r="W13" s="31"/>
      <c r="X13" s="31"/>
      <c r="Y13" s="31"/>
    </row>
    <row r="14" spans="1:25" ht="15" customHeight="1" x14ac:dyDescent="0.35">
      <c r="A14" s="24" t="s">
        <v>23</v>
      </c>
      <c r="B14" s="26">
        <f t="shared" ref="B14:B16" si="0">SUM(C14:H14)</f>
        <v>12</v>
      </c>
      <c r="C14" s="24">
        <v>6</v>
      </c>
      <c r="D14" s="24">
        <v>4</v>
      </c>
      <c r="E14" s="24">
        <v>2</v>
      </c>
      <c r="F14" s="24"/>
      <c r="G14" s="24"/>
      <c r="H14" s="24"/>
      <c r="I14" s="25">
        <v>1304600.92</v>
      </c>
      <c r="J14" s="25">
        <v>156451.66</v>
      </c>
      <c r="K14" s="25">
        <v>137133</v>
      </c>
      <c r="L14" s="25"/>
      <c r="M14" s="25"/>
      <c r="N14" s="25"/>
      <c r="O14" s="25">
        <v>1631331.5</v>
      </c>
      <c r="P14" s="27">
        <f t="shared" ref="P14:P15" si="1">I14+J14+K14</f>
        <v>1598185.5799999998</v>
      </c>
      <c r="Q14" s="27">
        <f t="shared" ref="Q14:Q16" si="2">O14-P14</f>
        <v>33145.920000000158</v>
      </c>
      <c r="R14" s="31"/>
      <c r="S14" s="31"/>
      <c r="T14" s="31"/>
      <c r="U14" s="31"/>
      <c r="V14" s="31"/>
      <c r="W14" s="31"/>
      <c r="X14" s="31"/>
      <c r="Y14" s="31"/>
    </row>
    <row r="15" spans="1:25" ht="15" customHeight="1" x14ac:dyDescent="0.35">
      <c r="A15" s="24" t="s">
        <v>22</v>
      </c>
      <c r="B15" s="26">
        <f t="shared" si="0"/>
        <v>20</v>
      </c>
      <c r="C15" s="24">
        <v>14</v>
      </c>
      <c r="D15" s="24">
        <v>3</v>
      </c>
      <c r="E15" s="24"/>
      <c r="F15" s="24"/>
      <c r="G15" s="24">
        <v>3</v>
      </c>
      <c r="H15" s="24"/>
      <c r="I15" s="25">
        <v>2409774.29</v>
      </c>
      <c r="J15" s="25">
        <v>97712.69</v>
      </c>
      <c r="K15" s="25"/>
      <c r="L15" s="25"/>
      <c r="M15" s="25"/>
      <c r="N15" s="25"/>
      <c r="O15" s="25">
        <v>3050271.06</v>
      </c>
      <c r="P15" s="27">
        <f t="shared" si="1"/>
        <v>2507486.98</v>
      </c>
      <c r="Q15" s="27">
        <f t="shared" si="2"/>
        <v>542784.08000000007</v>
      </c>
      <c r="R15" s="31"/>
      <c r="S15" s="39"/>
      <c r="T15" s="31"/>
      <c r="U15" s="31"/>
      <c r="V15" s="31"/>
      <c r="W15" s="31"/>
      <c r="X15" s="31"/>
      <c r="Y15" s="31"/>
    </row>
    <row r="16" spans="1:25" ht="15" customHeight="1" x14ac:dyDescent="0.35">
      <c r="A16" s="24" t="s">
        <v>24</v>
      </c>
      <c r="B16" s="26">
        <f t="shared" si="0"/>
        <v>4</v>
      </c>
      <c r="C16" s="24">
        <v>3</v>
      </c>
      <c r="D16" s="24"/>
      <c r="E16" s="24"/>
      <c r="F16" s="24"/>
      <c r="G16" s="24"/>
      <c r="H16" s="24">
        <v>1</v>
      </c>
      <c r="I16" s="25">
        <v>130313.54</v>
      </c>
      <c r="J16" s="25"/>
      <c r="K16" s="25"/>
      <c r="L16" s="25"/>
      <c r="M16" s="25"/>
      <c r="N16" s="25">
        <v>571725</v>
      </c>
      <c r="O16" s="25">
        <v>770618.27</v>
      </c>
      <c r="P16" s="27">
        <f>I16+J16+K16+N16</f>
        <v>702038.54</v>
      </c>
      <c r="Q16" s="27">
        <f t="shared" si="2"/>
        <v>68579.729999999981</v>
      </c>
      <c r="R16" s="31"/>
      <c r="S16" s="31"/>
      <c r="T16" s="31"/>
      <c r="U16" s="31"/>
      <c r="V16" s="31"/>
      <c r="W16" s="31"/>
      <c r="X16" s="31"/>
      <c r="Y16" s="31"/>
    </row>
    <row r="17" spans="1:25" ht="15" customHeight="1" thickBot="1" x14ac:dyDescent="0.4">
      <c r="A17" s="29" t="s">
        <v>25</v>
      </c>
      <c r="B17" s="29">
        <f>SUM(B13:B16)</f>
        <v>44</v>
      </c>
      <c r="C17" s="29">
        <f>SUM(C13:C16)</f>
        <v>29</v>
      </c>
      <c r="D17" s="29">
        <f>SUM(D13:D16)</f>
        <v>9</v>
      </c>
      <c r="E17" s="29">
        <f>SUM(E13:E16)</f>
        <v>2</v>
      </c>
      <c r="F17" s="29"/>
      <c r="G17" s="29"/>
      <c r="H17" s="29">
        <f>SUM(H13:H16)</f>
        <v>1</v>
      </c>
      <c r="I17" s="30">
        <f>SUM(I13:I16)</f>
        <v>4454828.7700000005</v>
      </c>
      <c r="J17" s="30">
        <f>SUM(J13:J16)</f>
        <v>356573.41000000003</v>
      </c>
      <c r="K17" s="30">
        <f>SUM(K13:K16)</f>
        <v>137133</v>
      </c>
      <c r="L17" s="30"/>
      <c r="M17" s="30"/>
      <c r="N17" s="30"/>
      <c r="O17" s="30">
        <f>SUM(O13:O16)</f>
        <v>6279370.9199999999</v>
      </c>
      <c r="P17" s="30">
        <f>SUM(P13:P16)</f>
        <v>5520260.1800000006</v>
      </c>
      <c r="Q17" s="30">
        <f>SUM(Q13:Q16)</f>
        <v>759110.74000000011</v>
      </c>
      <c r="R17" s="31"/>
      <c r="S17" s="31"/>
      <c r="T17" s="31"/>
      <c r="U17" s="31"/>
      <c r="V17" s="31"/>
      <c r="W17" s="31"/>
      <c r="X17" s="31"/>
      <c r="Y17" s="31"/>
    </row>
    <row r="18" spans="1:25" ht="15" customHeight="1" thickTop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25" spans="1:25" x14ac:dyDescent="0.25">
      <c r="P25" s="35"/>
      <c r="Q25" s="37"/>
      <c r="R25" s="36"/>
      <c r="S25" s="35"/>
    </row>
    <row r="26" spans="1:25" x14ac:dyDescent="0.25">
      <c r="P26" s="35"/>
      <c r="Q26" s="35"/>
      <c r="R26" s="36"/>
      <c r="S26" s="35"/>
    </row>
    <row r="27" spans="1:25" x14ac:dyDescent="0.25">
      <c r="P27" s="35"/>
      <c r="Q27" s="35"/>
      <c r="R27" s="36"/>
      <c r="S27" s="35"/>
    </row>
    <row r="28" spans="1:25" x14ac:dyDescent="0.25">
      <c r="P28" s="35"/>
      <c r="Q28" s="35"/>
      <c r="R28" s="36"/>
      <c r="S28" s="35"/>
    </row>
    <row r="29" spans="1:25" x14ac:dyDescent="0.25">
      <c r="P29" s="36"/>
      <c r="Q29" s="35"/>
      <c r="R29" s="36"/>
      <c r="S29" s="35"/>
    </row>
    <row r="30" spans="1:25" x14ac:dyDescent="0.25">
      <c r="P30" s="36"/>
      <c r="Q30" s="35"/>
      <c r="R30" s="36"/>
      <c r="S30" s="35"/>
    </row>
    <row r="31" spans="1:25" x14ac:dyDescent="0.25">
      <c r="P31" s="36"/>
      <c r="Q31" s="35"/>
      <c r="R31" s="36"/>
      <c r="S31" s="35"/>
    </row>
    <row r="32" spans="1:25" x14ac:dyDescent="0.25">
      <c r="P32" s="36"/>
      <c r="Q32" s="35"/>
      <c r="R32" s="36"/>
      <c r="S32" s="35"/>
    </row>
    <row r="33" spans="17:32" x14ac:dyDescent="0.25">
      <c r="Q33" s="35"/>
      <c r="R33" s="36"/>
      <c r="S33" s="35"/>
    </row>
    <row r="34" spans="17:32" x14ac:dyDescent="0.25">
      <c r="Q34" s="35"/>
      <c r="R34" s="36"/>
      <c r="S34" s="35"/>
    </row>
    <row r="35" spans="17:32" x14ac:dyDescent="0.25">
      <c r="Q35" s="35"/>
      <c r="R35" s="36"/>
      <c r="S35" s="35"/>
    </row>
    <row r="36" spans="17:32" x14ac:dyDescent="0.25">
      <c r="Q36" s="35"/>
      <c r="R36" s="36"/>
      <c r="S36" s="35"/>
      <c r="AF36" s="23"/>
    </row>
    <row r="37" spans="17:32" x14ac:dyDescent="0.25">
      <c r="Q37" s="35"/>
      <c r="R37" s="36"/>
      <c r="S37" s="35"/>
      <c r="AF37" s="23"/>
    </row>
    <row r="38" spans="17:32" x14ac:dyDescent="0.25">
      <c r="Q38" s="35"/>
      <c r="R38" s="36"/>
      <c r="S38" s="35"/>
      <c r="AF38" s="23"/>
    </row>
    <row r="39" spans="17:32" x14ac:dyDescent="0.25">
      <c r="R39" s="18"/>
    </row>
    <row r="40" spans="17:32" x14ac:dyDescent="0.25">
      <c r="R40" s="18"/>
    </row>
    <row r="41" spans="17:32" x14ac:dyDescent="0.25">
      <c r="R41" s="38"/>
    </row>
    <row r="42" spans="17:32" x14ac:dyDescent="0.25">
      <c r="R42" s="18"/>
    </row>
    <row r="43" spans="17:32" x14ac:dyDescent="0.25">
      <c r="R43" s="18"/>
    </row>
    <row r="44" spans="17:32" x14ac:dyDescent="0.25">
      <c r="R44" s="18"/>
    </row>
    <row r="45" spans="17:32" x14ac:dyDescent="0.25">
      <c r="R45" s="18"/>
    </row>
    <row r="46" spans="17:32" x14ac:dyDescent="0.25">
      <c r="R46" s="18"/>
    </row>
    <row r="47" spans="17:32" x14ac:dyDescent="0.25">
      <c r="R47" s="18"/>
    </row>
    <row r="48" spans="17:32" ht="18.75" x14ac:dyDescent="0.3">
      <c r="R48" s="18"/>
      <c r="U48" s="22"/>
    </row>
    <row r="49" spans="18:18" x14ac:dyDescent="0.25">
      <c r="R49" s="18"/>
    </row>
    <row r="50" spans="18:18" x14ac:dyDescent="0.25">
      <c r="R50" s="18"/>
    </row>
    <row r="51" spans="18:18" x14ac:dyDescent="0.25">
      <c r="R51" s="18"/>
    </row>
    <row r="52" spans="18:18" x14ac:dyDescent="0.25">
      <c r="R52" s="18"/>
    </row>
    <row r="53" spans="18:18" x14ac:dyDescent="0.25">
      <c r="R53" s="18"/>
    </row>
  </sheetData>
  <mergeCells count="5">
    <mergeCell ref="O1:Q1"/>
    <mergeCell ref="A6:Q6"/>
    <mergeCell ref="C11:H11"/>
    <mergeCell ref="I11:N11"/>
    <mergeCell ref="C10:N10"/>
  </mergeCells>
  <pageMargins left="0.7" right="0.7" top="0.75" bottom="0.75" header="0.3" footer="0.3"/>
  <pageSetup paperSize="9" orientation="portrait" r:id="rId1"/>
  <ignoredErrors>
    <ignoredError sqref="B13:B16" formulaRange="1"/>
    <ignoredError sqref="P1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0C9F-D031-4CA4-BDB3-0A691523D6F1}">
  <dimension ref="A1:AA54"/>
  <sheetViews>
    <sheetView workbookViewId="0">
      <selection activeCell="H46" sqref="H46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17.5703125" customWidth="1"/>
    <col min="4" max="4" width="14.7109375" customWidth="1"/>
    <col min="5" max="5" width="14.85546875" customWidth="1"/>
    <col min="6" max="6" width="15.140625" customWidth="1"/>
    <col min="7" max="7" width="18" customWidth="1"/>
    <col min="8" max="8" width="19.28515625" customWidth="1"/>
    <col min="9" max="9" width="18.85546875" customWidth="1"/>
    <col min="10" max="10" width="20.28515625" bestFit="1" customWidth="1"/>
    <col min="11" max="11" width="24" bestFit="1" customWidth="1"/>
    <col min="12" max="12" width="30.7109375" bestFit="1" customWidth="1"/>
    <col min="13" max="13" width="13.140625" bestFit="1" customWidth="1"/>
    <col min="14" max="14" width="17.85546875" bestFit="1" customWidth="1"/>
    <col min="23" max="23" width="18.28515625" bestFit="1" customWidth="1"/>
    <col min="24" max="24" width="18.28515625" customWidth="1"/>
    <col min="25" max="25" width="20.5703125" bestFit="1" customWidth="1"/>
    <col min="26" max="26" width="24" bestFit="1" customWidth="1"/>
    <col min="27" max="27" width="29.28515625" bestFit="1" customWidth="1"/>
    <col min="28" max="28" width="32.7109375" bestFit="1" customWidth="1"/>
    <col min="29" max="29" width="20.28515625" bestFit="1" customWidth="1"/>
    <col min="30" max="30" width="24" bestFit="1" customWidth="1"/>
  </cols>
  <sheetData>
    <row r="1" spans="1:20" ht="80.25" customHeight="1" thickBot="1" x14ac:dyDescent="0.3">
      <c r="A1" s="2"/>
      <c r="B1" s="3"/>
      <c r="C1" s="1"/>
      <c r="D1" s="1"/>
      <c r="E1" s="1"/>
      <c r="F1" s="1"/>
      <c r="G1" s="5"/>
      <c r="H1" s="1"/>
      <c r="I1" s="1"/>
      <c r="J1" s="54" t="s">
        <v>6</v>
      </c>
      <c r="K1" s="54"/>
      <c r="L1" s="54"/>
      <c r="M1" s="33"/>
      <c r="P1" s="33"/>
      <c r="Q1" s="33"/>
      <c r="R1" s="33"/>
      <c r="S1" s="34"/>
      <c r="T1" s="34"/>
    </row>
    <row r="3" spans="1:20" x14ac:dyDescent="0.25">
      <c r="A3" s="6" t="s">
        <v>48</v>
      </c>
    </row>
    <row r="4" spans="1:20" x14ac:dyDescent="0.25">
      <c r="A4" s="6" t="s">
        <v>46</v>
      </c>
    </row>
    <row r="5" spans="1:20" x14ac:dyDescent="0.25">
      <c r="A5" s="6"/>
    </row>
    <row r="6" spans="1:20" ht="21" x14ac:dyDescent="0.35">
      <c r="A6" s="55" t="s">
        <v>47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32"/>
      <c r="N6" s="32"/>
      <c r="O6" s="32"/>
      <c r="P6" s="32"/>
      <c r="Q6" s="32"/>
      <c r="R6" s="32"/>
      <c r="S6" s="32"/>
      <c r="T6" s="32"/>
    </row>
    <row r="7" spans="1:20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5" customHeight="1" x14ac:dyDescent="0.35">
      <c r="C10" s="63" t="s">
        <v>57</v>
      </c>
      <c r="D10" s="63"/>
      <c r="E10" s="63"/>
      <c r="F10" s="63"/>
      <c r="G10" s="63"/>
      <c r="H10" s="63"/>
      <c r="I10" s="63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15" customHeight="1" x14ac:dyDescent="0.35">
      <c r="C11" s="62" t="s">
        <v>36</v>
      </c>
      <c r="D11" s="62"/>
      <c r="E11" s="62"/>
      <c r="F11" s="62"/>
      <c r="G11" s="62" t="s">
        <v>37</v>
      </c>
      <c r="H11" s="62"/>
      <c r="I11" s="62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42" customHeight="1" thickBot="1" x14ac:dyDescent="0.4">
      <c r="A12" s="28" t="s">
        <v>34</v>
      </c>
      <c r="B12" s="28" t="s">
        <v>35</v>
      </c>
      <c r="C12" s="42" t="s">
        <v>51</v>
      </c>
      <c r="D12" s="42" t="s">
        <v>53</v>
      </c>
      <c r="E12" s="42" t="s">
        <v>52</v>
      </c>
      <c r="F12" s="42" t="s">
        <v>54</v>
      </c>
      <c r="G12" s="43" t="s">
        <v>56</v>
      </c>
      <c r="H12" s="43" t="s">
        <v>52</v>
      </c>
      <c r="I12" s="43" t="s">
        <v>55</v>
      </c>
      <c r="J12" s="28" t="s">
        <v>1</v>
      </c>
      <c r="K12" s="28" t="s">
        <v>26</v>
      </c>
      <c r="L12" s="28" t="s">
        <v>39</v>
      </c>
      <c r="M12" s="31"/>
      <c r="N12" s="31"/>
      <c r="O12" s="31"/>
      <c r="P12" s="31"/>
      <c r="Q12" s="31"/>
      <c r="R12" s="31"/>
      <c r="S12" s="31"/>
      <c r="T12" s="31"/>
    </row>
    <row r="13" spans="1:20" ht="15" customHeight="1" thickTop="1" x14ac:dyDescent="0.35">
      <c r="A13" s="26" t="s">
        <v>21</v>
      </c>
      <c r="B13" s="26">
        <v>4</v>
      </c>
      <c r="C13" s="26">
        <v>4</v>
      </c>
      <c r="D13" s="26"/>
      <c r="E13" s="26"/>
      <c r="F13" s="26"/>
      <c r="G13" s="27">
        <v>1475041.61</v>
      </c>
      <c r="H13" s="27"/>
      <c r="I13" s="27"/>
      <c r="J13" s="27">
        <v>1500167.16</v>
      </c>
      <c r="K13" s="27">
        <v>1475041.61</v>
      </c>
      <c r="L13" s="27">
        <f>J13-K13</f>
        <v>25125.549999999814</v>
      </c>
      <c r="M13" s="31"/>
      <c r="N13" s="31"/>
      <c r="O13" s="31"/>
      <c r="P13" s="31"/>
      <c r="Q13" s="31"/>
      <c r="R13" s="31"/>
      <c r="S13" s="31"/>
      <c r="T13" s="31"/>
    </row>
    <row r="14" spans="1:20" ht="15" customHeight="1" x14ac:dyDescent="0.35">
      <c r="A14" s="24" t="s">
        <v>23</v>
      </c>
      <c r="B14" s="24">
        <v>8</v>
      </c>
      <c r="C14" s="24">
        <v>5</v>
      </c>
      <c r="D14" s="24">
        <v>2</v>
      </c>
      <c r="E14" s="24">
        <v>1</v>
      </c>
      <c r="F14" s="24"/>
      <c r="G14" s="25">
        <f>K14-H14</f>
        <v>761112.96</v>
      </c>
      <c r="H14" s="25">
        <v>43093.68</v>
      </c>
      <c r="I14" s="25"/>
      <c r="J14" s="25">
        <v>934532.66</v>
      </c>
      <c r="K14" s="25">
        <v>804206.64</v>
      </c>
      <c r="L14" s="27">
        <f t="shared" ref="L14:L15" si="0">J14-K14</f>
        <v>130326.02000000002</v>
      </c>
      <c r="M14" s="31"/>
      <c r="N14" s="31"/>
      <c r="O14" s="31"/>
      <c r="P14" s="31"/>
      <c r="Q14" s="31"/>
      <c r="R14" s="31"/>
      <c r="S14" s="31"/>
      <c r="T14" s="31"/>
    </row>
    <row r="15" spans="1:20" ht="15" customHeight="1" x14ac:dyDescent="0.35">
      <c r="A15" s="24" t="s">
        <v>22</v>
      </c>
      <c r="B15" s="24">
        <v>33</v>
      </c>
      <c r="C15" s="24">
        <v>29</v>
      </c>
      <c r="D15" s="24">
        <v>3</v>
      </c>
      <c r="E15" s="24">
        <v>1</v>
      </c>
      <c r="F15" s="24"/>
      <c r="G15" s="25">
        <f>K15-H15</f>
        <v>2702388.13</v>
      </c>
      <c r="H15" s="25">
        <v>151248.99</v>
      </c>
      <c r="I15" s="25"/>
      <c r="J15" s="25">
        <v>3067311.42</v>
      </c>
      <c r="K15" s="25">
        <v>2853637.12</v>
      </c>
      <c r="L15" s="27">
        <f t="shared" si="0"/>
        <v>213674.29999999981</v>
      </c>
      <c r="M15" s="31"/>
      <c r="N15" s="39"/>
      <c r="O15" s="31"/>
      <c r="P15" s="31"/>
      <c r="Q15" s="31"/>
      <c r="R15" s="31"/>
      <c r="S15" s="31"/>
      <c r="T15" s="31"/>
    </row>
    <row r="16" spans="1:20" ht="15" customHeight="1" x14ac:dyDescent="0.35">
      <c r="A16" s="24" t="s">
        <v>24</v>
      </c>
      <c r="B16" s="24">
        <v>1</v>
      </c>
      <c r="C16" s="24">
        <v>1</v>
      </c>
      <c r="D16" s="24"/>
      <c r="E16" s="24"/>
      <c r="F16" s="24"/>
      <c r="G16" s="25">
        <v>255329.14</v>
      </c>
      <c r="H16" s="25"/>
      <c r="I16" s="25"/>
      <c r="J16" s="25">
        <v>374000</v>
      </c>
      <c r="K16" s="25">
        <v>255329.14</v>
      </c>
      <c r="L16" s="27">
        <f>J16-K16</f>
        <v>118670.85999999999</v>
      </c>
      <c r="M16" s="31"/>
      <c r="N16" s="31"/>
      <c r="O16" s="31"/>
      <c r="P16" s="31"/>
      <c r="Q16" s="31"/>
      <c r="R16" s="31"/>
      <c r="S16" s="31"/>
      <c r="T16" s="31"/>
    </row>
    <row r="17" spans="1:20" x14ac:dyDescent="0.25">
      <c r="A17" s="40" t="s">
        <v>49</v>
      </c>
      <c r="B17" s="24">
        <v>8</v>
      </c>
      <c r="C17" s="24">
        <v>6</v>
      </c>
      <c r="D17" s="24"/>
      <c r="E17" s="24">
        <v>1</v>
      </c>
      <c r="F17" s="24">
        <v>1</v>
      </c>
      <c r="G17" s="24"/>
      <c r="H17" s="44" t="s">
        <v>50</v>
      </c>
      <c r="I17" s="44" t="s">
        <v>50</v>
      </c>
      <c r="J17" s="25">
        <v>2708933</v>
      </c>
      <c r="K17" s="41" t="s">
        <v>50</v>
      </c>
      <c r="L17" s="25"/>
    </row>
    <row r="18" spans="1:20" ht="15" customHeight="1" thickBot="1" x14ac:dyDescent="0.4">
      <c r="A18" s="29" t="s">
        <v>25</v>
      </c>
      <c r="B18" s="29">
        <f>SUM(B13:B17)</f>
        <v>54</v>
      </c>
      <c r="C18" s="29">
        <f>SUM(C13:C17)</f>
        <v>45</v>
      </c>
      <c r="D18" s="29">
        <f>SUM(D13:D17)</f>
        <v>5</v>
      </c>
      <c r="E18" s="29">
        <f>SUM(E13:E17)</f>
        <v>3</v>
      </c>
      <c r="F18" s="29">
        <f>SUM(F13:F17)</f>
        <v>1</v>
      </c>
      <c r="G18" s="30">
        <f>SUM(G13:G16)</f>
        <v>5193871.84</v>
      </c>
      <c r="H18" s="30">
        <f>SUM(H13:H16)</f>
        <v>194342.66999999998</v>
      </c>
      <c r="I18" s="30">
        <f>SUM(I13:I17)</f>
        <v>0</v>
      </c>
      <c r="J18" s="30">
        <f>SUM(J13:J17)</f>
        <v>8584944.2400000002</v>
      </c>
      <c r="K18" s="30">
        <f>SUM(K13:K16)</f>
        <v>5388214.5099999998</v>
      </c>
      <c r="L18" s="30">
        <f>SUM(L13:L16)</f>
        <v>487796.72999999963</v>
      </c>
      <c r="M18" s="31"/>
      <c r="N18" s="31"/>
      <c r="O18" s="31"/>
      <c r="P18" s="31"/>
      <c r="Q18" s="31"/>
      <c r="R18" s="31"/>
      <c r="S18" s="31"/>
      <c r="T18" s="31"/>
    </row>
    <row r="19" spans="1:20" ht="15" customHeight="1" thickTop="1" x14ac:dyDescent="0.3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6" spans="1:20" x14ac:dyDescent="0.25">
      <c r="K26" s="35"/>
      <c r="L26" s="37"/>
      <c r="M26" s="36"/>
      <c r="N26" s="35"/>
    </row>
    <row r="27" spans="1:20" x14ac:dyDescent="0.25">
      <c r="K27" s="35"/>
      <c r="L27" s="35"/>
      <c r="M27" s="36"/>
      <c r="N27" s="35"/>
    </row>
    <row r="28" spans="1:20" x14ac:dyDescent="0.25">
      <c r="K28" s="35"/>
      <c r="L28" s="35"/>
      <c r="M28" s="36"/>
      <c r="N28" s="35"/>
    </row>
    <row r="29" spans="1:20" x14ac:dyDescent="0.25">
      <c r="K29" s="35"/>
      <c r="L29" s="35"/>
      <c r="M29" s="36"/>
      <c r="N29" s="35"/>
    </row>
    <row r="30" spans="1:20" x14ac:dyDescent="0.25">
      <c r="K30" s="36"/>
      <c r="L30" s="35"/>
      <c r="M30" s="36"/>
      <c r="N30" s="35"/>
    </row>
    <row r="31" spans="1:20" x14ac:dyDescent="0.25">
      <c r="K31" s="36"/>
      <c r="L31" s="35"/>
      <c r="M31" s="36"/>
      <c r="N31" s="35"/>
    </row>
    <row r="32" spans="1:20" x14ac:dyDescent="0.25">
      <c r="K32" s="36"/>
      <c r="L32" s="35"/>
      <c r="M32" s="36"/>
      <c r="N32" s="35"/>
    </row>
    <row r="33" spans="11:27" x14ac:dyDescent="0.25">
      <c r="K33" s="36"/>
      <c r="L33" s="35"/>
      <c r="M33" s="36"/>
      <c r="N33" s="35"/>
    </row>
    <row r="34" spans="11:27" x14ac:dyDescent="0.25">
      <c r="L34" s="35"/>
      <c r="M34" s="36"/>
      <c r="N34" s="35"/>
    </row>
    <row r="35" spans="11:27" x14ac:dyDescent="0.25">
      <c r="L35" s="35"/>
      <c r="M35" s="36"/>
      <c r="N35" s="35"/>
    </row>
    <row r="36" spans="11:27" x14ac:dyDescent="0.25">
      <c r="L36" s="35"/>
      <c r="M36" s="36"/>
      <c r="N36" s="35"/>
    </row>
    <row r="37" spans="11:27" x14ac:dyDescent="0.25">
      <c r="L37" s="35"/>
      <c r="M37" s="36"/>
      <c r="N37" s="35"/>
      <c r="AA37" s="23"/>
    </row>
    <row r="38" spans="11:27" x14ac:dyDescent="0.25">
      <c r="L38" s="35"/>
      <c r="M38" s="36"/>
      <c r="N38" s="35"/>
      <c r="AA38" s="23"/>
    </row>
    <row r="39" spans="11:27" x14ac:dyDescent="0.25">
      <c r="L39" s="35"/>
      <c r="M39" s="36"/>
      <c r="N39" s="35"/>
      <c r="AA39" s="23"/>
    </row>
    <row r="40" spans="11:27" x14ac:dyDescent="0.25">
      <c r="M40" s="18"/>
    </row>
    <row r="41" spans="11:27" x14ac:dyDescent="0.25">
      <c r="M41" s="18"/>
    </row>
    <row r="42" spans="11:27" x14ac:dyDescent="0.25">
      <c r="M42" s="38"/>
    </row>
    <row r="43" spans="11:27" x14ac:dyDescent="0.25">
      <c r="M43" s="18"/>
    </row>
    <row r="44" spans="11:27" x14ac:dyDescent="0.25">
      <c r="M44" s="18"/>
    </row>
    <row r="45" spans="11:27" x14ac:dyDescent="0.25">
      <c r="M45" s="18"/>
    </row>
    <row r="46" spans="11:27" x14ac:dyDescent="0.25">
      <c r="M46" s="18"/>
    </row>
    <row r="47" spans="11:27" x14ac:dyDescent="0.25">
      <c r="M47" s="18"/>
    </row>
    <row r="48" spans="11:27" x14ac:dyDescent="0.25">
      <c r="M48" s="18"/>
    </row>
    <row r="49" spans="13:16" ht="18.75" x14ac:dyDescent="0.3">
      <c r="M49" s="18"/>
      <c r="P49" s="22"/>
    </row>
    <row r="50" spans="13:16" x14ac:dyDescent="0.25">
      <c r="M50" s="18"/>
    </row>
    <row r="51" spans="13:16" x14ac:dyDescent="0.25">
      <c r="M51" s="18"/>
    </row>
    <row r="52" spans="13:16" x14ac:dyDescent="0.25">
      <c r="M52" s="18"/>
    </row>
    <row r="53" spans="13:16" x14ac:dyDescent="0.25">
      <c r="M53" s="18"/>
    </row>
    <row r="54" spans="13:16" x14ac:dyDescent="0.25">
      <c r="M54" s="18"/>
    </row>
  </sheetData>
  <mergeCells count="5">
    <mergeCell ref="J1:L1"/>
    <mergeCell ref="A6:L6"/>
    <mergeCell ref="C11:F11"/>
    <mergeCell ref="G11:I11"/>
    <mergeCell ref="C10:I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3"/>
  <sheetViews>
    <sheetView workbookViewId="0">
      <selection activeCell="H17" sqref="H17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20.5703125" bestFit="1" customWidth="1"/>
    <col min="4" max="4" width="17.28515625" customWidth="1"/>
    <col min="5" max="5" width="29.28515625" bestFit="1" customWidth="1"/>
    <col min="6" max="6" width="23.7109375" customWidth="1"/>
    <col min="7" max="7" width="20.28515625" bestFit="1" customWidth="1"/>
    <col min="8" max="8" width="24" bestFit="1" customWidth="1"/>
    <col min="9" max="9" width="30.7109375" bestFit="1" customWidth="1"/>
    <col min="10" max="10" width="13.140625" bestFit="1" customWidth="1"/>
    <col min="11" max="11" width="17.85546875" bestFit="1" customWidth="1"/>
    <col min="20" max="20" width="18.28515625" bestFit="1" customWidth="1"/>
    <col min="21" max="21" width="18.28515625" customWidth="1"/>
    <col min="22" max="22" width="20.5703125" bestFit="1" customWidth="1"/>
    <col min="23" max="23" width="24" bestFit="1" customWidth="1"/>
    <col min="24" max="24" width="29.28515625" bestFit="1" customWidth="1"/>
    <col min="25" max="25" width="32.7109375" bestFit="1" customWidth="1"/>
    <col min="26" max="26" width="20.28515625" bestFit="1" customWidth="1"/>
    <col min="27" max="27" width="24" bestFit="1" customWidth="1"/>
  </cols>
  <sheetData>
    <row r="1" spans="1:17" ht="80.25" customHeight="1" thickBot="1" x14ac:dyDescent="0.3">
      <c r="A1" s="2"/>
      <c r="B1" s="3"/>
      <c r="C1" s="1"/>
      <c r="D1" s="1"/>
      <c r="E1" s="5"/>
      <c r="F1" s="1"/>
      <c r="G1" s="54" t="s">
        <v>6</v>
      </c>
      <c r="H1" s="54"/>
      <c r="I1" s="54"/>
      <c r="J1" s="33"/>
      <c r="M1" s="33"/>
      <c r="N1" s="33"/>
      <c r="O1" s="33"/>
      <c r="P1" s="34"/>
      <c r="Q1" s="34"/>
    </row>
    <row r="3" spans="1:17" x14ac:dyDescent="0.25">
      <c r="A3" s="6" t="s">
        <v>41</v>
      </c>
    </row>
    <row r="4" spans="1:17" x14ac:dyDescent="0.25">
      <c r="A4" s="6" t="s">
        <v>40</v>
      </c>
    </row>
    <row r="5" spans="1:17" x14ac:dyDescent="0.25">
      <c r="A5" s="6"/>
    </row>
    <row r="6" spans="1:17" ht="21" x14ac:dyDescent="0.35">
      <c r="A6" s="55" t="s">
        <v>42</v>
      </c>
      <c r="B6" s="55"/>
      <c r="C6" s="55"/>
      <c r="D6" s="55"/>
      <c r="E6" s="55"/>
      <c r="F6" s="55"/>
      <c r="G6" s="55"/>
      <c r="H6" s="55"/>
      <c r="I6" s="55"/>
      <c r="J6" s="32"/>
      <c r="K6" s="32"/>
      <c r="L6" s="32"/>
      <c r="M6" s="32"/>
      <c r="N6" s="32"/>
      <c r="O6" s="32"/>
      <c r="P6" s="32"/>
      <c r="Q6" s="32"/>
    </row>
    <row r="7" spans="1:17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15" customHeight="1" x14ac:dyDescent="0.35">
      <c r="C10" s="63" t="s">
        <v>43</v>
      </c>
      <c r="D10" s="63"/>
      <c r="E10" s="63"/>
      <c r="F10" s="63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5" customHeight="1" x14ac:dyDescent="0.35">
      <c r="C11" s="62" t="s">
        <v>36</v>
      </c>
      <c r="D11" s="62"/>
      <c r="E11" s="62" t="s">
        <v>37</v>
      </c>
      <c r="F11" s="62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15" customHeight="1" thickBot="1" x14ac:dyDescent="0.4">
      <c r="A12" s="28" t="s">
        <v>34</v>
      </c>
      <c r="B12" s="28" t="s">
        <v>35</v>
      </c>
      <c r="C12" s="28" t="s">
        <v>30</v>
      </c>
      <c r="D12" s="28" t="s">
        <v>44</v>
      </c>
      <c r="E12" s="28" t="s">
        <v>32</v>
      </c>
      <c r="F12" s="28" t="s">
        <v>45</v>
      </c>
      <c r="G12" s="28" t="s">
        <v>1</v>
      </c>
      <c r="H12" s="28" t="s">
        <v>26</v>
      </c>
      <c r="I12" s="28" t="s">
        <v>39</v>
      </c>
      <c r="J12" s="31"/>
      <c r="K12" s="31"/>
      <c r="L12" s="31"/>
      <c r="M12" s="31"/>
      <c r="N12" s="31"/>
      <c r="O12" s="31"/>
      <c r="P12" s="31"/>
      <c r="Q12" s="31"/>
    </row>
    <row r="13" spans="1:17" ht="15" customHeight="1" thickTop="1" x14ac:dyDescent="0.35">
      <c r="A13" s="26" t="s">
        <v>21</v>
      </c>
      <c r="B13" s="26">
        <v>3</v>
      </c>
      <c r="C13" s="26">
        <v>3</v>
      </c>
      <c r="D13" s="26"/>
      <c r="E13" s="27">
        <v>2231473.13</v>
      </c>
      <c r="F13" s="27"/>
      <c r="G13" s="27">
        <v>2531697.38</v>
      </c>
      <c r="H13" s="27">
        <v>2231473.13</v>
      </c>
      <c r="I13" s="27">
        <f>G13-H13</f>
        <v>300224.25</v>
      </c>
      <c r="J13" s="31"/>
      <c r="K13" s="31"/>
      <c r="L13" s="31"/>
      <c r="M13" s="31"/>
      <c r="N13" s="31"/>
      <c r="O13" s="31"/>
      <c r="P13" s="31"/>
      <c r="Q13" s="31"/>
    </row>
    <row r="14" spans="1:17" ht="15" customHeight="1" x14ac:dyDescent="0.35">
      <c r="A14" s="24" t="s">
        <v>23</v>
      </c>
      <c r="B14" s="24">
        <v>8</v>
      </c>
      <c r="C14" s="24">
        <v>8</v>
      </c>
      <c r="D14" s="24"/>
      <c r="E14" s="25">
        <v>5157344.51</v>
      </c>
      <c r="F14" s="25"/>
      <c r="G14" s="25">
        <v>6013964.21</v>
      </c>
      <c r="H14" s="25">
        <v>5157344.51</v>
      </c>
      <c r="I14" s="27">
        <f t="shared" ref="I14:I16" si="0">G14-H14</f>
        <v>856619.70000000019</v>
      </c>
      <c r="J14" s="31"/>
      <c r="K14" s="31"/>
      <c r="L14" s="31"/>
      <c r="M14" s="31"/>
      <c r="N14" s="31"/>
      <c r="O14" s="31"/>
      <c r="P14" s="31"/>
      <c r="Q14" s="31"/>
    </row>
    <row r="15" spans="1:17" ht="15" customHeight="1" x14ac:dyDescent="0.35">
      <c r="A15" s="24" t="s">
        <v>22</v>
      </c>
      <c r="B15" s="24">
        <v>25</v>
      </c>
      <c r="C15" s="24">
        <v>19</v>
      </c>
      <c r="D15" s="24">
        <v>6</v>
      </c>
      <c r="E15" s="25">
        <f>H15-F15</f>
        <v>6711486.54</v>
      </c>
      <c r="F15" s="25">
        <v>789760.4</v>
      </c>
      <c r="G15" s="25">
        <v>7746171.9100000001</v>
      </c>
      <c r="H15" s="25">
        <v>7501246.9400000004</v>
      </c>
      <c r="I15" s="27">
        <f t="shared" si="0"/>
        <v>244924.96999999974</v>
      </c>
      <c r="J15" s="31"/>
      <c r="K15" s="39"/>
      <c r="L15" s="31"/>
      <c r="M15" s="31"/>
      <c r="N15" s="31"/>
      <c r="O15" s="31"/>
      <c r="P15" s="31"/>
      <c r="Q15" s="31"/>
    </row>
    <row r="16" spans="1:17" ht="15" customHeight="1" x14ac:dyDescent="0.35">
      <c r="A16" s="24" t="s">
        <v>24</v>
      </c>
      <c r="B16" s="24">
        <v>1</v>
      </c>
      <c r="C16" s="24">
        <v>1</v>
      </c>
      <c r="D16" s="24"/>
      <c r="E16" s="25">
        <v>67817.37</v>
      </c>
      <c r="F16" s="25"/>
      <c r="G16" s="25">
        <v>110357.2</v>
      </c>
      <c r="H16" s="25">
        <v>67817.37</v>
      </c>
      <c r="I16" s="27">
        <f t="shared" si="0"/>
        <v>42539.83</v>
      </c>
      <c r="J16" s="31"/>
      <c r="K16" s="31"/>
      <c r="L16" s="31"/>
      <c r="M16" s="31"/>
      <c r="N16" s="31"/>
      <c r="O16" s="31"/>
      <c r="P16" s="31"/>
      <c r="Q16" s="31"/>
    </row>
    <row r="17" spans="1:17" ht="15" customHeight="1" thickBot="1" x14ac:dyDescent="0.4">
      <c r="A17" s="29" t="s">
        <v>25</v>
      </c>
      <c r="B17" s="29">
        <f t="shared" ref="B17:H17" si="1">SUM(B13:B16)</f>
        <v>37</v>
      </c>
      <c r="C17" s="29">
        <f t="shared" si="1"/>
        <v>31</v>
      </c>
      <c r="D17" s="29">
        <f t="shared" si="1"/>
        <v>6</v>
      </c>
      <c r="E17" s="30">
        <f t="shared" si="1"/>
        <v>14168121.549999999</v>
      </c>
      <c r="F17" s="30">
        <f t="shared" si="1"/>
        <v>789760.4</v>
      </c>
      <c r="G17" s="30">
        <f t="shared" si="1"/>
        <v>16402190.699999999</v>
      </c>
      <c r="H17" s="30">
        <f t="shared" si="1"/>
        <v>14957881.949999999</v>
      </c>
      <c r="I17" s="30">
        <f>G17-H17</f>
        <v>1444308.75</v>
      </c>
      <c r="J17" s="31"/>
      <c r="K17" s="31"/>
      <c r="L17" s="31"/>
      <c r="M17" s="31"/>
      <c r="N17" s="31"/>
      <c r="O17" s="31"/>
      <c r="P17" s="31"/>
      <c r="Q17" s="31"/>
    </row>
    <row r="18" spans="1:17" ht="15" customHeight="1" thickTop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5" spans="1:17" x14ac:dyDescent="0.25">
      <c r="H25" s="35"/>
      <c r="I25" s="37"/>
      <c r="J25" s="36"/>
      <c r="K25" s="35"/>
    </row>
    <row r="26" spans="1:17" x14ac:dyDescent="0.25">
      <c r="H26" s="35"/>
      <c r="I26" s="35"/>
      <c r="J26" s="36"/>
      <c r="K26" s="35"/>
    </row>
    <row r="27" spans="1:17" x14ac:dyDescent="0.25">
      <c r="H27" s="35"/>
      <c r="I27" s="35"/>
      <c r="J27" s="36"/>
      <c r="K27" s="35"/>
    </row>
    <row r="28" spans="1:17" x14ac:dyDescent="0.25">
      <c r="H28" s="35"/>
      <c r="I28" s="35"/>
      <c r="J28" s="36"/>
      <c r="K28" s="35"/>
    </row>
    <row r="29" spans="1:17" x14ac:dyDescent="0.25">
      <c r="H29" s="36"/>
      <c r="I29" s="35"/>
      <c r="J29" s="36"/>
      <c r="K29" s="35"/>
    </row>
    <row r="30" spans="1:17" x14ac:dyDescent="0.25">
      <c r="H30" s="36"/>
      <c r="I30" s="35"/>
      <c r="J30" s="36"/>
      <c r="K30" s="35"/>
    </row>
    <row r="31" spans="1:17" x14ac:dyDescent="0.25">
      <c r="H31" s="36"/>
      <c r="I31" s="35"/>
      <c r="J31" s="36"/>
      <c r="K31" s="35"/>
    </row>
    <row r="32" spans="1:17" x14ac:dyDescent="0.25">
      <c r="H32" s="36"/>
      <c r="I32" s="35"/>
      <c r="J32" s="36"/>
      <c r="K32" s="35"/>
    </row>
    <row r="33" spans="9:24" x14ac:dyDescent="0.25">
      <c r="I33" s="35"/>
      <c r="J33" s="36"/>
      <c r="K33" s="35"/>
    </row>
    <row r="34" spans="9:24" x14ac:dyDescent="0.25">
      <c r="I34" s="35"/>
      <c r="J34" s="36"/>
      <c r="K34" s="35"/>
    </row>
    <row r="35" spans="9:24" x14ac:dyDescent="0.25">
      <c r="I35" s="35"/>
      <c r="J35" s="36"/>
      <c r="K35" s="35"/>
    </row>
    <row r="36" spans="9:24" x14ac:dyDescent="0.25">
      <c r="I36" s="35"/>
      <c r="J36" s="36"/>
      <c r="K36" s="35"/>
      <c r="X36" s="23"/>
    </row>
    <row r="37" spans="9:24" x14ac:dyDescent="0.25">
      <c r="I37" s="35"/>
      <c r="J37" s="36"/>
      <c r="K37" s="35"/>
      <c r="X37" s="23"/>
    </row>
    <row r="38" spans="9:24" x14ac:dyDescent="0.25">
      <c r="I38" s="35"/>
      <c r="J38" s="36"/>
      <c r="K38" s="35"/>
      <c r="X38" s="23"/>
    </row>
    <row r="39" spans="9:24" x14ac:dyDescent="0.25">
      <c r="J39" s="18"/>
    </row>
    <row r="40" spans="9:24" x14ac:dyDescent="0.25">
      <c r="J40" s="18"/>
    </row>
    <row r="41" spans="9:24" x14ac:dyDescent="0.25">
      <c r="J41" s="38"/>
    </row>
    <row r="42" spans="9:24" x14ac:dyDescent="0.25">
      <c r="J42" s="18"/>
    </row>
    <row r="43" spans="9:24" x14ac:dyDescent="0.25">
      <c r="J43" s="18"/>
    </row>
    <row r="44" spans="9:24" x14ac:dyDescent="0.25">
      <c r="J44" s="18"/>
    </row>
    <row r="45" spans="9:24" x14ac:dyDescent="0.25">
      <c r="J45" s="18"/>
    </row>
    <row r="46" spans="9:24" x14ac:dyDescent="0.25">
      <c r="J46" s="18"/>
    </row>
    <row r="47" spans="9:24" x14ac:dyDescent="0.25">
      <c r="J47" s="18"/>
    </row>
    <row r="48" spans="9:24" ht="18.75" x14ac:dyDescent="0.3">
      <c r="J48" s="18"/>
      <c r="M48" s="22"/>
    </row>
    <row r="49" spans="10:10" x14ac:dyDescent="0.25">
      <c r="J49" s="18"/>
    </row>
    <row r="50" spans="10:10" x14ac:dyDescent="0.25">
      <c r="J50" s="18"/>
    </row>
    <row r="51" spans="10:10" x14ac:dyDescent="0.25">
      <c r="J51" s="18"/>
    </row>
    <row r="52" spans="10:10" x14ac:dyDescent="0.25">
      <c r="J52" s="18"/>
    </row>
    <row r="53" spans="10:10" x14ac:dyDescent="0.25">
      <c r="J53" s="18"/>
    </row>
  </sheetData>
  <mergeCells count="5">
    <mergeCell ref="G1:I1"/>
    <mergeCell ref="A6:I6"/>
    <mergeCell ref="C10:F10"/>
    <mergeCell ref="C11:D11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4"/>
  <sheetViews>
    <sheetView workbookViewId="0">
      <selection activeCell="G17" sqref="G17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20.5703125" bestFit="1" customWidth="1"/>
    <col min="4" max="4" width="24" bestFit="1" customWidth="1"/>
    <col min="5" max="5" width="29.28515625" bestFit="1" customWidth="1"/>
    <col min="6" max="6" width="32.7109375" bestFit="1" customWidth="1"/>
    <col min="7" max="7" width="20.28515625" bestFit="1" customWidth="1"/>
    <col min="8" max="8" width="24" bestFit="1" customWidth="1"/>
    <col min="9" max="9" width="30.7109375" bestFit="1" customWidth="1"/>
    <col min="20" max="20" width="18.28515625" bestFit="1" customWidth="1"/>
    <col min="21" max="21" width="18.28515625" customWidth="1"/>
    <col min="22" max="22" width="20.5703125" bestFit="1" customWidth="1"/>
    <col min="23" max="23" width="24" bestFit="1" customWidth="1"/>
    <col min="24" max="24" width="29.28515625" bestFit="1" customWidth="1"/>
    <col min="25" max="25" width="32.7109375" bestFit="1" customWidth="1"/>
    <col min="26" max="26" width="20.28515625" bestFit="1" customWidth="1"/>
    <col min="27" max="27" width="24" bestFit="1" customWidth="1"/>
  </cols>
  <sheetData>
    <row r="1" spans="1:17" ht="80.25" customHeight="1" thickBot="1" x14ac:dyDescent="0.3">
      <c r="A1" s="2"/>
      <c r="B1" s="3"/>
      <c r="C1" s="1"/>
      <c r="D1" s="4"/>
      <c r="E1" s="5"/>
      <c r="F1" s="1"/>
      <c r="G1" s="54" t="s">
        <v>6</v>
      </c>
      <c r="H1" s="54"/>
      <c r="I1" s="54"/>
      <c r="J1" s="33"/>
      <c r="M1" s="33"/>
      <c r="N1" s="33"/>
      <c r="O1" s="33"/>
      <c r="P1" s="34"/>
      <c r="Q1" s="34"/>
    </row>
    <row r="3" spans="1:17" x14ac:dyDescent="0.25">
      <c r="A3" s="6" t="s">
        <v>18</v>
      </c>
    </row>
    <row r="4" spans="1:17" x14ac:dyDescent="0.25">
      <c r="A4" s="6" t="s">
        <v>19</v>
      </c>
    </row>
    <row r="5" spans="1:17" x14ac:dyDescent="0.25">
      <c r="A5" s="6"/>
    </row>
    <row r="6" spans="1:17" ht="21" x14ac:dyDescent="0.35">
      <c r="A6" s="55" t="s">
        <v>20</v>
      </c>
      <c r="B6" s="55"/>
      <c r="C6" s="55"/>
      <c r="D6" s="55"/>
      <c r="E6" s="55"/>
      <c r="F6" s="55"/>
      <c r="G6" s="55"/>
      <c r="H6" s="55"/>
      <c r="I6" s="55"/>
      <c r="J6" s="32"/>
      <c r="K6" s="32"/>
      <c r="L6" s="32"/>
      <c r="M6" s="32"/>
      <c r="N6" s="32"/>
      <c r="O6" s="32"/>
      <c r="P6" s="32"/>
      <c r="Q6" s="32"/>
    </row>
    <row r="7" spans="1:17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15" customHeight="1" x14ac:dyDescent="0.35">
      <c r="C10" s="63" t="s">
        <v>38</v>
      </c>
      <c r="D10" s="63"/>
      <c r="E10" s="63"/>
      <c r="F10" s="63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5" customHeight="1" x14ac:dyDescent="0.35">
      <c r="C11" s="62" t="s">
        <v>36</v>
      </c>
      <c r="D11" s="62"/>
      <c r="E11" s="62" t="s">
        <v>37</v>
      </c>
      <c r="F11" s="62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15" customHeight="1" thickBot="1" x14ac:dyDescent="0.4">
      <c r="A12" s="28" t="s">
        <v>34</v>
      </c>
      <c r="B12" s="28" t="s">
        <v>35</v>
      </c>
      <c r="C12" s="28" t="s">
        <v>30</v>
      </c>
      <c r="D12" s="28" t="s">
        <v>31</v>
      </c>
      <c r="E12" s="28" t="s">
        <v>32</v>
      </c>
      <c r="F12" s="28" t="s">
        <v>33</v>
      </c>
      <c r="G12" s="28" t="s">
        <v>1</v>
      </c>
      <c r="H12" s="28" t="s">
        <v>26</v>
      </c>
      <c r="I12" s="28" t="s">
        <v>39</v>
      </c>
      <c r="J12" s="31"/>
      <c r="K12" s="31"/>
      <c r="L12" s="31"/>
      <c r="M12" s="31"/>
      <c r="N12" s="31"/>
      <c r="O12" s="31"/>
      <c r="P12" s="31"/>
      <c r="Q12" s="31"/>
    </row>
    <row r="13" spans="1:17" ht="15" customHeight="1" thickTop="1" x14ac:dyDescent="0.35">
      <c r="A13" s="26" t="s">
        <v>21</v>
      </c>
      <c r="B13" s="26">
        <v>3</v>
      </c>
      <c r="C13" s="26">
        <v>3</v>
      </c>
      <c r="D13" s="26"/>
      <c r="E13" s="27">
        <v>778809</v>
      </c>
      <c r="F13" s="27"/>
      <c r="G13" s="27">
        <v>918887</v>
      </c>
      <c r="H13" s="27">
        <v>778809</v>
      </c>
      <c r="I13" s="27">
        <f>G13-H13</f>
        <v>140078</v>
      </c>
      <c r="J13" s="31"/>
      <c r="K13" s="31"/>
      <c r="L13" s="31"/>
      <c r="M13" s="31"/>
      <c r="N13" s="31"/>
      <c r="O13" s="31"/>
      <c r="P13" s="31"/>
      <c r="Q13" s="31"/>
    </row>
    <row r="14" spans="1:17" ht="15" customHeight="1" x14ac:dyDescent="0.35">
      <c r="A14" s="24" t="s">
        <v>22</v>
      </c>
      <c r="B14" s="24">
        <v>19</v>
      </c>
      <c r="C14" s="24">
        <v>19</v>
      </c>
      <c r="D14" s="24"/>
      <c r="E14" s="25">
        <v>4107252</v>
      </c>
      <c r="F14" s="25"/>
      <c r="G14" s="25">
        <v>4543458</v>
      </c>
      <c r="H14" s="25">
        <v>4107252</v>
      </c>
      <c r="I14" s="27">
        <f t="shared" ref="I14:I16" si="0">G14-H14</f>
        <v>436206</v>
      </c>
      <c r="J14" s="31"/>
      <c r="K14" s="31"/>
      <c r="L14" s="31"/>
      <c r="M14" s="31"/>
      <c r="N14" s="31"/>
      <c r="O14" s="31"/>
      <c r="P14" s="31"/>
      <c r="Q14" s="31"/>
    </row>
    <row r="15" spans="1:17" ht="15" customHeight="1" x14ac:dyDescent="0.35">
      <c r="A15" s="24" t="s">
        <v>23</v>
      </c>
      <c r="B15" s="24">
        <v>10</v>
      </c>
      <c r="C15" s="24">
        <v>7</v>
      </c>
      <c r="D15" s="24">
        <v>3</v>
      </c>
      <c r="E15" s="25">
        <v>3679197</v>
      </c>
      <c r="F15" s="25">
        <v>522000</v>
      </c>
      <c r="G15" s="25">
        <v>4560303</v>
      </c>
      <c r="H15" s="25">
        <v>4201197</v>
      </c>
      <c r="I15" s="27">
        <f t="shared" si="0"/>
        <v>359106</v>
      </c>
      <c r="J15" s="31"/>
      <c r="K15" s="31"/>
      <c r="L15" s="31"/>
      <c r="M15" s="31"/>
      <c r="N15" s="31"/>
      <c r="O15" s="31"/>
      <c r="P15" s="31"/>
      <c r="Q15" s="31"/>
    </row>
    <row r="16" spans="1:17" ht="15" customHeight="1" x14ac:dyDescent="0.35">
      <c r="A16" s="24" t="s">
        <v>24</v>
      </c>
      <c r="B16" s="24">
        <v>2</v>
      </c>
      <c r="C16" s="24">
        <v>2</v>
      </c>
      <c r="D16" s="24"/>
      <c r="E16" s="25">
        <v>230929</v>
      </c>
      <c r="F16" s="25"/>
      <c r="G16" s="25">
        <v>352325</v>
      </c>
      <c r="H16" s="25">
        <v>230929</v>
      </c>
      <c r="I16" s="27">
        <f t="shared" si="0"/>
        <v>121396</v>
      </c>
      <c r="J16" s="31"/>
      <c r="K16" s="31"/>
      <c r="L16" s="31"/>
      <c r="M16" s="31"/>
      <c r="N16" s="31"/>
      <c r="O16" s="31"/>
      <c r="P16" s="31"/>
      <c r="Q16" s="31"/>
    </row>
    <row r="17" spans="1:17" ht="15" customHeight="1" thickBot="1" x14ac:dyDescent="0.4">
      <c r="A17" s="29" t="s">
        <v>25</v>
      </c>
      <c r="B17" s="29">
        <f>SUM(B13:B16)</f>
        <v>34</v>
      </c>
      <c r="C17" s="29">
        <f t="shared" ref="C17:H17" si="1">SUM(C13:C16)</f>
        <v>31</v>
      </c>
      <c r="D17" s="29">
        <f t="shared" si="1"/>
        <v>3</v>
      </c>
      <c r="E17" s="30">
        <f t="shared" si="1"/>
        <v>8796187</v>
      </c>
      <c r="F17" s="30">
        <f t="shared" si="1"/>
        <v>522000</v>
      </c>
      <c r="G17" s="30">
        <f t="shared" si="1"/>
        <v>10374973</v>
      </c>
      <c r="H17" s="30">
        <f t="shared" si="1"/>
        <v>9318187</v>
      </c>
      <c r="I17" s="30">
        <f>G17-H17</f>
        <v>1056786</v>
      </c>
      <c r="J17" s="31"/>
      <c r="K17" s="31"/>
      <c r="L17" s="31"/>
      <c r="M17" s="31"/>
      <c r="N17" s="31"/>
      <c r="O17" s="31"/>
      <c r="P17" s="31"/>
      <c r="Q17" s="31"/>
    </row>
    <row r="18" spans="1:17" ht="15" customHeight="1" thickTop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36" spans="13:24" x14ac:dyDescent="0.25">
      <c r="X36" s="23"/>
    </row>
    <row r="37" spans="13:24" x14ac:dyDescent="0.25">
      <c r="X37" s="23"/>
    </row>
    <row r="38" spans="13:24" x14ac:dyDescent="0.25">
      <c r="X38" s="23"/>
    </row>
    <row r="48" spans="13:24" ht="18.75" x14ac:dyDescent="0.3">
      <c r="M48" s="22"/>
    </row>
    <row r="52" spans="21:26" x14ac:dyDescent="0.25">
      <c r="U52" t="s">
        <v>27</v>
      </c>
      <c r="Z52">
        <v>10374973</v>
      </c>
    </row>
    <row r="53" spans="21:26" x14ac:dyDescent="0.25">
      <c r="U53" t="s">
        <v>28</v>
      </c>
      <c r="Z53">
        <v>9144152</v>
      </c>
    </row>
    <row r="54" spans="21:26" x14ac:dyDescent="0.25">
      <c r="U54" t="s">
        <v>29</v>
      </c>
      <c r="Z54">
        <f>Z52-Z53</f>
        <v>1230821</v>
      </c>
    </row>
  </sheetData>
  <mergeCells count="5">
    <mergeCell ref="G1:I1"/>
    <mergeCell ref="C11:D11"/>
    <mergeCell ref="E11:F11"/>
    <mergeCell ref="C10:F10"/>
    <mergeCell ref="A6:I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workbookViewId="0">
      <selection activeCell="Q72" sqref="Q72"/>
    </sheetView>
  </sheetViews>
  <sheetFormatPr baseColWidth="10" defaultRowHeight="15" x14ac:dyDescent="0.25"/>
  <sheetData>
    <row r="1" spans="1:17" ht="80.25" customHeight="1" thickBot="1" x14ac:dyDescent="0.4">
      <c r="A1" s="2"/>
      <c r="B1" s="3"/>
      <c r="C1" s="1"/>
      <c r="D1" s="4"/>
      <c r="E1" s="5"/>
      <c r="F1" s="1"/>
      <c r="G1" s="1"/>
      <c r="H1" s="1"/>
      <c r="I1" s="21"/>
      <c r="J1" s="21"/>
      <c r="K1" s="1"/>
      <c r="L1" s="1"/>
      <c r="M1" s="1"/>
      <c r="N1" s="21" t="s">
        <v>6</v>
      </c>
      <c r="O1" s="1"/>
      <c r="P1" s="1"/>
      <c r="Q1" s="1"/>
    </row>
    <row r="3" spans="1:17" x14ac:dyDescent="0.25">
      <c r="A3" s="6" t="s">
        <v>14</v>
      </c>
    </row>
    <row r="4" spans="1:17" x14ac:dyDescent="0.25">
      <c r="A4" s="6" t="s">
        <v>13</v>
      </c>
    </row>
    <row r="7" spans="1:17" ht="18.75" x14ac:dyDescent="0.3">
      <c r="A7" s="64" t="s">
        <v>15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34" spans="13:13" ht="18.75" x14ac:dyDescent="0.3">
      <c r="M34" s="22" t="s">
        <v>16</v>
      </c>
    </row>
  </sheetData>
  <mergeCells count="1">
    <mergeCell ref="A7:Q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"/>
  <sheetViews>
    <sheetView workbookViewId="0">
      <selection activeCell="R66" sqref="R66"/>
    </sheetView>
  </sheetViews>
  <sheetFormatPr baseColWidth="10" defaultRowHeight="15" x14ac:dyDescent="0.25"/>
  <sheetData>
    <row r="1" spans="1:16" ht="80.25" customHeight="1" thickBot="1" x14ac:dyDescent="0.3">
      <c r="A1" s="2"/>
      <c r="B1" s="3"/>
      <c r="C1" s="1"/>
      <c r="D1" s="4"/>
      <c r="E1" s="5"/>
      <c r="F1" s="1"/>
      <c r="G1" s="1"/>
      <c r="H1" s="19" t="s">
        <v>6</v>
      </c>
      <c r="I1" s="1"/>
      <c r="J1" s="1"/>
    </row>
    <row r="3" spans="1:16" x14ac:dyDescent="0.25">
      <c r="A3" s="6" t="s">
        <v>10</v>
      </c>
    </row>
    <row r="4" spans="1:16" x14ac:dyDescent="0.25">
      <c r="A4" s="6" t="s">
        <v>11</v>
      </c>
    </row>
    <row r="6" spans="1:16" x14ac:dyDescent="0.25">
      <c r="A6" s="65" t="s">
        <v>12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</sheetData>
  <mergeCells count="1">
    <mergeCell ref="A6:P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Evolución contratación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Mónica Zas Varela</cp:lastModifiedBy>
  <cp:lastPrinted>2016-06-10T09:46:00Z</cp:lastPrinted>
  <dcterms:created xsi:type="dcterms:W3CDTF">2016-06-10T07:34:56Z</dcterms:created>
  <dcterms:modified xsi:type="dcterms:W3CDTF">2025-02-24T07:56:58Z</dcterms:modified>
</cp:coreProperties>
</file>