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ficheros.rectorado.uvigo.es\comun\Unidade de Estudos e Programas\PUBLICACIÓNS PORTAL E UVIGO EN CIFRAS\UVIGO DAT\UVIGODAT_Indicadores académicos\Títulos propios e formación complementaria\"/>
    </mc:Choice>
  </mc:AlternateContent>
  <xr:revisionPtr revIDLastSave="0" documentId="13_ncr:1_{96EB1109-A5F1-4C7C-83AF-4B462EB128C3}" xr6:coauthVersionLast="47" xr6:coauthVersionMax="47" xr10:uidLastSave="{00000000-0000-0000-0000-000000000000}"/>
  <bookViews>
    <workbookView xWindow="-120" yWindow="-120" windowWidth="29040" windowHeight="15720" xr2:uid="{A6BAB7DC-C67A-46E9-8556-FA7C865AA433}"/>
  </bookViews>
  <sheets>
    <sheet name="2024_matrícula cursos+exame" sheetId="2" r:id="rId1"/>
    <sheet name="2024_Desglose por colectivo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6" i="2" l="1"/>
  <c r="B28" i="2"/>
  <c r="G13" i="2" l="1"/>
  <c r="F13" i="2"/>
  <c r="H12" i="2"/>
  <c r="H11" i="2"/>
  <c r="H10" i="2"/>
  <c r="H9" i="2"/>
  <c r="E29" i="1"/>
  <c r="E30" i="1" s="1"/>
  <c r="D26" i="1"/>
  <c r="D27" i="1"/>
  <c r="D28" i="1"/>
  <c r="D25" i="1"/>
  <c r="G16" i="1"/>
  <c r="F17" i="1"/>
  <c r="F18" i="1"/>
  <c r="F11" i="1"/>
  <c r="F12" i="1"/>
  <c r="F13" i="1"/>
  <c r="F14" i="1"/>
  <c r="F15" i="1"/>
  <c r="F10" i="1"/>
  <c r="E18" i="1"/>
  <c r="C39" i="1"/>
  <c r="B39" i="1"/>
  <c r="D38" i="1"/>
  <c r="D37" i="1"/>
  <c r="D36" i="1"/>
  <c r="D39" i="1" s="1"/>
  <c r="C30" i="1"/>
  <c r="B30" i="1"/>
  <c r="D18" i="1"/>
  <c r="C18" i="1"/>
  <c r="B18" i="1"/>
  <c r="G18" i="1"/>
  <c r="H13" i="2" l="1"/>
  <c r="D30" i="1"/>
  <c r="E31" i="1" s="1"/>
  <c r="G19" i="1"/>
</calcChain>
</file>

<file path=xl/sharedStrings.xml><?xml version="1.0" encoding="utf-8"?>
<sst xmlns="http://schemas.openxmlformats.org/spreadsheetml/2006/main" count="105" uniqueCount="75">
  <si>
    <t>Unidade de Análises e Programas</t>
  </si>
  <si>
    <t>Fonte: Centro de linguas</t>
  </si>
  <si>
    <t>Alumnado participante nos cursos cuadrimestrais e de verán por colectivo e idioma</t>
  </si>
  <si>
    <t>Colectivo</t>
  </si>
  <si>
    <t>Español</t>
  </si>
  <si>
    <t>Inglés</t>
  </si>
  <si>
    <t>Alemán</t>
  </si>
  <si>
    <t>Total Comunidade Universitaria</t>
  </si>
  <si>
    <t>Público xeral</t>
  </si>
  <si>
    <t>PDI</t>
  </si>
  <si>
    <t>Estudantes</t>
  </si>
  <si>
    <t>Persoal Intercambio Alleo</t>
  </si>
  <si>
    <t>Persoal Intercambio Propio</t>
  </si>
  <si>
    <t>Familiar membros Comunidade Universitaria</t>
  </si>
  <si>
    <t>Outros</t>
  </si>
  <si>
    <t>TOTAL</t>
  </si>
  <si>
    <t>Total Com. Univ. + externos</t>
  </si>
  <si>
    <t>Exames por colectivo e idioma</t>
  </si>
  <si>
    <t>Comunidade Universitaria</t>
  </si>
  <si>
    <t>Outros externos</t>
  </si>
  <si>
    <t>Total</t>
  </si>
  <si>
    <t>Desglose por idioma e sexo*</t>
  </si>
  <si>
    <t>Homes</t>
  </si>
  <si>
    <t>Mulleres</t>
  </si>
  <si>
    <t>Español para estranxeiros</t>
  </si>
  <si>
    <t>* Non se dispón deste dato para a totalidade do alumnado</t>
  </si>
  <si>
    <t>2024_Cursos de idiomas_Desglose por colectivo</t>
  </si>
  <si>
    <t>Data actualización: marzo 2025</t>
  </si>
  <si>
    <t>PTXAS</t>
  </si>
  <si>
    <t>Cinés (obradorios)</t>
  </si>
  <si>
    <t>Chinés (obradoiros)</t>
  </si>
  <si>
    <t>Alumnado por cursos/lingua</t>
  </si>
  <si>
    <t>2023</t>
  </si>
  <si>
    <t>EXAMES DO CdL-UVIGO</t>
  </si>
  <si>
    <t>Alumnado de cursos</t>
  </si>
  <si>
    <t>Matrícula libre</t>
  </si>
  <si>
    <t>Evolución da matrícula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</si>
  <si>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</si>
  <si>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</si>
  <si>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</si>
  <si>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</si>
  <si>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</si>
  <si>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</si>
  <si>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</si>
  <si>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</si>
  <si>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</si>
  <si>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 xml:space="preserve">CertAcles - Inglés </t>
  </si>
  <si>
    <t>Alumnado regular</t>
  </si>
  <si>
    <t xml:space="preserve">Exame propio CdL-Inglés </t>
  </si>
  <si>
    <t>Alumnado de acceso libre</t>
  </si>
  <si>
    <t>Exames propios CdL- Español</t>
  </si>
  <si>
    <t>Curso de Preparación do DELE A2</t>
  </si>
  <si>
    <t>Cursos específicos para a UVigo*</t>
  </si>
  <si>
    <t>EXAMES HELA DE PROFESORADO DA UVIGO</t>
  </si>
  <si>
    <t>*Cursos específicos para a Uvigo</t>
  </si>
  <si>
    <t>Nº de convocatorias realizadas</t>
  </si>
  <si>
    <t>Discurso Oral Inglés en Foros-Cintexc</t>
  </si>
  <si>
    <t>Nº de exames realizados</t>
  </si>
  <si>
    <t>Inglés-Doctic, sesión formativa</t>
  </si>
  <si>
    <t>Inglés One to One</t>
  </si>
  <si>
    <t>Nº de convocatorias realizadas Univ. de Granada</t>
  </si>
  <si>
    <t>2024_Cursos de idiomas</t>
  </si>
  <si>
    <t xml:space="preserve">CertAcles - Español </t>
  </si>
  <si>
    <t>EXAMES DELE-2024</t>
  </si>
  <si>
    <t>EXAMES TOEFL-2024</t>
  </si>
  <si>
    <t>EXAMES HELA-OUTRAS UNIVERSIDADES-2024</t>
  </si>
  <si>
    <t>2024</t>
  </si>
  <si>
    <t>Inglés virtual</t>
  </si>
  <si>
    <t>Inglés Facultade Fisioterapia</t>
  </si>
  <si>
    <t>Inglés-Plan Pipa</t>
  </si>
  <si>
    <t>Alemán One to One</t>
  </si>
  <si>
    <t>Portugués One to One</t>
  </si>
  <si>
    <t>Inglés EAFT pronuncia</t>
  </si>
  <si>
    <t>Preparación exames acreditación inglés USC</t>
  </si>
  <si>
    <t>Obradoiro de caligrafía chinesa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</si>
</sst>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2"/>
      <name val="Aptos Narrow"/>
      <family val="2"/>
      <scheme val="minor"/>
    </font>
    <font>
      <sz val="14"/>
      <name val="Aptos Narrow"/>
      <family val="2"/>
      <scheme val="minor"/>
    </font>
    <font>
      <sz val="12"/>
      <name val="Calibri"/>
      <family val="2"/>
    </font>
    <font>
      <sz val="14"/>
      <name val="Calibri"/>
      <family val="2"/>
    </font>
    <font>
      <b/>
      <sz val="12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  <font>
      <sz val="10"/>
      <name val="Calibri"/>
      <family val="2"/>
    </font>
    <font>
      <i/>
      <sz val="10"/>
      <name val="Calibri"/>
      <family val="2"/>
    </font>
    <font>
      <b/>
      <sz val="11"/>
      <color theme="0"/>
      <name val="Calibri"/>
      <family val="2"/>
    </font>
    <font>
      <sz val="12"/>
      <color theme="0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0"/>
      <name val="Calibri"/>
      <family val="2"/>
    </font>
    <font>
      <i/>
      <sz val="1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</cellStyleXfs>
  <cellXfs count="68">
    <xf numFmtId="0" fontId="0" fillId="0" borderId="0" xfId="0"/>
    <xf numFmtId="0" fontId="2" fillId="0" borderId="1" xfId="1" applyFont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1" xfId="1" applyFont="1" applyBorder="1" applyAlignment="1">
      <alignment horizontal="center" wrapText="1"/>
    </xf>
    <xf numFmtId="0" fontId="3" fillId="0" borderId="1" xfId="1" applyFont="1" applyBorder="1" applyAlignment="1">
      <alignment horizontal="center" vertical="center" wrapText="1"/>
    </xf>
    <xf numFmtId="0" fontId="2" fillId="0" borderId="0" xfId="0" applyFont="1" applyProtection="1">
      <protection locked="0"/>
    </xf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2" fillId="0" borderId="0" xfId="1" applyFont="1" applyProtection="1">
      <protection locked="0"/>
    </xf>
    <xf numFmtId="0" fontId="4" fillId="0" borderId="1" xfId="1" applyFont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horizontal="center" vertical="center" wrapText="1"/>
    </xf>
    <xf numFmtId="0" fontId="4" fillId="0" borderId="0" xfId="0" applyFont="1" applyProtection="1">
      <protection locked="0"/>
    </xf>
    <xf numFmtId="0" fontId="4" fillId="0" borderId="0" xfId="1" applyFont="1" applyAlignment="1">
      <alignment wrapText="1"/>
    </xf>
    <xf numFmtId="0" fontId="4" fillId="0" borderId="0" xfId="1" applyFont="1" applyAlignment="1">
      <alignment horizontal="center" wrapText="1"/>
    </xf>
    <xf numFmtId="0" fontId="4" fillId="0" borderId="0" xfId="1" applyFont="1" applyAlignment="1">
      <alignment horizontal="left" vertical="center" wrapText="1"/>
    </xf>
    <xf numFmtId="0" fontId="4" fillId="0" borderId="0" xfId="1" applyFont="1" applyProtection="1">
      <protection locked="0"/>
    </xf>
    <xf numFmtId="0" fontId="6" fillId="0" borderId="0" xfId="0" applyFont="1"/>
    <xf numFmtId="0" fontId="7" fillId="0" borderId="0" xfId="0" applyFont="1"/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vertical="center"/>
    </xf>
    <xf numFmtId="0" fontId="8" fillId="4" borderId="0" xfId="0" applyFont="1" applyFill="1" applyAlignment="1">
      <alignment vertical="center" wrapText="1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vertical="center" wrapText="1"/>
    </xf>
    <xf numFmtId="0" fontId="10" fillId="0" borderId="0" xfId="0" applyFont="1"/>
    <xf numFmtId="0" fontId="4" fillId="0" borderId="0" xfId="0" applyFont="1"/>
    <xf numFmtId="0" fontId="11" fillId="0" borderId="0" xfId="0" applyFont="1"/>
    <xf numFmtId="0" fontId="4" fillId="0" borderId="1" xfId="0" applyFont="1" applyBorder="1" applyProtection="1">
      <protection locked="0"/>
    </xf>
    <xf numFmtId="0" fontId="6" fillId="4" borderId="0" xfId="0" applyFont="1" applyFill="1" applyAlignment="1">
      <alignment vertical="center" wrapText="1"/>
    </xf>
    <xf numFmtId="0" fontId="6" fillId="0" borderId="0" xfId="0" applyFont="1" applyAlignment="1">
      <alignment vertical="center" wrapText="1"/>
    </xf>
    <xf numFmtId="0" fontId="2" fillId="0" borderId="1" xfId="0" applyFont="1" applyBorder="1" applyProtection="1">
      <protection locked="0"/>
    </xf>
    <xf numFmtId="0" fontId="14" fillId="0" borderId="0" xfId="0" applyFont="1"/>
    <xf numFmtId="0" fontId="14" fillId="0" borderId="0" xfId="0" applyFont="1" applyAlignment="1">
      <alignment horizontal="right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 applyProtection="1">
      <alignment vertical="center"/>
      <protection locked="0"/>
    </xf>
    <xf numFmtId="0" fontId="14" fillId="0" borderId="0" xfId="3" applyFont="1" applyFill="1" applyBorder="1" applyAlignment="1">
      <alignment horizontal="left" vertical="center"/>
    </xf>
    <xf numFmtId="0" fontId="14" fillId="0" borderId="0" xfId="3" applyFont="1" applyFill="1" applyBorder="1" applyAlignment="1">
      <alignment horizontal="right" vertical="center" wrapText="1"/>
    </xf>
    <xf numFmtId="0" fontId="14" fillId="0" borderId="0" xfId="3" applyFont="1" applyFill="1" applyBorder="1" applyAlignment="1">
      <alignment horizontal="right" vertical="center"/>
    </xf>
    <xf numFmtId="0" fontId="4" fillId="0" borderId="0" xfId="1" applyFont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right" vertical="center"/>
    </xf>
    <xf numFmtId="0" fontId="14" fillId="0" borderId="0" xfId="0" applyFont="1" applyAlignment="1">
      <alignment horizontal="right" vertical="top"/>
    </xf>
    <xf numFmtId="0" fontId="4" fillId="0" borderId="0" xfId="0" applyFont="1" applyFill="1" applyProtection="1">
      <protection locked="0"/>
    </xf>
    <xf numFmtId="0" fontId="12" fillId="5" borderId="0" xfId="2" applyFont="1" applyFill="1" applyBorder="1" applyAlignment="1">
      <alignment vertical="center" wrapText="1"/>
    </xf>
    <xf numFmtId="0" fontId="12" fillId="5" borderId="0" xfId="2" applyFont="1" applyFill="1" applyBorder="1" applyAlignment="1">
      <alignment horizontal="center" vertical="center" wrapText="1"/>
    </xf>
    <xf numFmtId="0" fontId="12" fillId="5" borderId="0" xfId="2" applyFont="1" applyFill="1" applyBorder="1" applyAlignment="1">
      <alignment horizontal="right" vertical="center" wrapText="1"/>
    </xf>
    <xf numFmtId="0" fontId="16" fillId="5" borderId="0" xfId="0" applyFont="1" applyFill="1" applyAlignment="1" applyProtection="1">
      <alignment vertical="center"/>
      <protection locked="0"/>
    </xf>
    <xf numFmtId="0" fontId="16" fillId="5" borderId="0" xfId="0" applyFont="1" applyFill="1" applyAlignment="1">
      <alignment vertical="center"/>
    </xf>
    <xf numFmtId="0" fontId="16" fillId="5" borderId="0" xfId="0" applyFont="1" applyFill="1" applyAlignment="1">
      <alignment horizontal="center" vertical="center"/>
    </xf>
    <xf numFmtId="0" fontId="16" fillId="5" borderId="0" xfId="0" applyFont="1" applyFill="1" applyAlignment="1" applyProtection="1">
      <alignment horizontal="center" vertical="center"/>
      <protection locked="0"/>
    </xf>
    <xf numFmtId="0" fontId="13" fillId="5" borderId="0" xfId="0" applyFont="1" applyFill="1" applyAlignment="1" applyProtection="1">
      <alignment horizontal="center" vertical="center"/>
      <protection locked="0"/>
    </xf>
    <xf numFmtId="0" fontId="16" fillId="5" borderId="0" xfId="0" applyFont="1" applyFill="1" applyAlignment="1">
      <alignment horizontal="left" vertical="center"/>
    </xf>
    <xf numFmtId="0" fontId="16" fillId="0" borderId="0" xfId="0" applyFont="1"/>
    <xf numFmtId="0" fontId="16" fillId="0" borderId="0" xfId="0" applyFont="1" applyAlignment="1">
      <alignment horizontal="center" vertical="center"/>
    </xf>
    <xf numFmtId="0" fontId="14" fillId="0" borderId="0" xfId="0" applyFont="1" applyFill="1"/>
    <xf numFmtId="0" fontId="14" fillId="0" borderId="0" xfId="0" applyFont="1" applyFill="1" applyAlignment="1">
      <alignment horizontal="right"/>
    </xf>
    <xf numFmtId="0" fontId="15" fillId="0" borderId="0" xfId="0" applyFont="1" applyFill="1"/>
    <xf numFmtId="0" fontId="15" fillId="0" borderId="0" xfId="0" applyFont="1" applyFill="1" applyAlignment="1">
      <alignment horizontal="right"/>
    </xf>
    <xf numFmtId="0" fontId="17" fillId="0" borderId="0" xfId="0" applyFont="1" applyAlignment="1">
      <alignment horizontal="right" vertical="center"/>
    </xf>
    <xf numFmtId="0" fontId="14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</cellXfs>
  <cellStyles count="4">
    <cellStyle name="20% - Énfasis1 2" xfId="3" xr:uid="{DC50C838-1515-4744-809B-3416FA077264}"/>
    <cellStyle name="Énfasis1 2" xfId="2" xr:uid="{842F0D86-BE91-4104-980A-3CEA90F86958}"/>
    <cellStyle name="Normal" xfId="0" builtinId="0"/>
    <cellStyle name="Normal 2 3" xfId="1" xr:uid="{CE0A9BDB-BDD3-4340-87B2-8E43DCE1BE16}"/>
  </cellStyles>
  <dxfs count="50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7" tint="-0.249977111117893"/>
        </patternFill>
      </fill>
      <alignment horizontal="left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7" tint="-0.249977111117893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0"/>
        <name val="Calibri"/>
        <family val="2"/>
        <scheme val="none"/>
      </font>
      <fill>
        <patternFill patternType="solid">
          <fgColor indexed="64"/>
          <bgColor theme="7" tint="-0.249977111117893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solid">
          <fgColor indexed="64"/>
          <bgColor theme="7" tint="-0.249977111117893"/>
        </patternFill>
      </fill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  <fill>
        <patternFill patternType="solid">
          <fgColor indexed="64"/>
          <bgColor theme="7" tint="-0.249977111117893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protection locked="0" hidden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name val="Calibri"/>
        <family val="2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indexed="64"/>
          <bgColor theme="0" tint="-4.9989318521683403E-2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left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r>
              <a:rPr lang="en-US"/>
              <a:t>Evolución da matrícula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'2024_matrícula cursos+exame'!$J$9</c:f>
              <c:strCache>
                <c:ptCount val="1"/>
                <c:pt idx="0">
                  <c:v>Alumnado regular</c:v>
                </c:pt>
              </c:strCache>
            </c:strRef>
          </c:tx>
          <c:spPr>
            <a:ln w="317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1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'2024_matrícula cursos+exame'!$K$8:$U$8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'2024_matrícula cursos+exame'!$K$9:$U$9</c:f>
              <c:numCache>
                <c:formatCode>General</c:formatCode>
                <c:ptCount val="11"/>
                <c:pt idx="0">
                  <c:v>2659</c:v>
                </c:pt>
                <c:pt idx="1">
                  <c:v>2071</c:v>
                </c:pt>
                <c:pt idx="2">
                  <c:v>1843</c:v>
                </c:pt>
                <c:pt idx="3">
                  <c:v>1602</c:v>
                </c:pt>
                <c:pt idx="4">
                  <c:v>1471</c:v>
                </c:pt>
                <c:pt idx="5">
                  <c:v>1292</c:v>
                </c:pt>
                <c:pt idx="6">
                  <c:v>983</c:v>
                </c:pt>
                <c:pt idx="7">
                  <c:v>998</c:v>
                </c:pt>
                <c:pt idx="8">
                  <c:v>911</c:v>
                </c:pt>
                <c:pt idx="9">
                  <c:v>821</c:v>
                </c:pt>
                <c:pt idx="10">
                  <c:v>935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DA-4DB6-8F04-C4E906FE7A23}"/>
            </c:ext>
          </c:extLst>
        </c:ser>
        <c:ser>
          <c:idx val="1"/>
          <c:order val="1"/>
          <c:tx>
            <c:strRef>
              <c:f>'2024_matrícula cursos+exame'!$J$10</c:f>
              <c:strCache>
                <c:ptCount val="1"/>
                <c:pt idx="0">
                  <c:v>Alumnado de acceso libre</c:v>
                </c:pt>
              </c:strCache>
            </c:strRef>
          </c:tx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Calibri" panose="020F0502020204030204" pitchFamily="34" charset="0"/>
                    <a:ea typeface="Calibri" panose="020F0502020204030204" pitchFamily="34" charset="0"/>
                    <a:cs typeface="Calibri" panose="020F0502020204030204" pitchFamily="34" charset="0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'2024_matrícula cursos+exame'!$K$8:$U$8</c:f>
              <c:strCache>
                <c:ptCount val="11"/>
                <c:pt idx="0">
                  <c:v>2014</c:v>
                </c:pt>
                <c:pt idx="1">
                  <c:v>2015</c:v>
                </c:pt>
                <c:pt idx="2">
                  <c:v>2016</c:v>
                </c:pt>
                <c:pt idx="3">
                  <c:v>2017</c:v>
                </c:pt>
                <c:pt idx="4">
                  <c:v>2018</c:v>
                </c:pt>
                <c:pt idx="5">
                  <c:v>2019</c:v>
                </c:pt>
                <c:pt idx="6">
                  <c:v>2020</c:v>
                </c:pt>
                <c:pt idx="7">
                  <c:v>2021</c:v>
                </c:pt>
                <c:pt idx="8">
                  <c:v>2022</c:v>
                </c:pt>
                <c:pt idx="9">
                  <c:v>2023</c:v>
                </c:pt>
                <c:pt idx="10">
                  <c:v>2024</c:v>
                </c:pt>
              </c:strCache>
            </c:strRef>
          </c:cat>
          <c:val>
            <c:numRef>
              <c:f>'2024_matrícula cursos+exame'!$K$10:$U$10</c:f>
              <c:numCache>
                <c:formatCode>General</c:formatCode>
                <c:ptCount val="11"/>
                <c:pt idx="0">
                  <c:v>632</c:v>
                </c:pt>
                <c:pt idx="1">
                  <c:v>565</c:v>
                </c:pt>
                <c:pt idx="2">
                  <c:v>562</c:v>
                </c:pt>
                <c:pt idx="3">
                  <c:v>596</c:v>
                </c:pt>
                <c:pt idx="4">
                  <c:v>515</c:v>
                </c:pt>
                <c:pt idx="5">
                  <c:v>485</c:v>
                </c:pt>
                <c:pt idx="6">
                  <c:v>342</c:v>
                </c:pt>
                <c:pt idx="7">
                  <c:v>608</c:v>
                </c:pt>
                <c:pt idx="8">
                  <c:v>498</c:v>
                </c:pt>
                <c:pt idx="9">
                  <c:v>433</c:v>
                </c:pt>
                <c:pt idx="10">
                  <c:v>416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DA-4DB6-8F04-C4E906FE7A23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637113231"/>
        <c:axId val="637107951"/>
      </c:lineChart>
      <c:catAx>
        <c:axId val="6371132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Calibri" panose="020F0502020204030204" pitchFamily="34" charset="0"/>
                <a:ea typeface="Calibri" panose="020F0502020204030204" pitchFamily="34" charset="0"/>
                <a:cs typeface="Calibri" panose="020F0502020204030204" pitchFamily="34" charset="0"/>
              </a:defRPr>
            </a:pPr>
            <a:endParaRPr lang="es-ES"/>
          </a:p>
        </c:txPr>
        <c:crossAx val="637107951"/>
        <c:crosses val="autoZero"/>
        <c:auto val="1"/>
        <c:lblAlgn val="ctr"/>
        <c:lblOffset val="100"/>
        <c:noMultiLvlLbl val="0"/>
      </c:catAx>
      <c:valAx>
        <c:axId val="637107951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6371132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Calibri" panose="020F0502020204030204" pitchFamily="34" charset="0"/>
              <a:ea typeface="Calibri" panose="020F0502020204030204" pitchFamily="34" charset="0"/>
              <a:cs typeface="Calibri" panose="020F050202020403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b="1">
          <a:latin typeface="Calibri" panose="020F0502020204030204" pitchFamily="34" charset="0"/>
          <a:ea typeface="Calibri" panose="020F0502020204030204" pitchFamily="34" charset="0"/>
          <a:cs typeface="Calibri" panose="020F050202020403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1</xdr:col>
      <xdr:colOff>9525</xdr:colOff>
      <xdr:row>0</xdr:row>
      <xdr:rowOff>619124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BD42F163-4CE1-4A36-8454-5C6977F18F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31623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752475</xdr:colOff>
      <xdr:row>12</xdr:row>
      <xdr:rowOff>0</xdr:rowOff>
    </xdr:from>
    <xdr:to>
      <xdr:col>18</xdr:col>
      <xdr:colOff>666750</xdr:colOff>
      <xdr:row>31</xdr:row>
      <xdr:rowOff>57150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63369338-C474-42C4-A139-CF6458B20F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66675</xdr:colOff>
      <xdr:row>0</xdr:row>
      <xdr:rowOff>66675</xdr:rowOff>
    </xdr:from>
    <xdr:to>
      <xdr:col>1</xdr:col>
      <xdr:colOff>66675</xdr:colOff>
      <xdr:row>0</xdr:row>
      <xdr:rowOff>619124</xdr:rowOff>
    </xdr:to>
    <xdr:pic>
      <xdr:nvPicPr>
        <xdr:cNvPr id="2" name="_x0037__x0020_Imagen" descr="Descripción: logotipo.jpg">
          <a:extLst>
            <a:ext uri="{FF2B5EF4-FFF2-40B4-BE49-F238E27FC236}">
              <a16:creationId xmlns:a16="http://schemas.microsoft.com/office/drawing/2014/main" id="{0729BDA8-3B9E-4615-8771-5EC4A2A66C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5"/>
          <a:ext cx="2819400" cy="55244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icheros.rectorado.uvigo.es\comun\Unidade%20de%20Estudos%20e%20Programas\PUBLICACI&#211;NS%20PORTAL%20E%20UVIGO%20EN%20CIFRAS\UVIGO%20DAT\UVIGODAT_Indicadores%20acad&#233;micos\T&#237;tulos%20propios%20e%20formaci&#243;n%20complementaria\2023_Cursos%20de%20idiomas.xlsx" TargetMode="External"/><Relationship Id="rId1" Type="http://schemas.openxmlformats.org/officeDocument/2006/relationships/externalLinkPath" Target="2023_Cursos%20de%20idiom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2023_Desglose por colectivo"/>
      <sheetName val="2023_matrícula cursos+exame"/>
    </sheetNames>
    <sheetDataSet>
      <sheetData sheetId="0" refreshError="1"/>
      <sheetData sheetId="1">
        <row r="8">
          <cell r="K8" t="str">
            <v>2014</v>
          </cell>
          <cell r="L8" t="str">
            <v>2015</v>
          </cell>
          <cell r="M8" t="str">
            <v>2016</v>
          </cell>
          <cell r="N8" t="str">
            <v>2017</v>
          </cell>
          <cell r="O8" t="str">
            <v>2018</v>
          </cell>
          <cell r="P8" t="str">
            <v>2019</v>
          </cell>
          <cell r="Q8" t="str">
            <v>2020</v>
          </cell>
          <cell r="R8" t="str">
            <v>2021</v>
          </cell>
          <cell r="S8" t="str">
            <v>2022</v>
          </cell>
          <cell r="T8" t="str">
            <v>2023</v>
          </cell>
        </row>
        <row r="9">
          <cell r="J9" t="str">
            <v>Alumnado regular</v>
          </cell>
          <cell r="K9">
            <v>2659</v>
          </cell>
          <cell r="L9">
            <v>2071</v>
          </cell>
          <cell r="M9">
            <v>1843</v>
          </cell>
          <cell r="N9">
            <v>1602</v>
          </cell>
          <cell r="O9">
            <v>1471</v>
          </cell>
          <cell r="P9">
            <v>1292</v>
          </cell>
          <cell r="Q9">
            <v>983</v>
          </cell>
          <cell r="R9">
            <v>998</v>
          </cell>
          <cell r="S9">
            <v>911</v>
          </cell>
          <cell r="T9">
            <v>821</v>
          </cell>
        </row>
        <row r="10">
          <cell r="J10" t="str">
            <v>Alumnado de acceso libre</v>
          </cell>
          <cell r="K10">
            <v>632</v>
          </cell>
          <cell r="L10">
            <v>565</v>
          </cell>
          <cell r="M10">
            <v>562</v>
          </cell>
          <cell r="N10">
            <v>596</v>
          </cell>
          <cell r="O10">
            <v>515</v>
          </cell>
          <cell r="P10">
            <v>485</v>
          </cell>
          <cell r="Q10">
            <v>342</v>
          </cell>
          <cell r="R10">
            <v>608</v>
          </cell>
          <cell r="S10">
            <v>498</v>
          </cell>
          <cell r="T10">
            <v>433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51B44C4-E179-48C5-B3B0-0EACFF6ED5C5}" name="Tabla4" displayName="Tabla4" ref="A19:B28" totalsRowShown="0" headerRowDxfId="3" dataDxfId="27">
  <autoFilter ref="A19:B28" xr:uid="{30A660BC-3170-4902-97CF-11F4FD214827}"/>
  <tableColumns count="2">
    <tableColumn id="1" xr3:uid="{5D3B6D0A-1572-44F8-B9DD-761D2CDBEB31}" name="*Cursos específicos para a Uvigo" dataDxfId="29"/>
    <tableColumn id="2" xr3:uid="{B40C2FC2-1813-4CF3-901C-8B78E1670669}" name="2024" dataDxfId="28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589CD6C-37B7-40D6-A54C-C54AD3C844A7}" name="Tabla6" displayName="Tabla6" ref="E8:H13" totalsRowShown="0" headerRowDxfId="4" dataDxfId="22" headerRowCellStyle="Énfasis1">
  <autoFilter ref="E8:H13" xr:uid="{C42E4C8A-865A-43B8-8238-79F7DCB926E2}"/>
  <tableColumns count="4">
    <tableColumn id="1" xr3:uid="{5C3C2795-C0BB-4940-BF9C-1A8D31681492}" name="EXAMES DO CdL-UVIGO" dataDxfId="26"/>
    <tableColumn id="2" xr3:uid="{6F0D980A-A92F-4888-A996-8AAEF043038F}" name="Alumnado de cursos" dataDxfId="25"/>
    <tableColumn id="3" xr3:uid="{17598DD3-08FA-45AB-938C-19D97D37EC4C}" name="Matrícula libre" dataDxfId="24"/>
    <tableColumn id="4" xr3:uid="{C80027C3-597A-4D62-BA98-FA42B418AAA5}" name="TOTAL" dataDxfId="23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B10F205-AF3B-498C-89FC-23FC9A3B9508}" name="Tabla8" displayName="Tabla8" ref="J8:U10" totalsRowShown="0" headerRowDxfId="2" dataDxfId="10">
  <autoFilter ref="J8:U10" xr:uid="{4C689595-D0C6-4DA5-B62D-B60F1BFF83A5}"/>
  <tableColumns count="12">
    <tableColumn id="1" xr3:uid="{F0765770-2A51-4D3C-9DFE-4922065BDAD5}" name="Evolución da matrícula" dataDxfId="21"/>
    <tableColumn id="3" xr3:uid="{05B6B9BA-7270-4606-A1FE-D56F0BAFD892}" name="2014" dataDxfId="20"/>
    <tableColumn id="4" xr3:uid="{E8024AD6-3CDB-4371-AD75-E0D3633D370B}" name="2015" dataDxfId="19"/>
    <tableColumn id="5" xr3:uid="{10D3E0FB-AC2F-445A-AE0D-FEF65AE3A3B3}" name="2016" dataDxfId="18"/>
    <tableColumn id="6" xr3:uid="{D3A25810-2A98-4FB9-BA78-324538E91EF4}" name="2017" dataDxfId="17"/>
    <tableColumn id="7" xr3:uid="{6C810FE9-EE9C-4371-BDE7-D62AAD4E4DED}" name="2018" dataDxfId="16"/>
    <tableColumn id="8" xr3:uid="{C32E67DD-4F3F-4C2D-8BD5-82FF489F1F89}" name="2019" dataDxfId="15"/>
    <tableColumn id="9" xr3:uid="{BE9DCB63-DB7E-4034-8124-13919383DB0E}" name="2020" dataDxfId="14"/>
    <tableColumn id="10" xr3:uid="{5A8260B0-8F74-4570-930C-A1B8FCA611A6}" name="2021" dataDxfId="13"/>
    <tableColumn id="11" xr3:uid="{4E41E85D-EAB2-4F8E-A5C8-E0FE4CF98AD2}" name="2022" dataDxfId="12"/>
    <tableColumn id="2" xr3:uid="{A9052B4C-B789-4805-8136-C10E38C8C9E1}" name="2023" dataDxfId="11"/>
    <tableColumn id="12" xr3:uid="{8F1785D3-222F-4090-ACA0-3029E5DDEBDD}" name="2024" dataDxfId="6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2E5666CC-11CA-4BC5-B049-E372F0B7D1D6}" name="Tabla5" displayName="Tabla5" ref="A8:B16" totalsRowShown="0" headerRowDxfId="5" dataDxfId="7">
  <autoFilter ref="A8:B16" xr:uid="{B9254465-4B72-44F8-80DF-6C789898F9A8}"/>
  <tableColumns count="2">
    <tableColumn id="1" xr3:uid="{B1BA3D35-FF78-406A-B125-7C85EE2C6FFF}" name="Alumnado por cursos/lingua" dataDxfId="9"/>
    <tableColumn id="2" xr3:uid="{227E227A-018F-4F0F-A281-2BA933C2C1FC}" name="2024" dataDxfId="8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8D6796A-E019-41F6-B906-CC090AE5BB46}" name="Tabla1" displayName="Tabla1" ref="A9:G19" totalsRowShown="0" headerRowDxfId="1" dataDxfId="45">
  <autoFilter ref="A9:G19" xr:uid="{CBB24392-3850-455C-AEC7-E4CF5B74BE9C}"/>
  <tableColumns count="7">
    <tableColumn id="1" xr3:uid="{DE522565-7D94-4A41-B72B-3C0245BA6092}" name="Colectivo" dataDxfId="49"/>
    <tableColumn id="2" xr3:uid="{11A69CFF-A403-4A50-A0FC-F35B76C39B37}" name="Español" dataDxfId="48"/>
    <tableColumn id="3" xr3:uid="{9A829DC4-FA2C-4BFC-A8E8-BFDD4CA1490A}" name="Inglés" dataDxfId="47"/>
    <tableColumn id="4" xr3:uid="{78752E89-E83C-4BE3-820F-18E5AE57B1F2}" name="Alemán" dataDxfId="46"/>
    <tableColumn id="5" xr3:uid="{6041AB75-502A-459C-9774-57A530AFFFC5}" name="Cinés (obradorios)" dataDxfId="32"/>
    <tableColumn id="6" xr3:uid="{1E6C0A02-7192-459E-907F-AB1D5748AFC7}" name="Total Comunidade Universitaria" dataDxfId="31"/>
    <tableColumn id="7" xr3:uid="{7E6D7665-CB82-4FF9-A884-16DE9C4E7C29}" name="Público xeral" dataDxfId="30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CD4B821-DDDF-4D86-B491-43F2B7AA9713}" name="Tabla2" displayName="Tabla2" ref="A23:E31" totalsRowShown="0" headerRowDxfId="0" dataDxfId="39">
  <autoFilter ref="A23:E31" xr:uid="{61461009-C330-4615-BD94-109884B6B491}"/>
  <tableColumns count="5">
    <tableColumn id="1" xr3:uid="{65305487-C503-4F4A-8301-46E77A166E1F}" name="Colectivo" dataDxfId="44"/>
    <tableColumn id="2" xr3:uid="{FD3EFCE0-0C30-457E-B928-9B031D2CC48B}" name="Español" dataDxfId="43"/>
    <tableColumn id="3" xr3:uid="{60126A75-3D75-486B-9872-DE82A336A25C}" name="Inglés" dataDxfId="42"/>
    <tableColumn id="4" xr3:uid="{AC1918AC-68D3-432F-8E40-C795E152FA31}" name="Comunidade Universitaria" dataDxfId="41"/>
    <tableColumn id="5" xr3:uid="{5A68187D-082C-4B48-9D5B-35E3BCB8E4A4}" name="Público xeral" dataDxfId="40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22FF5864-4906-4F2F-8A3D-01495F31ABFD}" name="Tabla3" displayName="Tabla3" ref="A35:D39" totalsRowShown="0" headerRowDxfId="34" dataDxfId="33">
  <autoFilter ref="A35:D39" xr:uid="{8CC91A7F-9A17-4C0C-B866-012FA21CAC98}"/>
  <tableColumns count="4">
    <tableColumn id="1" xr3:uid="{572F9850-8515-4475-9B8B-4ECE15B8312B}" name="Desglose por idioma e sexo*" dataDxfId="38"/>
    <tableColumn id="2" xr3:uid="{C6F04B9A-7A4A-42D3-B8BF-FA97320CB4D5}" name="Homes" dataDxfId="37"/>
    <tableColumn id="3" xr3:uid="{064BA206-485E-485E-BD92-DBEEBE270098}" name="Mulleres" dataDxfId="36"/>
    <tableColumn id="4" xr3:uid="{A039B5F6-9DAF-45A9-94BD-5FB96F1E1234}" name="Total" dataDxfId="3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F9509-43FD-412D-A853-B10285B45048}">
  <dimension ref="A1:U31"/>
  <sheetViews>
    <sheetView tabSelected="1" workbookViewId="0">
      <selection activeCell="E3" sqref="E3"/>
    </sheetView>
  </sheetViews>
  <sheetFormatPr baseColWidth="10" defaultRowHeight="15" customHeight="1" x14ac:dyDescent="0.25"/>
  <cols>
    <col min="1" max="1" width="48.28515625" bestFit="1" customWidth="1"/>
    <col min="5" max="5" width="47.28515625" bestFit="1" customWidth="1"/>
    <col min="6" max="6" width="23.5703125" bestFit="1" customWidth="1"/>
    <col min="7" max="7" width="18.5703125" bestFit="1" customWidth="1"/>
    <col min="10" max="10" width="26" bestFit="1" customWidth="1"/>
  </cols>
  <sheetData>
    <row r="1" spans="1:21" s="5" customFormat="1" ht="57" customHeight="1" thickBot="1" x14ac:dyDescent="0.3">
      <c r="A1" s="1"/>
      <c r="B1" s="2"/>
      <c r="C1" s="2"/>
      <c r="D1" s="3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4" t="s">
        <v>0</v>
      </c>
      <c r="R1" s="4"/>
      <c r="S1" s="4"/>
      <c r="T1" s="4"/>
    </row>
    <row r="2" spans="1:21" s="5" customFormat="1" ht="15" customHeight="1" x14ac:dyDescent="0.25">
      <c r="A2" s="6"/>
      <c r="B2" s="7"/>
      <c r="C2" s="7"/>
      <c r="D2" s="7"/>
      <c r="E2" s="7"/>
      <c r="F2" s="7"/>
    </row>
    <row r="3" spans="1:21" s="5" customFormat="1" ht="15" customHeight="1" x14ac:dyDescent="0.25">
      <c r="A3" s="16" t="s">
        <v>61</v>
      </c>
      <c r="B3" s="16"/>
      <c r="C3" s="8"/>
      <c r="D3" s="8"/>
      <c r="E3" s="8"/>
    </row>
    <row r="4" spans="1:21" s="5" customFormat="1" ht="15" customHeight="1" x14ac:dyDescent="0.25">
      <c r="A4" s="17" t="s">
        <v>1</v>
      </c>
      <c r="B4" s="17"/>
      <c r="C4" s="8"/>
      <c r="D4" s="8"/>
      <c r="E4" s="8"/>
    </row>
    <row r="5" spans="1:21" s="5" customFormat="1" ht="15" customHeight="1" x14ac:dyDescent="0.25">
      <c r="A5" s="17" t="s">
        <v>27</v>
      </c>
      <c r="B5" s="17"/>
      <c r="C5" s="8"/>
      <c r="D5" s="8"/>
      <c r="E5" s="8"/>
    </row>
    <row r="8" spans="1:21" s="19" customFormat="1" ht="15" customHeight="1" x14ac:dyDescent="0.25">
      <c r="A8" s="53" t="s">
        <v>31</v>
      </c>
      <c r="B8" s="56" t="s">
        <v>66</v>
      </c>
      <c r="E8" s="50" t="s">
        <v>33</v>
      </c>
      <c r="F8" s="51" t="s">
        <v>34</v>
      </c>
      <c r="G8" s="51" t="s">
        <v>35</v>
      </c>
      <c r="H8" s="51" t="s">
        <v>15</v>
      </c>
      <c r="J8" s="53" t="s">
        <v>36</v>
      </c>
      <c r="K8" s="57" t="s">
        <v>37</v>
      </c>
      <c r="L8" s="57" t="s">
        <v>38</v>
      </c>
      <c r="M8" s="57" t="s">
        <v>39</v>
      </c>
      <c r="N8" s="57" t="s">
        <v>40</v>
      </c>
      <c r="O8" s="57" t="s">
        <v>41</v>
      </c>
      <c r="P8" s="57" t="s">
        <v>42</v>
      </c>
      <c r="Q8" s="57" t="s">
        <v>43</v>
      </c>
      <c r="R8" s="57" t="s">
        <v>44</v>
      </c>
      <c r="S8" s="57" t="s">
        <v>45</v>
      </c>
      <c r="T8" s="57" t="s">
        <v>32</v>
      </c>
      <c r="U8" s="55" t="s">
        <v>66</v>
      </c>
    </row>
    <row r="9" spans="1:21" s="19" customFormat="1" ht="15" customHeight="1" x14ac:dyDescent="0.25">
      <c r="A9" s="35" t="s">
        <v>5</v>
      </c>
      <c r="B9" s="36">
        <v>116</v>
      </c>
      <c r="E9" s="37" t="s">
        <v>46</v>
      </c>
      <c r="F9" s="38">
        <v>79</v>
      </c>
      <c r="G9" s="39">
        <v>160</v>
      </c>
      <c r="H9" s="39">
        <f>SUM(Tabla6[[#This Row],[Alumnado de cursos]:[Matrícula libre]])</f>
        <v>239</v>
      </c>
      <c r="J9" s="40" t="s">
        <v>47</v>
      </c>
      <c r="K9" s="13">
        <v>2659</v>
      </c>
      <c r="L9" s="13">
        <v>2071</v>
      </c>
      <c r="M9" s="13">
        <v>1843</v>
      </c>
      <c r="N9" s="13">
        <v>1602</v>
      </c>
      <c r="O9" s="13">
        <v>1471</v>
      </c>
      <c r="P9" s="13">
        <v>1292</v>
      </c>
      <c r="Q9" s="13">
        <v>983</v>
      </c>
      <c r="R9" s="13">
        <v>998</v>
      </c>
      <c r="S9" s="13">
        <v>911</v>
      </c>
      <c r="T9" s="13">
        <v>821</v>
      </c>
      <c r="U9" s="49">
        <v>935</v>
      </c>
    </row>
    <row r="10" spans="1:21" s="19" customFormat="1" ht="15" customHeight="1" x14ac:dyDescent="0.25">
      <c r="A10" s="35" t="s">
        <v>24</v>
      </c>
      <c r="B10" s="36">
        <v>457</v>
      </c>
      <c r="E10" s="41" t="s">
        <v>48</v>
      </c>
      <c r="F10" s="42">
        <v>11</v>
      </c>
      <c r="G10" s="43"/>
      <c r="H10" s="39">
        <f>SUM(Tabla6[[#This Row],[Alumnado de cursos]:[Matrícula libre]])</f>
        <v>11</v>
      </c>
      <c r="J10" s="44" t="s">
        <v>49</v>
      </c>
      <c r="K10" s="13">
        <v>632</v>
      </c>
      <c r="L10" s="13">
        <v>565</v>
      </c>
      <c r="M10" s="13">
        <v>562</v>
      </c>
      <c r="N10" s="13">
        <v>596</v>
      </c>
      <c r="O10" s="13">
        <v>515</v>
      </c>
      <c r="P10" s="13">
        <v>485</v>
      </c>
      <c r="Q10" s="13">
        <v>342</v>
      </c>
      <c r="R10" s="13">
        <v>608</v>
      </c>
      <c r="S10" s="13">
        <v>498</v>
      </c>
      <c r="T10" s="13">
        <v>433</v>
      </c>
      <c r="U10" s="49">
        <v>416</v>
      </c>
    </row>
    <row r="11" spans="1:21" s="19" customFormat="1" ht="15" customHeight="1" x14ac:dyDescent="0.25">
      <c r="A11" s="35" t="s">
        <v>67</v>
      </c>
      <c r="B11" s="36">
        <v>59</v>
      </c>
      <c r="E11" s="37" t="s">
        <v>62</v>
      </c>
      <c r="F11" s="39">
        <v>69</v>
      </c>
      <c r="G11" s="39">
        <v>4</v>
      </c>
      <c r="H11" s="39">
        <f>SUM(Tabla6[[#This Row],[Alumnado de cursos]:[Matrícula libre]])</f>
        <v>73</v>
      </c>
    </row>
    <row r="12" spans="1:21" s="19" customFormat="1" ht="15" customHeight="1" x14ac:dyDescent="0.25">
      <c r="A12" s="35" t="s">
        <v>51</v>
      </c>
      <c r="B12" s="36">
        <v>52</v>
      </c>
      <c r="E12" s="37" t="s">
        <v>50</v>
      </c>
      <c r="F12" s="38">
        <v>300</v>
      </c>
      <c r="G12" s="39">
        <v>7</v>
      </c>
      <c r="H12" s="39">
        <f>SUM(Tabla6[[#This Row],[Alumnado de cursos]:[Matrícula libre]])</f>
        <v>307</v>
      </c>
    </row>
    <row r="13" spans="1:21" s="19" customFormat="1" ht="15" customHeight="1" x14ac:dyDescent="0.25">
      <c r="A13" s="61" t="s">
        <v>73</v>
      </c>
      <c r="B13" s="62">
        <v>34</v>
      </c>
      <c r="E13" s="20" t="s">
        <v>15</v>
      </c>
      <c r="F13" s="46">
        <f>SUBTOTAL(109,F9:F12)</f>
        <v>459</v>
      </c>
      <c r="G13" s="46">
        <f>SUBTOTAL(109,G9:G12)</f>
        <v>171</v>
      </c>
      <c r="H13" s="47">
        <f>SUBTOTAL(109,H9:H12)</f>
        <v>630</v>
      </c>
    </row>
    <row r="14" spans="1:21" s="19" customFormat="1" ht="15" customHeight="1" x14ac:dyDescent="0.25">
      <c r="A14" s="45" t="s">
        <v>74</v>
      </c>
      <c r="B14" s="65">
        <v>10</v>
      </c>
    </row>
    <row r="15" spans="1:21" s="19" customFormat="1" ht="15" customHeight="1" x14ac:dyDescent="0.25">
      <c r="A15" s="66" t="s">
        <v>52</v>
      </c>
      <c r="B15" s="62">
        <v>207</v>
      </c>
    </row>
    <row r="16" spans="1:21" s="19" customFormat="1" ht="15" customHeight="1" x14ac:dyDescent="0.25">
      <c r="A16" s="67" t="s">
        <v>20</v>
      </c>
      <c r="B16" s="64">
        <f>SUBTOTAL(109,B9:B15)</f>
        <v>935</v>
      </c>
    </row>
    <row r="17" spans="1:8" s="19" customFormat="1" ht="15" customHeight="1" x14ac:dyDescent="0.25"/>
    <row r="18" spans="1:8" s="19" customFormat="1" ht="15" customHeight="1" x14ac:dyDescent="0.25">
      <c r="E18" s="50" t="s">
        <v>53</v>
      </c>
      <c r="F18" s="50"/>
      <c r="G18" s="50"/>
      <c r="H18" s="52"/>
    </row>
    <row r="19" spans="1:8" s="19" customFormat="1" ht="15" customHeight="1" x14ac:dyDescent="0.25">
      <c r="A19" s="54" t="s">
        <v>54</v>
      </c>
      <c r="B19" s="55" t="s">
        <v>66</v>
      </c>
      <c r="E19" s="37" t="s">
        <v>55</v>
      </c>
      <c r="F19" s="39">
        <v>2</v>
      </c>
      <c r="G19" s="39"/>
      <c r="H19" s="39"/>
    </row>
    <row r="20" spans="1:8" s="19" customFormat="1" ht="15" customHeight="1" x14ac:dyDescent="0.25">
      <c r="A20" s="35" t="s">
        <v>56</v>
      </c>
      <c r="B20" s="48">
        <v>14</v>
      </c>
      <c r="E20" s="37" t="s">
        <v>57</v>
      </c>
      <c r="F20" s="38"/>
      <c r="G20" s="39"/>
      <c r="H20" s="47">
        <v>37</v>
      </c>
    </row>
    <row r="21" spans="1:8" s="19" customFormat="1" ht="15" customHeight="1" x14ac:dyDescent="0.25">
      <c r="A21" s="35" t="s">
        <v>58</v>
      </c>
      <c r="B21" s="36">
        <v>11</v>
      </c>
      <c r="E21" s="50" t="s">
        <v>63</v>
      </c>
      <c r="F21" s="50"/>
      <c r="G21" s="50"/>
      <c r="H21" s="52"/>
    </row>
    <row r="22" spans="1:8" s="19" customFormat="1" ht="15" customHeight="1" x14ac:dyDescent="0.25">
      <c r="A22" s="35" t="s">
        <v>68</v>
      </c>
      <c r="B22" s="36">
        <v>9</v>
      </c>
      <c r="E22" s="37" t="s">
        <v>55</v>
      </c>
      <c r="F22" s="39">
        <v>4</v>
      </c>
      <c r="G22" s="39"/>
      <c r="H22" s="39"/>
    </row>
    <row r="23" spans="1:8" s="19" customFormat="1" ht="15" customHeight="1" x14ac:dyDescent="0.25">
      <c r="A23" s="61" t="s">
        <v>72</v>
      </c>
      <c r="B23" s="62">
        <v>9</v>
      </c>
      <c r="E23" s="37" t="s">
        <v>57</v>
      </c>
      <c r="F23" s="38"/>
      <c r="G23" s="39"/>
      <c r="H23" s="47">
        <v>138</v>
      </c>
    </row>
    <row r="24" spans="1:8" s="19" customFormat="1" ht="15" customHeight="1" x14ac:dyDescent="0.25">
      <c r="A24" s="61" t="s">
        <v>69</v>
      </c>
      <c r="B24" s="62">
        <v>24</v>
      </c>
      <c r="E24" s="50" t="s">
        <v>64</v>
      </c>
      <c r="F24" s="50"/>
      <c r="G24" s="50"/>
      <c r="H24" s="52"/>
    </row>
    <row r="25" spans="1:8" s="19" customFormat="1" ht="15" customHeight="1" x14ac:dyDescent="0.25">
      <c r="A25" s="61" t="s">
        <v>59</v>
      </c>
      <c r="B25" s="62">
        <v>90</v>
      </c>
      <c r="E25" s="37" t="s">
        <v>55</v>
      </c>
      <c r="F25" s="39">
        <v>4</v>
      </c>
      <c r="G25" s="39"/>
      <c r="H25" s="39"/>
    </row>
    <row r="26" spans="1:8" s="19" customFormat="1" ht="15" customHeight="1" x14ac:dyDescent="0.25">
      <c r="A26" s="61" t="s">
        <v>70</v>
      </c>
      <c r="B26" s="62">
        <v>30</v>
      </c>
      <c r="E26" s="37" t="s">
        <v>57</v>
      </c>
      <c r="F26" s="38"/>
      <c r="G26" s="39"/>
      <c r="H26" s="47">
        <v>35</v>
      </c>
    </row>
    <row r="27" spans="1:8" s="19" customFormat="1" ht="15" customHeight="1" x14ac:dyDescent="0.25">
      <c r="A27" s="35" t="s">
        <v>71</v>
      </c>
      <c r="B27" s="35">
        <v>20</v>
      </c>
      <c r="E27" s="50" t="s">
        <v>65</v>
      </c>
      <c r="F27" s="50"/>
      <c r="G27" s="50"/>
      <c r="H27" s="52"/>
    </row>
    <row r="28" spans="1:8" s="19" customFormat="1" ht="15" customHeight="1" x14ac:dyDescent="0.25">
      <c r="A28" s="63" t="s">
        <v>20</v>
      </c>
      <c r="B28" s="64">
        <f>SUBTOTAL(109,B20:B27)</f>
        <v>207</v>
      </c>
      <c r="E28" s="37" t="s">
        <v>60</v>
      </c>
      <c r="F28" s="39">
        <v>2</v>
      </c>
      <c r="G28" s="39"/>
      <c r="H28" s="39"/>
    </row>
    <row r="29" spans="1:8" s="19" customFormat="1" ht="15" customHeight="1" x14ac:dyDescent="0.25">
      <c r="E29" s="37" t="s">
        <v>57</v>
      </c>
      <c r="F29" s="39"/>
      <c r="G29" s="39"/>
      <c r="H29" s="47">
        <v>35</v>
      </c>
    </row>
    <row r="30" spans="1:8" s="19" customFormat="1" ht="15" customHeight="1" x14ac:dyDescent="0.25"/>
    <row r="31" spans="1:8" s="19" customFormat="1" ht="15" customHeight="1" x14ac:dyDescent="0.25"/>
  </sheetData>
  <mergeCells count="3">
    <mergeCell ref="B1:C1"/>
    <mergeCell ref="Q1:T1"/>
    <mergeCell ref="A3:B3"/>
  </mergeCells>
  <pageMargins left="0.7" right="0.7" top="0.75" bottom="0.75" header="0.3" footer="0.3"/>
  <drawing r:id="rId1"/>
  <tableParts count="4">
    <tablePart r:id="rId2"/>
    <tablePart r:id="rId3"/>
    <tablePart r:id="rId4"/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2DD71-5866-4B16-B755-2F994335E3DD}">
  <dimension ref="A1:G41"/>
  <sheetViews>
    <sheetView workbookViewId="0">
      <selection activeCell="D7" sqref="D7"/>
    </sheetView>
  </sheetViews>
  <sheetFormatPr baseColWidth="10" defaultRowHeight="15" x14ac:dyDescent="0.25"/>
  <cols>
    <col min="1" max="1" width="42.28515625" style="19" customWidth="1"/>
    <col min="2" max="2" width="31.5703125" style="19" customWidth="1"/>
    <col min="3" max="3" width="23.140625" style="19" customWidth="1"/>
    <col min="4" max="4" width="31.28515625" style="19" bestFit="1" customWidth="1"/>
    <col min="5" max="5" width="31.140625" style="19" customWidth="1"/>
    <col min="6" max="6" width="37" style="19" bestFit="1" customWidth="1"/>
    <col min="7" max="7" width="18.140625" style="19" bestFit="1" customWidth="1"/>
    <col min="8" max="16384" width="11.42578125" style="19"/>
  </cols>
  <sheetData>
    <row r="1" spans="1:7" s="13" customFormat="1" ht="53.25" customHeight="1" thickBot="1" x14ac:dyDescent="0.3">
      <c r="A1" s="9"/>
      <c r="B1" s="10"/>
      <c r="C1" s="10"/>
      <c r="D1" s="11"/>
      <c r="E1" s="12" t="s">
        <v>0</v>
      </c>
      <c r="F1" s="12"/>
      <c r="G1" s="31"/>
    </row>
    <row r="2" spans="1:7" s="13" customFormat="1" ht="15.75" x14ac:dyDescent="0.25">
      <c r="A2" s="14"/>
      <c r="B2" s="15"/>
      <c r="C2" s="15"/>
      <c r="D2" s="15"/>
      <c r="E2" s="15"/>
      <c r="F2" s="15"/>
    </row>
    <row r="3" spans="1:7" s="13" customFormat="1" ht="15.75" x14ac:dyDescent="0.25">
      <c r="A3" s="16" t="s">
        <v>26</v>
      </c>
      <c r="B3" s="16"/>
      <c r="C3" s="17"/>
      <c r="D3" s="17"/>
      <c r="E3" s="17"/>
    </row>
    <row r="4" spans="1:7" s="13" customFormat="1" ht="15.75" x14ac:dyDescent="0.25">
      <c r="A4" s="17" t="s">
        <v>1</v>
      </c>
      <c r="B4" s="17"/>
      <c r="C4" s="17"/>
      <c r="D4" s="17"/>
      <c r="E4" s="17"/>
    </row>
    <row r="5" spans="1:7" s="13" customFormat="1" ht="15.75" x14ac:dyDescent="0.25">
      <c r="A5" s="17" t="s">
        <v>27</v>
      </c>
      <c r="B5" s="17"/>
      <c r="C5" s="17"/>
      <c r="D5" s="17"/>
      <c r="E5" s="17"/>
    </row>
    <row r="7" spans="1:7" ht="15.75" x14ac:dyDescent="0.25">
      <c r="A7" s="18" t="s">
        <v>2</v>
      </c>
    </row>
    <row r="9" spans="1:7" ht="51" customHeight="1" x14ac:dyDescent="0.25">
      <c r="A9" s="58" t="s">
        <v>3</v>
      </c>
      <c r="B9" s="55" t="s">
        <v>4</v>
      </c>
      <c r="C9" s="55" t="s">
        <v>5</v>
      </c>
      <c r="D9" s="55" t="s">
        <v>6</v>
      </c>
      <c r="E9" s="55" t="s">
        <v>29</v>
      </c>
      <c r="F9" s="55" t="s">
        <v>7</v>
      </c>
      <c r="G9" s="55" t="s">
        <v>8</v>
      </c>
    </row>
    <row r="10" spans="1:7" x14ac:dyDescent="0.25">
      <c r="A10" s="22" t="s">
        <v>28</v>
      </c>
      <c r="B10" s="23"/>
      <c r="C10" s="24">
        <v>9</v>
      </c>
      <c r="D10" s="23"/>
      <c r="E10" s="23"/>
      <c r="F10" s="23">
        <f>SUM(Tabla1[[#This Row],[Español]:[Cinés (obradorios)]])</f>
        <v>9</v>
      </c>
      <c r="G10" s="23"/>
    </row>
    <row r="11" spans="1:7" x14ac:dyDescent="0.25">
      <c r="A11" s="22" t="s">
        <v>9</v>
      </c>
      <c r="B11" s="23">
        <v>3</v>
      </c>
      <c r="C11" s="24">
        <v>90</v>
      </c>
      <c r="D11" s="23"/>
      <c r="E11" s="25">
        <v>1</v>
      </c>
      <c r="F11" s="23">
        <f>SUM(Tabla1[[#This Row],[Español]:[Cinés (obradorios)]])</f>
        <v>94</v>
      </c>
      <c r="G11" s="23"/>
    </row>
    <row r="12" spans="1:7" x14ac:dyDescent="0.25">
      <c r="A12" s="22" t="s">
        <v>10</v>
      </c>
      <c r="B12" s="23">
        <v>16</v>
      </c>
      <c r="C12" s="24">
        <v>143</v>
      </c>
      <c r="D12" s="23"/>
      <c r="E12" s="23">
        <v>8</v>
      </c>
      <c r="F12" s="23">
        <f>SUM(Tabla1[[#This Row],[Español]:[Cinés (obradorios)]])</f>
        <v>167</v>
      </c>
      <c r="G12" s="23"/>
    </row>
    <row r="13" spans="1:7" x14ac:dyDescent="0.25">
      <c r="A13" s="22" t="s">
        <v>11</v>
      </c>
      <c r="B13" s="23">
        <v>164</v>
      </c>
      <c r="C13" s="24"/>
      <c r="D13" s="23"/>
      <c r="E13" s="25"/>
      <c r="F13" s="23">
        <f>SUM(Tabla1[[#This Row],[Español]:[Cinés (obradorios)]])</f>
        <v>164</v>
      </c>
      <c r="G13" s="23"/>
    </row>
    <row r="14" spans="1:7" x14ac:dyDescent="0.25">
      <c r="A14" s="22" t="s">
        <v>12</v>
      </c>
      <c r="B14" s="23"/>
      <c r="C14" s="24"/>
      <c r="D14" s="23"/>
      <c r="E14" s="23"/>
      <c r="F14" s="23">
        <f>SUM(Tabla1[[#This Row],[Español]:[Cinés (obradorios)]])</f>
        <v>0</v>
      </c>
      <c r="G14" s="23"/>
    </row>
    <row r="15" spans="1:7" x14ac:dyDescent="0.25">
      <c r="A15" s="22" t="s">
        <v>13</v>
      </c>
      <c r="B15" s="23">
        <v>1</v>
      </c>
      <c r="C15" s="24">
        <v>5</v>
      </c>
      <c r="D15" s="23"/>
      <c r="E15" s="25"/>
      <c r="F15" s="23">
        <f>SUM(Tabla1[[#This Row],[Español]:[Cinés (obradorios)]])</f>
        <v>6</v>
      </c>
      <c r="G15" s="23"/>
    </row>
    <row r="16" spans="1:7" x14ac:dyDescent="0.25">
      <c r="A16" s="22" t="s">
        <v>8</v>
      </c>
      <c r="B16" s="23">
        <v>325</v>
      </c>
      <c r="C16" s="24">
        <v>29</v>
      </c>
      <c r="D16" s="23"/>
      <c r="E16" s="23">
        <v>1</v>
      </c>
      <c r="F16" s="23"/>
      <c r="G16" s="23">
        <f>SUM(B16:F16)</f>
        <v>355</v>
      </c>
    </row>
    <row r="17" spans="1:7" x14ac:dyDescent="0.25">
      <c r="A17" s="22" t="s">
        <v>14</v>
      </c>
      <c r="C17" s="24">
        <v>90</v>
      </c>
      <c r="D17" s="19">
        <v>30</v>
      </c>
      <c r="E17" s="25">
        <v>20</v>
      </c>
      <c r="F17" s="23">
        <f>SUM(Tabla1[[#This Row],[Español]:[Cinés (obradorios)]])</f>
        <v>140</v>
      </c>
      <c r="G17" s="23"/>
    </row>
    <row r="18" spans="1:7" x14ac:dyDescent="0.25">
      <c r="A18" s="26" t="s">
        <v>15</v>
      </c>
      <c r="B18" s="27">
        <f>SUM(B10:B17)</f>
        <v>509</v>
      </c>
      <c r="C18" s="27">
        <f>SUM(C10:C17)</f>
        <v>366</v>
      </c>
      <c r="D18" s="27">
        <f>SUM(D10:D17)</f>
        <v>30</v>
      </c>
      <c r="E18" s="27">
        <f>SUM(E10:E17)</f>
        <v>30</v>
      </c>
      <c r="F18" s="23">
        <f>SUM(F10:F17)</f>
        <v>580</v>
      </c>
      <c r="G18" s="23">
        <f>SUM(G10:G17)</f>
        <v>355</v>
      </c>
    </row>
    <row r="19" spans="1:7" ht="15.75" x14ac:dyDescent="0.25">
      <c r="A19" s="22"/>
      <c r="B19" s="23"/>
      <c r="C19" s="24"/>
      <c r="D19" s="23"/>
      <c r="E19" s="25"/>
      <c r="F19" s="32" t="s">
        <v>16</v>
      </c>
      <c r="G19" s="33">
        <f>F18+G18</f>
        <v>935</v>
      </c>
    </row>
    <row r="20" spans="1:7" ht="15.75" x14ac:dyDescent="0.25">
      <c r="A20" s="22"/>
      <c r="B20" s="23"/>
      <c r="C20" s="24"/>
      <c r="D20" s="23"/>
      <c r="E20" s="18"/>
      <c r="F20" s="18"/>
    </row>
    <row r="21" spans="1:7" ht="15.75" x14ac:dyDescent="0.25">
      <c r="A21" s="18" t="s">
        <v>17</v>
      </c>
      <c r="B21" s="23"/>
      <c r="C21" s="24"/>
      <c r="D21" s="23"/>
      <c r="E21" s="18"/>
      <c r="F21" s="18"/>
    </row>
    <row r="22" spans="1:7" x14ac:dyDescent="0.25">
      <c r="B22" s="28"/>
      <c r="C22" s="28"/>
      <c r="D22" s="28"/>
      <c r="E22" s="28"/>
    </row>
    <row r="23" spans="1:7" ht="15.75" x14ac:dyDescent="0.25">
      <c r="A23" s="59" t="s">
        <v>3</v>
      </c>
      <c r="B23" s="60" t="s">
        <v>4</v>
      </c>
      <c r="C23" s="60" t="s">
        <v>5</v>
      </c>
      <c r="D23" s="60" t="s">
        <v>18</v>
      </c>
      <c r="E23" s="60" t="s">
        <v>8</v>
      </c>
    </row>
    <row r="24" spans="1:7" ht="15.75" x14ac:dyDescent="0.25">
      <c r="A24" s="29" t="s">
        <v>28</v>
      </c>
      <c r="B24" s="29"/>
      <c r="C24" s="29"/>
      <c r="D24" s="29"/>
      <c r="E24" s="29"/>
    </row>
    <row r="25" spans="1:7" ht="15.75" x14ac:dyDescent="0.25">
      <c r="A25" s="29" t="s">
        <v>9</v>
      </c>
      <c r="B25" s="29"/>
      <c r="C25" s="29">
        <v>48</v>
      </c>
      <c r="D25" s="29">
        <f>SUM(Tabla2[[#This Row],[Español]:[Inglés]])</f>
        <v>48</v>
      </c>
      <c r="E25" s="29"/>
    </row>
    <row r="26" spans="1:7" ht="15.75" x14ac:dyDescent="0.25">
      <c r="A26" s="29" t="s">
        <v>10</v>
      </c>
      <c r="B26" s="29">
        <v>1</v>
      </c>
      <c r="C26" s="29">
        <v>127</v>
      </c>
      <c r="D26" s="29">
        <f>SUM(Tabla2[[#This Row],[Español]:[Inglés]])</f>
        <v>128</v>
      </c>
      <c r="E26" s="29"/>
    </row>
    <row r="27" spans="1:7" ht="15.75" x14ac:dyDescent="0.25">
      <c r="A27" s="29" t="s">
        <v>12</v>
      </c>
      <c r="B27" s="29"/>
      <c r="C27" s="29">
        <v>7</v>
      </c>
      <c r="D27" s="29">
        <f>SUM(Tabla2[[#This Row],[Español]:[Inglés]])</f>
        <v>7</v>
      </c>
      <c r="E27" s="29"/>
    </row>
    <row r="28" spans="1:7" ht="15.75" x14ac:dyDescent="0.25">
      <c r="A28" s="29" t="s">
        <v>13</v>
      </c>
      <c r="B28" s="29"/>
      <c r="C28" s="29">
        <v>2</v>
      </c>
      <c r="D28" s="29">
        <f>SUM(Tabla2[[#This Row],[Español]:[Inglés]])</f>
        <v>2</v>
      </c>
      <c r="E28" s="29"/>
    </row>
    <row r="29" spans="1:7" ht="15.75" x14ac:dyDescent="0.25">
      <c r="A29" s="29" t="s">
        <v>19</v>
      </c>
      <c r="B29" s="29">
        <v>148</v>
      </c>
      <c r="C29" s="29">
        <v>83</v>
      </c>
      <c r="D29" s="29"/>
      <c r="E29" s="29">
        <f>SUM(Tabla2[[#This Row],[Español]:[Inglés]])</f>
        <v>231</v>
      </c>
    </row>
    <row r="30" spans="1:7" ht="15.75" x14ac:dyDescent="0.25">
      <c r="A30" s="18" t="s">
        <v>20</v>
      </c>
      <c r="B30" s="18">
        <f>SUM(B24:B29)</f>
        <v>149</v>
      </c>
      <c r="C30" s="18">
        <f>SUM(C24:C29)</f>
        <v>267</v>
      </c>
      <c r="D30" s="18">
        <f>SUM(D24:D29)</f>
        <v>185</v>
      </c>
      <c r="E30" s="18">
        <f>SUM(E24:E29)</f>
        <v>231</v>
      </c>
    </row>
    <row r="31" spans="1:7" ht="15.75" x14ac:dyDescent="0.25">
      <c r="A31" s="29"/>
      <c r="B31" s="29"/>
      <c r="C31" s="29"/>
      <c r="D31" s="18" t="s">
        <v>16</v>
      </c>
      <c r="E31" s="18">
        <f>D30+E30</f>
        <v>416</v>
      </c>
    </row>
    <row r="32" spans="1:7" ht="15.75" x14ac:dyDescent="0.25">
      <c r="A32" s="29"/>
      <c r="B32" s="29"/>
      <c r="C32" s="29"/>
      <c r="D32" s="18"/>
      <c r="E32" s="18"/>
    </row>
    <row r="33" spans="1:5" ht="15.75" x14ac:dyDescent="0.25">
      <c r="A33" s="29"/>
      <c r="B33" s="29"/>
      <c r="C33" s="29"/>
      <c r="D33" s="18"/>
      <c r="E33" s="18"/>
    </row>
    <row r="35" spans="1:5" ht="15.75" x14ac:dyDescent="0.25">
      <c r="A35" s="18" t="s">
        <v>21</v>
      </c>
      <c r="B35" s="21" t="s">
        <v>22</v>
      </c>
      <c r="C35" s="21" t="s">
        <v>23</v>
      </c>
      <c r="D35" s="21" t="s">
        <v>20</v>
      </c>
    </row>
    <row r="36" spans="1:5" ht="15.75" x14ac:dyDescent="0.25">
      <c r="A36" s="29" t="s">
        <v>24</v>
      </c>
      <c r="B36" s="29">
        <v>210</v>
      </c>
      <c r="C36" s="29">
        <v>247</v>
      </c>
      <c r="D36" s="29">
        <f>SUM(B36:C36)</f>
        <v>457</v>
      </c>
    </row>
    <row r="37" spans="1:5" ht="15.75" x14ac:dyDescent="0.25">
      <c r="A37" s="29" t="s">
        <v>5</v>
      </c>
      <c r="B37" s="29">
        <v>90</v>
      </c>
      <c r="C37" s="29">
        <v>85</v>
      </c>
      <c r="D37" s="29">
        <f t="shared" ref="D37:D38" si="0">SUM(B37:C37)</f>
        <v>175</v>
      </c>
    </row>
    <row r="38" spans="1:5" ht="15.75" x14ac:dyDescent="0.25">
      <c r="A38" s="29" t="s">
        <v>30</v>
      </c>
      <c r="B38" s="29">
        <v>2</v>
      </c>
      <c r="C38" s="29">
        <v>8</v>
      </c>
      <c r="D38" s="29">
        <f t="shared" si="0"/>
        <v>10</v>
      </c>
    </row>
    <row r="39" spans="1:5" ht="15.75" x14ac:dyDescent="0.25">
      <c r="A39" s="18" t="s">
        <v>20</v>
      </c>
      <c r="B39" s="18">
        <f>SUM(B36:B38)</f>
        <v>302</v>
      </c>
      <c r="C39" s="18">
        <f>SUM(C36:C38)</f>
        <v>340</v>
      </c>
      <c r="D39" s="18">
        <f>SUM(D36:D38)</f>
        <v>642</v>
      </c>
    </row>
    <row r="41" spans="1:5" x14ac:dyDescent="0.25">
      <c r="A41" s="30" t="s">
        <v>25</v>
      </c>
    </row>
  </sheetData>
  <mergeCells count="3">
    <mergeCell ref="B1:C1"/>
    <mergeCell ref="E1:F1"/>
    <mergeCell ref="A3:B3"/>
  </mergeCells>
  <pageMargins left="0.7" right="0.7" top="0.75" bottom="0.75" header="0.3" footer="0.3"/>
  <pageSetup paperSize="9" orientation="portrait" r:id="rId1"/>
  <drawing r:id="rId2"/>
  <tableParts count="3">
    <tablePart r:id="rId3"/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2024_matrícula cursos+exame</vt:lpstr>
      <vt:lpstr>2024_Desglose por colectivo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Mónica Zas Varela</dc:creator>
  <cp:lastModifiedBy>Mónica Zas Varela</cp:lastModifiedBy>
  <dcterms:created xsi:type="dcterms:W3CDTF">2025-03-26T11:45:27Z</dcterms:created>
  <dcterms:modified xsi:type="dcterms:W3CDTF">2025-03-26T12:19:22Z</dcterms:modified>
</cp:coreProperties>
</file>