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investigación\Investigación\"/>
    </mc:Choice>
  </mc:AlternateContent>
  <bookViews>
    <workbookView xWindow="0" yWindow="0" windowWidth="28800" windowHeight="11985"/>
  </bookViews>
  <sheets>
    <sheet name="2015_Investigación" sheetId="1" r:id="rId1"/>
    <sheet name="2015_Proxectos" sheetId="2" r:id="rId2"/>
    <sheet name="2015_Axudas UVIGO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3" l="1"/>
  <c r="M20" i="3"/>
  <c r="L20" i="3"/>
  <c r="K20" i="3"/>
  <c r="J20" i="3"/>
  <c r="I20" i="3"/>
  <c r="H20" i="3"/>
  <c r="G20" i="3"/>
  <c r="F20" i="3"/>
  <c r="E20" i="3"/>
  <c r="D20" i="3"/>
  <c r="C20" i="3"/>
  <c r="J15" i="2"/>
  <c r="I15" i="2"/>
  <c r="H15" i="2"/>
  <c r="G15" i="2"/>
  <c r="F15" i="2"/>
  <c r="E15" i="2"/>
  <c r="D15" i="2"/>
  <c r="C15" i="2"/>
  <c r="L14" i="2"/>
  <c r="K14" i="2"/>
  <c r="L13" i="2"/>
  <c r="K13" i="2"/>
  <c r="L12" i="2"/>
  <c r="K12" i="2"/>
  <c r="L11" i="2"/>
  <c r="K11" i="2"/>
  <c r="K15" i="2" s="1"/>
  <c r="L10" i="2"/>
  <c r="K10" i="2"/>
  <c r="L15" i="2" l="1"/>
  <c r="F21" i="1"/>
  <c r="F18" i="1"/>
  <c r="F19" i="1"/>
  <c r="F20" i="1"/>
  <c r="F17" i="1"/>
  <c r="B36" i="1" l="1"/>
  <c r="B35" i="1"/>
  <c r="B34" i="1"/>
  <c r="B33" i="1"/>
  <c r="B43" i="1" l="1"/>
  <c r="B44" i="1" s="1"/>
  <c r="B46" i="1" s="1"/>
</calcChain>
</file>

<file path=xl/sharedStrings.xml><?xml version="1.0" encoding="utf-8"?>
<sst xmlns="http://schemas.openxmlformats.org/spreadsheetml/2006/main" count="136" uniqueCount="80">
  <si>
    <t>Unidade de Estudos e Programas</t>
  </si>
  <si>
    <t>nº teses lidas</t>
  </si>
  <si>
    <t>Monografías</t>
  </si>
  <si>
    <t>Manuais</t>
  </si>
  <si>
    <t>Revistas</t>
  </si>
  <si>
    <t xml:space="preserve">GRUPOS DE INVESTIGACIÓN </t>
  </si>
  <si>
    <t>ÁMBITO</t>
  </si>
  <si>
    <t>Científico</t>
  </si>
  <si>
    <t>Humanístico</t>
  </si>
  <si>
    <t>Tecnolóxico</t>
  </si>
  <si>
    <t>Xurídico-
Social</t>
  </si>
  <si>
    <t>Total</t>
  </si>
  <si>
    <t>Estranxeiros/as</t>
  </si>
  <si>
    <t>Número</t>
  </si>
  <si>
    <t>nº de grupos de investigación</t>
  </si>
  <si>
    <t>nº de membros grupos de investigación</t>
  </si>
  <si>
    <t>nº de membros mulleres</t>
  </si>
  <si>
    <t>nº de investigadores/as principais</t>
  </si>
  <si>
    <t>nº de mulleres Investigadora principal</t>
  </si>
  <si>
    <t>PERSOAL investigador</t>
  </si>
  <si>
    <t>Mulleres</t>
  </si>
  <si>
    <t>PDI que participa en actividades de investigación competitiva e/ou transferencia</t>
  </si>
  <si>
    <t>persoal investigador en formación</t>
  </si>
  <si>
    <t>persoal contratado con cargo
a proxectos de investigación</t>
  </si>
  <si>
    <t>nomeamentos de bolseiros/as</t>
  </si>
  <si>
    <t>persoal técnico de investigación</t>
  </si>
  <si>
    <t>nº de sexenios obtidos no ano</t>
  </si>
  <si>
    <t xml:space="preserve">RECURSOS EXTERNOS CAPTADOS  </t>
  </si>
  <si>
    <t>PROXECTOS INVESTIGACIÓN A.X. ESTADO</t>
  </si>
  <si>
    <t>PROXECTOS INVESTIGACIÓN A.C. GALICIA</t>
  </si>
  <si>
    <t>PROXECTOS OUTROS</t>
  </si>
  <si>
    <t>PROXECTOS INVESTIGACIÓN EUROPEOS</t>
  </si>
  <si>
    <t>PROXECTOS INVESTIGACIÓN INTERREG.</t>
  </si>
  <si>
    <t>INFRAESTRUTURA FEDER</t>
  </si>
  <si>
    <t>PARQUE CIENTÍFICO-Tecnolóxico</t>
  </si>
  <si>
    <t>FACTURACIÓN C.A.C.T.I.</t>
  </si>
  <si>
    <t>FACTURACIÓN E.C.I.M.A.T.</t>
  </si>
  <si>
    <t>INFRAESTRUTURA NON FEDER</t>
  </si>
  <si>
    <t>CONTRATACIÓN I+D</t>
  </si>
  <si>
    <t>TOTAL</t>
  </si>
  <si>
    <t>ORZAMENTO VIGO</t>
  </si>
  <si>
    <t>%</t>
  </si>
  <si>
    <t>PROXECTOS</t>
  </si>
  <si>
    <t>Total Número</t>
  </si>
  <si>
    <t>Total Importe</t>
  </si>
  <si>
    <t>Xurídico-Social</t>
  </si>
  <si>
    <t>Importe</t>
  </si>
  <si>
    <t>E - CENTRAL DO ESTADO</t>
  </si>
  <si>
    <t>X - XUNTA DE GALICIA</t>
  </si>
  <si>
    <t>O - OUTROS</t>
  </si>
  <si>
    <t>Europeo</t>
  </si>
  <si>
    <t>Intereg</t>
  </si>
  <si>
    <t>Total xeral</t>
  </si>
  <si>
    <t>HUMANIDADES</t>
  </si>
  <si>
    <t>XURÍDICO-SOCIAL</t>
  </si>
  <si>
    <t>TECNOLÓXICO</t>
  </si>
  <si>
    <t>CIENTÍFICO</t>
  </si>
  <si>
    <t>TOTAL AXUDAS</t>
  </si>
  <si>
    <t>Sol.</t>
  </si>
  <si>
    <t>Con.</t>
  </si>
  <si>
    <t>Contratos-Programa con Grupos de Investigación de Referencia e Consolidados</t>
  </si>
  <si>
    <t>Axudas para a realización, comisariado e montaxe de exposicións</t>
  </si>
  <si>
    <t>Organización de Congresos</t>
  </si>
  <si>
    <t>Visitas de Investigadores</t>
  </si>
  <si>
    <t>Reparación de equipamiento científico</t>
  </si>
  <si>
    <t xml:space="preserve">Bolsas de viaxe </t>
  </si>
  <si>
    <t>Estadías en centros de investigación</t>
  </si>
  <si>
    <t>Axudas Predoutorais</t>
  </si>
  <si>
    <t>Bolsas CACTI</t>
  </si>
  <si>
    <t>Bolsas CITI</t>
  </si>
  <si>
    <t>Bolsas ECIMAT</t>
  </si>
  <si>
    <t xml:space="preserve"> TOTAIS </t>
  </si>
  <si>
    <t xml:space="preserve">nº de artigos en revistas científicas </t>
  </si>
  <si>
    <t>TESES DOUTORAMENTO 2015</t>
  </si>
  <si>
    <t>PUBLICACIÓNS CIENTÍFICAS 2015</t>
  </si>
  <si>
    <t>PUBLICACIÓNS PROPIAS 2015</t>
  </si>
  <si>
    <t>CONVOCATORIA 2015 DE AXUDAS Á INVESTIGACIÓN. UNIVERSIDADE DE VIGO</t>
  </si>
  <si>
    <t>2015 INVESTIGACIÓN</t>
  </si>
  <si>
    <t>Fonte: Servizo de Investigación</t>
  </si>
  <si>
    <t>PROXECTOS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</si>
</sst>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#,##0.00\ &quot;€&quot;"/>
    <numFmt numFmtId="165" formatCode="#,##0\ &quot;€&quot;"/>
    <numFmt numFmtId="166" formatCode="#,##0.00\ [$€-C0A]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b/>
      <sz val="9"/>
      <color theme="0" tint="-0.14999847407452621"/>
      <name val="Calibri"/>
      <family val="2"/>
    </font>
    <font>
      <sz val="11"/>
      <color indexed="8"/>
      <name val="Calibri"/>
      <family val="2"/>
    </font>
    <font>
      <b/>
      <u/>
      <sz val="8"/>
      <color theme="1"/>
      <name val="Trebuchet MS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rebuchet MS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4" fillId="2" borderId="2" xfId="0" applyFont="1" applyFill="1" applyBorder="1" applyAlignment="1">
      <alignment vertical="center"/>
    </xf>
    <xf numFmtId="3" fontId="0" fillId="0" borderId="0" xfId="0" applyNumberFormat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7" fillId="0" borderId="4" xfId="0" applyFont="1" applyBorder="1"/>
    <xf numFmtId="3" fontId="7" fillId="0" borderId="4" xfId="0" applyNumberFormat="1" applyFont="1" applyBorder="1"/>
    <xf numFmtId="0" fontId="5" fillId="3" borderId="4" xfId="0" applyFont="1" applyFill="1" applyBorder="1" applyAlignment="1">
      <alignment horizontal="center" vertical="center"/>
    </xf>
    <xf numFmtId="0" fontId="6" fillId="0" borderId="0" xfId="0" applyFont="1"/>
    <xf numFmtId="0" fontId="5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7" fillId="0" borderId="0" xfId="0" applyFont="1" applyBorder="1"/>
    <xf numFmtId="0" fontId="6" fillId="0" borderId="0" xfId="0" applyFont="1" applyBorder="1"/>
    <xf numFmtId="3" fontId="7" fillId="0" borderId="0" xfId="0" applyNumberFormat="1" applyFont="1" applyBorder="1"/>
    <xf numFmtId="0" fontId="10" fillId="9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left" vertical="center"/>
    </xf>
    <xf numFmtId="0" fontId="7" fillId="0" borderId="0" xfId="0" applyFont="1"/>
    <xf numFmtId="0" fontId="6" fillId="0" borderId="6" xfId="0" applyFont="1" applyBorder="1"/>
    <xf numFmtId="0" fontId="7" fillId="0" borderId="4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164" fontId="6" fillId="0" borderId="0" xfId="0" applyNumberFormat="1" applyFont="1"/>
    <xf numFmtId="0" fontId="7" fillId="8" borderId="4" xfId="0" applyFont="1" applyFill="1" applyBorder="1" applyAlignment="1">
      <alignment horizontal="center"/>
    </xf>
    <xf numFmtId="164" fontId="7" fillId="8" borderId="4" xfId="0" applyNumberFormat="1" applyFont="1" applyFill="1" applyBorder="1" applyAlignment="1">
      <alignment horizontal="right" vertical="center"/>
    </xf>
    <xf numFmtId="10" fontId="7" fillId="8" borderId="4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8" fillId="8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0" fillId="0" borderId="0" xfId="0" applyFont="1" applyAlignment="1">
      <alignment wrapText="1"/>
    </xf>
    <xf numFmtId="0" fontId="13" fillId="13" borderId="13" xfId="0" applyFont="1" applyFill="1" applyBorder="1" applyAlignment="1">
      <alignment horizontal="center" vertical="center" wrapText="1"/>
    </xf>
    <xf numFmtId="0" fontId="0" fillId="0" borderId="0" xfId="0" applyBorder="1"/>
    <xf numFmtId="164" fontId="7" fillId="0" borderId="0" xfId="0" applyNumberFormat="1" applyFont="1" applyFill="1" applyBorder="1" applyAlignment="1">
      <alignment horizontal="right" vertical="center"/>
    </xf>
    <xf numFmtId="0" fontId="14" fillId="11" borderId="12" xfId="0" applyFont="1" applyFill="1" applyBorder="1" applyAlignment="1">
      <alignment horizontal="right" vertical="center"/>
    </xf>
    <xf numFmtId="0" fontId="14" fillId="11" borderId="11" xfId="0" applyFont="1" applyFill="1" applyBorder="1" applyAlignment="1">
      <alignment horizontal="right" vertical="center"/>
    </xf>
    <xf numFmtId="0" fontId="13" fillId="13" borderId="12" xfId="0" applyFont="1" applyFill="1" applyBorder="1" applyAlignment="1">
      <alignment horizontal="right" vertical="center"/>
    </xf>
    <xf numFmtId="0" fontId="13" fillId="13" borderId="11" xfId="0" applyFont="1" applyFill="1" applyBorder="1" applyAlignment="1">
      <alignment horizontal="right" vertical="center"/>
    </xf>
    <xf numFmtId="164" fontId="13" fillId="13" borderId="11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/>
    <xf numFmtId="0" fontId="7" fillId="0" borderId="4" xfId="0" applyFont="1" applyFill="1" applyBorder="1"/>
    <xf numFmtId="8" fontId="14" fillId="0" borderId="15" xfId="0" applyNumberFormat="1" applyFont="1" applyFill="1" applyBorder="1" applyAlignment="1">
      <alignment horizontal="right" vertical="center"/>
    </xf>
    <xf numFmtId="8" fontId="14" fillId="0" borderId="16" xfId="0" applyNumberFormat="1" applyFont="1" applyFill="1" applyBorder="1" applyAlignment="1">
      <alignment horizontal="right" vertical="center"/>
    </xf>
    <xf numFmtId="8" fontId="14" fillId="0" borderId="17" xfId="0" applyNumberFormat="1" applyFont="1" applyFill="1" applyBorder="1" applyAlignment="1">
      <alignment horizontal="right" vertical="center"/>
    </xf>
    <xf numFmtId="0" fontId="16" fillId="2" borderId="18" xfId="3" applyFont="1" applyFill="1" applyBorder="1" applyAlignment="1">
      <alignment horizontal="right"/>
    </xf>
    <xf numFmtId="166" fontId="16" fillId="2" borderId="18" xfId="3" applyNumberFormat="1" applyFont="1" applyFill="1" applyBorder="1" applyAlignment="1">
      <alignment horizontal="right"/>
    </xf>
    <xf numFmtId="0" fontId="16" fillId="0" borderId="18" xfId="3" applyFont="1" applyFill="1" applyBorder="1" applyAlignment="1">
      <alignment horizontal="right"/>
    </xf>
    <xf numFmtId="166" fontId="16" fillId="0" borderId="18" xfId="3" applyNumberFormat="1" applyFont="1" applyFill="1" applyBorder="1" applyAlignment="1">
      <alignment horizontal="right"/>
    </xf>
    <xf numFmtId="0" fontId="6" fillId="0" borderId="4" xfId="0" applyFont="1" applyBorder="1" applyAlignment="1"/>
    <xf numFmtId="0" fontId="5" fillId="3" borderId="3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14" fillId="12" borderId="9" xfId="0" applyFont="1" applyFill="1" applyBorder="1" applyAlignment="1">
      <alignment vertical="center"/>
    </xf>
    <xf numFmtId="0" fontId="14" fillId="12" borderId="14" xfId="0" applyFont="1" applyFill="1" applyBorder="1" applyAlignment="1">
      <alignment vertical="center"/>
    </xf>
    <xf numFmtId="0" fontId="13" fillId="13" borderId="13" xfId="0" applyFont="1" applyFill="1" applyBorder="1" applyAlignment="1">
      <alignment horizontal="center" vertical="center"/>
    </xf>
    <xf numFmtId="0" fontId="16" fillId="2" borderId="19" xfId="3" applyFont="1" applyFill="1" applyBorder="1" applyAlignment="1">
      <alignment horizontal="right"/>
    </xf>
    <xf numFmtId="0" fontId="16" fillId="0" borderId="19" xfId="3" applyFont="1" applyFill="1" applyBorder="1" applyAlignment="1">
      <alignment horizontal="right"/>
    </xf>
    <xf numFmtId="0" fontId="14" fillId="12" borderId="12" xfId="0" applyFont="1" applyFill="1" applyBorder="1" applyAlignment="1">
      <alignment vertical="center" wrapText="1"/>
    </xf>
    <xf numFmtId="0" fontId="14" fillId="12" borderId="13" xfId="0" applyFont="1" applyFill="1" applyBorder="1" applyAlignment="1">
      <alignment vertical="center" wrapText="1"/>
    </xf>
    <xf numFmtId="0" fontId="17" fillId="0" borderId="0" xfId="1" applyFont="1"/>
    <xf numFmtId="0" fontId="2" fillId="0" borderId="0" xfId="1" applyFont="1" applyBorder="1" applyAlignment="1">
      <alignment vertical="center" wrapText="1"/>
    </xf>
    <xf numFmtId="0" fontId="1" fillId="0" borderId="0" xfId="1" applyBorder="1"/>
    <xf numFmtId="0" fontId="1" fillId="0" borderId="0" xfId="1" applyFont="1" applyBorder="1" applyAlignment="1">
      <alignment wrapText="1"/>
    </xf>
    <xf numFmtId="0" fontId="3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center" wrapText="1"/>
    </xf>
    <xf numFmtId="0" fontId="18" fillId="0" borderId="0" xfId="0" applyFont="1"/>
    <xf numFmtId="0" fontId="5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7" fillId="0" borderId="4" xfId="0" applyNumberFormat="1" applyFont="1" applyBorder="1" applyAlignment="1">
      <alignment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8" fillId="8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right" wrapText="1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wrapText="1"/>
    </xf>
    <xf numFmtId="0" fontId="19" fillId="14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 2 3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Grupos de investigación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31688862591598016"/>
          <c:y val="0.20735145680814435"/>
          <c:w val="0.37007631271524588"/>
          <c:h val="0.53688207973454394"/>
        </c:manualLayout>
      </c:layout>
      <c:doughnutChart>
        <c:varyColors val="1"/>
        <c:ser>
          <c:idx val="0"/>
          <c:order val="0"/>
          <c:tx>
            <c:strRef>
              <c:f>'2015_Investigación'!$I$17</c:f>
              <c:strCache>
                <c:ptCount val="1"/>
                <c:pt idx="0">
                  <c:v>nº de grupos de investigación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'2015_Investigación'!$J$16:$M$16</c:f>
              <c:strCache>
                <c:ptCount val="4"/>
                <c:pt idx="0">
                  <c:v>Científico</c:v>
                </c:pt>
                <c:pt idx="1">
                  <c:v>Humanístico</c:v>
                </c:pt>
                <c:pt idx="2">
                  <c:v>Tecnolóxico</c:v>
                </c:pt>
                <c:pt idx="3">
                  <c:v>Xurídico-
Social</c:v>
                </c:pt>
              </c:strCache>
            </c:strRef>
          </c:cat>
          <c:val>
            <c:numRef>
              <c:f>'2015_Investigación'!$J$17:$M$17</c:f>
              <c:numCache>
                <c:formatCode>General</c:formatCode>
                <c:ptCount val="4"/>
                <c:pt idx="0">
                  <c:v>43</c:v>
                </c:pt>
                <c:pt idx="1">
                  <c:v>32</c:v>
                </c:pt>
                <c:pt idx="2">
                  <c:v>63</c:v>
                </c:pt>
                <c:pt idx="3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2066925</xdr:colOff>
      <xdr:row>0</xdr:row>
      <xdr:rowOff>342900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009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18</xdr:row>
      <xdr:rowOff>23812</xdr:rowOff>
    </xdr:from>
    <xdr:to>
      <xdr:col>11</xdr:col>
      <xdr:colOff>314325</xdr:colOff>
      <xdr:row>26</xdr:row>
      <xdr:rowOff>247650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2</xdr:col>
      <xdr:colOff>742950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2609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</xdr:col>
      <xdr:colOff>3019425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2971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INDICADORES/UVIGO%20DAT/UVIGODAT_Indicadores%20investigaci&#243;n/Transferencia/2015_Transferencia%20(g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_OTRI"/>
      <sheetName val="2015_Contratación I+D (art.83)"/>
      <sheetName val="2015_CACTI"/>
      <sheetName val="2015_ECIMAT"/>
    </sheetNames>
    <sheetDataSet>
      <sheetData sheetId="0"/>
      <sheetData sheetId="1">
        <row r="13">
          <cell r="L13">
            <v>4763769.6400000006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workbookViewId="0">
      <selection activeCell="B7" sqref="B7"/>
    </sheetView>
  </sheetViews>
  <sheetFormatPr baseColWidth="10" defaultColWidth="11.42578125" defaultRowHeight="15" x14ac:dyDescent="0.25"/>
  <cols>
    <col min="1" max="1" width="65.5703125" bestFit="1" customWidth="1"/>
    <col min="2" max="2" width="14" style="7" customWidth="1"/>
    <col min="3" max="3" width="13.5703125" customWidth="1"/>
    <col min="4" max="4" width="13.140625" bestFit="1" customWidth="1"/>
    <col min="5" max="5" width="12" customWidth="1"/>
    <col min="6" max="6" width="10" customWidth="1"/>
    <col min="7" max="7" width="13.140625" bestFit="1" customWidth="1"/>
    <col min="8" max="8" width="10.85546875" customWidth="1"/>
    <col min="9" max="9" width="22.28515625" customWidth="1"/>
    <col min="10" max="10" width="10.28515625" customWidth="1"/>
    <col min="11" max="11" width="8.85546875" customWidth="1"/>
    <col min="12" max="12" width="11.5703125" bestFit="1" customWidth="1"/>
    <col min="13" max="13" width="13" bestFit="1" customWidth="1"/>
    <col min="14" max="15" width="11.5703125" bestFit="1" customWidth="1"/>
  </cols>
  <sheetData>
    <row r="1" spans="1:13" ht="31.5" customHeight="1" thickBot="1" x14ac:dyDescent="0.3">
      <c r="A1" s="1"/>
      <c r="B1" s="2"/>
      <c r="C1" s="3"/>
      <c r="D1" s="4"/>
      <c r="E1" s="5"/>
      <c r="F1" s="5"/>
      <c r="G1" s="5"/>
      <c r="H1" s="95" t="s">
        <v>0</v>
      </c>
      <c r="I1" s="95"/>
      <c r="J1" s="95"/>
    </row>
    <row r="2" spans="1:13" ht="19.5" thickBot="1" x14ac:dyDescent="0.3">
      <c r="A2" s="6" t="s">
        <v>77</v>
      </c>
    </row>
    <row r="3" spans="1:13" x14ac:dyDescent="0.25">
      <c r="A3" s="7"/>
    </row>
    <row r="4" spans="1:13" x14ac:dyDescent="0.25">
      <c r="A4" s="8" t="s">
        <v>73</v>
      </c>
      <c r="B4" s="8"/>
    </row>
    <row r="5" spans="1:13" x14ac:dyDescent="0.25">
      <c r="A5" s="9" t="s">
        <v>1</v>
      </c>
      <c r="B5" s="57">
        <v>251</v>
      </c>
    </row>
    <row r="6" spans="1:13" x14ac:dyDescent="0.25">
      <c r="A6" s="45" t="s">
        <v>74</v>
      </c>
      <c r="B6" s="45"/>
    </row>
    <row r="7" spans="1:13" x14ac:dyDescent="0.25">
      <c r="A7" s="9" t="s">
        <v>72</v>
      </c>
      <c r="B7" s="56">
        <v>850</v>
      </c>
    </row>
    <row r="8" spans="1:13" x14ac:dyDescent="0.25">
      <c r="A8" s="8" t="s">
        <v>75</v>
      </c>
      <c r="B8" s="8"/>
    </row>
    <row r="9" spans="1:13" x14ac:dyDescent="0.25">
      <c r="A9" s="9" t="s">
        <v>2</v>
      </c>
      <c r="B9" s="56">
        <v>3</v>
      </c>
    </row>
    <row r="10" spans="1:13" x14ac:dyDescent="0.25">
      <c r="A10" s="9" t="s">
        <v>3</v>
      </c>
      <c r="B10" s="56">
        <v>2</v>
      </c>
    </row>
    <row r="11" spans="1:13" x14ac:dyDescent="0.25">
      <c r="A11" s="9" t="s">
        <v>4</v>
      </c>
      <c r="B11" s="56">
        <v>10</v>
      </c>
    </row>
    <row r="12" spans="1:13" x14ac:dyDescent="0.25">
      <c r="B12"/>
    </row>
    <row r="13" spans="1:13" x14ac:dyDescent="0.25">
      <c r="B13"/>
    </row>
    <row r="14" spans="1:13" s="13" customFormat="1" ht="12" x14ac:dyDescent="0.2">
      <c r="A14" s="94" t="s">
        <v>5</v>
      </c>
      <c r="B14" s="94" t="s">
        <v>6</v>
      </c>
      <c r="C14" s="94"/>
      <c r="D14" s="94"/>
      <c r="E14" s="94"/>
      <c r="F14" s="12"/>
      <c r="G14" s="12"/>
    </row>
    <row r="15" spans="1:13" s="13" customFormat="1" ht="24" customHeight="1" x14ac:dyDescent="0.2">
      <c r="A15" s="94"/>
      <c r="B15" s="14" t="s">
        <v>7</v>
      </c>
      <c r="C15" s="15" t="s">
        <v>8</v>
      </c>
      <c r="D15" s="16" t="s">
        <v>9</v>
      </c>
      <c r="E15" s="17" t="s">
        <v>10</v>
      </c>
      <c r="F15" s="97" t="s">
        <v>11</v>
      </c>
      <c r="G15" s="97" t="s">
        <v>12</v>
      </c>
      <c r="J15" s="94" t="s">
        <v>6</v>
      </c>
      <c r="K15" s="94"/>
      <c r="L15" s="94"/>
      <c r="M15" s="94"/>
    </row>
    <row r="16" spans="1:13" s="13" customFormat="1" ht="22.5" customHeight="1" x14ac:dyDescent="0.2">
      <c r="A16" s="96"/>
      <c r="B16" s="18" t="s">
        <v>13</v>
      </c>
      <c r="C16" s="18" t="s">
        <v>13</v>
      </c>
      <c r="D16" s="18" t="s">
        <v>13</v>
      </c>
      <c r="E16" s="18" t="s">
        <v>13</v>
      </c>
      <c r="F16" s="98"/>
      <c r="G16" s="98"/>
      <c r="I16" s="46" t="s">
        <v>5</v>
      </c>
      <c r="J16" s="36" t="s">
        <v>7</v>
      </c>
      <c r="K16" s="15" t="s">
        <v>8</v>
      </c>
      <c r="L16" s="16" t="s">
        <v>9</v>
      </c>
      <c r="M16" s="17" t="s">
        <v>10</v>
      </c>
    </row>
    <row r="17" spans="1:13" s="13" customFormat="1" ht="15.75" customHeight="1" x14ac:dyDescent="0.2">
      <c r="A17" s="9" t="s">
        <v>14</v>
      </c>
      <c r="B17" s="10">
        <v>43</v>
      </c>
      <c r="C17" s="10">
        <v>32</v>
      </c>
      <c r="D17" s="10">
        <v>63</v>
      </c>
      <c r="E17" s="10">
        <v>57</v>
      </c>
      <c r="F17" s="10">
        <f>SUM(B17:E17)</f>
        <v>195</v>
      </c>
      <c r="G17" s="19"/>
      <c r="I17" s="65" t="s">
        <v>14</v>
      </c>
      <c r="J17" s="10">
        <v>43</v>
      </c>
      <c r="K17" s="10">
        <v>32</v>
      </c>
      <c r="L17" s="10">
        <v>63</v>
      </c>
      <c r="M17" s="10">
        <v>57</v>
      </c>
    </row>
    <row r="18" spans="1:13" s="13" customFormat="1" ht="17.25" customHeight="1" x14ac:dyDescent="0.2">
      <c r="A18" s="9" t="s">
        <v>15</v>
      </c>
      <c r="B18" s="11">
        <v>478</v>
      </c>
      <c r="C18" s="10">
        <v>298</v>
      </c>
      <c r="D18" s="10">
        <v>595</v>
      </c>
      <c r="E18" s="10">
        <v>480</v>
      </c>
      <c r="F18" s="10">
        <f>SUM(B18:E18)</f>
        <v>1851</v>
      </c>
      <c r="G18" s="10">
        <v>31</v>
      </c>
    </row>
    <row r="19" spans="1:13" s="13" customFormat="1" ht="17.25" customHeight="1" x14ac:dyDescent="0.2">
      <c r="A19" s="9" t="s">
        <v>16</v>
      </c>
      <c r="B19" s="11">
        <v>268</v>
      </c>
      <c r="C19" s="10">
        <v>174</v>
      </c>
      <c r="D19" s="10">
        <v>182</v>
      </c>
      <c r="E19" s="10">
        <v>240</v>
      </c>
      <c r="F19" s="10">
        <f>SUM(B19:E19)</f>
        <v>864</v>
      </c>
      <c r="G19" s="10">
        <v>14</v>
      </c>
    </row>
    <row r="20" spans="1:13" s="13" customFormat="1" ht="17.25" customHeight="1" x14ac:dyDescent="0.2">
      <c r="A20" s="9" t="s">
        <v>17</v>
      </c>
      <c r="B20" s="10">
        <v>76</v>
      </c>
      <c r="C20" s="10">
        <v>50</v>
      </c>
      <c r="D20" s="10">
        <v>90</v>
      </c>
      <c r="E20" s="10">
        <v>71</v>
      </c>
      <c r="F20" s="10">
        <f>SUM(B20:E20)</f>
        <v>287</v>
      </c>
      <c r="G20" s="20"/>
      <c r="H20" s="20"/>
    </row>
    <row r="21" spans="1:13" s="13" customFormat="1" ht="17.25" customHeight="1" x14ac:dyDescent="0.2">
      <c r="A21" s="9" t="s">
        <v>18</v>
      </c>
      <c r="B21" s="11">
        <v>27</v>
      </c>
      <c r="C21" s="10">
        <v>26</v>
      </c>
      <c r="D21" s="10">
        <v>14</v>
      </c>
      <c r="E21" s="10">
        <v>32</v>
      </c>
      <c r="F21" s="10">
        <f>SUM(B21:E21)</f>
        <v>99</v>
      </c>
      <c r="G21" s="20"/>
      <c r="H21" s="20"/>
    </row>
    <row r="22" spans="1:13" s="13" customFormat="1" ht="17.25" customHeight="1" x14ac:dyDescent="0.2">
      <c r="A22" s="21"/>
      <c r="B22" s="22"/>
      <c r="C22" s="20"/>
      <c r="D22" s="20"/>
      <c r="E22" s="20"/>
      <c r="F22" s="20"/>
      <c r="G22" s="20"/>
      <c r="H22" s="20"/>
    </row>
    <row r="23" spans="1:13" s="13" customFormat="1" ht="17.25" customHeight="1" x14ac:dyDescent="0.25">
      <c r="A23"/>
      <c r="B23"/>
      <c r="C23"/>
      <c r="D23"/>
      <c r="E23" s="20"/>
      <c r="F23" s="20"/>
      <c r="G23" s="20"/>
      <c r="H23" s="20"/>
    </row>
    <row r="24" spans="1:13" s="13" customFormat="1" ht="22.5" customHeight="1" x14ac:dyDescent="0.2">
      <c r="A24" s="8" t="s">
        <v>19</v>
      </c>
      <c r="B24" s="8" t="s">
        <v>13</v>
      </c>
      <c r="C24" s="8" t="s">
        <v>20</v>
      </c>
      <c r="D24" s="8" t="s">
        <v>12</v>
      </c>
    </row>
    <row r="25" spans="1:13" s="13" customFormat="1" ht="20.100000000000001" customHeight="1" x14ac:dyDescent="0.2">
      <c r="A25" s="88" t="s">
        <v>21</v>
      </c>
      <c r="B25" s="57">
        <v>440</v>
      </c>
      <c r="C25" s="23"/>
      <c r="D25" s="24"/>
      <c r="E25" s="25"/>
    </row>
    <row r="26" spans="1:13" s="13" customFormat="1" ht="20.100000000000001" customHeight="1" x14ac:dyDescent="0.2">
      <c r="A26" s="89" t="s">
        <v>22</v>
      </c>
      <c r="B26" s="57">
        <v>302</v>
      </c>
      <c r="C26" s="57">
        <v>177</v>
      </c>
      <c r="D26" s="57">
        <v>12</v>
      </c>
    </row>
    <row r="27" spans="1:13" s="13" customFormat="1" ht="20.100000000000001" customHeight="1" x14ac:dyDescent="0.2">
      <c r="A27" s="89" t="s">
        <v>23</v>
      </c>
      <c r="B27" s="57">
        <v>507</v>
      </c>
      <c r="C27" s="57">
        <v>219</v>
      </c>
      <c r="D27" s="57">
        <v>28</v>
      </c>
    </row>
    <row r="28" spans="1:13" s="13" customFormat="1" ht="20.100000000000001" customHeight="1" x14ac:dyDescent="0.2">
      <c r="A28" s="89" t="s">
        <v>24</v>
      </c>
      <c r="B28" s="57">
        <v>92</v>
      </c>
      <c r="C28" s="57">
        <v>41</v>
      </c>
      <c r="D28" s="57">
        <v>2</v>
      </c>
    </row>
    <row r="29" spans="1:13" s="13" customFormat="1" ht="20.100000000000001" customHeight="1" x14ac:dyDescent="0.2">
      <c r="A29" s="89" t="s">
        <v>25</v>
      </c>
      <c r="B29" s="57">
        <v>31</v>
      </c>
      <c r="C29" s="57">
        <v>20</v>
      </c>
      <c r="D29" s="57">
        <v>0</v>
      </c>
    </row>
    <row r="30" spans="1:13" s="13" customFormat="1" ht="20.100000000000001" customHeight="1" x14ac:dyDescent="0.2">
      <c r="A30" s="89" t="s">
        <v>26</v>
      </c>
      <c r="B30" s="57">
        <v>115</v>
      </c>
      <c r="C30" s="20"/>
      <c r="D30" s="20"/>
    </row>
    <row r="31" spans="1:13" s="13" customFormat="1" ht="15.75" customHeight="1" x14ac:dyDescent="0.2">
      <c r="A31" s="26"/>
      <c r="B31" s="20"/>
      <c r="C31" s="20"/>
      <c r="D31" s="20"/>
    </row>
    <row r="32" spans="1:13" s="13" customFormat="1" ht="19.5" customHeight="1" x14ac:dyDescent="0.2">
      <c r="A32" s="93" t="s">
        <v>27</v>
      </c>
      <c r="B32" s="93"/>
    </row>
    <row r="33" spans="1:16" s="13" customFormat="1" ht="15.75" customHeight="1" x14ac:dyDescent="0.2">
      <c r="A33" s="27" t="s">
        <v>28</v>
      </c>
      <c r="B33" s="28">
        <f>'2015_Proxectos'!L10</f>
        <v>5456349.2400000002</v>
      </c>
    </row>
    <row r="34" spans="1:16" s="13" customFormat="1" ht="12" x14ac:dyDescent="0.2">
      <c r="A34" s="29" t="s">
        <v>29</v>
      </c>
      <c r="B34" s="28">
        <f>'2015_Proxectos'!L11</f>
        <v>2860000</v>
      </c>
    </row>
    <row r="35" spans="1:16" s="13" customFormat="1" ht="12" x14ac:dyDescent="0.2">
      <c r="A35" s="29" t="s">
        <v>30</v>
      </c>
      <c r="B35" s="28">
        <f>'2015_Proxectos'!L12</f>
        <v>19954.57</v>
      </c>
    </row>
    <row r="36" spans="1:16" s="13" customFormat="1" ht="12" x14ac:dyDescent="0.2">
      <c r="A36" s="29" t="s">
        <v>31</v>
      </c>
      <c r="B36" s="30">
        <f>'2015_Proxectos'!L13</f>
        <v>1855568.5</v>
      </c>
    </row>
    <row r="37" spans="1:16" s="13" customFormat="1" ht="12" x14ac:dyDescent="0.2">
      <c r="A37" s="29" t="s">
        <v>32</v>
      </c>
      <c r="B37" s="30">
        <v>0</v>
      </c>
    </row>
    <row r="38" spans="1:16" s="13" customFormat="1" ht="12" x14ac:dyDescent="0.2">
      <c r="A38" s="29" t="s">
        <v>33</v>
      </c>
      <c r="B38" s="30">
        <v>0</v>
      </c>
    </row>
    <row r="39" spans="1:16" s="13" customFormat="1" ht="12" x14ac:dyDescent="0.2">
      <c r="A39" s="29" t="s">
        <v>34</v>
      </c>
      <c r="B39" s="28">
        <v>0</v>
      </c>
    </row>
    <row r="40" spans="1:16" s="13" customFormat="1" ht="12" x14ac:dyDescent="0.2">
      <c r="A40" s="29" t="s">
        <v>35</v>
      </c>
      <c r="B40" s="30">
        <v>173329.82</v>
      </c>
    </row>
    <row r="41" spans="1:16" s="13" customFormat="1" ht="12" x14ac:dyDescent="0.2">
      <c r="A41" s="29" t="s">
        <v>36</v>
      </c>
      <c r="B41" s="30">
        <v>2413</v>
      </c>
    </row>
    <row r="42" spans="1:16" s="13" customFormat="1" ht="12" x14ac:dyDescent="0.2">
      <c r="A42" s="29" t="s">
        <v>37</v>
      </c>
      <c r="B42" s="31">
        <v>0</v>
      </c>
      <c r="F42" s="32"/>
    </row>
    <row r="43" spans="1:16" s="13" customFormat="1" ht="12" x14ac:dyDescent="0.2">
      <c r="A43" s="29" t="s">
        <v>38</v>
      </c>
      <c r="B43" s="30">
        <f>'[1]2015_Contratación I+D (art.83)'!L13</f>
        <v>4763769.6400000006</v>
      </c>
    </row>
    <row r="44" spans="1:16" s="13" customFormat="1" ht="12" x14ac:dyDescent="0.2">
      <c r="A44" s="33" t="s">
        <v>39</v>
      </c>
      <c r="B44" s="34">
        <f>SUM(B33:B43)</f>
        <v>15131384.770000001</v>
      </c>
    </row>
    <row r="45" spans="1:16" s="13" customFormat="1" ht="12" x14ac:dyDescent="0.2">
      <c r="A45" s="33" t="s">
        <v>40</v>
      </c>
      <c r="B45" s="34">
        <v>165203557</v>
      </c>
      <c r="C45" s="50"/>
    </row>
    <row r="46" spans="1:16" s="13" customFormat="1" ht="12" x14ac:dyDescent="0.2">
      <c r="A46" s="33" t="s">
        <v>41</v>
      </c>
      <c r="B46" s="35">
        <f>B44/B45</f>
        <v>9.1592366682516413E-2</v>
      </c>
    </row>
    <row r="47" spans="1:16" s="13" customFormat="1" ht="12" x14ac:dyDescent="0.2"/>
    <row r="48" spans="1:16" x14ac:dyDescent="0.25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4" ht="15.75" thickBot="1" x14ac:dyDescent="0.3">
      <c r="A49" s="44"/>
      <c r="B49"/>
    </row>
    <row r="50" spans="1:4" ht="21.75" customHeight="1" thickBot="1" x14ac:dyDescent="0.3">
      <c r="A50" s="47"/>
      <c r="B50" s="90" t="s">
        <v>57</v>
      </c>
      <c r="C50" s="91"/>
      <c r="D50" s="92"/>
    </row>
    <row r="51" spans="1:4" ht="15.75" customHeight="1" thickBot="1" x14ac:dyDescent="0.3">
      <c r="A51" s="66" t="s">
        <v>76</v>
      </c>
      <c r="B51" s="51" t="s">
        <v>58</v>
      </c>
      <c r="C51" s="52" t="s">
        <v>59</v>
      </c>
      <c r="D51" s="52" t="s">
        <v>46</v>
      </c>
    </row>
    <row r="52" spans="1:4" ht="15.75" thickBot="1" x14ac:dyDescent="0.3">
      <c r="A52" s="74" t="s">
        <v>60</v>
      </c>
      <c r="B52" s="72">
        <v>51</v>
      </c>
      <c r="C52" s="61">
        <v>17</v>
      </c>
      <c r="D52" s="58">
        <v>172500</v>
      </c>
    </row>
    <row r="53" spans="1:4" ht="15.75" thickBot="1" x14ac:dyDescent="0.3">
      <c r="A53" s="75" t="s">
        <v>61</v>
      </c>
      <c r="B53" s="72">
        <v>18</v>
      </c>
      <c r="C53" s="61">
        <v>16</v>
      </c>
      <c r="D53" s="59">
        <v>15900</v>
      </c>
    </row>
    <row r="54" spans="1:4" ht="15.75" thickBot="1" x14ac:dyDescent="0.3">
      <c r="A54" s="75" t="s">
        <v>62</v>
      </c>
      <c r="B54" s="72">
        <v>22</v>
      </c>
      <c r="C54" s="61">
        <v>22</v>
      </c>
      <c r="D54" s="59">
        <v>60800</v>
      </c>
    </row>
    <row r="55" spans="1:4" ht="15.75" thickBot="1" x14ac:dyDescent="0.3">
      <c r="A55" s="75" t="s">
        <v>63</v>
      </c>
      <c r="B55" s="72">
        <v>24</v>
      </c>
      <c r="C55" s="61">
        <v>10</v>
      </c>
      <c r="D55" s="59">
        <v>9680</v>
      </c>
    </row>
    <row r="56" spans="1:4" ht="15.75" thickBot="1" x14ac:dyDescent="0.3">
      <c r="A56" s="75" t="s">
        <v>64</v>
      </c>
      <c r="B56" s="72">
        <v>4</v>
      </c>
      <c r="C56" s="61">
        <v>3</v>
      </c>
      <c r="D56" s="59">
        <v>3041</v>
      </c>
    </row>
    <row r="57" spans="1:4" ht="15.75" thickBot="1" x14ac:dyDescent="0.3">
      <c r="A57" s="75" t="s">
        <v>65</v>
      </c>
      <c r="B57" s="72">
        <v>113</v>
      </c>
      <c r="C57" s="61">
        <v>48</v>
      </c>
      <c r="D57" s="59">
        <v>23995</v>
      </c>
    </row>
    <row r="58" spans="1:4" ht="15.75" thickBot="1" x14ac:dyDescent="0.3">
      <c r="A58" s="75" t="s">
        <v>66</v>
      </c>
      <c r="B58" s="72">
        <v>88</v>
      </c>
      <c r="C58" s="61">
        <v>29</v>
      </c>
      <c r="D58" s="59">
        <v>81130</v>
      </c>
    </row>
    <row r="59" spans="1:4" ht="15.75" thickBot="1" x14ac:dyDescent="0.3">
      <c r="A59" s="75" t="s">
        <v>67</v>
      </c>
      <c r="B59" s="73">
        <v>87</v>
      </c>
      <c r="C59" s="63">
        <v>25</v>
      </c>
      <c r="D59" s="59">
        <v>900000</v>
      </c>
    </row>
    <row r="60" spans="1:4" ht="15.75" thickBot="1" x14ac:dyDescent="0.3">
      <c r="A60" s="75" t="s">
        <v>68</v>
      </c>
      <c r="B60" s="72">
        <v>14</v>
      </c>
      <c r="C60" s="61">
        <v>3</v>
      </c>
      <c r="D60" s="59">
        <v>27000</v>
      </c>
    </row>
    <row r="61" spans="1:4" ht="15.75" thickBot="1" x14ac:dyDescent="0.3">
      <c r="A61" s="75" t="s">
        <v>70</v>
      </c>
      <c r="B61" s="72">
        <v>14</v>
      </c>
      <c r="C61" s="61">
        <v>2</v>
      </c>
      <c r="D61" s="59">
        <v>18000</v>
      </c>
    </row>
    <row r="62" spans="1:4" ht="15.75" thickBot="1" x14ac:dyDescent="0.3">
      <c r="A62" s="75" t="s">
        <v>69</v>
      </c>
      <c r="B62" s="72">
        <v>11</v>
      </c>
      <c r="C62" s="61">
        <v>2</v>
      </c>
      <c r="D62" s="60">
        <v>18000</v>
      </c>
    </row>
    <row r="63" spans="1:4" ht="15.75" thickBot="1" x14ac:dyDescent="0.3">
      <c r="A63" s="48" t="s">
        <v>71</v>
      </c>
      <c r="B63" s="54">
        <v>446</v>
      </c>
      <c r="C63" s="54">
        <v>177</v>
      </c>
      <c r="D63" s="55">
        <v>1330046</v>
      </c>
    </row>
  </sheetData>
  <mergeCells count="8">
    <mergeCell ref="B50:D50"/>
    <mergeCell ref="A32:B32"/>
    <mergeCell ref="J15:M15"/>
    <mergeCell ref="H1:J1"/>
    <mergeCell ref="A14:A16"/>
    <mergeCell ref="B14:E14"/>
    <mergeCell ref="F15:F16"/>
    <mergeCell ref="G15:G16"/>
  </mergeCells>
  <pageMargins left="0.59055118110236227" right="0.39370078740157483" top="0.31496062992125984" bottom="0.31496062992125984" header="0.31496062992125984" footer="0.31496062992125984"/>
  <pageSetup paperSize="9" scale="6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workbookViewId="0">
      <selection activeCell="G28" sqref="G28"/>
    </sheetView>
  </sheetViews>
  <sheetFormatPr baseColWidth="10" defaultRowHeight="15" x14ac:dyDescent="0.25"/>
  <cols>
    <col min="1" max="1" width="2.42578125" customWidth="1"/>
    <col min="2" max="2" width="28.7109375" bestFit="1" customWidth="1"/>
  </cols>
  <sheetData>
    <row r="1" spans="2:12" s="76" customFormat="1" ht="45" customHeight="1" thickBot="1" x14ac:dyDescent="0.3">
      <c r="B1" s="1"/>
      <c r="C1" s="2"/>
      <c r="D1" s="3"/>
      <c r="E1" s="3"/>
      <c r="F1" s="4"/>
      <c r="G1" s="5"/>
      <c r="H1" s="5"/>
      <c r="I1" s="99" t="s">
        <v>0</v>
      </c>
      <c r="J1" s="99"/>
      <c r="K1" s="99"/>
      <c r="L1" s="99"/>
    </row>
    <row r="2" spans="2:12" s="76" customFormat="1" ht="12" customHeight="1" x14ac:dyDescent="0.25">
      <c r="B2" s="77"/>
      <c r="C2" s="78"/>
      <c r="D2" s="49"/>
      <c r="E2" s="49"/>
      <c r="F2" s="79"/>
      <c r="G2" s="80"/>
      <c r="H2" s="80"/>
      <c r="I2" s="80"/>
      <c r="J2" s="80"/>
      <c r="K2" s="81"/>
      <c r="L2" s="81"/>
    </row>
    <row r="3" spans="2:12" s="76" customFormat="1" ht="21.75" customHeight="1" x14ac:dyDescent="0.25">
      <c r="B3" s="82" t="s">
        <v>78</v>
      </c>
      <c r="I3" s="80"/>
      <c r="J3" s="80"/>
      <c r="K3" s="81"/>
      <c r="L3" s="81"/>
    </row>
    <row r="4" spans="2:12" ht="29.25" customHeight="1" x14ac:dyDescent="0.25">
      <c r="B4" s="100" t="s">
        <v>79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7" spans="2:12" x14ac:dyDescent="0.25">
      <c r="B7" s="96" t="s">
        <v>42</v>
      </c>
      <c r="C7" s="108" t="s">
        <v>6</v>
      </c>
      <c r="D7" s="109"/>
      <c r="E7" s="109"/>
      <c r="F7" s="109"/>
      <c r="G7" s="109"/>
      <c r="H7" s="109"/>
      <c r="I7" s="109"/>
      <c r="J7" s="110"/>
    </row>
    <row r="8" spans="2:12" x14ac:dyDescent="0.25">
      <c r="B8" s="111"/>
      <c r="C8" s="101" t="s">
        <v>7</v>
      </c>
      <c r="D8" s="102"/>
      <c r="E8" s="103" t="s">
        <v>8</v>
      </c>
      <c r="F8" s="104"/>
      <c r="G8" s="105" t="s">
        <v>9</v>
      </c>
      <c r="H8" s="106"/>
      <c r="I8" s="107" t="s">
        <v>45</v>
      </c>
      <c r="J8" s="107"/>
      <c r="K8" s="83"/>
      <c r="L8" s="83"/>
    </row>
    <row r="9" spans="2:12" x14ac:dyDescent="0.25">
      <c r="B9" s="112"/>
      <c r="C9" s="37" t="s">
        <v>13</v>
      </c>
      <c r="D9" s="86" t="s">
        <v>46</v>
      </c>
      <c r="E9" s="37" t="s">
        <v>13</v>
      </c>
      <c r="F9" s="37" t="s">
        <v>46</v>
      </c>
      <c r="G9" s="37" t="s">
        <v>13</v>
      </c>
      <c r="H9" s="37" t="s">
        <v>46</v>
      </c>
      <c r="I9" s="37" t="s">
        <v>13</v>
      </c>
      <c r="J9" s="37" t="s">
        <v>46</v>
      </c>
      <c r="K9" s="84" t="s">
        <v>43</v>
      </c>
      <c r="L9" s="84" t="s">
        <v>44</v>
      </c>
    </row>
    <row r="10" spans="2:12" x14ac:dyDescent="0.25">
      <c r="B10" s="38" t="s">
        <v>47</v>
      </c>
      <c r="C10" s="39">
        <v>20</v>
      </c>
      <c r="D10" s="85">
        <v>2700565</v>
      </c>
      <c r="E10" s="39">
        <v>3</v>
      </c>
      <c r="F10" s="85">
        <v>78640</v>
      </c>
      <c r="G10" s="39">
        <v>23</v>
      </c>
      <c r="H10" s="85">
        <v>2444340.2400000002</v>
      </c>
      <c r="I10" s="39">
        <v>7</v>
      </c>
      <c r="J10" s="85">
        <v>232804</v>
      </c>
      <c r="K10" s="39">
        <f t="shared" ref="K10:L14" si="0">C10+E10+G10+I10</f>
        <v>53</v>
      </c>
      <c r="L10" s="85">
        <f t="shared" si="0"/>
        <v>5456349.2400000002</v>
      </c>
    </row>
    <row r="11" spans="2:12" x14ac:dyDescent="0.25">
      <c r="B11" s="40" t="s">
        <v>48</v>
      </c>
      <c r="C11" s="39">
        <v>5</v>
      </c>
      <c r="D11" s="85">
        <v>1325000</v>
      </c>
      <c r="E11" s="39">
        <v>0</v>
      </c>
      <c r="F11" s="85">
        <v>0</v>
      </c>
      <c r="G11" s="39">
        <v>4</v>
      </c>
      <c r="H11" s="85">
        <v>938000</v>
      </c>
      <c r="I11" s="39">
        <v>2</v>
      </c>
      <c r="J11" s="85">
        <v>597000</v>
      </c>
      <c r="K11" s="39">
        <f t="shared" si="0"/>
        <v>11</v>
      </c>
      <c r="L11" s="85">
        <f t="shared" si="0"/>
        <v>2860000</v>
      </c>
    </row>
    <row r="12" spans="2:12" x14ac:dyDescent="0.25">
      <c r="B12" s="40" t="s">
        <v>49</v>
      </c>
      <c r="C12" s="39">
        <v>0</v>
      </c>
      <c r="D12" s="85">
        <v>0</v>
      </c>
      <c r="E12" s="39">
        <v>0</v>
      </c>
      <c r="F12" s="85">
        <v>0</v>
      </c>
      <c r="G12" s="39">
        <v>1</v>
      </c>
      <c r="H12" s="85">
        <v>19954.57</v>
      </c>
      <c r="I12" s="39">
        <v>0</v>
      </c>
      <c r="J12" s="85">
        <v>0</v>
      </c>
      <c r="K12" s="39">
        <f t="shared" si="0"/>
        <v>1</v>
      </c>
      <c r="L12" s="85">
        <f t="shared" si="0"/>
        <v>19954.57</v>
      </c>
    </row>
    <row r="13" spans="2:12" x14ac:dyDescent="0.25">
      <c r="B13" s="40" t="s">
        <v>50</v>
      </c>
      <c r="C13" s="39">
        <v>3</v>
      </c>
      <c r="D13" s="85">
        <v>871104</v>
      </c>
      <c r="E13" s="39">
        <v>0</v>
      </c>
      <c r="F13" s="85">
        <v>0</v>
      </c>
      <c r="G13" s="39">
        <v>2</v>
      </c>
      <c r="H13" s="85">
        <v>874964.5</v>
      </c>
      <c r="I13" s="39">
        <v>1</v>
      </c>
      <c r="J13" s="85">
        <v>109500</v>
      </c>
      <c r="K13" s="39">
        <f t="shared" si="0"/>
        <v>6</v>
      </c>
      <c r="L13" s="85">
        <f t="shared" si="0"/>
        <v>1855568.5</v>
      </c>
    </row>
    <row r="14" spans="2:12" x14ac:dyDescent="0.25">
      <c r="B14" s="40" t="s">
        <v>51</v>
      </c>
      <c r="C14" s="39">
        <v>0</v>
      </c>
      <c r="D14" s="85">
        <v>0</v>
      </c>
      <c r="E14" s="39">
        <v>0</v>
      </c>
      <c r="F14" s="85">
        <v>0</v>
      </c>
      <c r="G14" s="39">
        <v>0</v>
      </c>
      <c r="H14" s="85">
        <v>0</v>
      </c>
      <c r="I14" s="39">
        <v>0</v>
      </c>
      <c r="J14" s="85">
        <v>0</v>
      </c>
      <c r="K14" s="39">
        <f t="shared" si="0"/>
        <v>0</v>
      </c>
      <c r="L14" s="85">
        <f t="shared" si="0"/>
        <v>0</v>
      </c>
    </row>
    <row r="15" spans="2:12" x14ac:dyDescent="0.25">
      <c r="B15" s="41" t="s">
        <v>52</v>
      </c>
      <c r="C15" s="42">
        <f t="shared" ref="C15:L15" si="1">SUM(C10:C14)</f>
        <v>28</v>
      </c>
      <c r="D15" s="87">
        <f t="shared" si="1"/>
        <v>4896669</v>
      </c>
      <c r="E15" s="42">
        <f t="shared" si="1"/>
        <v>3</v>
      </c>
      <c r="F15" s="87">
        <f t="shared" si="1"/>
        <v>78640</v>
      </c>
      <c r="G15" s="42">
        <f t="shared" si="1"/>
        <v>30</v>
      </c>
      <c r="H15" s="87">
        <f t="shared" si="1"/>
        <v>4277259.3100000005</v>
      </c>
      <c r="I15" s="42">
        <f t="shared" si="1"/>
        <v>10</v>
      </c>
      <c r="J15" s="87">
        <f t="shared" si="1"/>
        <v>939304</v>
      </c>
      <c r="K15" s="42">
        <f t="shared" si="1"/>
        <v>71</v>
      </c>
      <c r="L15" s="87">
        <f t="shared" si="1"/>
        <v>10191872.310000001</v>
      </c>
    </row>
  </sheetData>
  <mergeCells count="8">
    <mergeCell ref="I1:L1"/>
    <mergeCell ref="B4:L4"/>
    <mergeCell ref="C8:D8"/>
    <mergeCell ref="E8:F8"/>
    <mergeCell ref="G8:H8"/>
    <mergeCell ref="I8:J8"/>
    <mergeCell ref="C7:J7"/>
    <mergeCell ref="B7:B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C26" sqref="C26"/>
    </sheetView>
  </sheetViews>
  <sheetFormatPr baseColWidth="10" defaultRowHeight="15" x14ac:dyDescent="0.25"/>
  <cols>
    <col min="1" max="1" width="2.28515625" customWidth="1"/>
    <col min="2" max="2" width="59" bestFit="1" customWidth="1"/>
  </cols>
  <sheetData>
    <row r="1" spans="2:17" s="76" customFormat="1" ht="45" customHeight="1" thickBot="1" x14ac:dyDescent="0.3">
      <c r="B1" s="1"/>
      <c r="C1" s="2"/>
      <c r="D1" s="3"/>
      <c r="E1" s="3"/>
      <c r="F1" s="4"/>
      <c r="G1" s="5"/>
      <c r="H1" s="5"/>
      <c r="I1" s="5"/>
      <c r="J1" s="5"/>
      <c r="K1" s="5"/>
      <c r="L1" s="5"/>
      <c r="M1" s="5"/>
      <c r="N1" s="99" t="s">
        <v>0</v>
      </c>
      <c r="O1" s="99"/>
      <c r="P1" s="99"/>
      <c r="Q1" s="99"/>
    </row>
    <row r="2" spans="2:17" s="76" customFormat="1" ht="12" customHeight="1" x14ac:dyDescent="0.25">
      <c r="B2" s="77"/>
      <c r="C2" s="78"/>
      <c r="D2" s="49"/>
      <c r="E2" s="49"/>
      <c r="F2" s="79"/>
      <c r="G2" s="80"/>
      <c r="H2" s="80"/>
      <c r="I2" s="80"/>
      <c r="J2" s="80"/>
      <c r="K2" s="81"/>
      <c r="L2" s="81"/>
      <c r="M2" s="81"/>
      <c r="N2" s="81"/>
      <c r="O2" s="81"/>
    </row>
    <row r="3" spans="2:17" s="76" customFormat="1" ht="21.75" customHeight="1" x14ac:dyDescent="0.25">
      <c r="B3" s="82" t="s">
        <v>78</v>
      </c>
      <c r="I3" s="80"/>
      <c r="J3" s="80"/>
      <c r="K3" s="81"/>
      <c r="L3" s="81"/>
      <c r="M3" s="81"/>
      <c r="N3" s="81"/>
      <c r="O3" s="81"/>
    </row>
    <row r="4" spans="2:17" ht="29.25" customHeight="1" x14ac:dyDescent="0.25">
      <c r="B4" s="100" t="s">
        <v>76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6" spans="2:17" ht="15.75" thickBot="1" x14ac:dyDescent="0.3">
      <c r="B6" s="44"/>
    </row>
    <row r="7" spans="2:17" s="68" customFormat="1" ht="15.75" thickBot="1" x14ac:dyDescent="0.3">
      <c r="B7" s="67"/>
      <c r="C7" s="113" t="s">
        <v>53</v>
      </c>
      <c r="D7" s="114"/>
      <c r="E7" s="115"/>
      <c r="F7" s="113" t="s">
        <v>54</v>
      </c>
      <c r="G7" s="114"/>
      <c r="H7" s="115"/>
      <c r="I7" s="113" t="s">
        <v>55</v>
      </c>
      <c r="J7" s="114"/>
      <c r="K7" s="115"/>
      <c r="L7" s="113" t="s">
        <v>56</v>
      </c>
      <c r="M7" s="114"/>
      <c r="N7" s="115"/>
      <c r="O7" s="113" t="s">
        <v>57</v>
      </c>
      <c r="P7" s="114"/>
      <c r="Q7" s="115"/>
    </row>
    <row r="8" spans="2:17" s="68" customFormat="1" ht="15.75" thickBot="1" x14ac:dyDescent="0.3">
      <c r="B8" s="67"/>
      <c r="C8" s="51" t="s">
        <v>58</v>
      </c>
      <c r="D8" s="52" t="s">
        <v>59</v>
      </c>
      <c r="E8" s="52" t="s">
        <v>46</v>
      </c>
      <c r="F8" s="52" t="s">
        <v>58</v>
      </c>
      <c r="G8" s="52" t="s">
        <v>59</v>
      </c>
      <c r="H8" s="52" t="s">
        <v>46</v>
      </c>
      <c r="I8" s="52" t="s">
        <v>58</v>
      </c>
      <c r="J8" s="52" t="s">
        <v>59</v>
      </c>
      <c r="K8" s="52" t="s">
        <v>46</v>
      </c>
      <c r="L8" s="52" t="s">
        <v>58</v>
      </c>
      <c r="M8" s="52" t="s">
        <v>59</v>
      </c>
      <c r="N8" s="52" t="s">
        <v>46</v>
      </c>
      <c r="O8" s="52" t="s">
        <v>58</v>
      </c>
      <c r="P8" s="52" t="s">
        <v>59</v>
      </c>
      <c r="Q8" s="52" t="s">
        <v>46</v>
      </c>
    </row>
    <row r="9" spans="2:17" s="68" customFormat="1" ht="15.75" thickBot="1" x14ac:dyDescent="0.3">
      <c r="B9" s="69" t="s">
        <v>60</v>
      </c>
      <c r="C9" s="61">
        <v>8</v>
      </c>
      <c r="D9" s="61">
        <v>2</v>
      </c>
      <c r="E9" s="62">
        <v>15000</v>
      </c>
      <c r="F9" s="61">
        <v>10</v>
      </c>
      <c r="G9" s="61">
        <v>3</v>
      </c>
      <c r="H9" s="62">
        <v>30000</v>
      </c>
      <c r="I9" s="61">
        <v>16</v>
      </c>
      <c r="J9" s="61">
        <v>6</v>
      </c>
      <c r="K9" s="62">
        <v>67500</v>
      </c>
      <c r="L9" s="61">
        <v>17</v>
      </c>
      <c r="M9" s="61">
        <v>6</v>
      </c>
      <c r="N9" s="62">
        <v>60000</v>
      </c>
      <c r="O9" s="61">
        <v>51</v>
      </c>
      <c r="P9" s="61">
        <v>17</v>
      </c>
      <c r="Q9" s="58">
        <v>172500</v>
      </c>
    </row>
    <row r="10" spans="2:17" s="68" customFormat="1" ht="15.75" thickBot="1" x14ac:dyDescent="0.3">
      <c r="B10" s="70" t="s">
        <v>61</v>
      </c>
      <c r="C10" s="61">
        <v>18</v>
      </c>
      <c r="D10" s="61">
        <v>16</v>
      </c>
      <c r="E10" s="62">
        <v>15900</v>
      </c>
      <c r="F10" s="61">
        <v>0</v>
      </c>
      <c r="G10" s="61">
        <v>0</v>
      </c>
      <c r="H10" s="62">
        <v>0</v>
      </c>
      <c r="I10" s="61">
        <v>0</v>
      </c>
      <c r="J10" s="61">
        <v>0</v>
      </c>
      <c r="K10" s="62">
        <v>0</v>
      </c>
      <c r="L10" s="61">
        <v>0</v>
      </c>
      <c r="M10" s="61">
        <v>0</v>
      </c>
      <c r="N10" s="62">
        <v>0</v>
      </c>
      <c r="O10" s="61">
        <v>18</v>
      </c>
      <c r="P10" s="61">
        <v>16</v>
      </c>
      <c r="Q10" s="59">
        <v>15900</v>
      </c>
    </row>
    <row r="11" spans="2:17" s="68" customFormat="1" ht="15.75" thickBot="1" x14ac:dyDescent="0.3">
      <c r="B11" s="70" t="s">
        <v>62</v>
      </c>
      <c r="C11" s="61">
        <v>6</v>
      </c>
      <c r="D11" s="61">
        <v>6</v>
      </c>
      <c r="E11" s="62">
        <v>16000</v>
      </c>
      <c r="F11" s="61">
        <v>12</v>
      </c>
      <c r="G11" s="61">
        <v>12</v>
      </c>
      <c r="H11" s="62">
        <v>33800</v>
      </c>
      <c r="I11" s="61">
        <v>2</v>
      </c>
      <c r="J11" s="61">
        <v>2</v>
      </c>
      <c r="K11" s="62">
        <v>6000</v>
      </c>
      <c r="L11" s="61">
        <v>2</v>
      </c>
      <c r="M11" s="61">
        <v>2</v>
      </c>
      <c r="N11" s="62">
        <v>5000</v>
      </c>
      <c r="O11" s="61">
        <v>22</v>
      </c>
      <c r="P11" s="61">
        <v>22</v>
      </c>
      <c r="Q11" s="59">
        <v>60800</v>
      </c>
    </row>
    <row r="12" spans="2:17" s="68" customFormat="1" ht="15.75" thickBot="1" x14ac:dyDescent="0.3">
      <c r="B12" s="70" t="s">
        <v>63</v>
      </c>
      <c r="C12" s="61">
        <v>5</v>
      </c>
      <c r="D12" s="61">
        <v>3</v>
      </c>
      <c r="E12" s="62">
        <v>2960</v>
      </c>
      <c r="F12" s="61">
        <v>10</v>
      </c>
      <c r="G12" s="61">
        <v>3</v>
      </c>
      <c r="H12" s="62">
        <v>2720</v>
      </c>
      <c r="I12" s="61">
        <v>4</v>
      </c>
      <c r="J12" s="61">
        <v>1</v>
      </c>
      <c r="K12" s="62">
        <v>1000</v>
      </c>
      <c r="L12" s="61">
        <v>5</v>
      </c>
      <c r="M12" s="61">
        <v>3</v>
      </c>
      <c r="N12" s="62">
        <v>3000</v>
      </c>
      <c r="O12" s="61">
        <v>24</v>
      </c>
      <c r="P12" s="61">
        <v>10</v>
      </c>
      <c r="Q12" s="59">
        <v>9680</v>
      </c>
    </row>
    <row r="13" spans="2:17" s="68" customFormat="1" ht="15.75" thickBot="1" x14ac:dyDescent="0.3">
      <c r="B13" s="70" t="s">
        <v>64</v>
      </c>
      <c r="C13" s="61">
        <v>0</v>
      </c>
      <c r="D13" s="61">
        <v>0</v>
      </c>
      <c r="E13" s="62">
        <v>0</v>
      </c>
      <c r="F13" s="61">
        <v>0</v>
      </c>
      <c r="G13" s="61">
        <v>0</v>
      </c>
      <c r="H13" s="62">
        <v>0</v>
      </c>
      <c r="I13" s="61">
        <v>1</v>
      </c>
      <c r="J13" s="61">
        <v>0</v>
      </c>
      <c r="K13" s="62">
        <v>0</v>
      </c>
      <c r="L13" s="61">
        <v>3</v>
      </c>
      <c r="M13" s="61">
        <v>3</v>
      </c>
      <c r="N13" s="62">
        <v>3041</v>
      </c>
      <c r="O13" s="61">
        <v>4</v>
      </c>
      <c r="P13" s="61">
        <v>3</v>
      </c>
      <c r="Q13" s="59">
        <v>3041</v>
      </c>
    </row>
    <row r="14" spans="2:17" s="68" customFormat="1" ht="15.75" thickBot="1" x14ac:dyDescent="0.3">
      <c r="B14" s="70" t="s">
        <v>65</v>
      </c>
      <c r="C14" s="63">
        <v>19</v>
      </c>
      <c r="D14" s="63">
        <v>7</v>
      </c>
      <c r="E14" s="64">
        <v>4565</v>
      </c>
      <c r="F14" s="63">
        <v>9</v>
      </c>
      <c r="G14" s="63">
        <v>4</v>
      </c>
      <c r="H14" s="64">
        <v>1920</v>
      </c>
      <c r="I14" s="63">
        <v>24</v>
      </c>
      <c r="J14" s="63">
        <v>17</v>
      </c>
      <c r="K14" s="64">
        <v>9990</v>
      </c>
      <c r="L14" s="63">
        <v>61</v>
      </c>
      <c r="M14" s="63">
        <v>20</v>
      </c>
      <c r="N14" s="64">
        <v>7520</v>
      </c>
      <c r="O14" s="61">
        <v>113</v>
      </c>
      <c r="P14" s="61">
        <v>48</v>
      </c>
      <c r="Q14" s="59">
        <v>23995</v>
      </c>
    </row>
    <row r="15" spans="2:17" s="68" customFormat="1" ht="15.75" thickBot="1" x14ac:dyDescent="0.3">
      <c r="B15" s="70" t="s">
        <v>66</v>
      </c>
      <c r="C15" s="63">
        <v>22</v>
      </c>
      <c r="D15" s="63">
        <v>7</v>
      </c>
      <c r="E15" s="64">
        <v>17505</v>
      </c>
      <c r="F15" s="63">
        <v>15</v>
      </c>
      <c r="G15" s="63">
        <v>4</v>
      </c>
      <c r="H15" s="64">
        <v>10650</v>
      </c>
      <c r="I15" s="63">
        <v>20</v>
      </c>
      <c r="J15" s="63">
        <v>7</v>
      </c>
      <c r="K15" s="64">
        <v>20940</v>
      </c>
      <c r="L15" s="63">
        <v>31</v>
      </c>
      <c r="M15" s="63">
        <v>11</v>
      </c>
      <c r="N15" s="64">
        <v>32035</v>
      </c>
      <c r="O15" s="61">
        <v>88</v>
      </c>
      <c r="P15" s="61">
        <v>29</v>
      </c>
      <c r="Q15" s="59">
        <v>81130</v>
      </c>
    </row>
    <row r="16" spans="2:17" s="68" customFormat="1" ht="15.75" thickBot="1" x14ac:dyDescent="0.3">
      <c r="B16" s="70" t="s">
        <v>67</v>
      </c>
      <c r="C16" s="63">
        <v>17</v>
      </c>
      <c r="D16" s="63">
        <v>7</v>
      </c>
      <c r="E16" s="64">
        <v>252000</v>
      </c>
      <c r="F16" s="63">
        <v>27</v>
      </c>
      <c r="G16" s="63">
        <v>8</v>
      </c>
      <c r="H16" s="64">
        <v>288000</v>
      </c>
      <c r="I16" s="63">
        <v>26</v>
      </c>
      <c r="J16" s="63">
        <v>7</v>
      </c>
      <c r="K16" s="64">
        <v>252000</v>
      </c>
      <c r="L16" s="63">
        <v>17</v>
      </c>
      <c r="M16" s="63">
        <v>3</v>
      </c>
      <c r="N16" s="64">
        <v>108000</v>
      </c>
      <c r="O16" s="63">
        <v>87</v>
      </c>
      <c r="P16" s="63">
        <v>25</v>
      </c>
      <c r="Q16" s="59">
        <v>900000</v>
      </c>
    </row>
    <row r="17" spans="2:17" s="68" customFormat="1" ht="15.75" thickBot="1" x14ac:dyDescent="0.3">
      <c r="B17" s="70" t="s">
        <v>68</v>
      </c>
      <c r="C17" s="63">
        <v>0</v>
      </c>
      <c r="D17" s="63">
        <v>0</v>
      </c>
      <c r="E17" s="64">
        <v>0</v>
      </c>
      <c r="F17" s="63">
        <v>0</v>
      </c>
      <c r="G17" s="63">
        <v>0</v>
      </c>
      <c r="H17" s="64">
        <v>0</v>
      </c>
      <c r="I17" s="63">
        <v>1</v>
      </c>
      <c r="J17" s="63">
        <v>0</v>
      </c>
      <c r="K17" s="64">
        <v>0</v>
      </c>
      <c r="L17" s="63">
        <v>13</v>
      </c>
      <c r="M17" s="63">
        <v>3</v>
      </c>
      <c r="N17" s="64">
        <v>27000</v>
      </c>
      <c r="O17" s="61">
        <v>14</v>
      </c>
      <c r="P17" s="61">
        <v>3</v>
      </c>
      <c r="Q17" s="59">
        <v>27000</v>
      </c>
    </row>
    <row r="18" spans="2:17" s="68" customFormat="1" ht="15.75" thickBot="1" x14ac:dyDescent="0.3">
      <c r="B18" s="70" t="s">
        <v>70</v>
      </c>
      <c r="C18" s="63">
        <v>0</v>
      </c>
      <c r="D18" s="63">
        <v>0</v>
      </c>
      <c r="E18" s="64">
        <v>0</v>
      </c>
      <c r="F18" s="63">
        <v>0</v>
      </c>
      <c r="G18" s="63">
        <v>0</v>
      </c>
      <c r="H18" s="64">
        <v>0</v>
      </c>
      <c r="I18" s="63">
        <v>0</v>
      </c>
      <c r="J18" s="63">
        <v>0</v>
      </c>
      <c r="K18" s="64">
        <v>0</v>
      </c>
      <c r="L18" s="63">
        <v>14</v>
      </c>
      <c r="M18" s="63">
        <v>2</v>
      </c>
      <c r="N18" s="64">
        <v>18000</v>
      </c>
      <c r="O18" s="61">
        <v>14</v>
      </c>
      <c r="P18" s="61">
        <v>2</v>
      </c>
      <c r="Q18" s="59">
        <v>18000</v>
      </c>
    </row>
    <row r="19" spans="2:17" s="68" customFormat="1" ht="15.75" thickBot="1" x14ac:dyDescent="0.3">
      <c r="B19" s="70" t="s">
        <v>69</v>
      </c>
      <c r="C19" s="63">
        <v>0</v>
      </c>
      <c r="D19" s="63">
        <v>0</v>
      </c>
      <c r="E19" s="64">
        <v>0</v>
      </c>
      <c r="F19" s="63">
        <v>1</v>
      </c>
      <c r="G19" s="63">
        <v>0</v>
      </c>
      <c r="H19" s="64">
        <v>0</v>
      </c>
      <c r="I19" s="63">
        <v>5</v>
      </c>
      <c r="J19" s="63">
        <v>1</v>
      </c>
      <c r="K19" s="64">
        <v>9000</v>
      </c>
      <c r="L19" s="63">
        <v>5</v>
      </c>
      <c r="M19" s="63">
        <v>1</v>
      </c>
      <c r="N19" s="64">
        <v>9000</v>
      </c>
      <c r="O19" s="61">
        <v>11</v>
      </c>
      <c r="P19" s="61">
        <v>2</v>
      </c>
      <c r="Q19" s="60">
        <v>18000</v>
      </c>
    </row>
    <row r="20" spans="2:17" s="68" customFormat="1" ht="15.75" thickBot="1" x14ac:dyDescent="0.3">
      <c r="B20" s="71" t="s">
        <v>71</v>
      </c>
      <c r="C20" s="53">
        <f t="shared" ref="C20:N20" si="0">SUM(C9:C19)</f>
        <v>95</v>
      </c>
      <c r="D20" s="54">
        <f t="shared" si="0"/>
        <v>48</v>
      </c>
      <c r="E20" s="55">
        <f t="shared" si="0"/>
        <v>323930</v>
      </c>
      <c r="F20" s="54">
        <f t="shared" si="0"/>
        <v>84</v>
      </c>
      <c r="G20" s="54">
        <f t="shared" si="0"/>
        <v>34</v>
      </c>
      <c r="H20" s="55">
        <f t="shared" si="0"/>
        <v>367090</v>
      </c>
      <c r="I20" s="54">
        <f t="shared" si="0"/>
        <v>99</v>
      </c>
      <c r="J20" s="54">
        <f t="shared" si="0"/>
        <v>41</v>
      </c>
      <c r="K20" s="55">
        <f t="shared" si="0"/>
        <v>366430</v>
      </c>
      <c r="L20" s="54">
        <f t="shared" si="0"/>
        <v>168</v>
      </c>
      <c r="M20" s="54">
        <f t="shared" si="0"/>
        <v>54</v>
      </c>
      <c r="N20" s="55">
        <f t="shared" si="0"/>
        <v>272596</v>
      </c>
      <c r="O20" s="54">
        <v>446</v>
      </c>
      <c r="P20" s="54">
        <v>177</v>
      </c>
      <c r="Q20" s="55">
        <v>1330046</v>
      </c>
    </row>
    <row r="21" spans="2:17" x14ac:dyDescent="0.25">
      <c r="C21" s="7"/>
    </row>
    <row r="22" spans="2:17" x14ac:dyDescent="0.25">
      <c r="C22" s="7"/>
    </row>
  </sheetData>
  <mergeCells count="7">
    <mergeCell ref="N1:Q1"/>
    <mergeCell ref="B4:Q4"/>
    <mergeCell ref="C7:E7"/>
    <mergeCell ref="F7:H7"/>
    <mergeCell ref="I7:K7"/>
    <mergeCell ref="L7:N7"/>
    <mergeCell ref="O7:Q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2015_Investigación</vt:lpstr>
      <vt:lpstr>2015_Proxectos</vt:lpstr>
      <vt:lpstr>2015_Axudas UVIGO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estudos06</cp:lastModifiedBy>
  <dcterms:created xsi:type="dcterms:W3CDTF">2015-06-16T07:02:13Z</dcterms:created>
  <dcterms:modified xsi:type="dcterms:W3CDTF">2016-11-21T09:02:34Z</dcterms:modified>
</cp:coreProperties>
</file>