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Títulos propios e formación complementaria\"/>
    </mc:Choice>
  </mc:AlternateContent>
  <xr:revisionPtr revIDLastSave="0" documentId="13_ncr:1_{BF7D4A6B-0A1F-4683-8443-DCF9B32E44AE}" xr6:coauthVersionLast="47" xr6:coauthVersionMax="47" xr10:uidLastSave="{00000000-0000-0000-0000-000000000000}"/>
  <bookViews>
    <workbookView xWindow="-120" yWindow="-120" windowWidth="29040" windowHeight="15720" xr2:uid="{C71D3F96-EFA4-41D9-AC70-7A3F7D4B0314}"/>
  </bookViews>
  <sheets>
    <sheet name="2025_matrícula cursos+exame" sheetId="1" r:id="rId1"/>
    <sheet name="2025_Desglose por colecti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D24" i="2" l="1"/>
  <c r="F18" i="2"/>
  <c r="F11" i="2"/>
  <c r="F12" i="2"/>
  <c r="F13" i="2"/>
  <c r="F14" i="2"/>
  <c r="F15" i="2"/>
  <c r="F17" i="2"/>
  <c r="F10" i="2"/>
  <c r="C39" i="2"/>
  <c r="B39" i="2"/>
  <c r="D38" i="2"/>
  <c r="D37" i="2"/>
  <c r="D36" i="2"/>
  <c r="D39" i="2" s="1"/>
  <c r="C30" i="2"/>
  <c r="B30" i="2"/>
  <c r="E29" i="2"/>
  <c r="E30" i="2" s="1"/>
  <c r="D28" i="2"/>
  <c r="D27" i="2"/>
  <c r="D26" i="2"/>
  <c r="D25" i="2"/>
  <c r="E18" i="2"/>
  <c r="D18" i="2"/>
  <c r="C18" i="2"/>
  <c r="B18" i="2"/>
  <c r="G16" i="2"/>
  <c r="G18" i="2" s="1"/>
  <c r="B29" i="1"/>
  <c r="B13" i="1"/>
  <c r="G13" i="1"/>
  <c r="F13" i="1"/>
  <c r="H12" i="1"/>
  <c r="H11" i="1"/>
  <c r="H10" i="1"/>
  <c r="H9" i="1"/>
  <c r="D30" i="2" l="1"/>
  <c r="E31" i="2" s="1"/>
  <c r="G19" i="2"/>
  <c r="H13" i="1"/>
</calcChain>
</file>

<file path=xl/sharedStrings.xml><?xml version="1.0" encoding="utf-8"?>
<sst xmlns="http://schemas.openxmlformats.org/spreadsheetml/2006/main" count="113" uniqueCount="82">
  <si>
    <t>Unidade de Análises e Programas</t>
  </si>
  <si>
    <t>Fonte: Centro de linguas</t>
  </si>
  <si>
    <t>Alumnado por cursos/lingua</t>
  </si>
  <si>
    <t>2024</t>
  </si>
  <si>
    <t>EXAMES DO CdL-UVIGO</t>
  </si>
  <si>
    <t>Alumnado de cursos</t>
  </si>
  <si>
    <t>Matrícula libre</t>
  </si>
  <si>
    <t>TOTAL</t>
  </si>
  <si>
    <t>Evolución da matrícula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</si>
  <si>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</si>
  <si>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</si>
  <si>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</si>
  <si>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</si>
  <si>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</si>
  <si>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</si>
  <si>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</si>
  <si>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</si>
  <si>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</si>
  <si>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</si>
  <si>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Inglés</t>
  </si>
  <si>
    <t xml:space="preserve">CertAcles - Inglés </t>
  </si>
  <si>
    <t>Alumnado regular</t>
  </si>
  <si>
    <t>Español para estranxeiros</t>
  </si>
  <si>
    <t>Alumnado de acceso libre</t>
  </si>
  <si>
    <t xml:space="preserve">CertAcles - Español </t>
  </si>
  <si>
    <t>Curso de Preparación do DELE A2</t>
  </si>
  <si>
    <t>Exames propios CdL- Español</t>
  </si>
  <si>
    <t>Cursos específicos para a UVigo*</t>
  </si>
  <si>
    <t>Total</t>
  </si>
  <si>
    <t>EXAMES HELA DE PROFESORADO DA UVIGO</t>
  </si>
  <si>
    <t>*Cursos específicos para a Uvigo</t>
  </si>
  <si>
    <t>Nº de convocatorias realizadas</t>
  </si>
  <si>
    <t>Discurso Oral Inglés en Foros-Cintexc</t>
  </si>
  <si>
    <t>Nº de exames realizados</t>
  </si>
  <si>
    <t>Inglés-Doctic, sesión formativa</t>
  </si>
  <si>
    <t>Nº de convocatorias realizadas Univ. de Granada</t>
  </si>
  <si>
    <t>2025_Cursos de idiomas</t>
  </si>
  <si>
    <t>Data actualización: marzo 2026</t>
  </si>
  <si>
    <t>2025</t>
  </si>
  <si>
    <t>Inglés profesorado de RRII</t>
  </si>
  <si>
    <t>Curso preparación HELA</t>
  </si>
  <si>
    <t>Inglés- plan Pipa</t>
  </si>
  <si>
    <t>Inglés One to one</t>
  </si>
  <si>
    <t>Francés tête a tête</t>
  </si>
  <si>
    <t>Portugués fronte a fronte</t>
  </si>
  <si>
    <t>Curso inglés Guias docentes Campus da Auga</t>
  </si>
  <si>
    <t>Curso English practise Campus da Auga</t>
  </si>
  <si>
    <t>Inglés profesorado Campus da Auga</t>
  </si>
  <si>
    <t>Inglés profesionais saúde</t>
  </si>
  <si>
    <t>Exames propios Cdl- Inglés</t>
  </si>
  <si>
    <t>EXAMES DELE-2025</t>
  </si>
  <si>
    <t>EXAMES TOEFL-2025</t>
  </si>
  <si>
    <t>EXAMES HELA-OUTRAS UNIVERSIDADES-2025</t>
  </si>
  <si>
    <t>Alumnado participante nos cursos cuadrimestrais e de verán por colectivo e idioma</t>
  </si>
  <si>
    <t>Colectivo</t>
  </si>
  <si>
    <t>Español</t>
  </si>
  <si>
    <t>Total Comunidade Universitaria</t>
  </si>
  <si>
    <t>Público xeral</t>
  </si>
  <si>
    <t>PTXAS</t>
  </si>
  <si>
    <t>PDI</t>
  </si>
  <si>
    <t>Estudantes</t>
  </si>
  <si>
    <t>Persoal Intercambio Alleo</t>
  </si>
  <si>
    <t>Persoal Intercambio Propio</t>
  </si>
  <si>
    <t>Familiar membros Comunidade Universitaria</t>
  </si>
  <si>
    <t>Total Com. Univ. + externos</t>
  </si>
  <si>
    <t>Exames por colectivo e idioma</t>
  </si>
  <si>
    <t>Comunidade Universitaria</t>
  </si>
  <si>
    <t>Outros externos</t>
  </si>
  <si>
    <t>Desglose por idioma e sexo*</t>
  </si>
  <si>
    <t>Homes</t>
  </si>
  <si>
    <t>Mulleres</t>
  </si>
  <si>
    <t>* Non se dispón deste dato para a totalidade do alumnado</t>
  </si>
  <si>
    <t>2025_Cursos de idiomas_Desglose por colectivo</t>
  </si>
  <si>
    <t>Outros (one to one)</t>
  </si>
  <si>
    <t>Francés</t>
  </si>
  <si>
    <t>Portugués</t>
  </si>
  <si>
    <t>Español para estranxeiros-Erasmus</t>
  </si>
  <si>
    <t>Español para estranxeiros-Campus Spain</t>
  </si>
  <si>
    <t>Cursos específicos Centro Universitario da Defensa</t>
  </si>
  <si>
    <t>Inglés I e Inglés II</t>
  </si>
  <si>
    <t>Curso Profesorado Cud (B2 CAE)</t>
  </si>
  <si>
    <t>Curso Recuperación Cud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</si>
</sst>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sz val="14"/>
      <name val="Aptos Narrow"/>
      <family val="2"/>
      <scheme val="minor"/>
    </font>
    <font>
      <sz val="12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9" fillId="3" borderId="0" applyNumberFormat="0" applyBorder="0" applyAlignment="0" applyProtection="0"/>
  </cellStyleXfs>
  <cellXfs count="62">
    <xf numFmtId="0" fontId="0" fillId="0" borderId="0" xfId="0"/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6" fillId="0" borderId="0" xfId="0" applyFont="1"/>
    <xf numFmtId="0" fontId="8" fillId="4" borderId="0" xfId="2" applyFont="1" applyFill="1" applyBorder="1" applyAlignment="1">
      <alignment vertical="center" wrapText="1"/>
    </xf>
    <xf numFmtId="0" fontId="8" fillId="4" borderId="0" xfId="2" applyFont="1" applyFill="1" applyBorder="1" applyAlignment="1">
      <alignment horizontal="center" vertical="center" wrapText="1"/>
    </xf>
    <xf numFmtId="0" fontId="7" fillId="4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9" fillId="0" borderId="0" xfId="3" applyFill="1" applyBorder="1" applyAlignment="1">
      <alignment horizontal="right" vertical="center" wrapText="1"/>
    </xf>
    <xf numFmtId="0" fontId="9" fillId="0" borderId="0" xfId="3" applyFill="1" applyBorder="1" applyAlignment="1">
      <alignment horizontal="right" vertical="center"/>
    </xf>
    <xf numFmtId="0" fontId="4" fillId="0" borderId="0" xfId="1" applyFont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8" fillId="4" borderId="0" xfId="2" applyFont="1" applyFill="1" applyBorder="1" applyAlignment="1">
      <alignment horizontal="right" vertical="center" wrapText="1"/>
    </xf>
    <xf numFmtId="0" fontId="5" fillId="4" borderId="0" xfId="0" applyFont="1" applyFill="1" applyAlignment="1">
      <alignment vertical="center"/>
    </xf>
    <xf numFmtId="0" fontId="9" fillId="0" borderId="0" xfId="0" applyFont="1" applyAlignment="1">
      <alignment horizontal="right" vertical="top"/>
    </xf>
    <xf numFmtId="0" fontId="11" fillId="0" borderId="0" xfId="0" applyFont="1"/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0" borderId="1" xfId="0" applyFont="1" applyBorder="1" applyProtection="1">
      <protection locked="0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10" fillId="0" borderId="0" xfId="0" applyFont="1"/>
    <xf numFmtId="0" fontId="5" fillId="4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5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16" fillId="0" borderId="0" xfId="0" applyFont="1"/>
    <xf numFmtId="0" fontId="5" fillId="4" borderId="0" xfId="0" applyFont="1" applyFill="1" applyAlignment="1">
      <alignment horizontal="left" vertical="center"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wrapText="1"/>
    </xf>
    <xf numFmtId="0" fontId="12" fillId="0" borderId="1" xfId="1" applyFont="1" applyBorder="1" applyAlignment="1">
      <alignment horizontal="center" vertical="center" wrapText="1"/>
    </xf>
  </cellXfs>
  <cellStyles count="4">
    <cellStyle name="20% - Énfasis1 2" xfId="3" xr:uid="{4447C005-FF28-481F-B7C0-FB9A290631DB}"/>
    <cellStyle name="Énfasis1 2" xfId="2" xr:uid="{81333A71-3836-494B-B56B-120D9BBBD6E8}"/>
    <cellStyle name="Normal" xfId="0" builtinId="0"/>
    <cellStyle name="Normal 2 3" xfId="1" xr:uid="{397AF0A6-FD0D-417B-A72A-876E1D5F806F}"/>
  </cellStyles>
  <dxfs count="55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7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7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Evolución da matrícula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'2025_matrícula cursos+exame'!$J$9</c:f>
              <c:strCache>
                <c:ptCount val="1"/>
                <c:pt idx="0">
                  <c:v>Alumnado regular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'2025_matrícula cursos+exame'!$K$8:$V$8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'2025_matrícula cursos+exame'!$K$9:$V$9</c:f>
              <c:numCache>
                <c:formatCode>General</c:formatCode>
                <c:ptCount val="12"/>
                <c:pt idx="0">
                  <c:v>2659</c:v>
                </c:pt>
                <c:pt idx="1">
                  <c:v>2071</c:v>
                </c:pt>
                <c:pt idx="2">
                  <c:v>1843</c:v>
                </c:pt>
                <c:pt idx="3">
                  <c:v>1602</c:v>
                </c:pt>
                <c:pt idx="4">
                  <c:v>1471</c:v>
                </c:pt>
                <c:pt idx="5">
                  <c:v>1292</c:v>
                </c:pt>
                <c:pt idx="6">
                  <c:v>983</c:v>
                </c:pt>
                <c:pt idx="7">
                  <c:v>998</c:v>
                </c:pt>
                <c:pt idx="8">
                  <c:v>911</c:v>
                </c:pt>
                <c:pt idx="9">
                  <c:v>821</c:v>
                </c:pt>
                <c:pt idx="10">
                  <c:v>935</c:v>
                </c:pt>
                <c:pt idx="11">
                  <c:v>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B-4FDD-BCCD-E7F090819A48}"/>
            </c:ext>
          </c:extLst>
        </c:ser>
        <c:ser>
          <c:idx val="1"/>
          <c:order val="1"/>
          <c:tx>
            <c:strRef>
              <c:f>'2025_matrícula cursos+exame'!$J$10</c:f>
              <c:strCache>
                <c:ptCount val="1"/>
                <c:pt idx="0">
                  <c:v>Alumnado de acceso libre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'2025_matrícula cursos+exame'!$K$8:$V$8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'2025_matrícula cursos+exame'!$K$10:$V$10</c:f>
              <c:numCache>
                <c:formatCode>General</c:formatCode>
                <c:ptCount val="12"/>
                <c:pt idx="0">
                  <c:v>632</c:v>
                </c:pt>
                <c:pt idx="1">
                  <c:v>565</c:v>
                </c:pt>
                <c:pt idx="2">
                  <c:v>562</c:v>
                </c:pt>
                <c:pt idx="3">
                  <c:v>596</c:v>
                </c:pt>
                <c:pt idx="4">
                  <c:v>515</c:v>
                </c:pt>
                <c:pt idx="5">
                  <c:v>485</c:v>
                </c:pt>
                <c:pt idx="6">
                  <c:v>342</c:v>
                </c:pt>
                <c:pt idx="7">
                  <c:v>608</c:v>
                </c:pt>
                <c:pt idx="8">
                  <c:v>498</c:v>
                </c:pt>
                <c:pt idx="9">
                  <c:v>433</c:v>
                </c:pt>
                <c:pt idx="10">
                  <c:v>416</c:v>
                </c:pt>
                <c:pt idx="11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B-4FDD-BCCD-E7F090819A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7113231"/>
        <c:axId val="637107951"/>
      </c:lineChart>
      <c:catAx>
        <c:axId val="63711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37107951"/>
        <c:crosses val="autoZero"/>
        <c:auto val="1"/>
        <c:lblAlgn val="ctr"/>
        <c:lblOffset val="100"/>
        <c:noMultiLvlLbl val="0"/>
      </c:catAx>
      <c:valAx>
        <c:axId val="6371079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37113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9525</xdr:colOff>
      <xdr:row>0</xdr:row>
      <xdr:rowOff>619124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AA526ED-B911-46CF-8B4C-19E514B31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31623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752475</xdr:colOff>
      <xdr:row>12</xdr:row>
      <xdr:rowOff>0</xdr:rowOff>
    </xdr:from>
    <xdr:to>
      <xdr:col>18</xdr:col>
      <xdr:colOff>666750</xdr:colOff>
      <xdr:row>31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71445D-744E-41DB-9F51-FE9E1FC4C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66675</xdr:colOff>
      <xdr:row>0</xdr:row>
      <xdr:rowOff>619124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5521167-CA7B-4016-B615-C9B0CFB17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28194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321D3A-5A7A-4127-808F-4BAD5AA5169B}" name="Tabla4" displayName="Tabla4" ref="A16:B29" totalsRowShown="0" headerRowDxfId="54" dataDxfId="53">
  <autoFilter ref="A16:B29" xr:uid="{30A660BC-3170-4902-97CF-11F4FD214827}"/>
  <tableColumns count="2">
    <tableColumn id="1" xr3:uid="{73CF5665-E024-4101-AED6-9AD53DBE95C0}" name="*Cursos específicos para a Uvigo" dataDxfId="52"/>
    <tableColumn id="2" xr3:uid="{9D29BC2B-6361-4A83-981A-8CDBEB4AEDD3}" name="2025" dataDxfId="5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78077A-6D00-40ED-BAD4-D3F9CE91CAC9}" name="Tabla6" displayName="Tabla6" ref="E8:H13" totalsRowShown="0" headerRowDxfId="50" dataDxfId="49">
  <autoFilter ref="E8:H13" xr:uid="{C42E4C8A-865A-43B8-8238-79F7DCB926E2}"/>
  <tableColumns count="4">
    <tableColumn id="1" xr3:uid="{25305150-5AC2-462C-A1C7-E6159C3D6797}" name="EXAMES DO CdL-UVIGO" dataDxfId="48"/>
    <tableColumn id="2" xr3:uid="{8D8DBF60-DC3C-4EDC-9054-975DD6708FF6}" name="Alumnado de cursos" dataDxfId="47"/>
    <tableColumn id="3" xr3:uid="{042BED91-66F6-4520-B0A1-C342498DBD2C}" name="Matrícula libre" dataDxfId="46"/>
    <tableColumn id="4" xr3:uid="{D47AF8AD-9010-42F4-A11D-212CD5CE4B4D}" name="TOTAL" dataDxfId="4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226CCE-E786-4F1E-A561-9178AB443222}" name="Tabla8" displayName="Tabla8" ref="J8:V10" totalsRowShown="0" headerRowDxfId="44" dataDxfId="43">
  <autoFilter ref="J8:V10" xr:uid="{4C689595-D0C6-4DA5-B62D-B60F1BFF83A5}"/>
  <tableColumns count="13">
    <tableColumn id="1" xr3:uid="{DFA14F2F-F926-4CD0-AD1C-7DD55830E91E}" name="Evolución da matrícula" dataDxfId="42"/>
    <tableColumn id="3" xr3:uid="{EA7913D1-5D28-4DD7-AFFF-FCFBA45EC66F}" name="2014" dataDxfId="41"/>
    <tableColumn id="4" xr3:uid="{83577871-99A8-4874-A31C-8D1A32B69C19}" name="2015" dataDxfId="40"/>
    <tableColumn id="5" xr3:uid="{A8113F78-7FAF-42E8-B9E9-F27E6E1A1E3C}" name="2016" dataDxfId="39"/>
    <tableColumn id="6" xr3:uid="{97EEA83E-95E6-4134-B3DE-8EEAFC844343}" name="2017" dataDxfId="38"/>
    <tableColumn id="7" xr3:uid="{F2615A60-838B-4638-BF1B-660453BB7E02}" name="2018" dataDxfId="37"/>
    <tableColumn id="8" xr3:uid="{F039310B-A407-43FC-9EDE-3D1563F2B3CD}" name="2019" dataDxfId="36"/>
    <tableColumn id="9" xr3:uid="{5C9D7A59-E031-438C-B60D-A5473F0A8B91}" name="2020" dataDxfId="35"/>
    <tableColumn id="10" xr3:uid="{F5ADA47A-32D4-48C7-AD71-C393407767DA}" name="2021" dataDxfId="34"/>
    <tableColumn id="11" xr3:uid="{EF1F15B1-989B-4718-B000-F9FE0A31F040}" name="2022" dataDxfId="33"/>
    <tableColumn id="2" xr3:uid="{302FD86E-E904-4FAA-828A-5362FEC74DDB}" name="2023" dataDxfId="32"/>
    <tableColumn id="12" xr3:uid="{F93514C3-8A21-43D3-96B9-7FB62CD365E6}" name="2024" dataDxfId="31"/>
    <tableColumn id="13" xr3:uid="{A43ED388-01F3-466A-BB6E-DC6F0BCEE8A2}" name="2025" dataDxfId="3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945176-838D-43DC-8D49-8045311CE9AB}" name="Tabla5" displayName="Tabla5" ref="A8:B13" totalsRowShown="0" headerRowDxfId="29" dataDxfId="28">
  <autoFilter ref="A8:B13" xr:uid="{B9254465-4B72-44F8-80DF-6C789898F9A8}"/>
  <tableColumns count="2">
    <tableColumn id="1" xr3:uid="{641AC335-1C04-4218-95C1-831A02F8D175}" name="Alumnado por cursos/lingua" dataDxfId="27"/>
    <tableColumn id="2" xr3:uid="{CF79BA16-26E5-49A6-BD66-7B6209EC77A2}" name="2025" dataDxfId="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53D5713-EA98-47E2-BB9B-9577ABF46762}" name="Tabla9" displayName="Tabla9" ref="A32:B36" totalsRowShown="0" headerRowDxfId="1" dataDxfId="0">
  <autoFilter ref="A32:B36" xr:uid="{453D5713-EA98-47E2-BB9B-9577ABF46762}"/>
  <tableColumns count="2">
    <tableColumn id="1" xr3:uid="{CDD1966D-2F3B-43A7-8B4E-CE923A19C21C}" name="Cursos específicos Centro Universitario da Defensa" dataDxfId="3"/>
    <tableColumn id="2" xr3:uid="{DDD7C2FC-28E7-4475-B3FF-6E27FC91E8C7}" name="2025" dataDxf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1EACAD-1D99-4198-9B41-4D66F3E913CA}" name="Tabla1" displayName="Tabla1" ref="A9:G19" totalsRowShown="0" headerRowDxfId="25" dataDxfId="24">
  <autoFilter ref="A9:G19" xr:uid="{CBB24392-3850-455C-AEC7-E4CF5B74BE9C}"/>
  <tableColumns count="7">
    <tableColumn id="1" xr3:uid="{22E7485C-E683-4B1D-A9F1-E4B455F81538}" name="Colectivo" dataDxfId="23"/>
    <tableColumn id="2" xr3:uid="{6D41744B-6D02-4D60-9C9F-439710C0D2B6}" name="Español" dataDxfId="22"/>
    <tableColumn id="3" xr3:uid="{64905DB5-529F-4AAD-BE59-6408ACB5E658}" name="Inglés" dataDxfId="21"/>
    <tableColumn id="4" xr3:uid="{48B92C68-3FAB-480B-9DC6-1928A025FFB3}" name="Francés" dataDxfId="20"/>
    <tableColumn id="5" xr3:uid="{485FEF22-37E4-472D-8771-BFB43087F93A}" name="Portugués" dataDxfId="19"/>
    <tableColumn id="6" xr3:uid="{1756DE45-338E-48D2-9759-886DB5B6ACB1}" name="Total Comunidade Universitaria" dataDxfId="18"/>
    <tableColumn id="7" xr3:uid="{808D9DDE-E8CA-47B0-8CB1-7CDE7BE2F78C}" name="Público xeral" dataDxfId="1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F09D5CA-F389-4AF6-BF50-C26BC9F32D26}" name="Tabla2" displayName="Tabla2" ref="A23:E31" totalsRowShown="0" headerRowDxfId="16" dataDxfId="15">
  <autoFilter ref="A23:E31" xr:uid="{61461009-C330-4615-BD94-109884B6B491}"/>
  <tableColumns count="5">
    <tableColumn id="1" xr3:uid="{760F3C84-6317-4A13-A230-BA87AD4C5434}" name="Colectivo" dataDxfId="14"/>
    <tableColumn id="2" xr3:uid="{F98674C4-1305-48B8-85B6-ED8734C5F2C6}" name="Español" dataDxfId="13"/>
    <tableColumn id="3" xr3:uid="{FA466255-1356-4B24-9F17-C9ED855F052A}" name="Inglés" dataDxfId="12"/>
    <tableColumn id="4" xr3:uid="{99558125-6576-4132-BB8D-E7CF8961ED16}" name="Comunidade Universitaria" dataDxfId="11"/>
    <tableColumn id="5" xr3:uid="{D32C8D48-B637-495B-A53A-E63AF6330430}" name="Público xeral" dataDxfId="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E15AA07-8C53-4816-9909-066B87394205}" name="Tabla3" displayName="Tabla3" ref="A35:D39" totalsRowShown="0" headerRowDxfId="9" dataDxfId="8">
  <autoFilter ref="A35:D39" xr:uid="{8CC91A7F-9A17-4C0C-B866-012FA21CAC98}"/>
  <tableColumns count="4">
    <tableColumn id="1" xr3:uid="{93930E08-8426-4AAA-B127-428322C1B834}" name="Desglose por idioma e sexo*" dataDxfId="7"/>
    <tableColumn id="2" xr3:uid="{F4CB871C-788F-45C5-8673-7BB5F02CF66A}" name="Homes" dataDxfId="6"/>
    <tableColumn id="3" xr3:uid="{37F0E261-5B66-4526-A526-10C066A4FE68}" name="Mulleres" dataDxfId="5"/>
    <tableColumn id="4" xr3:uid="{9314D491-C129-4B12-9CCF-B96A8A066616}" name="Total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B4BA-07F6-4B3D-818C-B5EA5EBB4BCA}">
  <dimension ref="A1:V36"/>
  <sheetViews>
    <sheetView tabSelected="1" workbookViewId="0">
      <selection activeCell="C20" sqref="C20"/>
    </sheetView>
  </sheetViews>
  <sheetFormatPr baseColWidth="10" defaultRowHeight="15" customHeight="1" x14ac:dyDescent="0.25"/>
  <cols>
    <col min="1" max="1" width="49.7109375" customWidth="1"/>
    <col min="5" max="5" width="47.28515625" bestFit="1" customWidth="1"/>
    <col min="6" max="6" width="23.5703125" bestFit="1" customWidth="1"/>
    <col min="7" max="7" width="18.5703125" bestFit="1" customWidth="1"/>
    <col min="10" max="10" width="26" bestFit="1" customWidth="1"/>
  </cols>
  <sheetData>
    <row r="1" spans="1:22" s="4" customFormat="1" ht="57" customHeight="1" thickBot="1" x14ac:dyDescent="0.3">
      <c r="A1" s="1"/>
      <c r="B1" s="57"/>
      <c r="C1" s="5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58" t="s">
        <v>0</v>
      </c>
      <c r="R1" s="58"/>
      <c r="S1" s="58"/>
      <c r="T1" s="58"/>
    </row>
    <row r="2" spans="1:22" s="4" customFormat="1" ht="15" customHeight="1" x14ac:dyDescent="0.25">
      <c r="A2" s="5"/>
      <c r="B2" s="6"/>
      <c r="C2" s="6"/>
      <c r="D2" s="6"/>
      <c r="E2" s="6"/>
      <c r="F2" s="6"/>
    </row>
    <row r="3" spans="1:22" s="4" customFormat="1" ht="15" customHeight="1" x14ac:dyDescent="0.25">
      <c r="A3" s="59" t="s">
        <v>36</v>
      </c>
      <c r="B3" s="59"/>
      <c r="C3" s="7"/>
      <c r="D3" s="7"/>
      <c r="E3" s="7"/>
    </row>
    <row r="4" spans="1:22" s="4" customFormat="1" ht="15" customHeight="1" x14ac:dyDescent="0.25">
      <c r="A4" s="8" t="s">
        <v>1</v>
      </c>
      <c r="B4" s="8"/>
      <c r="C4" s="7"/>
      <c r="D4" s="7"/>
      <c r="E4" s="7"/>
    </row>
    <row r="5" spans="1:22" s="4" customFormat="1" ht="15" customHeight="1" x14ac:dyDescent="0.25">
      <c r="A5" s="8" t="s">
        <v>37</v>
      </c>
      <c r="B5" s="8"/>
      <c r="C5" s="7"/>
      <c r="D5" s="7"/>
      <c r="E5" s="7"/>
    </row>
    <row r="8" spans="1:22" s="11" customFormat="1" ht="15" customHeight="1" x14ac:dyDescent="0.25">
      <c r="A8" s="9" t="s">
        <v>2</v>
      </c>
      <c r="B8" s="10" t="s">
        <v>38</v>
      </c>
      <c r="E8" s="12" t="s">
        <v>4</v>
      </c>
      <c r="F8" s="13" t="s">
        <v>5</v>
      </c>
      <c r="G8" s="13" t="s">
        <v>6</v>
      </c>
      <c r="H8" s="13" t="s">
        <v>7</v>
      </c>
      <c r="J8" s="9" t="s">
        <v>8</v>
      </c>
      <c r="K8" s="14" t="s">
        <v>9</v>
      </c>
      <c r="L8" s="14" t="s">
        <v>10</v>
      </c>
      <c r="M8" s="14" t="s">
        <v>11</v>
      </c>
      <c r="N8" s="14" t="s">
        <v>12</v>
      </c>
      <c r="O8" s="14" t="s">
        <v>13</v>
      </c>
      <c r="P8" s="14" t="s">
        <v>14</v>
      </c>
      <c r="Q8" s="14" t="s">
        <v>15</v>
      </c>
      <c r="R8" s="14" t="s">
        <v>16</v>
      </c>
      <c r="S8" s="14" t="s">
        <v>17</v>
      </c>
      <c r="T8" s="14" t="s">
        <v>18</v>
      </c>
      <c r="U8" s="15" t="s">
        <v>3</v>
      </c>
      <c r="V8" s="15" t="s">
        <v>38</v>
      </c>
    </row>
    <row r="9" spans="1:22" s="11" customFormat="1" ht="15" customHeight="1" x14ac:dyDescent="0.25">
      <c r="A9" s="16" t="s">
        <v>19</v>
      </c>
      <c r="B9" s="17">
        <v>184</v>
      </c>
      <c r="E9" s="18" t="s">
        <v>20</v>
      </c>
      <c r="F9" s="19">
        <v>80</v>
      </c>
      <c r="G9" s="20">
        <v>179</v>
      </c>
      <c r="H9" s="20">
        <f>SUM(Tabla6[[#This Row],[Alumnado de cursos]:[Matrícula libre]])</f>
        <v>259</v>
      </c>
      <c r="J9" s="21" t="s">
        <v>21</v>
      </c>
      <c r="K9" s="22">
        <v>2659</v>
      </c>
      <c r="L9" s="22">
        <v>2071</v>
      </c>
      <c r="M9" s="22">
        <v>1843</v>
      </c>
      <c r="N9" s="22">
        <v>1602</v>
      </c>
      <c r="O9" s="22">
        <v>1471</v>
      </c>
      <c r="P9" s="22">
        <v>1292</v>
      </c>
      <c r="Q9" s="22">
        <v>983</v>
      </c>
      <c r="R9" s="22">
        <v>998</v>
      </c>
      <c r="S9" s="22">
        <v>911</v>
      </c>
      <c r="T9" s="22">
        <v>821</v>
      </c>
      <c r="U9" s="22">
        <v>935</v>
      </c>
      <c r="V9" s="22">
        <v>1427</v>
      </c>
    </row>
    <row r="10" spans="1:22" s="11" customFormat="1" ht="15" customHeight="1" x14ac:dyDescent="0.25">
      <c r="A10" s="16" t="s">
        <v>22</v>
      </c>
      <c r="B10" s="17">
        <v>622</v>
      </c>
      <c r="E10" s="18" t="s">
        <v>24</v>
      </c>
      <c r="F10" s="23">
        <v>121</v>
      </c>
      <c r="G10" s="24">
        <v>4</v>
      </c>
      <c r="H10" s="20">
        <f>SUM(Tabla6[[#This Row],[Alumnado de cursos]:[Matrícula libre]])</f>
        <v>125</v>
      </c>
      <c r="J10" s="25" t="s">
        <v>23</v>
      </c>
      <c r="K10" s="22">
        <v>632</v>
      </c>
      <c r="L10" s="22">
        <v>565</v>
      </c>
      <c r="M10" s="22">
        <v>562</v>
      </c>
      <c r="N10" s="22">
        <v>596</v>
      </c>
      <c r="O10" s="22">
        <v>515</v>
      </c>
      <c r="P10" s="22">
        <v>485</v>
      </c>
      <c r="Q10" s="22">
        <v>342</v>
      </c>
      <c r="R10" s="22">
        <v>608</v>
      </c>
      <c r="S10" s="22">
        <v>498</v>
      </c>
      <c r="T10" s="22">
        <v>433</v>
      </c>
      <c r="U10" s="22">
        <v>416</v>
      </c>
      <c r="V10" s="22">
        <v>449</v>
      </c>
    </row>
    <row r="11" spans="1:22" s="11" customFormat="1" ht="15" customHeight="1" x14ac:dyDescent="0.25">
      <c r="A11" s="16" t="s">
        <v>25</v>
      </c>
      <c r="B11" s="17">
        <v>52</v>
      </c>
      <c r="E11" s="18" t="s">
        <v>49</v>
      </c>
      <c r="F11" s="20">
        <v>10</v>
      </c>
      <c r="G11" s="20"/>
      <c r="H11" s="20">
        <f>SUM(Tabla6[[#This Row],[Alumnado de cursos]:[Matrícula libre]])</f>
        <v>10</v>
      </c>
    </row>
    <row r="12" spans="1:22" s="11" customFormat="1" ht="15" customHeight="1" x14ac:dyDescent="0.25">
      <c r="A12" s="29" t="s">
        <v>27</v>
      </c>
      <c r="B12" s="17">
        <v>381</v>
      </c>
      <c r="E12" s="18" t="s">
        <v>26</v>
      </c>
      <c r="F12" s="19">
        <v>449</v>
      </c>
      <c r="G12" s="20">
        <v>5</v>
      </c>
      <c r="H12" s="20">
        <f>SUM(Tabla6[[#This Row],[Alumnado de cursos]:[Matrícula libre]])</f>
        <v>454</v>
      </c>
    </row>
    <row r="13" spans="1:22" s="11" customFormat="1" ht="15" customHeight="1" x14ac:dyDescent="0.25">
      <c r="A13" s="30" t="s">
        <v>28</v>
      </c>
      <c r="B13" s="31">
        <f>SUBTOTAL(109,B9:B12)</f>
        <v>1239</v>
      </c>
      <c r="E13" s="26" t="s">
        <v>7</v>
      </c>
      <c r="F13" s="27">
        <f>SUBTOTAL(109,F9:F12)</f>
        <v>660</v>
      </c>
      <c r="G13" s="27">
        <f>SUBTOTAL(109,G9:G12)</f>
        <v>188</v>
      </c>
      <c r="H13" s="28">
        <f>SUBTOTAL(109,H9:H12)</f>
        <v>848</v>
      </c>
    </row>
    <row r="14" spans="1:22" s="11" customFormat="1" ht="15" customHeight="1" x14ac:dyDescent="0.25"/>
    <row r="15" spans="1:22" s="11" customFormat="1" ht="15" customHeight="1" x14ac:dyDescent="0.25"/>
    <row r="16" spans="1:22" s="11" customFormat="1" ht="15" customHeight="1" x14ac:dyDescent="0.25">
      <c r="A16" s="33" t="s">
        <v>30</v>
      </c>
      <c r="B16" s="15" t="s">
        <v>38</v>
      </c>
    </row>
    <row r="17" spans="1:8" s="11" customFormat="1" ht="15" customHeight="1" x14ac:dyDescent="0.25">
      <c r="A17" s="16" t="s">
        <v>32</v>
      </c>
      <c r="B17" s="34">
        <v>15</v>
      </c>
    </row>
    <row r="18" spans="1:8" s="11" customFormat="1" ht="15" customHeight="1" x14ac:dyDescent="0.25">
      <c r="A18" s="16" t="s">
        <v>34</v>
      </c>
      <c r="B18" s="17">
        <v>23</v>
      </c>
      <c r="E18" s="12" t="s">
        <v>29</v>
      </c>
      <c r="F18" s="12"/>
      <c r="G18" s="12"/>
      <c r="H18" s="32"/>
    </row>
    <row r="19" spans="1:8" s="11" customFormat="1" ht="15" customHeight="1" x14ac:dyDescent="0.25">
      <c r="A19" s="16" t="s">
        <v>39</v>
      </c>
      <c r="B19" s="17">
        <v>18</v>
      </c>
      <c r="E19" s="18" t="s">
        <v>31</v>
      </c>
      <c r="F19" s="20">
        <v>2</v>
      </c>
      <c r="G19" s="20"/>
      <c r="H19" s="20"/>
    </row>
    <row r="20" spans="1:8" s="11" customFormat="1" ht="15" customHeight="1" x14ac:dyDescent="0.25">
      <c r="A20" s="16" t="s">
        <v>40</v>
      </c>
      <c r="B20" s="17">
        <v>29</v>
      </c>
      <c r="E20" s="18" t="s">
        <v>33</v>
      </c>
      <c r="F20" s="19"/>
      <c r="G20" s="20"/>
      <c r="H20" s="28">
        <v>27</v>
      </c>
    </row>
    <row r="21" spans="1:8" s="11" customFormat="1" ht="15" customHeight="1" x14ac:dyDescent="0.25">
      <c r="A21" s="16" t="s">
        <v>45</v>
      </c>
      <c r="B21" s="17">
        <v>11</v>
      </c>
      <c r="E21" s="12" t="s">
        <v>50</v>
      </c>
      <c r="F21" s="12"/>
      <c r="G21" s="12"/>
      <c r="H21" s="32"/>
    </row>
    <row r="22" spans="1:8" s="11" customFormat="1" ht="15" customHeight="1" x14ac:dyDescent="0.25">
      <c r="A22" s="16" t="s">
        <v>46</v>
      </c>
      <c r="B22" s="17">
        <v>21</v>
      </c>
      <c r="E22" s="18" t="s">
        <v>31</v>
      </c>
      <c r="F22" s="20">
        <v>4</v>
      </c>
      <c r="G22" s="20"/>
      <c r="H22" s="20"/>
    </row>
    <row r="23" spans="1:8" s="11" customFormat="1" ht="15" customHeight="1" x14ac:dyDescent="0.25">
      <c r="A23" s="16" t="s">
        <v>47</v>
      </c>
      <c r="B23" s="17">
        <v>21</v>
      </c>
      <c r="E23" s="18" t="s">
        <v>33</v>
      </c>
      <c r="F23" s="19"/>
      <c r="G23" s="20"/>
      <c r="H23" s="28">
        <v>161</v>
      </c>
    </row>
    <row r="24" spans="1:8" s="11" customFormat="1" ht="15" customHeight="1" x14ac:dyDescent="0.25">
      <c r="A24" s="16" t="s">
        <v>48</v>
      </c>
      <c r="B24" s="16">
        <v>11</v>
      </c>
      <c r="E24" s="12" t="s">
        <v>51</v>
      </c>
      <c r="F24" s="12"/>
      <c r="G24" s="12"/>
      <c r="H24" s="32"/>
    </row>
    <row r="25" spans="1:8" s="11" customFormat="1" ht="15" customHeight="1" x14ac:dyDescent="0.25">
      <c r="A25" s="16" t="s">
        <v>41</v>
      </c>
      <c r="B25" s="17">
        <v>33</v>
      </c>
      <c r="E25" s="18" t="s">
        <v>31</v>
      </c>
      <c r="F25" s="20">
        <v>5</v>
      </c>
      <c r="G25" s="20"/>
      <c r="H25" s="20"/>
    </row>
    <row r="26" spans="1:8" s="11" customFormat="1" ht="15" customHeight="1" x14ac:dyDescent="0.25">
      <c r="A26" s="16" t="s">
        <v>42</v>
      </c>
      <c r="B26" s="17">
        <v>120</v>
      </c>
      <c r="E26" s="18" t="s">
        <v>33</v>
      </c>
      <c r="F26" s="19"/>
      <c r="G26" s="20"/>
      <c r="H26" s="28">
        <v>34</v>
      </c>
    </row>
    <row r="27" spans="1:8" s="11" customFormat="1" ht="15" customHeight="1" x14ac:dyDescent="0.25">
      <c r="A27" s="16" t="s">
        <v>43</v>
      </c>
      <c r="B27" s="17">
        <v>40</v>
      </c>
      <c r="E27" s="12" t="s">
        <v>52</v>
      </c>
      <c r="F27" s="12"/>
      <c r="G27" s="12"/>
      <c r="H27" s="32"/>
    </row>
    <row r="28" spans="1:8" s="11" customFormat="1" ht="15" customHeight="1" x14ac:dyDescent="0.25">
      <c r="A28" s="16" t="s">
        <v>44</v>
      </c>
      <c r="B28" s="17">
        <v>39</v>
      </c>
      <c r="E28" s="18" t="s">
        <v>35</v>
      </c>
      <c r="F28" s="20">
        <v>2</v>
      </c>
      <c r="G28" s="20"/>
      <c r="H28" s="20"/>
    </row>
    <row r="29" spans="1:8" s="11" customFormat="1" ht="15" customHeight="1" x14ac:dyDescent="0.25">
      <c r="A29" s="35" t="s">
        <v>28</v>
      </c>
      <c r="B29" s="31">
        <f>SUBTOTAL(109,B17:B28)</f>
        <v>381</v>
      </c>
      <c r="E29" s="18" t="s">
        <v>33</v>
      </c>
      <c r="F29" s="20"/>
      <c r="G29" s="20"/>
      <c r="H29" s="28">
        <v>39</v>
      </c>
    </row>
    <row r="30" spans="1:8" s="11" customFormat="1" ht="15" customHeight="1" x14ac:dyDescent="0.25">
      <c r="A30"/>
      <c r="B30"/>
    </row>
    <row r="31" spans="1:8" s="11" customFormat="1" ht="15" customHeight="1" x14ac:dyDescent="0.25">
      <c r="A31"/>
      <c r="B31"/>
    </row>
    <row r="32" spans="1:8" ht="15" customHeight="1" x14ac:dyDescent="0.25">
      <c r="A32" s="16" t="s">
        <v>78</v>
      </c>
      <c r="B32" s="16" t="s">
        <v>38</v>
      </c>
    </row>
    <row r="33" spans="1:2" ht="15" customHeight="1" x14ac:dyDescent="0.25">
      <c r="A33" s="16" t="s">
        <v>79</v>
      </c>
      <c r="B33" s="16">
        <v>162</v>
      </c>
    </row>
    <row r="34" spans="1:2" ht="15" customHeight="1" x14ac:dyDescent="0.25">
      <c r="A34" s="16" t="s">
        <v>80</v>
      </c>
      <c r="B34" s="16">
        <v>25</v>
      </c>
    </row>
    <row r="35" spans="1:2" ht="15" customHeight="1" x14ac:dyDescent="0.25">
      <c r="A35" s="16" t="s">
        <v>81</v>
      </c>
      <c r="B35" s="16">
        <v>1</v>
      </c>
    </row>
    <row r="36" spans="1:2" ht="15" customHeight="1" x14ac:dyDescent="0.25">
      <c r="A36" s="35" t="s">
        <v>28</v>
      </c>
      <c r="B36" s="35">
        <f>SUBTOTAL(109,B33:B35)</f>
        <v>188</v>
      </c>
    </row>
  </sheetData>
  <mergeCells count="3">
    <mergeCell ref="B1:C1"/>
    <mergeCell ref="Q1:T1"/>
    <mergeCell ref="A3:B3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7D0DC-6F2C-4945-8895-FED7AABEDCC5}">
  <dimension ref="A1:G41"/>
  <sheetViews>
    <sheetView workbookViewId="0">
      <selection activeCell="G36" sqref="G36"/>
    </sheetView>
  </sheetViews>
  <sheetFormatPr baseColWidth="10" defaultRowHeight="15" x14ac:dyDescent="0.25"/>
  <cols>
    <col min="1" max="1" width="42.28515625" style="11" customWidth="1"/>
    <col min="2" max="2" width="31.5703125" style="11" customWidth="1"/>
    <col min="3" max="3" width="23.140625" style="11" customWidth="1"/>
    <col min="4" max="4" width="31.28515625" style="11" bestFit="1" customWidth="1"/>
    <col min="5" max="5" width="31.140625" style="11" customWidth="1"/>
    <col min="6" max="6" width="37" style="11" bestFit="1" customWidth="1"/>
    <col min="7" max="7" width="18.140625" style="11" bestFit="1" customWidth="1"/>
    <col min="8" max="16384" width="11.42578125" style="11"/>
  </cols>
  <sheetData>
    <row r="1" spans="1:7" s="22" customFormat="1" ht="53.25" customHeight="1" thickBot="1" x14ac:dyDescent="0.3">
      <c r="A1" s="36"/>
      <c r="B1" s="60"/>
      <c r="C1" s="60"/>
      <c r="D1" s="37"/>
      <c r="E1" s="61" t="s">
        <v>0</v>
      </c>
      <c r="F1" s="61"/>
      <c r="G1" s="38"/>
    </row>
    <row r="2" spans="1:7" s="22" customFormat="1" ht="15.75" x14ac:dyDescent="0.25">
      <c r="A2" s="39"/>
      <c r="B2" s="40"/>
      <c r="C2" s="40"/>
      <c r="D2" s="40"/>
      <c r="E2" s="40"/>
      <c r="F2" s="40"/>
    </row>
    <row r="3" spans="1:7" s="22" customFormat="1" ht="15.75" x14ac:dyDescent="0.25">
      <c r="A3" s="59" t="s">
        <v>72</v>
      </c>
      <c r="B3" s="59"/>
      <c r="C3" s="8"/>
      <c r="D3" s="8"/>
      <c r="E3" s="8"/>
    </row>
    <row r="4" spans="1:7" s="22" customFormat="1" ht="15.75" x14ac:dyDescent="0.25">
      <c r="A4" s="8" t="s">
        <v>1</v>
      </c>
      <c r="B4" s="8"/>
      <c r="C4" s="8"/>
      <c r="D4" s="8"/>
      <c r="E4" s="8"/>
    </row>
    <row r="5" spans="1:7" s="22" customFormat="1" ht="15.75" x14ac:dyDescent="0.25">
      <c r="A5" s="8" t="s">
        <v>37</v>
      </c>
      <c r="B5" s="8"/>
      <c r="C5" s="8"/>
      <c r="D5" s="8"/>
      <c r="E5" s="8"/>
    </row>
    <row r="7" spans="1:7" ht="15.75" x14ac:dyDescent="0.25">
      <c r="A7" s="41" t="s">
        <v>53</v>
      </c>
    </row>
    <row r="9" spans="1:7" ht="51" customHeight="1" x14ac:dyDescent="0.25">
      <c r="A9" s="42" t="s">
        <v>54</v>
      </c>
      <c r="B9" s="15" t="s">
        <v>55</v>
      </c>
      <c r="C9" s="15" t="s">
        <v>19</v>
      </c>
      <c r="D9" s="15" t="s">
        <v>74</v>
      </c>
      <c r="E9" s="56" t="s">
        <v>75</v>
      </c>
      <c r="F9" s="15" t="s">
        <v>56</v>
      </c>
      <c r="G9" s="15" t="s">
        <v>57</v>
      </c>
    </row>
    <row r="10" spans="1:7" x14ac:dyDescent="0.25">
      <c r="A10" s="43" t="s">
        <v>58</v>
      </c>
      <c r="B10" s="44"/>
      <c r="C10" s="45">
        <v>14</v>
      </c>
      <c r="D10" s="44"/>
      <c r="E10" s="44"/>
      <c r="F10" s="44">
        <f>SUM(Tabla1[[#This Row],[Español]:[Portugués]])</f>
        <v>14</v>
      </c>
      <c r="G10" s="44"/>
    </row>
    <row r="11" spans="1:7" x14ac:dyDescent="0.25">
      <c r="A11" s="43" t="s">
        <v>59</v>
      </c>
      <c r="B11" s="44">
        <v>7</v>
      </c>
      <c r="C11" s="45">
        <v>176</v>
      </c>
      <c r="D11" s="44"/>
      <c r="E11" s="46"/>
      <c r="F11" s="44">
        <f>SUM(Tabla1[[#This Row],[Español]:[Portugués]])</f>
        <v>183</v>
      </c>
      <c r="G11" s="44"/>
    </row>
    <row r="12" spans="1:7" x14ac:dyDescent="0.25">
      <c r="A12" s="43" t="s">
        <v>60</v>
      </c>
      <c r="B12" s="44">
        <v>131</v>
      </c>
      <c r="C12" s="45">
        <v>343</v>
      </c>
      <c r="D12" s="44"/>
      <c r="E12" s="44"/>
      <c r="F12" s="44">
        <f>SUM(Tabla1[[#This Row],[Español]:[Portugués]])</f>
        <v>474</v>
      </c>
      <c r="G12" s="44"/>
    </row>
    <row r="13" spans="1:7" x14ac:dyDescent="0.25">
      <c r="A13" s="43" t="s">
        <v>61</v>
      </c>
      <c r="B13" s="44">
        <v>174</v>
      </c>
      <c r="C13" s="45"/>
      <c r="D13" s="44"/>
      <c r="E13" s="46"/>
      <c r="F13" s="44">
        <f>SUM(Tabla1[[#This Row],[Español]:[Portugués]])</f>
        <v>174</v>
      </c>
      <c r="G13" s="44"/>
    </row>
    <row r="14" spans="1:7" x14ac:dyDescent="0.25">
      <c r="A14" s="43" t="s">
        <v>62</v>
      </c>
      <c r="B14" s="44"/>
      <c r="C14" s="45"/>
      <c r="D14" s="44"/>
      <c r="E14" s="44"/>
      <c r="F14" s="44">
        <f>SUM(Tabla1[[#This Row],[Español]:[Portugués]])</f>
        <v>0</v>
      </c>
      <c r="G14" s="44"/>
    </row>
    <row r="15" spans="1:7" x14ac:dyDescent="0.25">
      <c r="A15" s="43" t="s">
        <v>63</v>
      </c>
      <c r="B15" s="44">
        <v>2</v>
      </c>
      <c r="C15" s="45"/>
      <c r="D15" s="44"/>
      <c r="E15" s="46"/>
      <c r="F15" s="44">
        <f>SUM(Tabla1[[#This Row],[Español]:[Portugués]])</f>
        <v>2</v>
      </c>
      <c r="G15" s="44"/>
    </row>
    <row r="16" spans="1:7" x14ac:dyDescent="0.25">
      <c r="A16" s="43" t="s">
        <v>57</v>
      </c>
      <c r="B16" s="44">
        <v>360</v>
      </c>
      <c r="C16" s="45">
        <v>21</v>
      </c>
      <c r="D16" s="44"/>
      <c r="E16" s="44"/>
      <c r="F16" s="44"/>
      <c r="G16" s="44">
        <f>SUM(B16:F16)</f>
        <v>381</v>
      </c>
    </row>
    <row r="17" spans="1:7" x14ac:dyDescent="0.25">
      <c r="A17" s="43" t="s">
        <v>73</v>
      </c>
      <c r="C17" s="45">
        <v>120</v>
      </c>
      <c r="D17" s="11">
        <v>40</v>
      </c>
      <c r="E17" s="46">
        <v>39</v>
      </c>
      <c r="F17" s="44">
        <f>SUM(Tabla1[[#This Row],[Español]:[Portugués]])</f>
        <v>199</v>
      </c>
      <c r="G17" s="44"/>
    </row>
    <row r="18" spans="1:7" x14ac:dyDescent="0.25">
      <c r="A18" s="47" t="s">
        <v>7</v>
      </c>
      <c r="B18" s="48">
        <f t="shared" ref="B18:G18" si="0">SUM(B10:B17)</f>
        <v>674</v>
      </c>
      <c r="C18" s="48">
        <f t="shared" si="0"/>
        <v>674</v>
      </c>
      <c r="D18" s="48">
        <f t="shared" si="0"/>
        <v>40</v>
      </c>
      <c r="E18" s="48">
        <f t="shared" si="0"/>
        <v>39</v>
      </c>
      <c r="F18" s="44">
        <f>SUBTOTAL(109,F10:F17)</f>
        <v>1046</v>
      </c>
      <c r="G18" s="44">
        <f t="shared" si="0"/>
        <v>381</v>
      </c>
    </row>
    <row r="19" spans="1:7" ht="15.75" x14ac:dyDescent="0.25">
      <c r="A19" s="43"/>
      <c r="B19" s="44"/>
      <c r="C19" s="45"/>
      <c r="D19" s="44"/>
      <c r="E19" s="46"/>
      <c r="F19" s="49" t="s">
        <v>64</v>
      </c>
      <c r="G19" s="50">
        <f>F18+G18</f>
        <v>1427</v>
      </c>
    </row>
    <row r="20" spans="1:7" ht="15.75" x14ac:dyDescent="0.25">
      <c r="A20" s="43"/>
      <c r="B20" s="44"/>
      <c r="C20" s="45"/>
      <c r="D20" s="44"/>
      <c r="E20" s="41"/>
      <c r="F20" s="41"/>
    </row>
    <row r="21" spans="1:7" ht="15.75" x14ac:dyDescent="0.25">
      <c r="A21" s="41" t="s">
        <v>65</v>
      </c>
      <c r="B21" s="44"/>
      <c r="C21" s="45"/>
      <c r="D21" s="44"/>
      <c r="E21" s="41"/>
      <c r="F21" s="41"/>
    </row>
    <row r="22" spans="1:7" x14ac:dyDescent="0.25">
      <c r="B22" s="51"/>
      <c r="C22" s="51"/>
      <c r="D22" s="51"/>
      <c r="E22" s="51"/>
    </row>
    <row r="23" spans="1:7" ht="15.75" x14ac:dyDescent="0.25">
      <c r="A23" s="52" t="s">
        <v>54</v>
      </c>
      <c r="B23" s="53" t="s">
        <v>55</v>
      </c>
      <c r="C23" s="53" t="s">
        <v>19</v>
      </c>
      <c r="D23" s="53" t="s">
        <v>66</v>
      </c>
      <c r="E23" s="53" t="s">
        <v>57</v>
      </c>
    </row>
    <row r="24" spans="1:7" ht="15.75" x14ac:dyDescent="0.25">
      <c r="A24" s="54" t="s">
        <v>58</v>
      </c>
      <c r="B24" s="54"/>
      <c r="C24" s="54">
        <v>2</v>
      </c>
      <c r="D24" s="54">
        <f>SUM(Tabla2[[#This Row],[Español]:[Inglés]])</f>
        <v>2</v>
      </c>
      <c r="E24" s="54"/>
    </row>
    <row r="25" spans="1:7" ht="15.75" x14ac:dyDescent="0.25">
      <c r="A25" s="54" t="s">
        <v>59</v>
      </c>
      <c r="B25" s="54"/>
      <c r="C25" s="54">
        <v>35</v>
      </c>
      <c r="D25" s="54">
        <f>SUM(Tabla2[[#This Row],[Español]:[Inglés]])</f>
        <v>35</v>
      </c>
      <c r="E25" s="54"/>
    </row>
    <row r="26" spans="1:7" ht="15.75" x14ac:dyDescent="0.25">
      <c r="A26" s="54" t="s">
        <v>60</v>
      </c>
      <c r="B26" s="54">
        <v>1</v>
      </c>
      <c r="C26" s="54">
        <v>141</v>
      </c>
      <c r="D26" s="54">
        <f>SUM(Tabla2[[#This Row],[Español]:[Inglés]])</f>
        <v>142</v>
      </c>
      <c r="E26" s="54"/>
    </row>
    <row r="27" spans="1:7" ht="15.75" x14ac:dyDescent="0.25">
      <c r="A27" s="54" t="s">
        <v>62</v>
      </c>
      <c r="B27" s="54">
        <v>2</v>
      </c>
      <c r="C27" s="54">
        <v>6</v>
      </c>
      <c r="D27" s="54">
        <f>SUM(Tabla2[[#This Row],[Español]:[Inglés]])</f>
        <v>8</v>
      </c>
      <c r="E27" s="54"/>
    </row>
    <row r="28" spans="1:7" ht="15.75" x14ac:dyDescent="0.25">
      <c r="A28" s="54" t="s">
        <v>63</v>
      </c>
      <c r="B28" s="54"/>
      <c r="C28" s="54"/>
      <c r="D28" s="54">
        <f>SUM(Tabla2[[#This Row],[Español]:[Inglés]])</f>
        <v>0</v>
      </c>
      <c r="E28" s="54"/>
    </row>
    <row r="29" spans="1:7" ht="15.75" x14ac:dyDescent="0.25">
      <c r="A29" s="54" t="s">
        <v>67</v>
      </c>
      <c r="B29" s="54">
        <v>167</v>
      </c>
      <c r="C29" s="54">
        <v>95</v>
      </c>
      <c r="D29" s="54"/>
      <c r="E29" s="54">
        <f>SUM(Tabla2[[#This Row],[Español]:[Inglés]])</f>
        <v>262</v>
      </c>
    </row>
    <row r="30" spans="1:7" ht="15.75" x14ac:dyDescent="0.25">
      <c r="A30" s="41" t="s">
        <v>28</v>
      </c>
      <c r="B30" s="41">
        <f>SUM(B24:B29)</f>
        <v>170</v>
      </c>
      <c r="C30" s="41">
        <f>SUM(C24:C29)</f>
        <v>279</v>
      </c>
      <c r="D30" s="41">
        <f>SUM(D24:D29)</f>
        <v>187</v>
      </c>
      <c r="E30" s="41">
        <f>SUM(E24:E29)</f>
        <v>262</v>
      </c>
    </row>
    <row r="31" spans="1:7" ht="15.75" x14ac:dyDescent="0.25">
      <c r="A31" s="54"/>
      <c r="B31" s="54"/>
      <c r="C31" s="54"/>
      <c r="D31" s="41" t="s">
        <v>64</v>
      </c>
      <c r="E31" s="41">
        <f>D30+E30</f>
        <v>449</v>
      </c>
    </row>
    <row r="32" spans="1:7" ht="15.75" x14ac:dyDescent="0.25">
      <c r="A32" s="54"/>
      <c r="B32" s="54"/>
      <c r="C32" s="54"/>
      <c r="D32" s="41"/>
      <c r="E32" s="41"/>
    </row>
    <row r="33" spans="1:5" ht="15.75" x14ac:dyDescent="0.25">
      <c r="A33" s="54"/>
      <c r="B33" s="54"/>
      <c r="C33" s="54"/>
      <c r="D33" s="41"/>
      <c r="E33" s="41"/>
    </row>
    <row r="35" spans="1:5" ht="15.75" x14ac:dyDescent="0.25">
      <c r="A35" s="52" t="s">
        <v>68</v>
      </c>
      <c r="B35" s="53" t="s">
        <v>69</v>
      </c>
      <c r="C35" s="53" t="s">
        <v>70</v>
      </c>
      <c r="D35" s="53" t="s">
        <v>28</v>
      </c>
    </row>
    <row r="36" spans="1:5" ht="15.75" x14ac:dyDescent="0.25">
      <c r="A36" s="54" t="s">
        <v>76</v>
      </c>
      <c r="B36" s="54">
        <v>116</v>
      </c>
      <c r="C36" s="54">
        <v>125</v>
      </c>
      <c r="D36" s="54">
        <f>SUM(B36:C36)</f>
        <v>241</v>
      </c>
    </row>
    <row r="37" spans="1:5" ht="15.75" x14ac:dyDescent="0.25">
      <c r="A37" s="54" t="s">
        <v>77</v>
      </c>
      <c r="B37" s="54">
        <v>183</v>
      </c>
      <c r="C37" s="54">
        <v>198</v>
      </c>
      <c r="D37" s="54">
        <f t="shared" ref="D37:D38" si="1">SUM(B37:C37)</f>
        <v>381</v>
      </c>
    </row>
    <row r="38" spans="1:5" ht="15.75" x14ac:dyDescent="0.25">
      <c r="A38" s="54" t="s">
        <v>19</v>
      </c>
      <c r="B38" s="54">
        <v>101</v>
      </c>
      <c r="C38" s="54">
        <v>83</v>
      </c>
      <c r="D38" s="54">
        <f t="shared" si="1"/>
        <v>184</v>
      </c>
    </row>
    <row r="39" spans="1:5" ht="15.75" x14ac:dyDescent="0.25">
      <c r="A39" s="41" t="s">
        <v>28</v>
      </c>
      <c r="B39" s="41">
        <f>SUM(B36:B38)</f>
        <v>400</v>
      </c>
      <c r="C39" s="41">
        <f>SUM(C36:C38)</f>
        <v>406</v>
      </c>
      <c r="D39" s="41">
        <f>SUM(D36:D38)</f>
        <v>806</v>
      </c>
    </row>
    <row r="41" spans="1:5" x14ac:dyDescent="0.25">
      <c r="A41" s="55" t="s">
        <v>71</v>
      </c>
    </row>
  </sheetData>
  <mergeCells count="3">
    <mergeCell ref="B1:C1"/>
    <mergeCell ref="E1:F1"/>
    <mergeCell ref="A3:B3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2025_matrícula cursos+exame</vt:lpstr>
      <vt:lpstr>2025_Desglose por colectivo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2026-03-24T12:45:50Z</dcterms:created>
  <dcterms:modified xsi:type="dcterms:W3CDTF">2026-03-25T12:17:25Z</dcterms:modified>
</cp:coreProperties>
</file>