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ALUMNADO\"/>
    </mc:Choice>
  </mc:AlternateContent>
  <xr:revisionPtr revIDLastSave="0" documentId="13_ncr:1_{8956DB12-5EEA-46DE-9819-30D5D3ABA97D}" xr6:coauthVersionLast="47" xr6:coauthVersionMax="47" xr10:uidLastSave="{00000000-0000-0000-0000-000000000000}"/>
  <bookViews>
    <workbookView xWindow="28680" yWindow="-120" windowWidth="29040" windowHeight="15720" activeTab="2" xr2:uid="{92A86B99-6DB4-48F9-A292-351EC6614687}"/>
  </bookViews>
  <sheets>
    <sheet name="Mobilidade nacional" sheetId="1" r:id="rId1"/>
    <sheet name="Mobilidade internacional" sheetId="2" r:id="rId2"/>
    <sheet name="2021_2022_Mobilidade total" sheetId="3" r:id="rId3"/>
  </sheets>
  <externalReferences>
    <externalReference r:id="rId4"/>
  </externalReferences>
  <definedNames>
    <definedName name="_01.01._AVANCE_DE_MATRÍCULA_EN_ESTUDIOS_DE_GRADO__CENTROS_PROPIOS">[1]ÍNDICE!#REF!</definedName>
    <definedName name="_xlnm._FilterDatabase" localSheetId="2" hidden="1">'2021_2022_Mobilidade total'!$A$9:$I$114</definedName>
    <definedName name="_xlnm.Database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3" l="1"/>
  <c r="G17" i="3"/>
  <c r="G72" i="3"/>
  <c r="G66" i="3"/>
  <c r="G65" i="3"/>
  <c r="G14" i="3"/>
  <c r="F114" i="3"/>
  <c r="H114" i="3"/>
  <c r="I114" i="3"/>
  <c r="E114" i="3"/>
  <c r="G11" i="3"/>
  <c r="G12" i="3"/>
  <c r="G13" i="3"/>
  <c r="G15" i="3"/>
  <c r="G16" i="3"/>
  <c r="G21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42" i="3"/>
  <c r="G38" i="3"/>
  <c r="G39" i="3"/>
  <c r="G40" i="3"/>
  <c r="G41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3" i="3"/>
  <c r="G60" i="3"/>
  <c r="G61" i="3"/>
  <c r="G62" i="3"/>
  <c r="G64" i="3"/>
  <c r="G69" i="3"/>
  <c r="G67" i="3"/>
  <c r="G68" i="3"/>
  <c r="G70" i="3"/>
  <c r="G71" i="3"/>
  <c r="G73" i="3"/>
  <c r="G74" i="3"/>
  <c r="G75" i="3"/>
  <c r="G76" i="3"/>
  <c r="G77" i="3"/>
  <c r="G78" i="3"/>
  <c r="G79" i="3"/>
  <c r="G80" i="3"/>
  <c r="G81" i="3"/>
  <c r="G82" i="3"/>
  <c r="G84" i="3"/>
  <c r="G83" i="3"/>
  <c r="G85" i="3"/>
  <c r="G86" i="3"/>
  <c r="G87" i="3"/>
  <c r="G89" i="3"/>
  <c r="G90" i="3"/>
  <c r="G91" i="3"/>
  <c r="G92" i="3"/>
  <c r="G100" i="3"/>
  <c r="G93" i="3"/>
  <c r="G94" i="3"/>
  <c r="G95" i="3"/>
  <c r="G96" i="3"/>
  <c r="G97" i="3"/>
  <c r="G98" i="3"/>
  <c r="G99" i="3"/>
  <c r="G101" i="3"/>
  <c r="G102" i="3"/>
  <c r="G103" i="3"/>
  <c r="G104" i="3"/>
  <c r="G105" i="3"/>
  <c r="G106" i="3"/>
  <c r="G107" i="3"/>
  <c r="G108" i="3"/>
  <c r="G109" i="3"/>
  <c r="G110" i="3"/>
  <c r="G112" i="3"/>
  <c r="G113" i="3"/>
  <c r="G111" i="3"/>
  <c r="G10" i="3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22" i="2"/>
  <c r="J64" i="2"/>
  <c r="I64" i="2"/>
  <c r="J18" i="2"/>
  <c r="K18" i="2"/>
  <c r="I18" i="2"/>
  <c r="K12" i="2"/>
  <c r="K13" i="2"/>
  <c r="K14" i="2"/>
  <c r="K15" i="2"/>
  <c r="K16" i="2"/>
  <c r="K17" i="2"/>
  <c r="K11" i="2"/>
  <c r="J11" i="3"/>
  <c r="J14" i="3"/>
  <c r="J15" i="3"/>
  <c r="J16" i="3"/>
  <c r="J21" i="3"/>
  <c r="J18" i="3"/>
  <c r="J19" i="3"/>
  <c r="J20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42" i="3"/>
  <c r="J38" i="3"/>
  <c r="J39" i="3"/>
  <c r="J40" i="3"/>
  <c r="J44" i="3"/>
  <c r="J45" i="3"/>
  <c r="J46" i="3"/>
  <c r="J47" i="3"/>
  <c r="J48" i="3"/>
  <c r="J50" i="3"/>
  <c r="J52" i="3"/>
  <c r="J54" i="3"/>
  <c r="J55" i="3"/>
  <c r="J56" i="3"/>
  <c r="J57" i="3"/>
  <c r="J63" i="3"/>
  <c r="J60" i="3"/>
  <c r="J61" i="3"/>
  <c r="J62" i="3"/>
  <c r="J69" i="3"/>
  <c r="J67" i="3"/>
  <c r="J73" i="3"/>
  <c r="J77" i="3"/>
  <c r="J78" i="3"/>
  <c r="J82" i="3"/>
  <c r="J84" i="3"/>
  <c r="J86" i="3"/>
  <c r="J87" i="3"/>
  <c r="J89" i="3"/>
  <c r="J100" i="3"/>
  <c r="J94" i="3"/>
  <c r="J95" i="3"/>
  <c r="J96" i="3"/>
  <c r="J97" i="3"/>
  <c r="J98" i="3"/>
  <c r="J99" i="3"/>
  <c r="J105" i="3"/>
  <c r="J106" i="3"/>
  <c r="J108" i="3"/>
  <c r="J109" i="3"/>
  <c r="J110" i="3"/>
  <c r="J10" i="3"/>
  <c r="E63" i="2"/>
  <c r="C63" i="2"/>
  <c r="D63" i="2"/>
  <c r="B63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52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3" i="2"/>
  <c r="E54" i="2"/>
  <c r="E55" i="2"/>
  <c r="E56" i="2"/>
  <c r="E57" i="2"/>
  <c r="E58" i="2"/>
  <c r="E59" i="2"/>
  <c r="E60" i="2"/>
  <c r="E61" i="2"/>
  <c r="E62" i="2"/>
  <c r="E22" i="2"/>
  <c r="D18" i="2"/>
  <c r="E12" i="2"/>
  <c r="E13" i="2"/>
  <c r="E14" i="2"/>
  <c r="E15" i="2"/>
  <c r="E16" i="2"/>
  <c r="E17" i="2"/>
  <c r="E11" i="2"/>
  <c r="C18" i="2"/>
  <c r="B18" i="2"/>
  <c r="G114" i="3" l="1"/>
  <c r="J114" i="3"/>
  <c r="K64" i="2"/>
  <c r="E18" i="2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<sst xmlns="http://schemas.openxmlformats.org/spreadsheetml/2006/main" count="634" uniqueCount="258">
  <si>
    <t>Unidade de Análises e Programas</t>
  </si>
  <si>
    <t>Fonte: Oficina de Relacións Internacionais; SIIU; xescampus</t>
  </si>
  <si>
    <t>Universidade de orixe</t>
  </si>
  <si>
    <t>Homes</t>
  </si>
  <si>
    <t>Mulleres</t>
  </si>
  <si>
    <t>Total</t>
  </si>
  <si>
    <t>% mulleres</t>
  </si>
  <si>
    <t>Universidad Carlos III de Madrid</t>
  </si>
  <si>
    <t>Universidad de Cádiz</t>
  </si>
  <si>
    <t>Universidad Complutense de Madrid</t>
  </si>
  <si>
    <t>Universidad de Granada</t>
  </si>
  <si>
    <t>Universidad de Alicante</t>
  </si>
  <si>
    <t>Universidad de La Laguna</t>
  </si>
  <si>
    <t>Universidad de Murcia</t>
  </si>
  <si>
    <t>Universidad de Salamanca</t>
  </si>
  <si>
    <t>Universidad de Las Palmas de Gran Canaria</t>
  </si>
  <si>
    <t>Universidad de Sevilla</t>
  </si>
  <si>
    <t>Universidad de León</t>
  </si>
  <si>
    <t>Universidad de Valladolid</t>
  </si>
  <si>
    <t>Universidad Rey Juan Carlos</t>
  </si>
  <si>
    <t>Universidad del País Vasco/Euskal Herriko Unibertsitatea</t>
  </si>
  <si>
    <t>Universitat de Lleida</t>
  </si>
  <si>
    <t>Universidad Politécnica de Madrid</t>
  </si>
  <si>
    <t>Universidad Politécnica de València</t>
  </si>
  <si>
    <t>Universitat de Barcelona</t>
  </si>
  <si>
    <t>Universitat Politécnica de Catalunya</t>
  </si>
  <si>
    <t>MOBILIDADE INTERNACIONAL SAÍNTE</t>
  </si>
  <si>
    <t>Programa de intercambio</t>
  </si>
  <si>
    <t>Bolsas Propias</t>
  </si>
  <si>
    <t>ISEP</t>
  </si>
  <si>
    <t>Alemaña</t>
  </si>
  <si>
    <t>Austria</t>
  </si>
  <si>
    <t>Bélxica</t>
  </si>
  <si>
    <t>Brasil</t>
  </si>
  <si>
    <t>Croacia</t>
  </si>
  <si>
    <t>Colombia</t>
  </si>
  <si>
    <t>Dinamarca</t>
  </si>
  <si>
    <t>Eslovaquia</t>
  </si>
  <si>
    <t>Eslovenia</t>
  </si>
  <si>
    <t>Finlandia</t>
  </si>
  <si>
    <t>Francia</t>
  </si>
  <si>
    <t>Hungría</t>
  </si>
  <si>
    <t>Grecia</t>
  </si>
  <si>
    <t>Italia</t>
  </si>
  <si>
    <t>Irlanda</t>
  </si>
  <si>
    <t>Lituania</t>
  </si>
  <si>
    <t>México</t>
  </si>
  <si>
    <t>Polonia</t>
  </si>
  <si>
    <t>Noruega</t>
  </si>
  <si>
    <t>Portugal</t>
  </si>
  <si>
    <t>Países Baixos</t>
  </si>
  <si>
    <t>Reino Unido</t>
  </si>
  <si>
    <t>República Checa</t>
  </si>
  <si>
    <t>Romanía</t>
  </si>
  <si>
    <t>Turquía</t>
  </si>
  <si>
    <t>Suecia</t>
  </si>
  <si>
    <t>Uruguai</t>
  </si>
  <si>
    <t>Fonte: Oficina de Relacións Internacionais; SIIU; Xescampus</t>
  </si>
  <si>
    <t>* A asignación de titulación aos alumnado de intercambio internacional entrante faise en función do maior número de créditos matriculados</t>
  </si>
  <si>
    <t>** Nalgúns centros aparece alumnado sen asignar á titulación porque teñen materias matriculadas en varias titulacións ou ben é alumnado de Erasmus + Prácticas, que non está obrigado a realizar matrícula ordinaria</t>
  </si>
  <si>
    <t>CURSO 2021_2022</t>
  </si>
  <si>
    <t>Universidade de destino</t>
  </si>
  <si>
    <t>% estudantes por universidade</t>
  </si>
  <si>
    <t xml:space="preserve">Universidad Carlos III de Madrid </t>
  </si>
  <si>
    <t xml:space="preserve">Universidad Complutense de Madrid </t>
  </si>
  <si>
    <t xml:space="preserve">Universidad de Alcalá </t>
  </si>
  <si>
    <t xml:space="preserve">Universidad de Alicante </t>
  </si>
  <si>
    <t xml:space="preserve">Universidad de Cádiz </t>
  </si>
  <si>
    <t xml:space="preserve">Universidad de Extremadura </t>
  </si>
  <si>
    <t xml:space="preserve">Universidad de Granada </t>
  </si>
  <si>
    <t xml:space="preserve">Universidad de La Laguna </t>
  </si>
  <si>
    <t xml:space="preserve">Universidad de Las Palmas de Gran Canaria </t>
  </si>
  <si>
    <t xml:space="preserve">Universidad de León </t>
  </si>
  <si>
    <t xml:space="preserve">Universidad de Málaga </t>
  </si>
  <si>
    <t xml:space="preserve">Universidad de Murcia </t>
  </si>
  <si>
    <t xml:space="preserve">Universidad de Oviedo </t>
  </si>
  <si>
    <t xml:space="preserve">Universidad de Salamanca </t>
  </si>
  <si>
    <t xml:space="preserve">Universidad de Sevilla </t>
  </si>
  <si>
    <t xml:space="preserve">Universidad de Valladolid </t>
  </si>
  <si>
    <t xml:space="preserve">Universidad de Zaragoza </t>
  </si>
  <si>
    <t xml:space="preserve">Universidad del País Vasco/Euskal Herriko Unibertsitatea </t>
  </si>
  <si>
    <t xml:space="preserve">Universidad Miguel Hernández de Elche </t>
  </si>
  <si>
    <t xml:space="preserve">Universidad Pablo de Olavide </t>
  </si>
  <si>
    <t xml:space="preserve">Universidad Politécnica de Madrid </t>
  </si>
  <si>
    <t xml:space="preserve">Universidad Rey Juan Carlos </t>
  </si>
  <si>
    <t xml:space="preserve">Universidade da Coruña </t>
  </si>
  <si>
    <t xml:space="preserve">Universidade de Santiago de Compostela </t>
  </si>
  <si>
    <t xml:space="preserve">Universitat Autónoma de Barcelona </t>
  </si>
  <si>
    <t xml:space="preserve">Universitat de Barcelona </t>
  </si>
  <si>
    <t xml:space="preserve">Universitat de les Illes Balears </t>
  </si>
  <si>
    <t xml:space="preserve">Universitat de Lleida </t>
  </si>
  <si>
    <t xml:space="preserve">Universitat de València </t>
  </si>
  <si>
    <t xml:space="preserve">Universitat de Vic </t>
  </si>
  <si>
    <t xml:space="preserve">Universitat Politécnica de Catalunya </t>
  </si>
  <si>
    <t xml:space="preserve">Universitat Politécnica de València </t>
  </si>
  <si>
    <t>MOBILIDADE NACIONAL SAÍNTE</t>
  </si>
  <si>
    <t>Universidad de Zaragoza</t>
  </si>
  <si>
    <t>Universitat de les Illes Balears</t>
  </si>
  <si>
    <t>Universitat Jaume I de Castelló</t>
  </si>
  <si>
    <t>MOBILIDADE NACIONAL ENTRANTE</t>
  </si>
  <si>
    <t>Erasmus+ Estudos</t>
  </si>
  <si>
    <t>Erasmus+ KA107</t>
  </si>
  <si>
    <t>Erasmus+Prácticas</t>
  </si>
  <si>
    <t>GE4</t>
  </si>
  <si>
    <t>Libre Mobilidade</t>
  </si>
  <si>
    <t>Sen asignar</t>
  </si>
  <si>
    <t>Albania</t>
  </si>
  <si>
    <t>Bosnia e Hercegovina</t>
  </si>
  <si>
    <t>Bulgaria</t>
  </si>
  <si>
    <t>Chile</t>
  </si>
  <si>
    <t>Chipre</t>
  </si>
  <si>
    <t>Corea do Sur</t>
  </si>
  <si>
    <t>Estados Unidos</t>
  </si>
  <si>
    <t>Hong Kong</t>
  </si>
  <si>
    <t>Letonia</t>
  </si>
  <si>
    <t>Malta</t>
  </si>
  <si>
    <t>Xeorxia</t>
  </si>
  <si>
    <t>País de destino</t>
  </si>
  <si>
    <t>Camboxa</t>
  </si>
  <si>
    <t>Exipto</t>
  </si>
  <si>
    <t>O Salvador</t>
  </si>
  <si>
    <t>101 Facultade de Ciencias</t>
  </si>
  <si>
    <t>Grao en Ciencia e Tecnoloxía dos Alimentos</t>
  </si>
  <si>
    <t>Grao en Ciencias Ambientais</t>
  </si>
  <si>
    <t>102 Facultade de Historia</t>
  </si>
  <si>
    <t>Grao en Xeografía e Historia</t>
  </si>
  <si>
    <t>103 Facultade de Dereito</t>
  </si>
  <si>
    <t>Grao en Dereito</t>
  </si>
  <si>
    <t>PCEO Grao en Administración e Dirección de Empresas/Grao en Dereito</t>
  </si>
  <si>
    <t>104 Facultade de Ciencias Empresariais e Turismo</t>
  </si>
  <si>
    <t>Doutoramento en Turismo</t>
  </si>
  <si>
    <t>Grao en Administración e Dirección de Empresas</t>
  </si>
  <si>
    <t>Grao en Turismo</t>
  </si>
  <si>
    <t>PCEO Grao en Turismo/Grao en Xeografía e Historia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</si>
  <si>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</si>
  <si>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</si>
  <si>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</si>
  <si>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</si>
  <si>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</si>
  <si>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106 Escola Superior de Enxeñaría Informática</t>
  </si>
  <si>
    <t>Grao en Enxeñaría Informática</t>
  </si>
  <si>
    <t>PCEO Grao en Administración e Dirección de Empresas/Grao en Enxeñaría Informática</t>
  </si>
  <si>
    <t>107 Escola de Enxeñaría Aeronáutica e do Espazo</t>
  </si>
  <si>
    <t>Grao en Enxeñaría Aeroespacial</t>
  </si>
  <si>
    <t>151 Escola Universitaria de Enfermaría de Ourense</t>
  </si>
  <si>
    <t>Grao en Enfermaría</t>
  </si>
  <si>
    <t>201 Facultade de Belas Artes</t>
  </si>
  <si>
    <t>Grao en Belas Artes</t>
  </si>
  <si>
    <t>Máster Universitario en Deseño e Dirección Creativa en Moda</t>
  </si>
  <si>
    <t>202 Facultade de Ciencias da Educación e do Deporte</t>
  </si>
  <si>
    <t>Grao en Ciencias da Actividade Física e do Deporte</t>
  </si>
  <si>
    <t>203 Escola de Enxeñaría Forestal</t>
  </si>
  <si>
    <t>Grao en Enxeñaría Forestal</t>
  </si>
  <si>
    <t>204 Facultade de Ciencias Sociais e da Comunicación</t>
  </si>
  <si>
    <t>Doutoramento en Creatividade e Innovación Social e Sostible</t>
  </si>
  <si>
    <t>Grao en Comunicación Audiovisual</t>
  </si>
  <si>
    <t>Grao en Publicidade e Relacións Públicas</t>
  </si>
  <si>
    <t>Grao en Dirección e Xestión Pública</t>
  </si>
  <si>
    <t>205 Facultade de Fisioterapia</t>
  </si>
  <si>
    <t>Grao en Fisioterapia</t>
  </si>
  <si>
    <t>251 Escola Universitaria de Enfermaría da Deputación Provincial de Pontevedra</t>
  </si>
  <si>
    <t>252 Centro Universitario da Defensa da Escola Naval Militar de Marín</t>
  </si>
  <si>
    <t>Grao en Enxeñaría Mecánica</t>
  </si>
  <si>
    <t>301 Facultade de Filoloxía e Tradución</t>
  </si>
  <si>
    <t>Grao en Linguas Estranxeiras</t>
  </si>
  <si>
    <t>Grao en Ciencias da Linguaxe e Estudos Literarios</t>
  </si>
  <si>
    <t>Máster Universitario en Tradución para a Comunicación Internacional</t>
  </si>
  <si>
    <t>302 Facultade de Bioloxía</t>
  </si>
  <si>
    <t>Grao en Bioloxía</t>
  </si>
  <si>
    <t>Máster Universitario en Biloxía Mariña</t>
  </si>
  <si>
    <t>Máster Universitario en Xenómica e Xenética</t>
  </si>
  <si>
    <t>Máster Universitario en Biodiversidade terrestre: caracterización, conservación e xestión</t>
  </si>
  <si>
    <t>303 Facultade de Ciencias Económicas e Empresariais</t>
  </si>
  <si>
    <t>Doutoramento  en Análise Económica e Estratexia empresarial</t>
  </si>
  <si>
    <t>Grao en Economía</t>
  </si>
  <si>
    <t>305 Escola de Enxeñaría de Telecomunicación</t>
  </si>
  <si>
    <t>Doutoramento en Tecnoloxías da Información e as Comunicacións pola Universidade de Vigo</t>
  </si>
  <si>
    <t>Grao en Enxeñaría de Tecnoloxías de Telecomunicación</t>
  </si>
  <si>
    <t>306 Facultade de Comercio</t>
  </si>
  <si>
    <t>Grao en Comercio</t>
  </si>
  <si>
    <t>308 Facultade de Ciencias Xurídicas e do Traballo</t>
  </si>
  <si>
    <t>Grao en Relacións Laborais e Recursos Humanos</t>
  </si>
  <si>
    <t>309 Escola de Enxeñaría de Minas e Enerxía</t>
  </si>
  <si>
    <t>Grao en Enxeñaría da Enerxía</t>
  </si>
  <si>
    <t>Máster Universitario en Enxeñaría de Minas</t>
  </si>
  <si>
    <t>310 Facultade de Ciencias do Mar</t>
  </si>
  <si>
    <t>Grao en Ciencias do Mar</t>
  </si>
  <si>
    <t>Máster Universitario en Oceanografía</t>
  </si>
  <si>
    <t>311 Facultade de Química</t>
  </si>
  <si>
    <t>Grao en Química</t>
  </si>
  <si>
    <t>312 Escola de Enxeñaría Industrial</t>
  </si>
  <si>
    <t>Máster Universitario en Enxeñaría Industrial</t>
  </si>
  <si>
    <t>Grao en Enxeñaría en Electrónica Industrial e Automática</t>
  </si>
  <si>
    <t>Grao en Enxeñaría en Organización Industrial</t>
  </si>
  <si>
    <t>Grao en Enxeñaría en Química Industrial</t>
  </si>
  <si>
    <t>Grao en Enxeñaría Biomédica</t>
  </si>
  <si>
    <t>351 E.U. de Profesorado de E.X.B. "María Sedes Sapientiae"</t>
  </si>
  <si>
    <t>353 Escola Universitaria de Enfermaría Povisa</t>
  </si>
  <si>
    <t>355 Instituto de Educación Superior Intercontinental da Empresa (IESIDE)</t>
  </si>
  <si>
    <t>Campus</t>
  </si>
  <si>
    <t>Ourense</t>
  </si>
  <si>
    <t>Pontevedra</t>
  </si>
  <si>
    <t>Vigo</t>
  </si>
  <si>
    <t>352 Escola Universitaria de Enfermaría Meixoeiro</t>
  </si>
  <si>
    <t>Grao en Enxeñaría en Tecnoloxías Industriais</t>
  </si>
  <si>
    <t>Nacional entrante</t>
  </si>
  <si>
    <t>Nacional saínte</t>
  </si>
  <si>
    <t>Internacional saínte</t>
  </si>
  <si>
    <t>Total saínte</t>
  </si>
  <si>
    <t>Internacional entrante</t>
  </si>
  <si>
    <t>Total entrante</t>
  </si>
  <si>
    <t>Grao en Tradución e Interpretación</t>
  </si>
  <si>
    <t>Data de actualización: febreiro 2023</t>
  </si>
  <si>
    <t>Convenios bilaterais</t>
  </si>
  <si>
    <t>Estudante Visitante Estranxeiro</t>
  </si>
  <si>
    <t>Prácticas por convenio</t>
  </si>
  <si>
    <t>ERASMUS+KA103</t>
  </si>
  <si>
    <t>Arxentina</t>
  </si>
  <si>
    <t>Cabo Verde</t>
  </si>
  <si>
    <t>Casaquistán</t>
  </si>
  <si>
    <t>Ecuador</t>
  </si>
  <si>
    <t>Irán</t>
  </si>
  <si>
    <t>Perú</t>
  </si>
  <si>
    <t>Rusia</t>
  </si>
  <si>
    <t>Ucraína</t>
  </si>
  <si>
    <t>País de orixe</t>
  </si>
  <si>
    <t>Mullers</t>
  </si>
  <si>
    <t>Máster Universitario en Nutrición</t>
  </si>
  <si>
    <t>Máster Universitario en Avogacía</t>
  </si>
  <si>
    <t>Doutoramento da EIDO</t>
  </si>
  <si>
    <t>Máster Universitario en Dirección Pública e Liderado Institucional</t>
  </si>
  <si>
    <t>Grao en Filoloxía Aplicada Galega e Española</t>
  </si>
  <si>
    <t>Máster Universitario en Lingüística Aplicada</t>
  </si>
  <si>
    <t>Máster Universitario en Profesorado en Educación Secundaria Obrigatoria, Bacharelato, Formación Profesional e Ensino de Idiomas</t>
  </si>
  <si>
    <t>Máster Universitario en Enxeñaría de Telecomunicación</t>
  </si>
  <si>
    <t>Máster Universitario en Comercio Internacional</t>
  </si>
  <si>
    <t>Máster Universitario en Dirección de PEMES</t>
  </si>
  <si>
    <t>Máster Universitario en Xestión e Dirección Laboral</t>
  </si>
  <si>
    <t>Grao en Enxeñaría dos Recursos Mineiros e Enerxéticos</t>
  </si>
  <si>
    <t>Máster Universitario en Investigación Química e Química Industrial</t>
  </si>
  <si>
    <t>Máster Universitario en Nanociencia e Nanotecnoloxía</t>
  </si>
  <si>
    <t>Grao en Enxeñaría Eléctrica</t>
  </si>
  <si>
    <t>313 Escola de Enxeñaría Industrial</t>
  </si>
  <si>
    <t>Máster Universitario en Industria 4.0</t>
  </si>
  <si>
    <t>Máster Universitario en Mecatrónica</t>
  </si>
  <si>
    <t>Departamento de Enxeñaría Química</t>
  </si>
  <si>
    <t>Departamento de Química Analítica e Alimentaria</t>
  </si>
  <si>
    <t>Área de Benestar, Saúde e Deporte</t>
  </si>
  <si>
    <t>Centro</t>
  </si>
  <si>
    <t>Titulación</t>
  </si>
  <si>
    <t>Tipo de estudio</t>
  </si>
  <si>
    <t>Grao</t>
  </si>
  <si>
    <t>Máster</t>
  </si>
  <si>
    <t>Programa de Doutoramento</t>
  </si>
  <si>
    <t>TOTAL</t>
  </si>
  <si>
    <t>MOBILIDADE INTERNACIONAL ENTRANTE</t>
  </si>
  <si>
    <t>*** Compútanse estudantes e non mobilidades.</t>
  </si>
  <si>
    <t>*Compútanse o número de mobilidades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</si>
</sst>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7" fillId="2" borderId="0" applyNumberFormat="0" applyBorder="0" applyAlignment="0" applyProtection="0"/>
  </cellStyleXfs>
  <cellXfs count="37">
    <xf numFmtId="0" fontId="0" fillId="0" borderId="0" xfId="0"/>
    <xf numFmtId="0" fontId="3" fillId="0" borderId="1" xfId="2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3" fillId="0" borderId="1" xfId="3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horizontal="center" vertical="center"/>
    </xf>
    <xf numFmtId="0" fontId="3" fillId="0" borderId="0" xfId="2"/>
    <xf numFmtId="0" fontId="3" fillId="0" borderId="0" xfId="2" applyAlignment="1">
      <alignment vertical="center"/>
    </xf>
    <xf numFmtId="0" fontId="8" fillId="0" borderId="0" xfId="4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" fontId="8" fillId="0" borderId="0" xfId="2" applyNumberFormat="1" applyFont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1" xfId="3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" fontId="13" fillId="0" borderId="0" xfId="2" applyNumberFormat="1" applyFont="1" applyAlignment="1">
      <alignment horizontal="center" vertical="center"/>
    </xf>
    <xf numFmtId="0" fontId="10" fillId="0" borderId="0" xfId="2" applyFont="1"/>
    <xf numFmtId="0" fontId="14" fillId="0" borderId="0" xfId="4" applyFont="1" applyAlignment="1">
      <alignment vertical="center"/>
    </xf>
    <xf numFmtId="1" fontId="12" fillId="0" borderId="0" xfId="2" applyNumberFormat="1" applyFont="1" applyAlignment="1">
      <alignment horizontal="center" vertical="center"/>
    </xf>
    <xf numFmtId="0" fontId="15" fillId="0" borderId="0" xfId="0" applyFont="1"/>
    <xf numFmtId="0" fontId="16" fillId="0" borderId="0" xfId="2" applyFont="1" applyAlignment="1">
      <alignment vertical="center"/>
    </xf>
    <xf numFmtId="1" fontId="14" fillId="0" borderId="0" xfId="2" applyNumberFormat="1" applyFont="1" applyAlignment="1">
      <alignment horizontal="center" vertical="center"/>
    </xf>
    <xf numFmtId="10" fontId="0" fillId="0" borderId="0" xfId="1" applyNumberFormat="1" applyFont="1"/>
    <xf numFmtId="0" fontId="2" fillId="0" borderId="0" xfId="0" applyFont="1"/>
    <xf numFmtId="10" fontId="2" fillId="0" borderId="0" xfId="1" applyNumberFormat="1" applyFont="1"/>
    <xf numFmtId="0" fontId="0" fillId="0" borderId="0" xfId="0" applyAlignment="1">
      <alignment horizontal="center" vertical="center"/>
    </xf>
    <xf numFmtId="0" fontId="18" fillId="0" borderId="0" xfId="5" applyFont="1" applyFill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1" fillId="0" borderId="0" xfId="0" applyFont="1"/>
    <xf numFmtId="0" fontId="5" fillId="0" borderId="1" xfId="3" applyFont="1" applyBorder="1" applyAlignment="1">
      <alignment horizontal="right" vertical="center" wrapText="1"/>
    </xf>
    <xf numFmtId="0" fontId="18" fillId="2" borderId="0" xfId="5" applyFont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</cellXfs>
  <cellStyles count="6">
    <cellStyle name="Énfasis1" xfId="5" builtinId="29"/>
    <cellStyle name="Normal" xfId="0" builtinId="0"/>
    <cellStyle name="Normal 2" xfId="2" xr:uid="{AC801AB0-D36C-47F0-BAD3-B8FD5780107C}"/>
    <cellStyle name="Normal 2 3" xfId="3" xr:uid="{8C8FDB78-B01C-49B0-9A9E-1710CAF4B51D}"/>
    <cellStyle name="Normal 4" xfId="4" xr:uid="{E1396C22-8E1D-469A-A2EE-8A473E085DDE}"/>
    <cellStyle name="Porcentaje" xfId="1" builtinId="5"/>
  </cellStyles>
  <dxfs count="5">
    <dxf>
      <font>
        <b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0</xdr:col>
      <xdr:colOff>2695575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EE308A0-081B-4ACA-A20D-90D93DC8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54317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1</xdr:col>
      <xdr:colOff>628650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03CB638-C5EC-4EB6-B1C4-1C4ED2004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17169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133350</xdr:rowOff>
    </xdr:from>
    <xdr:to>
      <xdr:col>1</xdr:col>
      <xdr:colOff>1933576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BE2D725-943C-40D4-BEDC-402D6FF1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65747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documentos/20202021%20documentos%20SIIU/2.ACA.DESCRIPCION_DE_FICHEROS_ACADEMICA_2020_y_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ALENDARIO"/>
      <sheetName val="Cambios"/>
      <sheetName val="TIPOLOGÍA FICHEROS"/>
      <sheetName val="RESUMEN DE VARIABLES"/>
      <sheetName val="AC01 AVANCE"/>
      <sheetName val="01.01 y 01.02 avance grado"/>
      <sheetName val="01.05 y 01.06 avance Máster"/>
      <sheetName val="01.10 y 01.11 avance Doct RD 99"/>
      <sheetName val="AC02 FICHEROS ACCESO"/>
      <sheetName val="02.01 y 02.02 Acceso"/>
      <sheetName val="AC03 RENDIMIENTO"/>
      <sheetName val="03.01 y 03.02 matricula GRADO"/>
      <sheetName val="03.05 y 03.06 matricula MASTER"/>
      <sheetName val="03.13 y 03.14 Doctorado 99_2011"/>
      <sheetName val="AC04 MOVILIDAD"/>
      <sheetName val="04.01 Entrada en SUE"/>
      <sheetName val="04.02 Salida del SUE "/>
      <sheetName val="04.03 Movilidad nacional"/>
      <sheetName val="05.01 Cambios de docum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86DFCC-C5AA-4066-9AC9-4198E95B355E}" name="Tabla1" displayName="Tabla1" ref="A10:F43" totalsRowShown="0">
  <autoFilter ref="A10:F43" xr:uid="{7286DFCC-C5AA-4066-9AC9-4198E95B355E}"/>
  <tableColumns count="6">
    <tableColumn id="1" xr3:uid="{AD4E82A7-FD67-47F5-AA2A-33DA51C0B855}" name="Universidade de destino"/>
    <tableColumn id="2" xr3:uid="{AB4F7A37-4499-4F32-B413-332E7DED689D}" name="Homes"/>
    <tableColumn id="3" xr3:uid="{A6AD35EF-D6FF-4E3F-A956-E9E3827100A7}" name="Mulleres"/>
    <tableColumn id="4" xr3:uid="{28FEF2B0-BA47-4475-8777-A282C0ED2950}" name="Total"/>
    <tableColumn id="5" xr3:uid="{459E30E5-DC43-4A1B-8DBC-D80E1689D478}" name="% mulleres" dataDxfId="4" dataCellStyle="Porcentaje">
      <calculatedColumnFormula>C11/D11</calculatedColumnFormula>
    </tableColumn>
    <tableColumn id="6" xr3:uid="{BDF64D05-D357-4B37-A386-100C158DB6C3}" name="% estudantes por universidade" dataDxfId="3" dataCellStyle="Porcentaje">
      <calculatedColumnFormula>Tabla1[[#This Row],[Total]]/$D$43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1614B7-B10C-4D12-902D-200C87198DFC}" name="Tabla2" displayName="Tabla2" ref="H10:M33" totalsRowShown="0">
  <autoFilter ref="H10:M33" xr:uid="{351614B7-B10C-4D12-902D-200C87198DFC}"/>
  <tableColumns count="6">
    <tableColumn id="1" xr3:uid="{E00F7AF8-DCD4-4483-98BB-548761D1CD00}" name="Universidade de orixe"/>
    <tableColumn id="2" xr3:uid="{6B199983-D015-4B92-A177-CEDD238D029E}" name="Homes"/>
    <tableColumn id="3" xr3:uid="{F2C71FE2-F921-46D5-BC96-8BF3F4A795B4}" name="Mulleres"/>
    <tableColumn id="4" xr3:uid="{569AD444-EFE6-4007-83A6-671E9C670C03}" name="Total"/>
    <tableColumn id="5" xr3:uid="{E96ECD4F-06DC-4739-813B-D140B4D03980}" name="% mulleres" dataDxfId="2" dataCellStyle="Porcentaje">
      <calculatedColumnFormula>J11/K11</calculatedColumnFormula>
    </tableColumn>
    <tableColumn id="6" xr3:uid="{DD52ECF6-80FA-4718-8D2B-A03C84DE7D41}" name="% estudantes por universidade" dataDxfId="1" dataCellStyle="Porcentaje">
      <calculatedColumnFormula>Tabla2[[#This Row],[Total]]/$K$33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D46DBD-6062-4435-BEF4-A70FF494D8F7}" name="Tabla3" displayName="Tabla3" ref="A10:E18" totalsRowShown="0">
  <autoFilter ref="A10:E18" xr:uid="{AFD46DBD-6062-4435-BEF4-A70FF494D8F7}"/>
  <tableColumns count="5">
    <tableColumn id="1" xr3:uid="{D366F886-C050-437F-B249-C3F3BA56A1BF}" name="Programa de intercambio"/>
    <tableColumn id="2" xr3:uid="{47F8CEFA-AD17-40B6-BB8C-0EC7CE35FB22}" name="Homes"/>
    <tableColumn id="3" xr3:uid="{DBC8D676-4431-4E35-9218-771A811D26A6}" name="Mulleres"/>
    <tableColumn id="4" xr3:uid="{6FE81751-7171-439D-B42B-C2C6629F7E0A}" name="Sen asignar"/>
    <tableColumn id="5" xr3:uid="{4E71BDB4-4577-4DC2-821E-FC29809E7A58}" name="Total">
      <calculatedColumnFormula>SUM(B11:D11)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9CD960-55E7-472A-9605-AFB575B87D54}" name="Tabla4" displayName="Tabla4" ref="A21:E63" totalsRowShown="0">
  <autoFilter ref="A21:E63" xr:uid="{EF9CD960-55E7-472A-9605-AFB575B87D54}"/>
  <tableColumns count="5">
    <tableColumn id="1" xr3:uid="{85E594CE-7C0F-4256-880A-CFEE0140D3D6}" name="País de destino"/>
    <tableColumn id="2" xr3:uid="{3C051FD7-E2B7-4ED0-9AD2-0B4285D0DEA6}" name="Homes"/>
    <tableColumn id="3" xr3:uid="{830B08EF-F13D-4EE4-AAC6-5B9ACE253547}" name="Mulleres"/>
    <tableColumn id="4" xr3:uid="{735A396D-8888-45CF-BDCD-A383E1314ECD}" name="Sen asignar"/>
    <tableColumn id="5" xr3:uid="{84DE8EB7-ED3C-434D-B52F-3AB88F73A148}" name="Total">
      <calculatedColumnFormula>SUM(B22:D22)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5D22F9-5D6D-4BF7-A3CB-DD54361B1C8A}" name="Tabla5" displayName="Tabla5" ref="H10:K18" totalsRowShown="0">
  <autoFilter ref="H10:K18" xr:uid="{015D22F9-5D6D-4BF7-A3CB-DD54361B1C8A}"/>
  <tableColumns count="4">
    <tableColumn id="1" xr3:uid="{606149AF-EC0A-4EC7-8AA6-3AD02E63B747}" name="Programa de intercambio"/>
    <tableColumn id="2" xr3:uid="{ED106C80-9E93-47E6-81AA-43D857A5A42C}" name="Homes"/>
    <tableColumn id="3" xr3:uid="{DB23D613-7CCD-4FD7-AFE2-45301F695516}" name="Mulleres"/>
    <tableColumn id="4" xr3:uid="{EB2645F3-6711-4BAF-B6BF-7BC4F70BEB46}" name="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FE87CF-448A-440E-8E02-55A7A4C3301F}" name="Tabla6" displayName="Tabla6" ref="H21:K64" totalsRowShown="0">
  <autoFilter ref="H21:K64" xr:uid="{07FE87CF-448A-440E-8E02-55A7A4C3301F}"/>
  <tableColumns count="4">
    <tableColumn id="1" xr3:uid="{4583479C-6799-4D53-B6DE-90D5C5D1BA7D}" name="País de orixe"/>
    <tableColumn id="2" xr3:uid="{6CD429F6-47C7-41FD-9941-18FDB31CCA04}" name="Homes"/>
    <tableColumn id="3" xr3:uid="{C9BEF442-6376-47B3-9D89-1646F4CC4E16}" name="Mullers"/>
    <tableColumn id="4" xr3:uid="{961B0EB1-25F2-469F-8E5D-AD97DBD554BF}" name="Tot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EF7DCA-925A-49AA-BCA2-0B0605DF7FBC}" name="Tabla7" displayName="Tabla7" ref="A9:J114" totalsRowShown="0" headerRowDxfId="0">
  <autoFilter ref="A9:J114" xr:uid="{22EF7DCA-925A-49AA-BCA2-0B0605DF7FBC}"/>
  <sortState xmlns:xlrd2="http://schemas.microsoft.com/office/spreadsheetml/2017/richdata2" ref="A10:J114">
    <sortCondition ref="A10:A114"/>
    <sortCondition ref="B10:B114"/>
    <sortCondition ref="C10:C114"/>
  </sortState>
  <tableColumns count="10">
    <tableColumn id="1" xr3:uid="{D969C31B-D9BA-43A5-BDF2-3F2A04226840}" name="Campus"/>
    <tableColumn id="2" xr3:uid="{2452E6B4-0C9F-40B2-ACA8-361B02E95530}" name="Centro"/>
    <tableColumn id="3" xr3:uid="{55749074-5AD9-41AC-BB3A-C9F0A60B8218}" name="Tipo de estudio"/>
    <tableColumn id="4" xr3:uid="{B45ED6CB-220F-409E-81CF-C58BE541EA9B}" name="Titulación"/>
    <tableColumn id="5" xr3:uid="{EB1F1E57-6EFB-4894-A627-D8BC5E8BD4A8}" name="Nacional entrante"/>
    <tableColumn id="6" xr3:uid="{E83AA623-0E98-494D-AC22-90DC48A20438}" name="Internacional entrante"/>
    <tableColumn id="7" xr3:uid="{82B563C9-57C6-4B7F-B3F8-685A8780D3BE}" name="Total entrante">
      <calculatedColumnFormula>SUM(E10:F10)</calculatedColumnFormula>
    </tableColumn>
    <tableColumn id="8" xr3:uid="{3C8EB7C0-A618-41D2-AB5F-85FF223479D8}" name="Nacional saínte"/>
    <tableColumn id="9" xr3:uid="{1729F8DD-0E58-4814-8A65-DDD653666EF8}" name="Internacional saínte"/>
    <tableColumn id="10" xr3:uid="{A2CFD2BF-9C5D-4B61-8FEA-A8E27864E30C}" name="Total saínt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A8C0-617E-4055-8245-66C0FC7AC55E}">
  <dimension ref="A1:N43"/>
  <sheetViews>
    <sheetView workbookViewId="0">
      <selection activeCell="H2" sqref="H2"/>
    </sheetView>
  </sheetViews>
  <sheetFormatPr baseColWidth="10" defaultRowHeight="15" x14ac:dyDescent="0.25"/>
  <cols>
    <col min="1" max="1" width="54.140625" bestFit="1" customWidth="1"/>
    <col min="5" max="5" width="13.140625" bestFit="1" customWidth="1"/>
    <col min="6" max="6" width="31" bestFit="1" customWidth="1"/>
    <col min="8" max="8" width="50.140625" customWidth="1"/>
    <col min="9" max="9" width="9.42578125" bestFit="1" customWidth="1"/>
    <col min="11" max="11" width="7.7109375" bestFit="1" customWidth="1"/>
    <col min="12" max="12" width="13.140625" bestFit="1" customWidth="1"/>
    <col min="13" max="13" width="31" bestFit="1" customWidth="1"/>
    <col min="14" max="14" width="16.140625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4" t="s">
        <v>0</v>
      </c>
      <c r="K1" s="34"/>
      <c r="L1" s="34"/>
      <c r="M1" s="34"/>
    </row>
    <row r="2" spans="1:14" ht="18.75" x14ac:dyDescent="0.25">
      <c r="A2" s="4" t="s">
        <v>60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</row>
    <row r="3" spans="1:14" ht="18.75" x14ac:dyDescent="0.25">
      <c r="A3" s="9" t="s">
        <v>1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  <c r="N3" s="8"/>
    </row>
    <row r="4" spans="1:14" x14ac:dyDescent="0.25">
      <c r="A4" s="11" t="s">
        <v>212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7"/>
      <c r="N4" s="8"/>
    </row>
    <row r="7" spans="1:14" ht="15.75" x14ac:dyDescent="0.25">
      <c r="A7" s="35" t="s">
        <v>95</v>
      </c>
      <c r="B7" s="35"/>
      <c r="C7" s="35"/>
      <c r="D7" s="35"/>
      <c r="E7" s="35"/>
      <c r="F7" s="35"/>
      <c r="H7" s="35" t="s">
        <v>99</v>
      </c>
      <c r="I7" s="35"/>
      <c r="J7" s="35"/>
      <c r="K7" s="35"/>
      <c r="L7" s="35"/>
      <c r="M7" s="35"/>
    </row>
    <row r="10" spans="1:14" x14ac:dyDescent="0.25">
      <c r="A10" t="s">
        <v>61</v>
      </c>
      <c r="B10" t="s">
        <v>3</v>
      </c>
      <c r="C10" t="s">
        <v>4</v>
      </c>
      <c r="D10" t="s">
        <v>5</v>
      </c>
      <c r="E10" t="s">
        <v>6</v>
      </c>
      <c r="F10" t="s">
        <v>62</v>
      </c>
      <c r="H10" t="s">
        <v>2</v>
      </c>
      <c r="I10" t="s">
        <v>3</v>
      </c>
      <c r="J10" t="s">
        <v>4</v>
      </c>
      <c r="K10" t="s">
        <v>5</v>
      </c>
      <c r="L10" t="s">
        <v>6</v>
      </c>
      <c r="M10" t="s">
        <v>62</v>
      </c>
    </row>
    <row r="11" spans="1:14" x14ac:dyDescent="0.25">
      <c r="A11" t="s">
        <v>63</v>
      </c>
      <c r="B11">
        <v>1</v>
      </c>
      <c r="D11">
        <v>1</v>
      </c>
      <c r="E11" s="26">
        <f>C11/D11</f>
        <v>0</v>
      </c>
      <c r="F11" s="26">
        <f>Tabla1[[#This Row],[Total]]/$D$43</f>
        <v>7.6923076923076927E-3</v>
      </c>
      <c r="H11" t="s">
        <v>7</v>
      </c>
      <c r="J11">
        <v>1</v>
      </c>
      <c r="K11">
        <v>1</v>
      </c>
      <c r="L11" s="26">
        <f>J11/K11</f>
        <v>1</v>
      </c>
      <c r="M11" s="26">
        <f>Tabla2[[#This Row],[Total]]/$K$33</f>
        <v>1.9607843137254902E-2</v>
      </c>
    </row>
    <row r="12" spans="1:14" x14ac:dyDescent="0.25">
      <c r="A12" t="s">
        <v>64</v>
      </c>
      <c r="B12">
        <v>4</v>
      </c>
      <c r="C12">
        <v>7</v>
      </c>
      <c r="D12">
        <v>11</v>
      </c>
      <c r="E12" s="26">
        <f t="shared" ref="E12:E43" si="0">C12/D12</f>
        <v>0.63636363636363635</v>
      </c>
      <c r="F12" s="26">
        <f>Tabla1[[#This Row],[Total]]/$D$43</f>
        <v>8.461538461538462E-2</v>
      </c>
      <c r="H12" t="s">
        <v>9</v>
      </c>
      <c r="J12">
        <v>3</v>
      </c>
      <c r="K12">
        <v>3</v>
      </c>
      <c r="L12" s="26">
        <f t="shared" ref="L12:L33" si="1">J12/K12</f>
        <v>1</v>
      </c>
      <c r="M12" s="26">
        <f>Tabla2[[#This Row],[Total]]/$K$33</f>
        <v>5.8823529411764705E-2</v>
      </c>
    </row>
    <row r="13" spans="1:14" x14ac:dyDescent="0.25">
      <c r="A13" t="s">
        <v>65</v>
      </c>
      <c r="B13">
        <v>2</v>
      </c>
      <c r="C13">
        <v>1</v>
      </c>
      <c r="D13">
        <v>3</v>
      </c>
      <c r="E13" s="26">
        <f t="shared" si="0"/>
        <v>0.33333333333333331</v>
      </c>
      <c r="F13" s="26">
        <f>Tabla1[[#This Row],[Total]]/$D$43</f>
        <v>2.3076923076923078E-2</v>
      </c>
      <c r="H13" t="s">
        <v>11</v>
      </c>
      <c r="I13">
        <v>2</v>
      </c>
      <c r="J13">
        <v>5</v>
      </c>
      <c r="K13">
        <v>7</v>
      </c>
      <c r="L13" s="26">
        <f t="shared" si="1"/>
        <v>0.7142857142857143</v>
      </c>
      <c r="M13" s="26">
        <f>Tabla2[[#This Row],[Total]]/$K$33</f>
        <v>0.13725490196078433</v>
      </c>
    </row>
    <row r="14" spans="1:14" x14ac:dyDescent="0.25">
      <c r="A14" t="s">
        <v>66</v>
      </c>
      <c r="C14">
        <v>1</v>
      </c>
      <c r="D14">
        <v>1</v>
      </c>
      <c r="E14" s="26">
        <f t="shared" si="0"/>
        <v>1</v>
      </c>
      <c r="F14" s="26">
        <f>Tabla1[[#This Row],[Total]]/$D$43</f>
        <v>7.6923076923076927E-3</v>
      </c>
      <c r="H14" t="s">
        <v>8</v>
      </c>
      <c r="J14">
        <v>1</v>
      </c>
      <c r="K14">
        <v>1</v>
      </c>
      <c r="L14" s="26">
        <f t="shared" si="1"/>
        <v>1</v>
      </c>
      <c r="M14" s="26">
        <f>Tabla2[[#This Row],[Total]]/$K$33</f>
        <v>1.9607843137254902E-2</v>
      </c>
    </row>
    <row r="15" spans="1:14" x14ac:dyDescent="0.25">
      <c r="A15" t="s">
        <v>67</v>
      </c>
      <c r="B15">
        <v>2</v>
      </c>
      <c r="C15">
        <v>5</v>
      </c>
      <c r="D15">
        <v>7</v>
      </c>
      <c r="E15" s="26">
        <f t="shared" si="0"/>
        <v>0.7142857142857143</v>
      </c>
      <c r="F15" s="26">
        <f>Tabla1[[#This Row],[Total]]/$D$43</f>
        <v>5.3846153846153849E-2</v>
      </c>
      <c r="H15" t="s">
        <v>10</v>
      </c>
      <c r="I15">
        <v>3</v>
      </c>
      <c r="J15">
        <v>3</v>
      </c>
      <c r="K15">
        <v>6</v>
      </c>
      <c r="L15" s="26">
        <f t="shared" si="1"/>
        <v>0.5</v>
      </c>
      <c r="M15" s="26">
        <f>Tabla2[[#This Row],[Total]]/$K$33</f>
        <v>0.11764705882352941</v>
      </c>
    </row>
    <row r="16" spans="1:14" x14ac:dyDescent="0.25">
      <c r="A16" t="s">
        <v>68</v>
      </c>
      <c r="B16">
        <v>1</v>
      </c>
      <c r="D16">
        <v>1</v>
      </c>
      <c r="E16" s="26">
        <f t="shared" si="0"/>
        <v>0</v>
      </c>
      <c r="F16" s="26">
        <f>Tabla1[[#This Row],[Total]]/$D$43</f>
        <v>7.6923076923076927E-3</v>
      </c>
      <c r="H16" t="s">
        <v>12</v>
      </c>
      <c r="I16">
        <v>1</v>
      </c>
      <c r="J16">
        <v>2</v>
      </c>
      <c r="K16">
        <v>3</v>
      </c>
      <c r="L16" s="26">
        <f t="shared" si="1"/>
        <v>0.66666666666666663</v>
      </c>
      <c r="M16" s="26">
        <f>Tabla2[[#This Row],[Total]]/$K$33</f>
        <v>5.8823529411764705E-2</v>
      </c>
    </row>
    <row r="17" spans="1:13" x14ac:dyDescent="0.25">
      <c r="A17" t="s">
        <v>69</v>
      </c>
      <c r="B17">
        <v>2</v>
      </c>
      <c r="C17">
        <v>9</v>
      </c>
      <c r="D17">
        <v>11</v>
      </c>
      <c r="E17" s="26">
        <f t="shared" si="0"/>
        <v>0.81818181818181823</v>
      </c>
      <c r="F17" s="26">
        <f>Tabla1[[#This Row],[Total]]/$D$43</f>
        <v>8.461538461538462E-2</v>
      </c>
      <c r="H17" t="s">
        <v>15</v>
      </c>
      <c r="I17">
        <v>1</v>
      </c>
      <c r="J17">
        <v>1</v>
      </c>
      <c r="K17">
        <v>2</v>
      </c>
      <c r="L17" s="26">
        <f t="shared" si="1"/>
        <v>0.5</v>
      </c>
      <c r="M17" s="26">
        <f>Tabla2[[#This Row],[Total]]/$K$33</f>
        <v>3.9215686274509803E-2</v>
      </c>
    </row>
    <row r="18" spans="1:13" x14ac:dyDescent="0.25">
      <c r="A18" t="s">
        <v>70</v>
      </c>
      <c r="B18">
        <v>1</v>
      </c>
      <c r="C18">
        <v>1</v>
      </c>
      <c r="D18">
        <v>2</v>
      </c>
      <c r="E18" s="26">
        <f t="shared" si="0"/>
        <v>0.5</v>
      </c>
      <c r="F18" s="26">
        <f>Tabla1[[#This Row],[Total]]/$D$43</f>
        <v>1.5384615384615385E-2</v>
      </c>
      <c r="H18" t="s">
        <v>17</v>
      </c>
      <c r="J18">
        <v>2</v>
      </c>
      <c r="K18">
        <v>2</v>
      </c>
      <c r="L18" s="26">
        <f t="shared" si="1"/>
        <v>1</v>
      </c>
      <c r="M18" s="26">
        <f>Tabla2[[#This Row],[Total]]/$K$33</f>
        <v>3.9215686274509803E-2</v>
      </c>
    </row>
    <row r="19" spans="1:13" x14ac:dyDescent="0.25">
      <c r="A19" t="s">
        <v>71</v>
      </c>
      <c r="B19">
        <v>4</v>
      </c>
      <c r="C19">
        <v>2</v>
      </c>
      <c r="D19">
        <v>6</v>
      </c>
      <c r="E19" s="26">
        <f t="shared" si="0"/>
        <v>0.33333333333333331</v>
      </c>
      <c r="F19" s="26">
        <f>Tabla1[[#This Row],[Total]]/$D$43</f>
        <v>4.6153846153846156E-2</v>
      </c>
      <c r="H19" t="s">
        <v>13</v>
      </c>
      <c r="J19">
        <v>1</v>
      </c>
      <c r="K19">
        <v>1</v>
      </c>
      <c r="L19" s="26">
        <f t="shared" si="1"/>
        <v>1</v>
      </c>
      <c r="M19" s="26">
        <f>Tabla2[[#This Row],[Total]]/$K$33</f>
        <v>1.9607843137254902E-2</v>
      </c>
    </row>
    <row r="20" spans="1:13" x14ac:dyDescent="0.25">
      <c r="A20" t="s">
        <v>72</v>
      </c>
      <c r="B20">
        <v>2</v>
      </c>
      <c r="D20">
        <v>2</v>
      </c>
      <c r="E20" s="26">
        <f t="shared" si="0"/>
        <v>0</v>
      </c>
      <c r="F20" s="26">
        <f>Tabla1[[#This Row],[Total]]/$D$43</f>
        <v>1.5384615384615385E-2</v>
      </c>
      <c r="H20" t="s">
        <v>14</v>
      </c>
      <c r="J20">
        <v>1</v>
      </c>
      <c r="K20">
        <v>1</v>
      </c>
      <c r="L20" s="26">
        <f t="shared" si="1"/>
        <v>1</v>
      </c>
      <c r="M20" s="26">
        <f>Tabla2[[#This Row],[Total]]/$K$33</f>
        <v>1.9607843137254902E-2</v>
      </c>
    </row>
    <row r="21" spans="1:13" x14ac:dyDescent="0.25">
      <c r="A21" t="s">
        <v>73</v>
      </c>
      <c r="B21">
        <v>1</v>
      </c>
      <c r="C21">
        <v>13</v>
      </c>
      <c r="D21">
        <v>14</v>
      </c>
      <c r="E21" s="26">
        <f t="shared" si="0"/>
        <v>0.9285714285714286</v>
      </c>
      <c r="F21" s="26">
        <f>Tabla1[[#This Row],[Total]]/$D$43</f>
        <v>0.1076923076923077</v>
      </c>
      <c r="H21" t="s">
        <v>16</v>
      </c>
      <c r="I21">
        <v>1</v>
      </c>
      <c r="J21">
        <v>3</v>
      </c>
      <c r="K21">
        <v>4</v>
      </c>
      <c r="L21" s="26">
        <f t="shared" si="1"/>
        <v>0.75</v>
      </c>
      <c r="M21" s="26">
        <f>Tabla2[[#This Row],[Total]]/$K$33</f>
        <v>7.8431372549019607E-2</v>
      </c>
    </row>
    <row r="22" spans="1:13" x14ac:dyDescent="0.25">
      <c r="A22" t="s">
        <v>74</v>
      </c>
      <c r="B22">
        <v>1</v>
      </c>
      <c r="C22">
        <v>1</v>
      </c>
      <c r="D22">
        <v>2</v>
      </c>
      <c r="E22" s="26">
        <f t="shared" si="0"/>
        <v>0.5</v>
      </c>
      <c r="F22" s="26">
        <f>Tabla1[[#This Row],[Total]]/$D$43</f>
        <v>1.5384615384615385E-2</v>
      </c>
      <c r="H22" t="s">
        <v>18</v>
      </c>
      <c r="J22">
        <v>2</v>
      </c>
      <c r="K22">
        <v>2</v>
      </c>
      <c r="L22" s="26">
        <f t="shared" si="1"/>
        <v>1</v>
      </c>
      <c r="M22" s="26">
        <f>Tabla2[[#This Row],[Total]]/$K$33</f>
        <v>3.9215686274509803E-2</v>
      </c>
    </row>
    <row r="23" spans="1:13" x14ac:dyDescent="0.25">
      <c r="A23" t="s">
        <v>75</v>
      </c>
      <c r="C23">
        <v>5</v>
      </c>
      <c r="D23">
        <v>5</v>
      </c>
      <c r="E23" s="26">
        <f t="shared" si="0"/>
        <v>1</v>
      </c>
      <c r="F23" s="26">
        <f>Tabla1[[#This Row],[Total]]/$D$43</f>
        <v>3.8461538461538464E-2</v>
      </c>
      <c r="H23" t="s">
        <v>96</v>
      </c>
      <c r="J23">
        <v>1</v>
      </c>
      <c r="K23">
        <v>1</v>
      </c>
      <c r="L23" s="26">
        <f t="shared" si="1"/>
        <v>1</v>
      </c>
      <c r="M23" s="26">
        <f>Tabla2[[#This Row],[Total]]/$K$33</f>
        <v>1.9607843137254902E-2</v>
      </c>
    </row>
    <row r="24" spans="1:13" x14ac:dyDescent="0.25">
      <c r="A24" t="s">
        <v>76</v>
      </c>
      <c r="B24">
        <v>5</v>
      </c>
      <c r="C24">
        <v>2</v>
      </c>
      <c r="D24">
        <v>7</v>
      </c>
      <c r="E24" s="26">
        <f t="shared" si="0"/>
        <v>0.2857142857142857</v>
      </c>
      <c r="F24" s="26">
        <f>Tabla1[[#This Row],[Total]]/$D$43</f>
        <v>5.3846153846153849E-2</v>
      </c>
      <c r="H24" t="s">
        <v>20</v>
      </c>
      <c r="J24">
        <v>5</v>
      </c>
      <c r="K24">
        <v>5</v>
      </c>
      <c r="L24" s="26">
        <f t="shared" si="1"/>
        <v>1</v>
      </c>
      <c r="M24" s="26">
        <f>Tabla2[[#This Row],[Total]]/$K$33</f>
        <v>9.8039215686274508E-2</v>
      </c>
    </row>
    <row r="25" spans="1:13" x14ac:dyDescent="0.25">
      <c r="A25" t="s">
        <v>77</v>
      </c>
      <c r="B25">
        <v>4</v>
      </c>
      <c r="C25">
        <v>10</v>
      </c>
      <c r="D25">
        <v>14</v>
      </c>
      <c r="E25" s="26">
        <f t="shared" si="0"/>
        <v>0.7142857142857143</v>
      </c>
      <c r="F25" s="26">
        <f>Tabla1[[#This Row],[Total]]/$D$43</f>
        <v>0.1076923076923077</v>
      </c>
      <c r="H25" t="s">
        <v>22</v>
      </c>
      <c r="I25">
        <v>1</v>
      </c>
      <c r="K25">
        <v>1</v>
      </c>
      <c r="L25" s="26">
        <f t="shared" si="1"/>
        <v>0</v>
      </c>
      <c r="M25" s="26">
        <f>Tabla2[[#This Row],[Total]]/$K$33</f>
        <v>1.9607843137254902E-2</v>
      </c>
    </row>
    <row r="26" spans="1:13" x14ac:dyDescent="0.25">
      <c r="A26" t="s">
        <v>78</v>
      </c>
      <c r="C26">
        <v>1</v>
      </c>
      <c r="D26">
        <v>1</v>
      </c>
      <c r="E26" s="26">
        <f t="shared" si="0"/>
        <v>1</v>
      </c>
      <c r="F26" s="26">
        <f>Tabla1[[#This Row],[Total]]/$D$43</f>
        <v>7.6923076923076927E-3</v>
      </c>
      <c r="H26" t="s">
        <v>23</v>
      </c>
      <c r="J26">
        <v>1</v>
      </c>
      <c r="K26">
        <v>1</v>
      </c>
      <c r="L26" s="26">
        <f t="shared" si="1"/>
        <v>1</v>
      </c>
      <c r="M26" s="26">
        <f>Tabla2[[#This Row],[Total]]/$K$33</f>
        <v>1.9607843137254902E-2</v>
      </c>
    </row>
    <row r="27" spans="1:13" x14ac:dyDescent="0.25">
      <c r="A27" t="s">
        <v>79</v>
      </c>
      <c r="B27">
        <v>1</v>
      </c>
      <c r="D27">
        <v>1</v>
      </c>
      <c r="E27" s="26">
        <f t="shared" si="0"/>
        <v>0</v>
      </c>
      <c r="F27" s="26">
        <f>Tabla1[[#This Row],[Total]]/$D$43</f>
        <v>7.6923076923076927E-3</v>
      </c>
      <c r="H27" t="s">
        <v>19</v>
      </c>
      <c r="J27">
        <v>2</v>
      </c>
      <c r="K27">
        <v>2</v>
      </c>
      <c r="L27" s="26">
        <f t="shared" si="1"/>
        <v>1</v>
      </c>
      <c r="M27" s="26">
        <f>Tabla2[[#This Row],[Total]]/$K$33</f>
        <v>3.9215686274509803E-2</v>
      </c>
    </row>
    <row r="28" spans="1:13" x14ac:dyDescent="0.25">
      <c r="A28" t="s">
        <v>80</v>
      </c>
      <c r="B28">
        <v>2</v>
      </c>
      <c r="C28">
        <v>4</v>
      </c>
      <c r="D28">
        <v>6</v>
      </c>
      <c r="E28" s="26">
        <f t="shared" si="0"/>
        <v>0.66666666666666663</v>
      </c>
      <c r="F28" s="26">
        <f>Tabla1[[#This Row],[Total]]/$D$43</f>
        <v>4.6153846153846156E-2</v>
      </c>
      <c r="H28" t="s">
        <v>24</v>
      </c>
      <c r="I28">
        <v>1</v>
      </c>
      <c r="K28">
        <v>1</v>
      </c>
      <c r="L28" s="26">
        <f t="shared" si="1"/>
        <v>0</v>
      </c>
      <c r="M28" s="26">
        <f>Tabla2[[#This Row],[Total]]/$K$33</f>
        <v>1.9607843137254902E-2</v>
      </c>
    </row>
    <row r="29" spans="1:13" x14ac:dyDescent="0.25">
      <c r="A29" t="s">
        <v>81</v>
      </c>
      <c r="C29">
        <v>1</v>
      </c>
      <c r="D29">
        <v>1</v>
      </c>
      <c r="E29" s="26">
        <f t="shared" si="0"/>
        <v>1</v>
      </c>
      <c r="F29" s="26">
        <f>Tabla1[[#This Row],[Total]]/$D$43</f>
        <v>7.6923076923076927E-3</v>
      </c>
      <c r="H29" t="s">
        <v>97</v>
      </c>
      <c r="J29">
        <v>1</v>
      </c>
      <c r="K29">
        <v>1</v>
      </c>
      <c r="L29" s="26">
        <f t="shared" si="1"/>
        <v>1</v>
      </c>
      <c r="M29" s="26">
        <f>Tabla2[[#This Row],[Total]]/$K$33</f>
        <v>1.9607843137254902E-2</v>
      </c>
    </row>
    <row r="30" spans="1:13" x14ac:dyDescent="0.25">
      <c r="A30" t="s">
        <v>82</v>
      </c>
      <c r="B30">
        <v>1</v>
      </c>
      <c r="D30">
        <v>1</v>
      </c>
      <c r="E30" s="26">
        <f t="shared" si="0"/>
        <v>0</v>
      </c>
      <c r="F30" s="26">
        <f>Tabla1[[#This Row],[Total]]/$D$43</f>
        <v>7.6923076923076927E-3</v>
      </c>
      <c r="H30" t="s">
        <v>21</v>
      </c>
      <c r="I30">
        <v>2</v>
      </c>
      <c r="J30">
        <v>1</v>
      </c>
      <c r="K30">
        <v>3</v>
      </c>
      <c r="L30" s="26">
        <f t="shared" si="1"/>
        <v>0.33333333333333331</v>
      </c>
      <c r="M30" s="26">
        <f>Tabla2[[#This Row],[Total]]/$K$33</f>
        <v>5.8823529411764705E-2</v>
      </c>
    </row>
    <row r="31" spans="1:13" x14ac:dyDescent="0.25">
      <c r="A31" t="s">
        <v>83</v>
      </c>
      <c r="B31">
        <v>2</v>
      </c>
      <c r="D31">
        <v>2</v>
      </c>
      <c r="E31" s="26">
        <f t="shared" si="0"/>
        <v>0</v>
      </c>
      <c r="F31" s="26">
        <f>Tabla1[[#This Row],[Total]]/$D$43</f>
        <v>1.5384615384615385E-2</v>
      </c>
      <c r="H31" t="s">
        <v>98</v>
      </c>
      <c r="I31">
        <v>1</v>
      </c>
      <c r="J31">
        <v>1</v>
      </c>
      <c r="K31">
        <v>2</v>
      </c>
      <c r="L31" s="26">
        <f t="shared" si="1"/>
        <v>0.5</v>
      </c>
      <c r="M31" s="26">
        <f>Tabla2[[#This Row],[Total]]/$K$33</f>
        <v>3.9215686274509803E-2</v>
      </c>
    </row>
    <row r="32" spans="1:13" x14ac:dyDescent="0.25">
      <c r="A32" t="s">
        <v>84</v>
      </c>
      <c r="C32">
        <v>1</v>
      </c>
      <c r="D32">
        <v>1</v>
      </c>
      <c r="E32" s="26">
        <f t="shared" si="0"/>
        <v>1</v>
      </c>
      <c r="F32" s="26">
        <f>Tabla1[[#This Row],[Total]]/$D$43</f>
        <v>7.6923076923076927E-3</v>
      </c>
      <c r="H32" t="s">
        <v>25</v>
      </c>
      <c r="J32">
        <v>1</v>
      </c>
      <c r="K32">
        <v>1</v>
      </c>
      <c r="L32" s="26">
        <f t="shared" si="1"/>
        <v>1</v>
      </c>
      <c r="M32" s="26">
        <f>Tabla2[[#This Row],[Total]]/$K$33</f>
        <v>1.9607843137254902E-2</v>
      </c>
    </row>
    <row r="33" spans="1:13" x14ac:dyDescent="0.25">
      <c r="A33" t="s">
        <v>85</v>
      </c>
      <c r="B33">
        <v>1</v>
      </c>
      <c r="C33">
        <v>1</v>
      </c>
      <c r="D33">
        <v>2</v>
      </c>
      <c r="E33" s="26">
        <f t="shared" si="0"/>
        <v>0.5</v>
      </c>
      <c r="F33" s="26">
        <f>Tabla1[[#This Row],[Total]]/$D$43</f>
        <v>1.5384615384615385E-2</v>
      </c>
      <c r="H33" s="27" t="s">
        <v>5</v>
      </c>
      <c r="I33" s="27">
        <v>13</v>
      </c>
      <c r="J33" s="27">
        <v>38</v>
      </c>
      <c r="K33" s="27">
        <v>51</v>
      </c>
      <c r="L33" s="28">
        <f t="shared" si="1"/>
        <v>0.74509803921568629</v>
      </c>
      <c r="M33" s="28">
        <f>Tabla2[[#This Row],[Total]]/$K$33</f>
        <v>1</v>
      </c>
    </row>
    <row r="34" spans="1:13" x14ac:dyDescent="0.25">
      <c r="A34" t="s">
        <v>86</v>
      </c>
      <c r="B34">
        <v>1</v>
      </c>
      <c r="C34">
        <v>2</v>
      </c>
      <c r="D34">
        <v>3</v>
      </c>
      <c r="E34" s="26">
        <f t="shared" si="0"/>
        <v>0.66666666666666663</v>
      </c>
      <c r="F34" s="26">
        <f>Tabla1[[#This Row],[Total]]/$D$43</f>
        <v>2.3076923076923078E-2</v>
      </c>
    </row>
    <row r="35" spans="1:13" x14ac:dyDescent="0.25">
      <c r="A35" t="s">
        <v>87</v>
      </c>
      <c r="B35">
        <v>1</v>
      </c>
      <c r="C35">
        <v>2</v>
      </c>
      <c r="D35">
        <v>3</v>
      </c>
      <c r="E35" s="26">
        <f t="shared" si="0"/>
        <v>0.66666666666666663</v>
      </c>
      <c r="F35" s="26">
        <f>Tabla1[[#This Row],[Total]]/$D$43</f>
        <v>2.3076923076923078E-2</v>
      </c>
    </row>
    <row r="36" spans="1:13" x14ac:dyDescent="0.25">
      <c r="A36" t="s">
        <v>88</v>
      </c>
      <c r="C36">
        <v>4</v>
      </c>
      <c r="D36">
        <v>4</v>
      </c>
      <c r="E36" s="26">
        <f t="shared" si="0"/>
        <v>1</v>
      </c>
      <c r="F36" s="26">
        <f>Tabla1[[#This Row],[Total]]/$D$43</f>
        <v>3.0769230769230771E-2</v>
      </c>
    </row>
    <row r="37" spans="1:13" x14ac:dyDescent="0.25">
      <c r="A37" t="s">
        <v>89</v>
      </c>
      <c r="B37">
        <v>2</v>
      </c>
      <c r="D37">
        <v>2</v>
      </c>
      <c r="E37" s="26">
        <f t="shared" si="0"/>
        <v>0</v>
      </c>
      <c r="F37" s="26">
        <f>Tabla1[[#This Row],[Total]]/$D$43</f>
        <v>1.5384615384615385E-2</v>
      </c>
    </row>
    <row r="38" spans="1:13" x14ac:dyDescent="0.25">
      <c r="A38" t="s">
        <v>90</v>
      </c>
      <c r="B38">
        <v>2</v>
      </c>
      <c r="D38">
        <v>2</v>
      </c>
      <c r="E38" s="26">
        <f t="shared" si="0"/>
        <v>0</v>
      </c>
      <c r="F38" s="26">
        <f>Tabla1[[#This Row],[Total]]/$D$43</f>
        <v>1.5384615384615385E-2</v>
      </c>
    </row>
    <row r="39" spans="1:13" x14ac:dyDescent="0.25">
      <c r="A39" t="s">
        <v>91</v>
      </c>
      <c r="B39">
        <v>3</v>
      </c>
      <c r="C39">
        <v>3</v>
      </c>
      <c r="D39">
        <v>6</v>
      </c>
      <c r="E39" s="26">
        <f t="shared" si="0"/>
        <v>0.5</v>
      </c>
      <c r="F39" s="26">
        <f>Tabla1[[#This Row],[Total]]/$D$43</f>
        <v>4.6153846153846156E-2</v>
      </c>
    </row>
    <row r="40" spans="1:13" x14ac:dyDescent="0.25">
      <c r="A40" t="s">
        <v>92</v>
      </c>
      <c r="B40">
        <v>1</v>
      </c>
      <c r="C40">
        <v>1</v>
      </c>
      <c r="D40">
        <v>2</v>
      </c>
      <c r="E40" s="26">
        <f t="shared" si="0"/>
        <v>0.5</v>
      </c>
      <c r="F40" s="26">
        <f>Tabla1[[#This Row],[Total]]/$D$43</f>
        <v>1.5384615384615385E-2</v>
      </c>
    </row>
    <row r="41" spans="1:13" x14ac:dyDescent="0.25">
      <c r="A41" t="s">
        <v>93</v>
      </c>
      <c r="C41">
        <v>1</v>
      </c>
      <c r="D41">
        <v>1</v>
      </c>
      <c r="E41" s="26">
        <f t="shared" si="0"/>
        <v>1</v>
      </c>
      <c r="F41" s="26">
        <f>Tabla1[[#This Row],[Total]]/$D$43</f>
        <v>7.6923076923076927E-3</v>
      </c>
    </row>
    <row r="42" spans="1:13" x14ac:dyDescent="0.25">
      <c r="A42" t="s">
        <v>94</v>
      </c>
      <c r="B42">
        <v>1</v>
      </c>
      <c r="C42">
        <v>4</v>
      </c>
      <c r="D42">
        <v>5</v>
      </c>
      <c r="E42" s="26">
        <f t="shared" si="0"/>
        <v>0.8</v>
      </c>
      <c r="F42" s="26">
        <f>Tabla1[[#This Row],[Total]]/$D$43</f>
        <v>3.8461538461538464E-2</v>
      </c>
    </row>
    <row r="43" spans="1:13" x14ac:dyDescent="0.25">
      <c r="A43" s="27" t="s">
        <v>5</v>
      </c>
      <c r="B43" s="27">
        <v>48</v>
      </c>
      <c r="C43" s="27">
        <v>82</v>
      </c>
      <c r="D43" s="27">
        <v>130</v>
      </c>
      <c r="E43" s="28">
        <f t="shared" si="0"/>
        <v>0.63076923076923075</v>
      </c>
      <c r="F43" s="28">
        <f>Tabla1[[#This Row],[Total]]/$D$43</f>
        <v>1</v>
      </c>
    </row>
  </sheetData>
  <mergeCells count="3">
    <mergeCell ref="J1:M1"/>
    <mergeCell ref="A7:F7"/>
    <mergeCell ref="H7:M7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445B-821E-4293-B2AF-DB8B15E58F1E}">
  <dimension ref="A1:M64"/>
  <sheetViews>
    <sheetView workbookViewId="0">
      <selection activeCell="N11" sqref="N11"/>
    </sheetView>
  </sheetViews>
  <sheetFormatPr baseColWidth="10" defaultRowHeight="15" x14ac:dyDescent="0.25"/>
  <cols>
    <col min="1" max="1" width="25.42578125" customWidth="1"/>
    <col min="4" max="4" width="13.140625" customWidth="1"/>
    <col min="8" max="8" width="31" customWidth="1"/>
  </cols>
  <sheetData>
    <row r="1" spans="1:13" ht="47.25" customHeight="1" thickBot="1" x14ac:dyDescent="0.3">
      <c r="A1" s="1"/>
      <c r="B1" s="3"/>
      <c r="C1" s="3"/>
      <c r="D1" s="3"/>
      <c r="E1" s="3"/>
      <c r="F1" s="3"/>
      <c r="G1" s="3"/>
      <c r="H1" s="3"/>
      <c r="I1" s="34" t="s">
        <v>0</v>
      </c>
      <c r="J1" s="34"/>
      <c r="K1" s="34"/>
      <c r="L1" s="34"/>
    </row>
    <row r="2" spans="1:13" ht="18.75" x14ac:dyDescent="0.25">
      <c r="A2" s="4" t="s">
        <v>60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</row>
    <row r="3" spans="1:13" ht="18.75" x14ac:dyDescent="0.2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7"/>
      <c r="M3" s="8"/>
    </row>
    <row r="4" spans="1:13" x14ac:dyDescent="0.25">
      <c r="A4" s="11" t="s">
        <v>212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7"/>
      <c r="M4" s="8"/>
    </row>
    <row r="6" spans="1:13" x14ac:dyDescent="0.25">
      <c r="A6" s="23" t="s">
        <v>257</v>
      </c>
    </row>
    <row r="8" spans="1:13" ht="15.75" x14ac:dyDescent="0.25">
      <c r="A8" s="35" t="s">
        <v>26</v>
      </c>
      <c r="B8" s="35"/>
      <c r="C8" s="35"/>
      <c r="D8" s="35"/>
      <c r="E8" s="35"/>
      <c r="H8" s="35" t="s">
        <v>255</v>
      </c>
      <c r="I8" s="35"/>
      <c r="J8" s="35"/>
      <c r="K8" s="35"/>
      <c r="L8" s="30"/>
    </row>
    <row r="10" spans="1:13" x14ac:dyDescent="0.25">
      <c r="A10" t="s">
        <v>27</v>
      </c>
      <c r="B10" s="29" t="s">
        <v>3</v>
      </c>
      <c r="C10" s="29" t="s">
        <v>4</v>
      </c>
      <c r="D10" s="29" t="s">
        <v>105</v>
      </c>
      <c r="E10" s="29" t="s">
        <v>5</v>
      </c>
      <c r="H10" t="s">
        <v>27</v>
      </c>
      <c r="I10" s="29" t="s">
        <v>3</v>
      </c>
      <c r="J10" s="29" t="s">
        <v>4</v>
      </c>
      <c r="K10" s="29" t="s">
        <v>5</v>
      </c>
    </row>
    <row r="11" spans="1:13" x14ac:dyDescent="0.25">
      <c r="A11" t="s">
        <v>28</v>
      </c>
      <c r="B11">
        <v>12</v>
      </c>
      <c r="C11">
        <v>9</v>
      </c>
      <c r="E11">
        <f>SUM(B11:D11)</f>
        <v>21</v>
      </c>
      <c r="H11" t="s">
        <v>213</v>
      </c>
      <c r="I11">
        <v>14</v>
      </c>
      <c r="J11">
        <v>49</v>
      </c>
      <c r="K11">
        <f>SUM(I11:J11)</f>
        <v>63</v>
      </c>
    </row>
    <row r="12" spans="1:13" x14ac:dyDescent="0.25">
      <c r="A12" t="s">
        <v>100</v>
      </c>
      <c r="B12">
        <v>187</v>
      </c>
      <c r="C12">
        <v>280</v>
      </c>
      <c r="D12">
        <v>1</v>
      </c>
      <c r="E12">
        <f t="shared" ref="E12:E18" si="0">SUM(B12:D12)</f>
        <v>468</v>
      </c>
      <c r="H12" t="s">
        <v>214</v>
      </c>
      <c r="I12">
        <v>2</v>
      </c>
      <c r="J12">
        <v>2</v>
      </c>
      <c r="K12">
        <f t="shared" ref="K12:K17" si="1">SUM(I12:J12)</f>
        <v>4</v>
      </c>
    </row>
    <row r="13" spans="1:13" x14ac:dyDescent="0.25">
      <c r="A13" t="s">
        <v>101</v>
      </c>
      <c r="B13">
        <v>8</v>
      </c>
      <c r="C13">
        <v>3</v>
      </c>
      <c r="E13">
        <f t="shared" si="0"/>
        <v>11</v>
      </c>
      <c r="H13" t="s">
        <v>29</v>
      </c>
      <c r="I13">
        <v>1</v>
      </c>
      <c r="J13">
        <v>12</v>
      </c>
      <c r="K13">
        <f t="shared" si="1"/>
        <v>13</v>
      </c>
    </row>
    <row r="14" spans="1:13" x14ac:dyDescent="0.25">
      <c r="A14" t="s">
        <v>102</v>
      </c>
      <c r="B14">
        <v>21</v>
      </c>
      <c r="C14">
        <v>29</v>
      </c>
      <c r="E14">
        <f t="shared" si="0"/>
        <v>50</v>
      </c>
      <c r="H14" t="s">
        <v>215</v>
      </c>
      <c r="I14">
        <v>6</v>
      </c>
      <c r="J14">
        <v>5</v>
      </c>
      <c r="K14">
        <f t="shared" si="1"/>
        <v>11</v>
      </c>
    </row>
    <row r="15" spans="1:13" x14ac:dyDescent="0.25">
      <c r="A15" t="s">
        <v>103</v>
      </c>
      <c r="B15">
        <v>1</v>
      </c>
      <c r="C15">
        <v>1</v>
      </c>
      <c r="E15">
        <f t="shared" si="0"/>
        <v>2</v>
      </c>
      <c r="H15" t="s">
        <v>101</v>
      </c>
      <c r="I15">
        <v>14</v>
      </c>
      <c r="J15">
        <v>26</v>
      </c>
      <c r="K15">
        <f t="shared" si="1"/>
        <v>40</v>
      </c>
    </row>
    <row r="16" spans="1:13" x14ac:dyDescent="0.25">
      <c r="A16" t="s">
        <v>29</v>
      </c>
      <c r="B16">
        <v>7</v>
      </c>
      <c r="C16">
        <v>10</v>
      </c>
      <c r="E16">
        <f t="shared" si="0"/>
        <v>17</v>
      </c>
      <c r="H16" t="s">
        <v>216</v>
      </c>
      <c r="I16">
        <v>143</v>
      </c>
      <c r="J16">
        <v>230</v>
      </c>
      <c r="K16">
        <f t="shared" si="1"/>
        <v>373</v>
      </c>
    </row>
    <row r="17" spans="1:11" x14ac:dyDescent="0.25">
      <c r="A17" t="s">
        <v>104</v>
      </c>
      <c r="C17">
        <v>2</v>
      </c>
      <c r="E17">
        <f t="shared" si="0"/>
        <v>2</v>
      </c>
      <c r="H17" t="s">
        <v>102</v>
      </c>
      <c r="I17">
        <v>8</v>
      </c>
      <c r="J17">
        <v>11</v>
      </c>
      <c r="K17">
        <f t="shared" si="1"/>
        <v>19</v>
      </c>
    </row>
    <row r="18" spans="1:11" x14ac:dyDescent="0.25">
      <c r="A18" s="27" t="s">
        <v>5</v>
      </c>
      <c r="B18" s="27">
        <f>SUM(B11:B17)</f>
        <v>236</v>
      </c>
      <c r="C18" s="27">
        <f>SUM(C11:C17)</f>
        <v>334</v>
      </c>
      <c r="D18" s="27">
        <f>SUM(D11:D17)</f>
        <v>1</v>
      </c>
      <c r="E18" s="27">
        <f t="shared" si="0"/>
        <v>571</v>
      </c>
      <c r="H18" s="27" t="s">
        <v>5</v>
      </c>
      <c r="I18" s="27">
        <f>SUM(I11:I17)</f>
        <v>188</v>
      </c>
      <c r="J18" s="27">
        <f t="shared" ref="J18:K18" si="2">SUM(J11:J17)</f>
        <v>335</v>
      </c>
      <c r="K18" s="27">
        <f t="shared" si="2"/>
        <v>523</v>
      </c>
    </row>
    <row r="21" spans="1:11" x14ac:dyDescent="0.25">
      <c r="A21" t="s">
        <v>117</v>
      </c>
      <c r="B21" t="s">
        <v>3</v>
      </c>
      <c r="C21" t="s">
        <v>4</v>
      </c>
      <c r="D21" t="s">
        <v>105</v>
      </c>
      <c r="E21" t="s">
        <v>5</v>
      </c>
      <c r="H21" t="s">
        <v>225</v>
      </c>
      <c r="I21" t="s">
        <v>3</v>
      </c>
      <c r="J21" t="s">
        <v>226</v>
      </c>
      <c r="K21" t="s">
        <v>5</v>
      </c>
    </row>
    <row r="22" spans="1:11" x14ac:dyDescent="0.25">
      <c r="A22" t="s">
        <v>106</v>
      </c>
      <c r="C22">
        <v>2</v>
      </c>
      <c r="E22">
        <f>SUM(B22:D22)</f>
        <v>2</v>
      </c>
      <c r="H22" t="s">
        <v>106</v>
      </c>
      <c r="I22">
        <v>1</v>
      </c>
      <c r="J22">
        <v>3</v>
      </c>
      <c r="K22">
        <f>SUM(I22:J22)</f>
        <v>4</v>
      </c>
    </row>
    <row r="23" spans="1:11" x14ac:dyDescent="0.25">
      <c r="A23" t="s">
        <v>30</v>
      </c>
      <c r="B23">
        <v>15</v>
      </c>
      <c r="C23">
        <v>19</v>
      </c>
      <c r="E23">
        <f t="shared" ref="E23:E62" si="3">SUM(B23:D23)</f>
        <v>34</v>
      </c>
      <c r="H23" t="s">
        <v>30</v>
      </c>
      <c r="I23">
        <v>36</v>
      </c>
      <c r="J23">
        <v>46</v>
      </c>
      <c r="K23">
        <f t="shared" ref="K23:K63" si="4">SUM(I23:J23)</f>
        <v>82</v>
      </c>
    </row>
    <row r="24" spans="1:11" x14ac:dyDescent="0.25">
      <c r="A24" t="s">
        <v>31</v>
      </c>
      <c r="B24">
        <v>4</v>
      </c>
      <c r="C24">
        <v>2</v>
      </c>
      <c r="E24">
        <f t="shared" si="3"/>
        <v>6</v>
      </c>
      <c r="H24" t="s">
        <v>217</v>
      </c>
      <c r="I24">
        <v>1</v>
      </c>
      <c r="J24">
        <v>4</v>
      </c>
      <c r="K24">
        <f t="shared" si="4"/>
        <v>5</v>
      </c>
    </row>
    <row r="25" spans="1:11" x14ac:dyDescent="0.25">
      <c r="A25" t="s">
        <v>32</v>
      </c>
      <c r="B25">
        <v>4</v>
      </c>
      <c r="C25">
        <v>8</v>
      </c>
      <c r="E25">
        <f t="shared" si="3"/>
        <v>12</v>
      </c>
      <c r="H25" t="s">
        <v>31</v>
      </c>
      <c r="I25">
        <v>1</v>
      </c>
      <c r="J25">
        <v>3</v>
      </c>
      <c r="K25">
        <f t="shared" si="4"/>
        <v>4</v>
      </c>
    </row>
    <row r="26" spans="1:11" x14ac:dyDescent="0.25">
      <c r="A26" t="s">
        <v>107</v>
      </c>
      <c r="B26">
        <v>4</v>
      </c>
      <c r="E26">
        <f t="shared" si="3"/>
        <v>4</v>
      </c>
      <c r="H26" t="s">
        <v>32</v>
      </c>
      <c r="I26">
        <v>7</v>
      </c>
      <c r="J26">
        <v>3</v>
      </c>
      <c r="K26">
        <f t="shared" si="4"/>
        <v>10</v>
      </c>
    </row>
    <row r="27" spans="1:11" x14ac:dyDescent="0.25">
      <c r="A27" t="s">
        <v>33</v>
      </c>
      <c r="C27">
        <v>1</v>
      </c>
      <c r="E27">
        <f t="shared" si="3"/>
        <v>1</v>
      </c>
      <c r="H27" t="s">
        <v>33</v>
      </c>
      <c r="I27">
        <v>2</v>
      </c>
      <c r="J27">
        <v>8</v>
      </c>
      <c r="K27">
        <f t="shared" si="4"/>
        <v>10</v>
      </c>
    </row>
    <row r="28" spans="1:11" x14ac:dyDescent="0.25">
      <c r="A28" t="s">
        <v>108</v>
      </c>
      <c r="B28">
        <v>5</v>
      </c>
      <c r="C28">
        <v>1</v>
      </c>
      <c r="E28">
        <f t="shared" si="3"/>
        <v>6</v>
      </c>
      <c r="H28" t="s">
        <v>108</v>
      </c>
      <c r="J28">
        <v>1</v>
      </c>
      <c r="K28">
        <f t="shared" si="4"/>
        <v>1</v>
      </c>
    </row>
    <row r="29" spans="1:11" x14ac:dyDescent="0.25">
      <c r="A29" t="s">
        <v>118</v>
      </c>
      <c r="C29">
        <v>1</v>
      </c>
      <c r="E29">
        <f t="shared" si="3"/>
        <v>1</v>
      </c>
      <c r="H29" t="s">
        <v>218</v>
      </c>
      <c r="J29">
        <v>3</v>
      </c>
      <c r="K29">
        <f t="shared" si="4"/>
        <v>3</v>
      </c>
    </row>
    <row r="30" spans="1:11" x14ac:dyDescent="0.25">
      <c r="A30" t="s">
        <v>109</v>
      </c>
      <c r="B30">
        <v>3</v>
      </c>
      <c r="C30">
        <v>3</v>
      </c>
      <c r="E30">
        <f t="shared" si="3"/>
        <v>6</v>
      </c>
      <c r="H30" t="s">
        <v>118</v>
      </c>
      <c r="I30">
        <v>1</v>
      </c>
      <c r="J30">
        <v>3</v>
      </c>
      <c r="K30">
        <f t="shared" si="4"/>
        <v>4</v>
      </c>
    </row>
    <row r="31" spans="1:11" x14ac:dyDescent="0.25">
      <c r="A31" t="s">
        <v>110</v>
      </c>
      <c r="C31">
        <v>2</v>
      </c>
      <c r="E31">
        <f t="shared" si="3"/>
        <v>2</v>
      </c>
      <c r="H31" t="s">
        <v>219</v>
      </c>
      <c r="J31">
        <v>2</v>
      </c>
      <c r="K31">
        <f t="shared" si="4"/>
        <v>2</v>
      </c>
    </row>
    <row r="32" spans="1:11" x14ac:dyDescent="0.25">
      <c r="A32" t="s">
        <v>35</v>
      </c>
      <c r="B32">
        <v>1</v>
      </c>
      <c r="E32">
        <f t="shared" si="3"/>
        <v>1</v>
      </c>
      <c r="H32" t="s">
        <v>109</v>
      </c>
      <c r="I32">
        <v>2</v>
      </c>
      <c r="J32">
        <v>4</v>
      </c>
      <c r="K32">
        <f t="shared" si="4"/>
        <v>6</v>
      </c>
    </row>
    <row r="33" spans="1:11" x14ac:dyDescent="0.25">
      <c r="A33" t="s">
        <v>111</v>
      </c>
      <c r="C33">
        <v>3</v>
      </c>
      <c r="E33">
        <f t="shared" si="3"/>
        <v>3</v>
      </c>
      <c r="H33" t="s">
        <v>35</v>
      </c>
      <c r="I33">
        <v>2</v>
      </c>
      <c r="J33">
        <v>6</v>
      </c>
      <c r="K33">
        <f t="shared" si="4"/>
        <v>8</v>
      </c>
    </row>
    <row r="34" spans="1:11" x14ac:dyDescent="0.25">
      <c r="A34" t="s">
        <v>34</v>
      </c>
      <c r="B34">
        <v>3</v>
      </c>
      <c r="C34">
        <v>5</v>
      </c>
      <c r="E34">
        <f t="shared" si="3"/>
        <v>8</v>
      </c>
      <c r="H34" t="s">
        <v>111</v>
      </c>
      <c r="J34">
        <v>6</v>
      </c>
      <c r="K34">
        <f t="shared" si="4"/>
        <v>6</v>
      </c>
    </row>
    <row r="35" spans="1:11" x14ac:dyDescent="0.25">
      <c r="A35" t="s">
        <v>36</v>
      </c>
      <c r="B35">
        <v>1</v>
      </c>
      <c r="E35">
        <f t="shared" si="3"/>
        <v>1</v>
      </c>
      <c r="H35" t="s">
        <v>34</v>
      </c>
      <c r="I35">
        <v>1</v>
      </c>
      <c r="K35">
        <f t="shared" si="4"/>
        <v>1</v>
      </c>
    </row>
    <row r="36" spans="1:11" x14ac:dyDescent="0.25">
      <c r="A36" t="s">
        <v>119</v>
      </c>
      <c r="B36">
        <v>1</v>
      </c>
      <c r="E36">
        <f t="shared" si="3"/>
        <v>1</v>
      </c>
      <c r="H36" t="s">
        <v>220</v>
      </c>
      <c r="I36">
        <v>1</v>
      </c>
      <c r="J36">
        <v>3</v>
      </c>
      <c r="K36">
        <f t="shared" si="4"/>
        <v>4</v>
      </c>
    </row>
    <row r="37" spans="1:11" x14ac:dyDescent="0.25">
      <c r="A37" t="s">
        <v>37</v>
      </c>
      <c r="B37">
        <v>4</v>
      </c>
      <c r="C37">
        <v>8</v>
      </c>
      <c r="E37">
        <f t="shared" si="3"/>
        <v>12</v>
      </c>
      <c r="H37" t="s">
        <v>37</v>
      </c>
      <c r="J37">
        <v>4</v>
      </c>
      <c r="K37">
        <f t="shared" si="4"/>
        <v>4</v>
      </c>
    </row>
    <row r="38" spans="1:11" x14ac:dyDescent="0.25">
      <c r="A38" t="s">
        <v>38</v>
      </c>
      <c r="C38">
        <v>4</v>
      </c>
      <c r="E38">
        <f t="shared" si="3"/>
        <v>4</v>
      </c>
      <c r="H38" t="s">
        <v>38</v>
      </c>
      <c r="J38">
        <v>2</v>
      </c>
      <c r="K38">
        <f t="shared" si="4"/>
        <v>2</v>
      </c>
    </row>
    <row r="39" spans="1:11" x14ac:dyDescent="0.25">
      <c r="A39" t="s">
        <v>112</v>
      </c>
      <c r="B39">
        <v>13</v>
      </c>
      <c r="C39">
        <v>10</v>
      </c>
      <c r="E39">
        <f t="shared" si="3"/>
        <v>23</v>
      </c>
      <c r="H39" t="s">
        <v>112</v>
      </c>
      <c r="I39">
        <v>1</v>
      </c>
      <c r="J39">
        <v>11</v>
      </c>
      <c r="K39">
        <f t="shared" si="4"/>
        <v>12</v>
      </c>
    </row>
    <row r="40" spans="1:11" x14ac:dyDescent="0.25">
      <c r="A40" t="s">
        <v>39</v>
      </c>
      <c r="B40">
        <v>1</v>
      </c>
      <c r="C40">
        <v>2</v>
      </c>
      <c r="E40">
        <f t="shared" si="3"/>
        <v>3</v>
      </c>
      <c r="H40" t="s">
        <v>119</v>
      </c>
      <c r="I40">
        <v>7</v>
      </c>
      <c r="J40">
        <v>1</v>
      </c>
      <c r="K40">
        <f t="shared" si="4"/>
        <v>8</v>
      </c>
    </row>
    <row r="41" spans="1:11" x14ac:dyDescent="0.25">
      <c r="A41" t="s">
        <v>40</v>
      </c>
      <c r="B41">
        <v>15</v>
      </c>
      <c r="C41">
        <v>20</v>
      </c>
      <c r="E41">
        <f t="shared" si="3"/>
        <v>35</v>
      </c>
      <c r="H41" t="s">
        <v>39</v>
      </c>
      <c r="I41">
        <v>1</v>
      </c>
      <c r="J41">
        <v>1</v>
      </c>
      <c r="K41">
        <f t="shared" si="4"/>
        <v>2</v>
      </c>
    </row>
    <row r="42" spans="1:11" x14ac:dyDescent="0.25">
      <c r="A42" t="s">
        <v>42</v>
      </c>
      <c r="B42">
        <v>1</v>
      </c>
      <c r="C42">
        <v>10</v>
      </c>
      <c r="E42">
        <f t="shared" si="3"/>
        <v>11</v>
      </c>
      <c r="H42" t="s">
        <v>40</v>
      </c>
      <c r="I42">
        <v>39</v>
      </c>
      <c r="J42">
        <v>52</v>
      </c>
      <c r="K42">
        <f t="shared" si="4"/>
        <v>91</v>
      </c>
    </row>
    <row r="43" spans="1:11" x14ac:dyDescent="0.25">
      <c r="A43" t="s">
        <v>113</v>
      </c>
      <c r="C43">
        <v>1</v>
      </c>
      <c r="E43">
        <f t="shared" si="3"/>
        <v>1</v>
      </c>
      <c r="H43" t="s">
        <v>42</v>
      </c>
      <c r="I43">
        <v>2</v>
      </c>
      <c r="J43">
        <v>4</v>
      </c>
      <c r="K43">
        <f t="shared" si="4"/>
        <v>6</v>
      </c>
    </row>
    <row r="44" spans="1:11" x14ac:dyDescent="0.25">
      <c r="A44" t="s">
        <v>41</v>
      </c>
      <c r="B44">
        <v>3</v>
      </c>
      <c r="C44">
        <v>4</v>
      </c>
      <c r="E44">
        <f t="shared" si="3"/>
        <v>7</v>
      </c>
      <c r="H44" t="s">
        <v>41</v>
      </c>
      <c r="J44">
        <v>2</v>
      </c>
      <c r="K44">
        <f t="shared" si="4"/>
        <v>2</v>
      </c>
    </row>
    <row r="45" spans="1:11" x14ac:dyDescent="0.25">
      <c r="A45" t="s">
        <v>44</v>
      </c>
      <c r="B45">
        <v>4</v>
      </c>
      <c r="C45">
        <v>7</v>
      </c>
      <c r="E45">
        <f t="shared" si="3"/>
        <v>11</v>
      </c>
      <c r="H45" t="s">
        <v>221</v>
      </c>
      <c r="I45">
        <v>1</v>
      </c>
      <c r="J45">
        <v>1</v>
      </c>
      <c r="K45">
        <f t="shared" si="4"/>
        <v>2</v>
      </c>
    </row>
    <row r="46" spans="1:11" x14ac:dyDescent="0.25">
      <c r="A46" t="s">
        <v>43</v>
      </c>
      <c r="B46">
        <v>46</v>
      </c>
      <c r="C46">
        <v>83</v>
      </c>
      <c r="E46">
        <f t="shared" si="3"/>
        <v>129</v>
      </c>
      <c r="H46" t="s">
        <v>44</v>
      </c>
      <c r="I46">
        <v>2</v>
      </c>
      <c r="J46">
        <v>4</v>
      </c>
      <c r="K46">
        <f t="shared" si="4"/>
        <v>6</v>
      </c>
    </row>
    <row r="47" spans="1:11" x14ac:dyDescent="0.25">
      <c r="A47" t="s">
        <v>114</v>
      </c>
      <c r="B47">
        <v>1</v>
      </c>
      <c r="C47">
        <v>1</v>
      </c>
      <c r="E47">
        <f t="shared" si="3"/>
        <v>2</v>
      </c>
      <c r="H47" t="s">
        <v>43</v>
      </c>
      <c r="I47">
        <v>29</v>
      </c>
      <c r="J47">
        <v>57</v>
      </c>
      <c r="K47">
        <f t="shared" si="4"/>
        <v>86</v>
      </c>
    </row>
    <row r="48" spans="1:11" x14ac:dyDescent="0.25">
      <c r="A48" t="s">
        <v>45</v>
      </c>
      <c r="B48">
        <v>6</v>
      </c>
      <c r="C48">
        <v>3</v>
      </c>
      <c r="E48">
        <f t="shared" si="3"/>
        <v>9</v>
      </c>
      <c r="H48" t="s">
        <v>45</v>
      </c>
      <c r="J48">
        <v>1</v>
      </c>
      <c r="K48">
        <f t="shared" si="4"/>
        <v>1</v>
      </c>
    </row>
    <row r="49" spans="1:11" x14ac:dyDescent="0.25">
      <c r="A49" t="s">
        <v>115</v>
      </c>
      <c r="C49">
        <v>1</v>
      </c>
      <c r="E49">
        <f t="shared" si="3"/>
        <v>1</v>
      </c>
      <c r="H49" t="s">
        <v>46</v>
      </c>
      <c r="I49">
        <v>6</v>
      </c>
      <c r="J49">
        <v>17</v>
      </c>
      <c r="K49">
        <f t="shared" si="4"/>
        <v>23</v>
      </c>
    </row>
    <row r="50" spans="1:11" x14ac:dyDescent="0.25">
      <c r="A50" t="s">
        <v>46</v>
      </c>
      <c r="B50">
        <v>1</v>
      </c>
      <c r="C50">
        <v>2</v>
      </c>
      <c r="E50">
        <f t="shared" si="3"/>
        <v>3</v>
      </c>
      <c r="H50" t="s">
        <v>120</v>
      </c>
      <c r="J50">
        <v>1</v>
      </c>
      <c r="K50">
        <f t="shared" si="4"/>
        <v>1</v>
      </c>
    </row>
    <row r="51" spans="1:11" x14ac:dyDescent="0.25">
      <c r="A51" t="s">
        <v>48</v>
      </c>
      <c r="B51">
        <v>4</v>
      </c>
      <c r="C51">
        <v>2</v>
      </c>
      <c r="E51">
        <f t="shared" si="3"/>
        <v>6</v>
      </c>
      <c r="H51" t="s">
        <v>50</v>
      </c>
      <c r="J51">
        <v>2</v>
      </c>
      <c r="K51">
        <f t="shared" si="4"/>
        <v>2</v>
      </c>
    </row>
    <row r="52" spans="1:11" x14ac:dyDescent="0.25">
      <c r="A52" t="s">
        <v>120</v>
      </c>
      <c r="B52">
        <v>1</v>
      </c>
      <c r="E52">
        <f>SUM(B52:D52)</f>
        <v>1</v>
      </c>
      <c r="H52" t="s">
        <v>222</v>
      </c>
      <c r="J52">
        <v>2</v>
      </c>
      <c r="K52">
        <f t="shared" si="4"/>
        <v>2</v>
      </c>
    </row>
    <row r="53" spans="1:11" x14ac:dyDescent="0.25">
      <c r="A53" t="s">
        <v>50</v>
      </c>
      <c r="C53">
        <v>6</v>
      </c>
      <c r="E53">
        <f t="shared" si="3"/>
        <v>6</v>
      </c>
      <c r="H53" t="s">
        <v>47</v>
      </c>
      <c r="I53">
        <v>4</v>
      </c>
      <c r="J53">
        <v>25</v>
      </c>
      <c r="K53">
        <f t="shared" si="4"/>
        <v>29</v>
      </c>
    </row>
    <row r="54" spans="1:11" x14ac:dyDescent="0.25">
      <c r="A54" t="s">
        <v>47</v>
      </c>
      <c r="B54">
        <v>38</v>
      </c>
      <c r="C54">
        <v>30</v>
      </c>
      <c r="E54">
        <f t="shared" si="3"/>
        <v>68</v>
      </c>
      <c r="H54" t="s">
        <v>49</v>
      </c>
      <c r="I54">
        <v>3</v>
      </c>
      <c r="J54">
        <v>7</v>
      </c>
      <c r="K54">
        <f t="shared" si="4"/>
        <v>10</v>
      </c>
    </row>
    <row r="55" spans="1:11" x14ac:dyDescent="0.25">
      <c r="A55" t="s">
        <v>49</v>
      </c>
      <c r="B55">
        <v>32</v>
      </c>
      <c r="C55">
        <v>51</v>
      </c>
      <c r="D55">
        <v>1</v>
      </c>
      <c r="E55">
        <f t="shared" si="3"/>
        <v>84</v>
      </c>
      <c r="H55" t="s">
        <v>51</v>
      </c>
      <c r="I55">
        <v>8</v>
      </c>
      <c r="J55">
        <v>10</v>
      </c>
      <c r="K55">
        <f t="shared" si="4"/>
        <v>18</v>
      </c>
    </row>
    <row r="56" spans="1:11" x14ac:dyDescent="0.25">
      <c r="A56" t="s">
        <v>51</v>
      </c>
      <c r="B56">
        <v>5</v>
      </c>
      <c r="C56">
        <v>11</v>
      </c>
      <c r="E56">
        <f t="shared" si="3"/>
        <v>16</v>
      </c>
      <c r="H56" t="s">
        <v>52</v>
      </c>
      <c r="I56">
        <v>6</v>
      </c>
      <c r="J56">
        <v>6</v>
      </c>
      <c r="K56">
        <f t="shared" si="4"/>
        <v>12</v>
      </c>
    </row>
    <row r="57" spans="1:11" x14ac:dyDescent="0.25">
      <c r="A57" t="s">
        <v>52</v>
      </c>
      <c r="B57">
        <v>6</v>
      </c>
      <c r="C57">
        <v>8</v>
      </c>
      <c r="E57">
        <f t="shared" si="3"/>
        <v>14</v>
      </c>
      <c r="H57" t="s">
        <v>53</v>
      </c>
      <c r="I57">
        <v>2</v>
      </c>
      <c r="J57">
        <v>9</v>
      </c>
      <c r="K57">
        <f t="shared" si="4"/>
        <v>11</v>
      </c>
    </row>
    <row r="58" spans="1:11" x14ac:dyDescent="0.25">
      <c r="A58" t="s">
        <v>53</v>
      </c>
      <c r="B58">
        <v>9</v>
      </c>
      <c r="C58">
        <v>12</v>
      </c>
      <c r="E58">
        <f t="shared" si="3"/>
        <v>21</v>
      </c>
      <c r="H58" t="s">
        <v>223</v>
      </c>
      <c r="I58">
        <v>2</v>
      </c>
      <c r="J58">
        <v>4</v>
      </c>
      <c r="K58">
        <f t="shared" si="4"/>
        <v>6</v>
      </c>
    </row>
    <row r="59" spans="1:11" x14ac:dyDescent="0.25">
      <c r="A59" t="s">
        <v>55</v>
      </c>
      <c r="B59">
        <v>1</v>
      </c>
      <c r="C59">
        <v>4</v>
      </c>
      <c r="E59">
        <f t="shared" si="3"/>
        <v>5</v>
      </c>
      <c r="H59" t="s">
        <v>55</v>
      </c>
      <c r="I59">
        <v>2</v>
      </c>
      <c r="K59">
        <f t="shared" si="4"/>
        <v>2</v>
      </c>
    </row>
    <row r="60" spans="1:11" x14ac:dyDescent="0.25">
      <c r="A60" t="s">
        <v>54</v>
      </c>
      <c r="B60">
        <v>3</v>
      </c>
      <c r="C60">
        <v>6</v>
      </c>
      <c r="E60">
        <f t="shared" si="3"/>
        <v>9</v>
      </c>
      <c r="H60" t="s">
        <v>54</v>
      </c>
      <c r="I60">
        <v>15</v>
      </c>
      <c r="J60">
        <v>9</v>
      </c>
      <c r="K60">
        <f t="shared" si="4"/>
        <v>24</v>
      </c>
    </row>
    <row r="61" spans="1:11" x14ac:dyDescent="0.25">
      <c r="A61" t="s">
        <v>56</v>
      </c>
      <c r="C61">
        <v>1</v>
      </c>
      <c r="E61">
        <f t="shared" si="3"/>
        <v>1</v>
      </c>
      <c r="H61" t="s">
        <v>224</v>
      </c>
      <c r="J61">
        <v>3</v>
      </c>
      <c r="K61">
        <f t="shared" si="4"/>
        <v>3</v>
      </c>
    </row>
    <row r="62" spans="1:11" x14ac:dyDescent="0.25">
      <c r="A62" t="s">
        <v>116</v>
      </c>
      <c r="B62">
        <v>1</v>
      </c>
      <c r="E62">
        <f t="shared" si="3"/>
        <v>1</v>
      </c>
      <c r="H62" t="s">
        <v>56</v>
      </c>
      <c r="I62">
        <v>2</v>
      </c>
      <c r="K62">
        <f t="shared" si="4"/>
        <v>2</v>
      </c>
    </row>
    <row r="63" spans="1:11" x14ac:dyDescent="0.25">
      <c r="A63" s="27" t="s">
        <v>5</v>
      </c>
      <c r="B63" s="27">
        <f>SUBTOTAL(109,B22:B62)</f>
        <v>236</v>
      </c>
      <c r="C63" s="27">
        <f t="shared" ref="C63:D63" si="5">SUBTOTAL(109,C22:C62)</f>
        <v>334</v>
      </c>
      <c r="D63" s="27">
        <f t="shared" si="5"/>
        <v>1</v>
      </c>
      <c r="E63" s="27">
        <f>SUM(B63:D63)</f>
        <v>571</v>
      </c>
      <c r="H63" t="s">
        <v>116</v>
      </c>
      <c r="I63">
        <v>1</v>
      </c>
      <c r="J63">
        <v>5</v>
      </c>
      <c r="K63">
        <f t="shared" si="4"/>
        <v>6</v>
      </c>
    </row>
    <row r="64" spans="1:11" x14ac:dyDescent="0.25">
      <c r="H64" s="27" t="s">
        <v>5</v>
      </c>
      <c r="I64" s="27">
        <f>SUM(I22:I63)</f>
        <v>188</v>
      </c>
      <c r="J64" s="27">
        <f t="shared" ref="J64:K64" si="6">SUM(J22:J63)</f>
        <v>335</v>
      </c>
      <c r="K64" s="27">
        <f t="shared" si="6"/>
        <v>523</v>
      </c>
    </row>
  </sheetData>
  <mergeCells count="3">
    <mergeCell ref="I1:L1"/>
    <mergeCell ref="A8:E8"/>
    <mergeCell ref="H8:K8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D12-BE0B-4184-8B53-1DFE2FC46E32}">
  <dimension ref="A1:L114"/>
  <sheetViews>
    <sheetView tabSelected="1" workbookViewId="0">
      <pane ySplit="9" topLeftCell="A10" activePane="bottomLeft" state="frozen"/>
      <selection pane="bottomLeft" activeCell="D29" sqref="D29"/>
    </sheetView>
  </sheetViews>
  <sheetFormatPr baseColWidth="10" defaultRowHeight="15" x14ac:dyDescent="0.25"/>
  <cols>
    <col min="2" max="2" width="47.140625" customWidth="1"/>
    <col min="3" max="3" width="19" customWidth="1"/>
    <col min="4" max="4" width="41" customWidth="1"/>
    <col min="5" max="5" width="21.5703125" customWidth="1"/>
    <col min="6" max="6" width="25.5703125" bestFit="1" customWidth="1"/>
    <col min="7" max="7" width="18.140625" bestFit="1" customWidth="1"/>
    <col min="8" max="8" width="19" bestFit="1" customWidth="1"/>
    <col min="9" max="9" width="23.140625" bestFit="1" customWidth="1"/>
    <col min="10" max="10" width="13.42578125" customWidth="1"/>
    <col min="11" max="12" width="21.42578125" customWidth="1"/>
    <col min="13" max="13" width="19.28515625" customWidth="1"/>
  </cols>
  <sheetData>
    <row r="1" spans="1:12" s="16" customFormat="1" ht="52.5" customHeight="1" thickBot="1" x14ac:dyDescent="0.3">
      <c r="A1" s="15"/>
      <c r="B1" s="13"/>
      <c r="C1" s="13"/>
      <c r="D1" s="14"/>
      <c r="E1" s="14"/>
      <c r="F1" s="14"/>
      <c r="G1" s="14"/>
      <c r="H1" s="36" t="s">
        <v>0</v>
      </c>
      <c r="I1" s="36"/>
      <c r="J1" s="36"/>
    </row>
    <row r="2" spans="1:12" s="16" customFormat="1" ht="18.75" x14ac:dyDescent="0.25">
      <c r="A2" s="17" t="s">
        <v>60</v>
      </c>
      <c r="D2" s="18"/>
      <c r="E2" s="18"/>
      <c r="F2" s="18"/>
      <c r="G2" s="18"/>
      <c r="H2" s="18"/>
      <c r="I2" s="19"/>
      <c r="J2" s="19"/>
      <c r="K2" s="19"/>
      <c r="L2" s="20"/>
    </row>
    <row r="3" spans="1:12" s="16" customFormat="1" ht="18.75" x14ac:dyDescent="0.25">
      <c r="A3" s="21" t="s">
        <v>57</v>
      </c>
      <c r="D3" s="18"/>
      <c r="E3" s="18"/>
      <c r="F3" s="18"/>
      <c r="G3" s="18"/>
      <c r="H3" s="18"/>
      <c r="I3" s="22"/>
      <c r="J3" s="22"/>
      <c r="K3" s="22"/>
      <c r="L3" s="20"/>
    </row>
    <row r="4" spans="1:12" s="16" customFormat="1" ht="18.75" x14ac:dyDescent="0.25">
      <c r="A4" s="21" t="s">
        <v>58</v>
      </c>
      <c r="D4" s="18"/>
      <c r="E4" s="18"/>
      <c r="F4" s="18"/>
      <c r="G4" s="18"/>
      <c r="H4" s="18"/>
      <c r="I4" s="22"/>
      <c r="J4" s="22"/>
      <c r="K4" s="22"/>
      <c r="L4" s="20"/>
    </row>
    <row r="5" spans="1:12" s="16" customFormat="1" ht="18.75" x14ac:dyDescent="0.25">
      <c r="A5" s="23" t="s">
        <v>59</v>
      </c>
      <c r="D5" s="18"/>
      <c r="E5" s="18"/>
      <c r="F5" s="18"/>
      <c r="G5" s="18"/>
      <c r="H5" s="18"/>
      <c r="I5" s="22"/>
      <c r="J5" s="22"/>
      <c r="K5" s="22"/>
      <c r="L5" s="20"/>
    </row>
    <row r="6" spans="1:12" s="16" customFormat="1" ht="18" customHeight="1" x14ac:dyDescent="0.25">
      <c r="A6" s="24" t="s">
        <v>212</v>
      </c>
      <c r="D6" s="18"/>
      <c r="E6" s="18"/>
      <c r="F6" s="18"/>
      <c r="G6" s="18"/>
      <c r="H6" s="18"/>
      <c r="I6" s="25"/>
      <c r="J6" s="25"/>
      <c r="K6" s="25"/>
      <c r="L6" s="20"/>
    </row>
    <row r="7" spans="1:12" x14ac:dyDescent="0.25">
      <c r="A7" s="23" t="s">
        <v>256</v>
      </c>
      <c r="B7" s="23"/>
    </row>
    <row r="9" spans="1:12" x14ac:dyDescent="0.25">
      <c r="A9" s="27" t="s">
        <v>199</v>
      </c>
      <c r="B9" s="27" t="s">
        <v>248</v>
      </c>
      <c r="C9" s="27" t="s">
        <v>250</v>
      </c>
      <c r="D9" s="27" t="s">
        <v>249</v>
      </c>
      <c r="E9" s="32" t="s">
        <v>205</v>
      </c>
      <c r="F9" s="32" t="s">
        <v>209</v>
      </c>
      <c r="G9" s="32" t="s">
        <v>210</v>
      </c>
      <c r="H9" s="32" t="s">
        <v>206</v>
      </c>
      <c r="I9" s="32" t="s">
        <v>207</v>
      </c>
      <c r="J9" s="32" t="s">
        <v>208</v>
      </c>
    </row>
    <row r="10" spans="1:12" x14ac:dyDescent="0.25">
      <c r="A10" t="s">
        <v>200</v>
      </c>
      <c r="B10" t="s">
        <v>121</v>
      </c>
      <c r="C10" t="s">
        <v>251</v>
      </c>
      <c r="D10" t="s">
        <v>122</v>
      </c>
      <c r="E10">
        <v>1</v>
      </c>
      <c r="F10">
        <v>4</v>
      </c>
      <c r="G10">
        <f t="shared" ref="G10:G40" si="0">SUM(E10:F10)</f>
        <v>5</v>
      </c>
      <c r="H10">
        <v>1</v>
      </c>
      <c r="I10">
        <v>8</v>
      </c>
      <c r="J10">
        <f>SUM(H10:I10)</f>
        <v>9</v>
      </c>
    </row>
    <row r="11" spans="1:12" x14ac:dyDescent="0.25">
      <c r="A11" t="s">
        <v>200</v>
      </c>
      <c r="B11" t="s">
        <v>121</v>
      </c>
      <c r="C11" t="s">
        <v>251</v>
      </c>
      <c r="D11" t="s">
        <v>123</v>
      </c>
      <c r="E11">
        <v>1</v>
      </c>
      <c r="F11">
        <v>4</v>
      </c>
      <c r="G11">
        <f t="shared" si="0"/>
        <v>5</v>
      </c>
      <c r="H11">
        <v>3</v>
      </c>
      <c r="I11">
        <v>10</v>
      </c>
      <c r="J11">
        <f>SUM(H11:I11)</f>
        <v>13</v>
      </c>
    </row>
    <row r="12" spans="1:12" x14ac:dyDescent="0.25">
      <c r="A12" t="s">
        <v>200</v>
      </c>
      <c r="B12" t="s">
        <v>121</v>
      </c>
      <c r="C12" t="s">
        <v>252</v>
      </c>
      <c r="D12" t="s">
        <v>227</v>
      </c>
      <c r="F12">
        <v>2</v>
      </c>
      <c r="G12">
        <f t="shared" si="0"/>
        <v>2</v>
      </c>
    </row>
    <row r="13" spans="1:12" x14ac:dyDescent="0.25">
      <c r="A13" t="s">
        <v>200</v>
      </c>
      <c r="B13" t="s">
        <v>121</v>
      </c>
      <c r="C13" t="s">
        <v>251</v>
      </c>
      <c r="D13" t="s">
        <v>105</v>
      </c>
      <c r="F13">
        <v>1</v>
      </c>
      <c r="G13">
        <f t="shared" si="0"/>
        <v>1</v>
      </c>
    </row>
    <row r="14" spans="1:12" x14ac:dyDescent="0.25">
      <c r="A14" t="s">
        <v>200</v>
      </c>
      <c r="B14" t="s">
        <v>124</v>
      </c>
      <c r="C14" t="s">
        <v>251</v>
      </c>
      <c r="D14" t="s">
        <v>125</v>
      </c>
      <c r="F14">
        <v>3</v>
      </c>
      <c r="G14">
        <f t="shared" si="0"/>
        <v>3</v>
      </c>
      <c r="H14">
        <v>2</v>
      </c>
      <c r="I14">
        <v>8</v>
      </c>
      <c r="J14">
        <f>SUM(H14:I14)</f>
        <v>10</v>
      </c>
    </row>
    <row r="15" spans="1:12" x14ac:dyDescent="0.25">
      <c r="A15" t="s">
        <v>200</v>
      </c>
      <c r="B15" t="s">
        <v>126</v>
      </c>
      <c r="C15" t="s">
        <v>251</v>
      </c>
      <c r="D15" t="s">
        <v>127</v>
      </c>
      <c r="F15">
        <v>1</v>
      </c>
      <c r="G15">
        <f t="shared" si="0"/>
        <v>1</v>
      </c>
      <c r="H15">
        <v>2</v>
      </c>
      <c r="I15">
        <v>12</v>
      </c>
      <c r="J15">
        <f t="shared" ref="J15:J21" si="1">SUM(H15:I15)</f>
        <v>14</v>
      </c>
    </row>
    <row r="16" spans="1:12" x14ac:dyDescent="0.25">
      <c r="A16" t="s">
        <v>200</v>
      </c>
      <c r="B16" t="s">
        <v>126</v>
      </c>
      <c r="C16" t="s">
        <v>251</v>
      </c>
      <c r="D16" t="s">
        <v>128</v>
      </c>
      <c r="G16">
        <f t="shared" si="0"/>
        <v>0</v>
      </c>
      <c r="H16">
        <v>1</v>
      </c>
      <c r="I16">
        <v>3</v>
      </c>
      <c r="J16">
        <f t="shared" si="1"/>
        <v>4</v>
      </c>
    </row>
    <row r="17" spans="1:10" x14ac:dyDescent="0.25">
      <c r="A17" t="s">
        <v>200</v>
      </c>
      <c r="B17" t="s">
        <v>126</v>
      </c>
      <c r="C17" t="s">
        <v>252</v>
      </c>
      <c r="D17" t="s">
        <v>228</v>
      </c>
      <c r="F17">
        <v>1</v>
      </c>
      <c r="G17">
        <f>SUM(E17:F17)</f>
        <v>1</v>
      </c>
    </row>
    <row r="18" spans="1:10" x14ac:dyDescent="0.25">
      <c r="A18" t="s">
        <v>200</v>
      </c>
      <c r="B18" t="s">
        <v>129</v>
      </c>
      <c r="C18" t="s">
        <v>251</v>
      </c>
      <c r="D18" t="s">
        <v>131</v>
      </c>
      <c r="F18">
        <v>7</v>
      </c>
      <c r="G18">
        <f t="shared" si="0"/>
        <v>7</v>
      </c>
      <c r="H18">
        <v>2</v>
      </c>
      <c r="I18">
        <v>4</v>
      </c>
      <c r="J18">
        <f t="shared" si="1"/>
        <v>6</v>
      </c>
    </row>
    <row r="19" spans="1:10" x14ac:dyDescent="0.25">
      <c r="A19" t="s">
        <v>200</v>
      </c>
      <c r="B19" t="s">
        <v>129</v>
      </c>
      <c r="C19" t="s">
        <v>251</v>
      </c>
      <c r="D19" t="s">
        <v>132</v>
      </c>
      <c r="F19">
        <v>9</v>
      </c>
      <c r="G19">
        <f t="shared" si="0"/>
        <v>9</v>
      </c>
      <c r="H19">
        <v>4</v>
      </c>
      <c r="I19">
        <v>22</v>
      </c>
      <c r="J19">
        <f t="shared" si="1"/>
        <v>26</v>
      </c>
    </row>
    <row r="20" spans="1:10" x14ac:dyDescent="0.25">
      <c r="A20" t="s">
        <v>200</v>
      </c>
      <c r="B20" t="s">
        <v>129</v>
      </c>
      <c r="C20" t="s">
        <v>251</v>
      </c>
      <c r="D20" t="s">
        <v>133</v>
      </c>
      <c r="G20">
        <f t="shared" si="0"/>
        <v>0</v>
      </c>
      <c r="I20">
        <v>3</v>
      </c>
      <c r="J20">
        <f t="shared" si="1"/>
        <v>3</v>
      </c>
    </row>
    <row r="21" spans="1:10" x14ac:dyDescent="0.25">
      <c r="A21" t="s">
        <v>200</v>
      </c>
      <c r="B21" t="s">
        <v>129</v>
      </c>
      <c r="C21" t="s">
        <v>253</v>
      </c>
      <c r="D21" t="s">
        <v>130</v>
      </c>
      <c r="G21">
        <f t="shared" si="0"/>
        <v>0</v>
      </c>
      <c r="I21">
        <v>1</v>
      </c>
      <c r="J21">
        <f t="shared" si="1"/>
        <v>1</v>
      </c>
    </row>
    <row r="22" spans="1:10" x14ac:dyDescent="0.25">
      <c r="A22" t="s">
        <v>200</v>
      </c>
      <c r="B22" t="s">
        <v>129</v>
      </c>
      <c r="C22" t="s">
        <v>251</v>
      </c>
      <c r="D22" t="s">
        <v>105</v>
      </c>
      <c r="F22">
        <v>1</v>
      </c>
      <c r="G22">
        <f t="shared" si="0"/>
        <v>1</v>
      </c>
    </row>
    <row r="23" spans="1:10" x14ac:dyDescent="0.25">
      <c r="A23" t="s">
        <v>200</v>
      </c>
      <c r="B23" t="s">
        <v>134</v>
      </c>
      <c r="C23" t="s">
        <v>251</v>
      </c>
      <c r="D23" t="s">
        <v>135</v>
      </c>
      <c r="E23">
        <v>1</v>
      </c>
      <c r="F23">
        <v>2</v>
      </c>
      <c r="G23">
        <f t="shared" si="0"/>
        <v>3</v>
      </c>
      <c r="H23">
        <v>3</v>
      </c>
      <c r="I23">
        <v>13</v>
      </c>
      <c r="J23">
        <f t="shared" ref="J23:J29" si="2">SUM(H23:I23)</f>
        <v>16</v>
      </c>
    </row>
    <row r="24" spans="1:10" x14ac:dyDescent="0.25">
      <c r="A24" t="s">
        <v>200</v>
      </c>
      <c r="B24" t="s">
        <v>134</v>
      </c>
      <c r="C24" t="s">
        <v>251</v>
      </c>
      <c r="D24" t="s">
        <v>136</v>
      </c>
      <c r="F24">
        <v>3</v>
      </c>
      <c r="G24">
        <f t="shared" si="0"/>
        <v>3</v>
      </c>
      <c r="H24">
        <v>3</v>
      </c>
      <c r="I24">
        <v>11</v>
      </c>
      <c r="J24">
        <f t="shared" si="2"/>
        <v>14</v>
      </c>
    </row>
    <row r="25" spans="1:10" x14ac:dyDescent="0.25">
      <c r="A25" t="s">
        <v>200</v>
      </c>
      <c r="B25" t="s">
        <v>134</v>
      </c>
      <c r="C25" t="s">
        <v>251</v>
      </c>
      <c r="D25" t="s">
        <v>137</v>
      </c>
      <c r="E25">
        <v>1</v>
      </c>
      <c r="F25">
        <v>1</v>
      </c>
      <c r="G25">
        <f t="shared" si="0"/>
        <v>2</v>
      </c>
      <c r="H25">
        <v>4</v>
      </c>
      <c r="I25">
        <v>20</v>
      </c>
      <c r="J25">
        <f t="shared" si="2"/>
        <v>24</v>
      </c>
    </row>
    <row r="26" spans="1:10" x14ac:dyDescent="0.25">
      <c r="A26" t="s">
        <v>200</v>
      </c>
      <c r="B26" t="s">
        <v>134</v>
      </c>
      <c r="C26" t="s">
        <v>251</v>
      </c>
      <c r="D26" t="s">
        <v>138</v>
      </c>
      <c r="E26">
        <v>1</v>
      </c>
      <c r="G26">
        <f t="shared" si="0"/>
        <v>1</v>
      </c>
      <c r="H26">
        <v>3</v>
      </c>
      <c r="I26">
        <v>9</v>
      </c>
      <c r="J26">
        <f t="shared" si="2"/>
        <v>12</v>
      </c>
    </row>
    <row r="27" spans="1:10" x14ac:dyDescent="0.25">
      <c r="A27" t="s">
        <v>200</v>
      </c>
      <c r="B27" t="s">
        <v>139</v>
      </c>
      <c r="C27" t="s">
        <v>251</v>
      </c>
      <c r="D27" t="s">
        <v>140</v>
      </c>
      <c r="F27">
        <v>2</v>
      </c>
      <c r="G27">
        <f t="shared" si="0"/>
        <v>2</v>
      </c>
      <c r="H27">
        <v>3</v>
      </c>
      <c r="I27">
        <v>13</v>
      </c>
      <c r="J27">
        <f t="shared" si="2"/>
        <v>16</v>
      </c>
    </row>
    <row r="28" spans="1:10" x14ac:dyDescent="0.25">
      <c r="A28" t="s">
        <v>200</v>
      </c>
      <c r="B28" t="s">
        <v>139</v>
      </c>
      <c r="C28" t="s">
        <v>251</v>
      </c>
      <c r="D28" t="s">
        <v>141</v>
      </c>
      <c r="G28">
        <f t="shared" si="0"/>
        <v>0</v>
      </c>
      <c r="H28">
        <v>1</v>
      </c>
      <c r="I28">
        <v>5</v>
      </c>
      <c r="J28">
        <f t="shared" si="2"/>
        <v>6</v>
      </c>
    </row>
    <row r="29" spans="1:10" x14ac:dyDescent="0.25">
      <c r="A29" t="s">
        <v>200</v>
      </c>
      <c r="B29" t="s">
        <v>142</v>
      </c>
      <c r="C29" t="s">
        <v>251</v>
      </c>
      <c r="D29" t="s">
        <v>143</v>
      </c>
      <c r="E29">
        <v>3</v>
      </c>
      <c r="G29">
        <f t="shared" si="0"/>
        <v>3</v>
      </c>
      <c r="I29">
        <v>9</v>
      </c>
      <c r="J29">
        <f t="shared" si="2"/>
        <v>9</v>
      </c>
    </row>
    <row r="30" spans="1:10" x14ac:dyDescent="0.25">
      <c r="A30" t="s">
        <v>200</v>
      </c>
      <c r="B30" t="s">
        <v>142</v>
      </c>
      <c r="C30" t="s">
        <v>253</v>
      </c>
      <c r="D30" t="s">
        <v>229</v>
      </c>
      <c r="F30">
        <v>1</v>
      </c>
      <c r="G30">
        <f t="shared" si="0"/>
        <v>1</v>
      </c>
    </row>
    <row r="31" spans="1:10" x14ac:dyDescent="0.25">
      <c r="A31" t="s">
        <v>200</v>
      </c>
      <c r="B31" t="s">
        <v>144</v>
      </c>
      <c r="C31" t="s">
        <v>251</v>
      </c>
      <c r="D31" t="s">
        <v>145</v>
      </c>
      <c r="G31">
        <f t="shared" si="0"/>
        <v>0</v>
      </c>
      <c r="I31">
        <v>1</v>
      </c>
      <c r="J31">
        <f t="shared" ref="J31:J40" si="3">SUM(H31:I31)</f>
        <v>1</v>
      </c>
    </row>
    <row r="32" spans="1:10" x14ac:dyDescent="0.25">
      <c r="A32" t="s">
        <v>201</v>
      </c>
      <c r="B32" t="s">
        <v>146</v>
      </c>
      <c r="C32" t="s">
        <v>251</v>
      </c>
      <c r="D32" t="s">
        <v>147</v>
      </c>
      <c r="E32">
        <v>4</v>
      </c>
      <c r="F32">
        <v>9</v>
      </c>
      <c r="G32">
        <f t="shared" si="0"/>
        <v>13</v>
      </c>
      <c r="H32">
        <v>3</v>
      </c>
      <c r="I32">
        <v>10</v>
      </c>
      <c r="J32">
        <f t="shared" si="3"/>
        <v>13</v>
      </c>
    </row>
    <row r="33" spans="1:10" x14ac:dyDescent="0.25">
      <c r="A33" t="s">
        <v>201</v>
      </c>
      <c r="B33" t="s">
        <v>146</v>
      </c>
      <c r="C33" t="s">
        <v>252</v>
      </c>
      <c r="D33" t="s">
        <v>148</v>
      </c>
      <c r="G33">
        <f t="shared" si="0"/>
        <v>0</v>
      </c>
      <c r="I33">
        <v>1</v>
      </c>
      <c r="J33">
        <f t="shared" si="3"/>
        <v>1</v>
      </c>
    </row>
    <row r="34" spans="1:10" x14ac:dyDescent="0.25">
      <c r="A34" t="s">
        <v>201</v>
      </c>
      <c r="B34" t="s">
        <v>149</v>
      </c>
      <c r="C34" t="s">
        <v>251</v>
      </c>
      <c r="D34" t="s">
        <v>150</v>
      </c>
      <c r="E34">
        <v>8</v>
      </c>
      <c r="F34">
        <v>8</v>
      </c>
      <c r="G34">
        <f t="shared" si="0"/>
        <v>16</v>
      </c>
      <c r="H34">
        <v>19</v>
      </c>
      <c r="I34">
        <v>22</v>
      </c>
      <c r="J34">
        <f t="shared" si="3"/>
        <v>41</v>
      </c>
    </row>
    <row r="35" spans="1:10" x14ac:dyDescent="0.25">
      <c r="A35" t="s">
        <v>201</v>
      </c>
      <c r="B35" t="s">
        <v>149</v>
      </c>
      <c r="C35" t="s">
        <v>251</v>
      </c>
      <c r="D35" t="s">
        <v>135</v>
      </c>
      <c r="G35">
        <f t="shared" si="0"/>
        <v>0</v>
      </c>
      <c r="I35">
        <v>5</v>
      </c>
      <c r="J35">
        <f t="shared" si="3"/>
        <v>5</v>
      </c>
    </row>
    <row r="36" spans="1:10" x14ac:dyDescent="0.25">
      <c r="A36" t="s">
        <v>201</v>
      </c>
      <c r="B36" t="s">
        <v>149</v>
      </c>
      <c r="C36" t="s">
        <v>251</v>
      </c>
      <c r="D36" t="s">
        <v>136</v>
      </c>
      <c r="E36">
        <v>2</v>
      </c>
      <c r="F36">
        <v>5</v>
      </c>
      <c r="G36">
        <f t="shared" si="0"/>
        <v>7</v>
      </c>
      <c r="H36">
        <v>2</v>
      </c>
      <c r="I36">
        <v>5</v>
      </c>
      <c r="J36">
        <f t="shared" si="3"/>
        <v>7</v>
      </c>
    </row>
    <row r="37" spans="1:10" x14ac:dyDescent="0.25">
      <c r="A37" t="s">
        <v>201</v>
      </c>
      <c r="B37" t="s">
        <v>151</v>
      </c>
      <c r="C37" t="s">
        <v>251</v>
      </c>
      <c r="D37" t="s">
        <v>152</v>
      </c>
      <c r="F37">
        <v>3</v>
      </c>
      <c r="G37">
        <f t="shared" si="0"/>
        <v>3</v>
      </c>
      <c r="H37">
        <v>2</v>
      </c>
      <c r="I37">
        <v>1</v>
      </c>
      <c r="J37">
        <f t="shared" si="3"/>
        <v>3</v>
      </c>
    </row>
    <row r="38" spans="1:10" x14ac:dyDescent="0.25">
      <c r="A38" t="s">
        <v>201</v>
      </c>
      <c r="B38" t="s">
        <v>153</v>
      </c>
      <c r="C38" t="s">
        <v>251</v>
      </c>
      <c r="D38" t="s">
        <v>155</v>
      </c>
      <c r="E38">
        <v>1</v>
      </c>
      <c r="F38">
        <v>3</v>
      </c>
      <c r="G38">
        <f t="shared" si="0"/>
        <v>4</v>
      </c>
      <c r="H38">
        <v>1</v>
      </c>
      <c r="I38">
        <v>1</v>
      </c>
      <c r="J38">
        <f t="shared" si="3"/>
        <v>2</v>
      </c>
    </row>
    <row r="39" spans="1:10" x14ac:dyDescent="0.25">
      <c r="A39" t="s">
        <v>201</v>
      </c>
      <c r="B39" t="s">
        <v>153</v>
      </c>
      <c r="C39" t="s">
        <v>251</v>
      </c>
      <c r="D39" t="s">
        <v>156</v>
      </c>
      <c r="E39">
        <v>7</v>
      </c>
      <c r="F39">
        <v>11</v>
      </c>
      <c r="G39">
        <f t="shared" si="0"/>
        <v>18</v>
      </c>
      <c r="H39">
        <v>12</v>
      </c>
      <c r="I39">
        <v>41</v>
      </c>
      <c r="J39">
        <f t="shared" si="3"/>
        <v>53</v>
      </c>
    </row>
    <row r="40" spans="1:10" x14ac:dyDescent="0.25">
      <c r="A40" t="s">
        <v>201</v>
      </c>
      <c r="B40" t="s">
        <v>153</v>
      </c>
      <c r="C40" t="s">
        <v>251</v>
      </c>
      <c r="D40" t="s">
        <v>157</v>
      </c>
      <c r="F40">
        <v>12</v>
      </c>
      <c r="G40">
        <f t="shared" si="0"/>
        <v>12</v>
      </c>
      <c r="H40">
        <v>2</v>
      </c>
      <c r="I40">
        <v>2</v>
      </c>
      <c r="J40">
        <f t="shared" si="3"/>
        <v>4</v>
      </c>
    </row>
    <row r="41" spans="1:10" x14ac:dyDescent="0.25">
      <c r="A41" t="s">
        <v>201</v>
      </c>
      <c r="B41" t="s">
        <v>153</v>
      </c>
      <c r="C41" t="s">
        <v>252</v>
      </c>
      <c r="D41" t="s">
        <v>230</v>
      </c>
      <c r="F41">
        <v>1</v>
      </c>
      <c r="G41">
        <f t="shared" ref="G41:G75" si="4">SUM(E41:F41)</f>
        <v>1</v>
      </c>
    </row>
    <row r="42" spans="1:10" x14ac:dyDescent="0.25">
      <c r="A42" t="s">
        <v>201</v>
      </c>
      <c r="B42" t="s">
        <v>153</v>
      </c>
      <c r="C42" t="s">
        <v>253</v>
      </c>
      <c r="D42" t="s">
        <v>154</v>
      </c>
      <c r="G42">
        <f t="shared" si="4"/>
        <v>0</v>
      </c>
      <c r="I42">
        <v>1</v>
      </c>
      <c r="J42">
        <f>SUM(H42:I42)</f>
        <v>1</v>
      </c>
    </row>
    <row r="43" spans="1:10" x14ac:dyDescent="0.25">
      <c r="A43" t="s">
        <v>201</v>
      </c>
      <c r="B43" t="s">
        <v>153</v>
      </c>
      <c r="C43" t="s">
        <v>251</v>
      </c>
      <c r="D43" t="s">
        <v>105</v>
      </c>
      <c r="F43">
        <v>2</v>
      </c>
      <c r="G43">
        <f t="shared" si="4"/>
        <v>2</v>
      </c>
    </row>
    <row r="44" spans="1:10" x14ac:dyDescent="0.25">
      <c r="A44" t="s">
        <v>201</v>
      </c>
      <c r="B44" t="s">
        <v>158</v>
      </c>
      <c r="C44" t="s">
        <v>251</v>
      </c>
      <c r="D44" t="s">
        <v>159</v>
      </c>
      <c r="F44">
        <v>2</v>
      </c>
      <c r="G44">
        <f t="shared" si="4"/>
        <v>2</v>
      </c>
      <c r="H44">
        <v>6</v>
      </c>
      <c r="I44">
        <v>6</v>
      </c>
      <c r="J44">
        <f>SUM(H44:I44)</f>
        <v>12</v>
      </c>
    </row>
    <row r="45" spans="1:10" x14ac:dyDescent="0.25">
      <c r="A45" t="s">
        <v>201</v>
      </c>
      <c r="B45" t="s">
        <v>160</v>
      </c>
      <c r="C45" t="s">
        <v>251</v>
      </c>
      <c r="D45" t="s">
        <v>145</v>
      </c>
      <c r="G45">
        <f t="shared" si="4"/>
        <v>0</v>
      </c>
      <c r="H45">
        <v>1</v>
      </c>
      <c r="I45">
        <v>5</v>
      </c>
      <c r="J45">
        <f>SUM(H45:I45)</f>
        <v>6</v>
      </c>
    </row>
    <row r="46" spans="1:10" x14ac:dyDescent="0.25">
      <c r="A46" t="s">
        <v>201</v>
      </c>
      <c r="B46" t="s">
        <v>161</v>
      </c>
      <c r="C46" t="s">
        <v>251</v>
      </c>
      <c r="D46" t="s">
        <v>162</v>
      </c>
      <c r="G46">
        <f t="shared" si="4"/>
        <v>0</v>
      </c>
      <c r="I46">
        <v>7</v>
      </c>
      <c r="J46">
        <f>SUM(H46:I46)</f>
        <v>7</v>
      </c>
    </row>
    <row r="47" spans="1:10" x14ac:dyDescent="0.25">
      <c r="A47" t="s">
        <v>202</v>
      </c>
      <c r="B47" t="s">
        <v>163</v>
      </c>
      <c r="C47" t="s">
        <v>251</v>
      </c>
      <c r="D47" t="s">
        <v>164</v>
      </c>
      <c r="F47">
        <v>31</v>
      </c>
      <c r="G47">
        <f t="shared" si="4"/>
        <v>31</v>
      </c>
      <c r="H47">
        <v>1</v>
      </c>
      <c r="I47">
        <v>21</v>
      </c>
      <c r="J47">
        <f>SUM(H47:I47)</f>
        <v>22</v>
      </c>
    </row>
    <row r="48" spans="1:10" x14ac:dyDescent="0.25">
      <c r="A48" t="s">
        <v>202</v>
      </c>
      <c r="B48" t="s">
        <v>163</v>
      </c>
      <c r="C48" t="s">
        <v>251</v>
      </c>
      <c r="D48" t="s">
        <v>211</v>
      </c>
      <c r="E48">
        <v>2</v>
      </c>
      <c r="F48">
        <v>49</v>
      </c>
      <c r="G48">
        <f t="shared" si="4"/>
        <v>51</v>
      </c>
      <c r="H48">
        <v>4</v>
      </c>
      <c r="I48">
        <v>31</v>
      </c>
      <c r="J48">
        <f>SUM(H48:I48)</f>
        <v>35</v>
      </c>
    </row>
    <row r="49" spans="1:10" x14ac:dyDescent="0.25">
      <c r="A49" t="s">
        <v>202</v>
      </c>
      <c r="B49" t="s">
        <v>163</v>
      </c>
      <c r="C49" t="s">
        <v>251</v>
      </c>
      <c r="D49" t="s">
        <v>231</v>
      </c>
      <c r="F49">
        <v>2</v>
      </c>
      <c r="G49">
        <f t="shared" si="4"/>
        <v>2</v>
      </c>
    </row>
    <row r="50" spans="1:10" x14ac:dyDescent="0.25">
      <c r="A50" t="s">
        <v>202</v>
      </c>
      <c r="B50" t="s">
        <v>163</v>
      </c>
      <c r="C50" t="s">
        <v>251</v>
      </c>
      <c r="D50" t="s">
        <v>165</v>
      </c>
      <c r="E50">
        <v>2</v>
      </c>
      <c r="F50">
        <v>32</v>
      </c>
      <c r="G50">
        <f t="shared" si="4"/>
        <v>34</v>
      </c>
      <c r="I50">
        <v>1</v>
      </c>
      <c r="J50">
        <f>SUM(H50:I50)</f>
        <v>1</v>
      </c>
    </row>
    <row r="51" spans="1:10" x14ac:dyDescent="0.25">
      <c r="A51" t="s">
        <v>202</v>
      </c>
      <c r="B51" t="s">
        <v>163</v>
      </c>
      <c r="C51" t="s">
        <v>252</v>
      </c>
      <c r="D51" t="s">
        <v>232</v>
      </c>
      <c r="F51">
        <v>1</v>
      </c>
      <c r="G51">
        <f t="shared" si="4"/>
        <v>1</v>
      </c>
    </row>
    <row r="52" spans="1:10" x14ac:dyDescent="0.25">
      <c r="A52" t="s">
        <v>202</v>
      </c>
      <c r="B52" t="s">
        <v>163</v>
      </c>
      <c r="C52" t="s">
        <v>252</v>
      </c>
      <c r="D52" t="s">
        <v>166</v>
      </c>
      <c r="G52">
        <f t="shared" si="4"/>
        <v>0</v>
      </c>
      <c r="I52">
        <v>1</v>
      </c>
      <c r="J52">
        <f>SUM(H52:I52)</f>
        <v>1</v>
      </c>
    </row>
    <row r="53" spans="1:10" x14ac:dyDescent="0.25">
      <c r="A53" t="s">
        <v>202</v>
      </c>
      <c r="B53" t="s">
        <v>163</v>
      </c>
      <c r="C53" t="s">
        <v>251</v>
      </c>
      <c r="D53" t="s">
        <v>105</v>
      </c>
      <c r="F53">
        <v>25</v>
      </c>
      <c r="G53">
        <f t="shared" si="4"/>
        <v>25</v>
      </c>
    </row>
    <row r="54" spans="1:10" x14ac:dyDescent="0.25">
      <c r="A54" t="s">
        <v>202</v>
      </c>
      <c r="B54" t="s">
        <v>167</v>
      </c>
      <c r="C54" t="s">
        <v>251</v>
      </c>
      <c r="D54" t="s">
        <v>168</v>
      </c>
      <c r="E54">
        <v>2</v>
      </c>
      <c r="F54">
        <v>10</v>
      </c>
      <c r="G54">
        <f t="shared" si="4"/>
        <v>12</v>
      </c>
      <c r="H54">
        <v>4</v>
      </c>
      <c r="I54">
        <v>16</v>
      </c>
      <c r="J54">
        <f>SUM(H54:I54)</f>
        <v>20</v>
      </c>
    </row>
    <row r="55" spans="1:10" x14ac:dyDescent="0.25">
      <c r="A55" t="s">
        <v>202</v>
      </c>
      <c r="B55" t="s">
        <v>167</v>
      </c>
      <c r="C55" t="s">
        <v>252</v>
      </c>
      <c r="D55" t="s">
        <v>169</v>
      </c>
      <c r="G55">
        <f t="shared" si="4"/>
        <v>0</v>
      </c>
      <c r="I55">
        <v>1</v>
      </c>
      <c r="J55">
        <f>SUM(H55:I55)</f>
        <v>1</v>
      </c>
    </row>
    <row r="56" spans="1:10" x14ac:dyDescent="0.25">
      <c r="A56" t="s">
        <v>202</v>
      </c>
      <c r="B56" t="s">
        <v>167</v>
      </c>
      <c r="C56" t="s">
        <v>252</v>
      </c>
      <c r="D56" t="s">
        <v>170</v>
      </c>
      <c r="G56">
        <f t="shared" si="4"/>
        <v>0</v>
      </c>
      <c r="I56">
        <v>1</v>
      </c>
      <c r="J56">
        <f>SUM(H56:I56)</f>
        <v>1</v>
      </c>
    </row>
    <row r="57" spans="1:10" x14ac:dyDescent="0.25">
      <c r="A57" t="s">
        <v>202</v>
      </c>
      <c r="B57" t="s">
        <v>167</v>
      </c>
      <c r="C57" t="s">
        <v>252</v>
      </c>
      <c r="D57" t="s">
        <v>171</v>
      </c>
      <c r="G57">
        <f t="shared" si="4"/>
        <v>0</v>
      </c>
      <c r="I57">
        <v>1</v>
      </c>
      <c r="J57">
        <f>SUM(H57:I57)</f>
        <v>1</v>
      </c>
    </row>
    <row r="58" spans="1:10" x14ac:dyDescent="0.25">
      <c r="A58" t="s">
        <v>202</v>
      </c>
      <c r="B58" t="s">
        <v>167</v>
      </c>
      <c r="C58" t="s">
        <v>252</v>
      </c>
      <c r="D58" t="s">
        <v>233</v>
      </c>
      <c r="F58">
        <v>1</v>
      </c>
      <c r="G58">
        <f t="shared" si="4"/>
        <v>1</v>
      </c>
    </row>
    <row r="59" spans="1:10" x14ac:dyDescent="0.25">
      <c r="A59" t="s">
        <v>202</v>
      </c>
      <c r="B59" t="s">
        <v>167</v>
      </c>
      <c r="C59" t="s">
        <v>251</v>
      </c>
      <c r="D59" t="s">
        <v>105</v>
      </c>
      <c r="F59">
        <v>4</v>
      </c>
      <c r="G59">
        <f t="shared" si="4"/>
        <v>4</v>
      </c>
    </row>
    <row r="60" spans="1:10" x14ac:dyDescent="0.25">
      <c r="A60" t="s">
        <v>202</v>
      </c>
      <c r="B60" t="s">
        <v>172</v>
      </c>
      <c r="C60" t="s">
        <v>251</v>
      </c>
      <c r="D60" t="s">
        <v>131</v>
      </c>
      <c r="E60">
        <v>1</v>
      </c>
      <c r="F60">
        <v>62</v>
      </c>
      <c r="G60">
        <f t="shared" si="4"/>
        <v>63</v>
      </c>
      <c r="H60">
        <v>10</v>
      </c>
      <c r="I60">
        <v>40</v>
      </c>
      <c r="J60">
        <f>SUM(H60:I60)</f>
        <v>50</v>
      </c>
    </row>
    <row r="61" spans="1:10" x14ac:dyDescent="0.25">
      <c r="A61" t="s">
        <v>202</v>
      </c>
      <c r="B61" t="s">
        <v>172</v>
      </c>
      <c r="C61" t="s">
        <v>251</v>
      </c>
      <c r="D61" t="s">
        <v>174</v>
      </c>
      <c r="F61">
        <v>15</v>
      </c>
      <c r="G61">
        <f t="shared" si="4"/>
        <v>15</v>
      </c>
      <c r="H61">
        <v>5</v>
      </c>
      <c r="I61">
        <v>28</v>
      </c>
      <c r="J61">
        <f>SUM(H61:I61)</f>
        <v>33</v>
      </c>
    </row>
    <row r="62" spans="1:10" x14ac:dyDescent="0.25">
      <c r="A62" t="s">
        <v>202</v>
      </c>
      <c r="B62" t="s">
        <v>172</v>
      </c>
      <c r="C62" t="s">
        <v>251</v>
      </c>
      <c r="D62" t="s">
        <v>128</v>
      </c>
      <c r="F62">
        <v>3</v>
      </c>
      <c r="G62">
        <f t="shared" si="4"/>
        <v>3</v>
      </c>
      <c r="H62">
        <v>4</v>
      </c>
      <c r="I62">
        <v>19</v>
      </c>
      <c r="J62">
        <f>SUM(H62:I62)</f>
        <v>23</v>
      </c>
    </row>
    <row r="63" spans="1:10" x14ac:dyDescent="0.25">
      <c r="A63" t="s">
        <v>202</v>
      </c>
      <c r="B63" t="s">
        <v>172</v>
      </c>
      <c r="C63" t="s">
        <v>253</v>
      </c>
      <c r="D63" t="s">
        <v>173</v>
      </c>
      <c r="G63">
        <f t="shared" si="4"/>
        <v>0</v>
      </c>
      <c r="I63">
        <v>1</v>
      </c>
      <c r="J63">
        <f>SUM(H63:I63)</f>
        <v>1</v>
      </c>
    </row>
    <row r="64" spans="1:10" x14ac:dyDescent="0.25">
      <c r="A64" t="s">
        <v>202</v>
      </c>
      <c r="B64" t="s">
        <v>172</v>
      </c>
      <c r="C64" t="s">
        <v>251</v>
      </c>
      <c r="D64" t="s">
        <v>105</v>
      </c>
      <c r="F64">
        <v>3</v>
      </c>
      <c r="G64">
        <f t="shared" si="4"/>
        <v>3</v>
      </c>
    </row>
    <row r="65" spans="1:10" x14ac:dyDescent="0.25">
      <c r="A65" t="s">
        <v>202</v>
      </c>
      <c r="B65" t="s">
        <v>172</v>
      </c>
      <c r="C65" t="s">
        <v>252</v>
      </c>
      <c r="D65" t="s">
        <v>105</v>
      </c>
      <c r="F65">
        <v>1</v>
      </c>
      <c r="G65">
        <f>SUM(E65:F65)</f>
        <v>1</v>
      </c>
    </row>
    <row r="66" spans="1:10" x14ac:dyDescent="0.25">
      <c r="A66" t="s">
        <v>202</v>
      </c>
      <c r="B66" t="s">
        <v>172</v>
      </c>
      <c r="C66" t="s">
        <v>253</v>
      </c>
      <c r="D66" t="s">
        <v>105</v>
      </c>
      <c r="F66">
        <v>1</v>
      </c>
      <c r="G66">
        <f>SUM(E66:F66)</f>
        <v>1</v>
      </c>
    </row>
    <row r="67" spans="1:10" x14ac:dyDescent="0.25">
      <c r="A67" t="s">
        <v>202</v>
      </c>
      <c r="B67" t="s">
        <v>175</v>
      </c>
      <c r="C67" t="s">
        <v>251</v>
      </c>
      <c r="D67" t="s">
        <v>177</v>
      </c>
      <c r="E67">
        <v>5</v>
      </c>
      <c r="F67">
        <v>9</v>
      </c>
      <c r="G67">
        <f t="shared" si="4"/>
        <v>14</v>
      </c>
      <c r="I67">
        <v>15</v>
      </c>
      <c r="J67">
        <f>SUM(H67:I67)</f>
        <v>15</v>
      </c>
    </row>
    <row r="68" spans="1:10" x14ac:dyDescent="0.25">
      <c r="A68" t="s">
        <v>202</v>
      </c>
      <c r="B68" t="s">
        <v>175</v>
      </c>
      <c r="C68" t="s">
        <v>252</v>
      </c>
      <c r="D68" t="s">
        <v>234</v>
      </c>
      <c r="F68">
        <v>4</v>
      </c>
      <c r="G68">
        <f t="shared" si="4"/>
        <v>4</v>
      </c>
    </row>
    <row r="69" spans="1:10" x14ac:dyDescent="0.25">
      <c r="A69" t="s">
        <v>202</v>
      </c>
      <c r="B69" t="s">
        <v>175</v>
      </c>
      <c r="C69" t="s">
        <v>253</v>
      </c>
      <c r="D69" t="s">
        <v>176</v>
      </c>
      <c r="G69">
        <f t="shared" si="4"/>
        <v>0</v>
      </c>
      <c r="I69">
        <v>1</v>
      </c>
      <c r="J69">
        <f>SUM(H69:I69)</f>
        <v>1</v>
      </c>
    </row>
    <row r="70" spans="1:10" x14ac:dyDescent="0.25">
      <c r="A70" t="s">
        <v>202</v>
      </c>
      <c r="B70" t="s">
        <v>175</v>
      </c>
      <c r="C70" t="s">
        <v>253</v>
      </c>
      <c r="D70" t="s">
        <v>229</v>
      </c>
      <c r="F70">
        <v>1</v>
      </c>
      <c r="G70">
        <f t="shared" si="4"/>
        <v>1</v>
      </c>
    </row>
    <row r="71" spans="1:10" x14ac:dyDescent="0.25">
      <c r="A71" t="s">
        <v>202</v>
      </c>
      <c r="B71" t="s">
        <v>175</v>
      </c>
      <c r="C71" t="s">
        <v>251</v>
      </c>
      <c r="D71" t="s">
        <v>105</v>
      </c>
      <c r="F71">
        <v>1</v>
      </c>
      <c r="G71">
        <f t="shared" si="4"/>
        <v>1</v>
      </c>
    </row>
    <row r="72" spans="1:10" x14ac:dyDescent="0.25">
      <c r="A72" t="s">
        <v>202</v>
      </c>
      <c r="B72" t="s">
        <v>175</v>
      </c>
      <c r="C72" t="s">
        <v>252</v>
      </c>
      <c r="D72" t="s">
        <v>105</v>
      </c>
      <c r="F72">
        <v>3</v>
      </c>
      <c r="G72">
        <f>SUM(E72:F72)</f>
        <v>3</v>
      </c>
    </row>
    <row r="73" spans="1:10" x14ac:dyDescent="0.25">
      <c r="A73" t="s">
        <v>202</v>
      </c>
      <c r="B73" t="s">
        <v>178</v>
      </c>
      <c r="C73" t="s">
        <v>251</v>
      </c>
      <c r="D73" t="s">
        <v>179</v>
      </c>
      <c r="F73">
        <v>19</v>
      </c>
      <c r="G73">
        <f t="shared" si="4"/>
        <v>19</v>
      </c>
      <c r="I73">
        <v>18</v>
      </c>
      <c r="J73">
        <f>SUM(H73:I73)</f>
        <v>18</v>
      </c>
    </row>
    <row r="74" spans="1:10" x14ac:dyDescent="0.25">
      <c r="A74" t="s">
        <v>202</v>
      </c>
      <c r="B74" t="s">
        <v>178</v>
      </c>
      <c r="C74" t="s">
        <v>252</v>
      </c>
      <c r="D74" s="31" t="s">
        <v>235</v>
      </c>
      <c r="F74">
        <v>1</v>
      </c>
      <c r="G74">
        <f t="shared" si="4"/>
        <v>1</v>
      </c>
    </row>
    <row r="75" spans="1:10" x14ac:dyDescent="0.25">
      <c r="A75" t="s">
        <v>202</v>
      </c>
      <c r="B75" t="s">
        <v>178</v>
      </c>
      <c r="C75" t="s">
        <v>252</v>
      </c>
      <c r="D75" s="31" t="s">
        <v>236</v>
      </c>
      <c r="F75">
        <v>1</v>
      </c>
      <c r="G75">
        <f t="shared" si="4"/>
        <v>1</v>
      </c>
    </row>
    <row r="76" spans="1:10" x14ac:dyDescent="0.25">
      <c r="A76" t="s">
        <v>202</v>
      </c>
      <c r="B76" t="s">
        <v>178</v>
      </c>
      <c r="C76" t="s">
        <v>252</v>
      </c>
      <c r="D76" t="s">
        <v>105</v>
      </c>
      <c r="F76">
        <v>1</v>
      </c>
      <c r="G76">
        <f t="shared" ref="G76:G106" si="5">SUM(E76:F76)</f>
        <v>1</v>
      </c>
    </row>
    <row r="77" spans="1:10" x14ac:dyDescent="0.25">
      <c r="A77" t="s">
        <v>202</v>
      </c>
      <c r="B77" t="s">
        <v>180</v>
      </c>
      <c r="C77" t="s">
        <v>251</v>
      </c>
      <c r="D77" t="s">
        <v>127</v>
      </c>
      <c r="E77">
        <v>1</v>
      </c>
      <c r="F77">
        <v>33</v>
      </c>
      <c r="G77">
        <f t="shared" si="5"/>
        <v>34</v>
      </c>
      <c r="I77">
        <v>18</v>
      </c>
      <c r="J77">
        <f>SUM(H77:I77)</f>
        <v>18</v>
      </c>
    </row>
    <row r="78" spans="1:10" x14ac:dyDescent="0.25">
      <c r="A78" t="s">
        <v>202</v>
      </c>
      <c r="B78" t="s">
        <v>180</v>
      </c>
      <c r="C78" t="s">
        <v>251</v>
      </c>
      <c r="D78" t="s">
        <v>181</v>
      </c>
      <c r="E78">
        <v>2</v>
      </c>
      <c r="F78">
        <v>3</v>
      </c>
      <c r="G78">
        <f t="shared" si="5"/>
        <v>5</v>
      </c>
      <c r="I78">
        <v>6</v>
      </c>
      <c r="J78">
        <f>SUM(H78:I78)</f>
        <v>6</v>
      </c>
    </row>
    <row r="79" spans="1:10" x14ac:dyDescent="0.25">
      <c r="A79" t="s">
        <v>202</v>
      </c>
      <c r="B79" t="s">
        <v>180</v>
      </c>
      <c r="C79" t="s">
        <v>252</v>
      </c>
      <c r="D79" s="31" t="s">
        <v>228</v>
      </c>
      <c r="F79">
        <v>4</v>
      </c>
      <c r="G79">
        <f t="shared" si="5"/>
        <v>4</v>
      </c>
    </row>
    <row r="80" spans="1:10" x14ac:dyDescent="0.25">
      <c r="A80" t="s">
        <v>202</v>
      </c>
      <c r="B80" t="s">
        <v>180</v>
      </c>
      <c r="C80" t="s">
        <v>252</v>
      </c>
      <c r="D80" s="31" t="s">
        <v>237</v>
      </c>
      <c r="F80">
        <v>1</v>
      </c>
      <c r="G80">
        <f t="shared" si="5"/>
        <v>1</v>
      </c>
    </row>
    <row r="81" spans="1:10" x14ac:dyDescent="0.25">
      <c r="A81" t="s">
        <v>202</v>
      </c>
      <c r="B81" t="s">
        <v>180</v>
      </c>
      <c r="C81" t="s">
        <v>253</v>
      </c>
      <c r="D81" t="s">
        <v>229</v>
      </c>
      <c r="F81">
        <v>1</v>
      </c>
      <c r="G81">
        <f t="shared" si="5"/>
        <v>1</v>
      </c>
    </row>
    <row r="82" spans="1:10" x14ac:dyDescent="0.25">
      <c r="A82" t="s">
        <v>202</v>
      </c>
      <c r="B82" t="s">
        <v>182</v>
      </c>
      <c r="C82" t="s">
        <v>251</v>
      </c>
      <c r="D82" t="s">
        <v>183</v>
      </c>
      <c r="F82">
        <v>1</v>
      </c>
      <c r="G82">
        <f t="shared" si="5"/>
        <v>1</v>
      </c>
      <c r="H82">
        <v>1</v>
      </c>
      <c r="I82">
        <v>3</v>
      </c>
      <c r="J82">
        <f>SUM(H82:I82)</f>
        <v>4</v>
      </c>
    </row>
    <row r="83" spans="1:10" x14ac:dyDescent="0.25">
      <c r="A83" t="s">
        <v>202</v>
      </c>
      <c r="B83" t="s">
        <v>182</v>
      </c>
      <c r="C83" t="s">
        <v>251</v>
      </c>
      <c r="D83" s="31" t="s">
        <v>238</v>
      </c>
      <c r="F83">
        <v>6</v>
      </c>
      <c r="G83">
        <f t="shared" si="5"/>
        <v>6</v>
      </c>
    </row>
    <row r="84" spans="1:10" x14ac:dyDescent="0.25">
      <c r="A84" t="s">
        <v>202</v>
      </c>
      <c r="B84" t="s">
        <v>182</v>
      </c>
      <c r="C84" t="s">
        <v>252</v>
      </c>
      <c r="D84" t="s">
        <v>184</v>
      </c>
      <c r="G84">
        <f t="shared" si="5"/>
        <v>0</v>
      </c>
      <c r="I84">
        <v>2</v>
      </c>
      <c r="J84">
        <f>SUM(H84:I84)</f>
        <v>2</v>
      </c>
    </row>
    <row r="85" spans="1:10" x14ac:dyDescent="0.25">
      <c r="A85" t="s">
        <v>202</v>
      </c>
      <c r="B85" t="s">
        <v>182</v>
      </c>
      <c r="C85" t="s">
        <v>105</v>
      </c>
      <c r="D85" s="31" t="s">
        <v>105</v>
      </c>
      <c r="F85">
        <v>1</v>
      </c>
      <c r="G85">
        <f t="shared" si="5"/>
        <v>1</v>
      </c>
    </row>
    <row r="86" spans="1:10" x14ac:dyDescent="0.25">
      <c r="A86" t="s">
        <v>202</v>
      </c>
      <c r="B86" t="s">
        <v>185</v>
      </c>
      <c r="C86" t="s">
        <v>251</v>
      </c>
      <c r="D86" t="s">
        <v>186</v>
      </c>
      <c r="E86">
        <v>5</v>
      </c>
      <c r="F86">
        <v>8</v>
      </c>
      <c r="G86">
        <f t="shared" si="5"/>
        <v>13</v>
      </c>
      <c r="H86">
        <v>5</v>
      </c>
      <c r="I86">
        <v>11</v>
      </c>
      <c r="J86">
        <f>SUM(H86:I86)</f>
        <v>16</v>
      </c>
    </row>
    <row r="87" spans="1:10" x14ac:dyDescent="0.25">
      <c r="A87" t="s">
        <v>202</v>
      </c>
      <c r="B87" t="s">
        <v>185</v>
      </c>
      <c r="C87" t="s">
        <v>252</v>
      </c>
      <c r="D87" t="s">
        <v>187</v>
      </c>
      <c r="F87">
        <v>2</v>
      </c>
      <c r="G87">
        <f t="shared" si="5"/>
        <v>2</v>
      </c>
      <c r="I87">
        <v>4</v>
      </c>
      <c r="J87">
        <f>SUM(H87:I87)</f>
        <v>4</v>
      </c>
    </row>
    <row r="88" spans="1:10" x14ac:dyDescent="0.25">
      <c r="A88" t="s">
        <v>202</v>
      </c>
      <c r="B88" t="s">
        <v>185</v>
      </c>
      <c r="C88" t="s">
        <v>253</v>
      </c>
      <c r="D88" t="s">
        <v>105</v>
      </c>
      <c r="F88">
        <v>2</v>
      </c>
      <c r="G88">
        <f>SUM(E88:F88)</f>
        <v>2</v>
      </c>
    </row>
    <row r="89" spans="1:10" x14ac:dyDescent="0.25">
      <c r="A89" t="s">
        <v>202</v>
      </c>
      <c r="B89" t="s">
        <v>188</v>
      </c>
      <c r="C89" t="s">
        <v>251</v>
      </c>
      <c r="D89" t="s">
        <v>189</v>
      </c>
      <c r="F89">
        <v>4</v>
      </c>
      <c r="G89">
        <f t="shared" si="5"/>
        <v>4</v>
      </c>
      <c r="I89">
        <v>11</v>
      </c>
      <c r="J89">
        <f>SUM(H89:I89)</f>
        <v>11</v>
      </c>
    </row>
    <row r="90" spans="1:10" x14ac:dyDescent="0.25">
      <c r="A90" t="s">
        <v>202</v>
      </c>
      <c r="B90" t="s">
        <v>188</v>
      </c>
      <c r="C90" t="s">
        <v>252</v>
      </c>
      <c r="D90" s="31" t="s">
        <v>239</v>
      </c>
      <c r="F90">
        <v>2</v>
      </c>
      <c r="G90">
        <f t="shared" si="5"/>
        <v>2</v>
      </c>
    </row>
    <row r="91" spans="1:10" x14ac:dyDescent="0.25">
      <c r="A91" t="s">
        <v>202</v>
      </c>
      <c r="B91" t="s">
        <v>188</v>
      </c>
      <c r="C91" t="s">
        <v>252</v>
      </c>
      <c r="D91" s="31" t="s">
        <v>240</v>
      </c>
      <c r="F91">
        <v>1</v>
      </c>
      <c r="G91">
        <f t="shared" si="5"/>
        <v>1</v>
      </c>
    </row>
    <row r="92" spans="1:10" x14ac:dyDescent="0.25">
      <c r="A92" t="s">
        <v>202</v>
      </c>
      <c r="B92" t="s">
        <v>188</v>
      </c>
      <c r="C92" t="s">
        <v>253</v>
      </c>
      <c r="D92" s="31" t="s">
        <v>229</v>
      </c>
      <c r="F92">
        <v>5</v>
      </c>
      <c r="G92">
        <f t="shared" si="5"/>
        <v>5</v>
      </c>
    </row>
    <row r="93" spans="1:10" x14ac:dyDescent="0.25">
      <c r="A93" t="s">
        <v>202</v>
      </c>
      <c r="B93" t="s">
        <v>190</v>
      </c>
      <c r="C93" t="s">
        <v>251</v>
      </c>
      <c r="D93" s="31" t="s">
        <v>241</v>
      </c>
      <c r="F93">
        <v>1</v>
      </c>
      <c r="G93">
        <f t="shared" si="5"/>
        <v>1</v>
      </c>
    </row>
    <row r="94" spans="1:10" x14ac:dyDescent="0.25">
      <c r="A94" t="s">
        <v>202</v>
      </c>
      <c r="B94" t="s">
        <v>190</v>
      </c>
      <c r="C94" t="s">
        <v>251</v>
      </c>
      <c r="D94" t="s">
        <v>192</v>
      </c>
      <c r="F94">
        <v>2</v>
      </c>
      <c r="G94">
        <f t="shared" si="5"/>
        <v>2</v>
      </c>
      <c r="H94">
        <v>1</v>
      </c>
      <c r="I94">
        <v>11</v>
      </c>
      <c r="J94">
        <f t="shared" ref="J94:J100" si="6">SUM(H94:I94)</f>
        <v>12</v>
      </c>
    </row>
    <row r="95" spans="1:10" x14ac:dyDescent="0.25">
      <c r="A95" t="s">
        <v>202</v>
      </c>
      <c r="B95" t="s">
        <v>190</v>
      </c>
      <c r="C95" t="s">
        <v>251</v>
      </c>
      <c r="D95" t="s">
        <v>193</v>
      </c>
      <c r="F95">
        <v>2</v>
      </c>
      <c r="G95">
        <f t="shared" si="5"/>
        <v>2</v>
      </c>
      <c r="H95">
        <v>3</v>
      </c>
      <c r="I95">
        <v>1</v>
      </c>
      <c r="J95">
        <f t="shared" si="6"/>
        <v>4</v>
      </c>
    </row>
    <row r="96" spans="1:10" x14ac:dyDescent="0.25">
      <c r="A96" t="s">
        <v>202</v>
      </c>
      <c r="B96" t="s">
        <v>190</v>
      </c>
      <c r="C96" t="s">
        <v>251</v>
      </c>
      <c r="D96" t="s">
        <v>194</v>
      </c>
      <c r="G96">
        <f t="shared" si="5"/>
        <v>0</v>
      </c>
      <c r="H96">
        <v>1</v>
      </c>
      <c r="I96">
        <v>3</v>
      </c>
      <c r="J96">
        <f t="shared" si="6"/>
        <v>4</v>
      </c>
    </row>
    <row r="97" spans="1:10" x14ac:dyDescent="0.25">
      <c r="A97" t="s">
        <v>202</v>
      </c>
      <c r="B97" t="s">
        <v>190</v>
      </c>
      <c r="C97" t="s">
        <v>251</v>
      </c>
      <c r="D97" t="s">
        <v>204</v>
      </c>
      <c r="F97">
        <v>18</v>
      </c>
      <c r="G97">
        <f t="shared" si="5"/>
        <v>18</v>
      </c>
      <c r="H97">
        <v>1</v>
      </c>
      <c r="J97">
        <f t="shared" si="6"/>
        <v>1</v>
      </c>
    </row>
    <row r="98" spans="1:10" x14ac:dyDescent="0.25">
      <c r="A98" t="s">
        <v>202</v>
      </c>
      <c r="B98" t="s">
        <v>190</v>
      </c>
      <c r="C98" t="s">
        <v>251</v>
      </c>
      <c r="D98" t="s">
        <v>162</v>
      </c>
      <c r="F98">
        <v>10</v>
      </c>
      <c r="G98">
        <f t="shared" si="5"/>
        <v>10</v>
      </c>
      <c r="I98">
        <v>1</v>
      </c>
      <c r="J98">
        <f t="shared" si="6"/>
        <v>1</v>
      </c>
    </row>
    <row r="99" spans="1:10" x14ac:dyDescent="0.25">
      <c r="A99" t="s">
        <v>202</v>
      </c>
      <c r="B99" t="s">
        <v>190</v>
      </c>
      <c r="C99" t="s">
        <v>251</v>
      </c>
      <c r="D99" t="s">
        <v>195</v>
      </c>
      <c r="E99">
        <v>1</v>
      </c>
      <c r="G99">
        <f t="shared" si="5"/>
        <v>1</v>
      </c>
      <c r="I99">
        <v>9</v>
      </c>
      <c r="J99">
        <f t="shared" si="6"/>
        <v>9</v>
      </c>
    </row>
    <row r="100" spans="1:10" x14ac:dyDescent="0.25">
      <c r="A100" t="s">
        <v>202</v>
      </c>
      <c r="B100" t="s">
        <v>190</v>
      </c>
      <c r="C100" t="s">
        <v>252</v>
      </c>
      <c r="D100" t="s">
        <v>191</v>
      </c>
      <c r="F100">
        <v>10</v>
      </c>
      <c r="G100">
        <f t="shared" si="5"/>
        <v>10</v>
      </c>
      <c r="I100">
        <v>15</v>
      </c>
      <c r="J100">
        <f t="shared" si="6"/>
        <v>15</v>
      </c>
    </row>
    <row r="101" spans="1:10" x14ac:dyDescent="0.25">
      <c r="A101" t="s">
        <v>202</v>
      </c>
      <c r="B101" t="s">
        <v>190</v>
      </c>
      <c r="C101" t="s">
        <v>252</v>
      </c>
      <c r="D101" s="31" t="s">
        <v>243</v>
      </c>
      <c r="F101">
        <v>1</v>
      </c>
      <c r="G101">
        <f t="shared" si="5"/>
        <v>1</v>
      </c>
    </row>
    <row r="102" spans="1:10" x14ac:dyDescent="0.25">
      <c r="A102" t="s">
        <v>202</v>
      </c>
      <c r="B102" t="s">
        <v>190</v>
      </c>
      <c r="C102" t="s">
        <v>252</v>
      </c>
      <c r="D102" s="31" t="s">
        <v>244</v>
      </c>
      <c r="F102">
        <v>1</v>
      </c>
      <c r="G102">
        <f t="shared" si="5"/>
        <v>1</v>
      </c>
    </row>
    <row r="103" spans="1:10" x14ac:dyDescent="0.25">
      <c r="A103" t="s">
        <v>202</v>
      </c>
      <c r="B103" t="s">
        <v>190</v>
      </c>
      <c r="C103" t="s">
        <v>253</v>
      </c>
      <c r="D103" s="31" t="s">
        <v>229</v>
      </c>
      <c r="F103">
        <v>1</v>
      </c>
      <c r="G103">
        <f t="shared" si="5"/>
        <v>1</v>
      </c>
    </row>
    <row r="104" spans="1:10" x14ac:dyDescent="0.25">
      <c r="A104" t="s">
        <v>202</v>
      </c>
      <c r="B104" t="s">
        <v>242</v>
      </c>
      <c r="C104" t="s">
        <v>251</v>
      </c>
      <c r="D104" s="31" t="s">
        <v>105</v>
      </c>
      <c r="F104">
        <v>2</v>
      </c>
      <c r="G104">
        <f t="shared" si="5"/>
        <v>2</v>
      </c>
    </row>
    <row r="105" spans="1:10" x14ac:dyDescent="0.25">
      <c r="A105" t="s">
        <v>202</v>
      </c>
      <c r="B105" t="s">
        <v>196</v>
      </c>
      <c r="C105" t="s">
        <v>251</v>
      </c>
      <c r="D105" t="s">
        <v>135</v>
      </c>
      <c r="F105">
        <v>1</v>
      </c>
      <c r="G105">
        <f t="shared" si="5"/>
        <v>1</v>
      </c>
      <c r="H105">
        <v>1</v>
      </c>
      <c r="I105">
        <v>1</v>
      </c>
      <c r="J105">
        <f>SUM(H105:I105)</f>
        <v>2</v>
      </c>
    </row>
    <row r="106" spans="1:10" x14ac:dyDescent="0.25">
      <c r="A106" t="s">
        <v>202</v>
      </c>
      <c r="B106" t="s">
        <v>196</v>
      </c>
      <c r="C106" t="s">
        <v>251</v>
      </c>
      <c r="D106" t="s">
        <v>136</v>
      </c>
      <c r="F106">
        <v>1</v>
      </c>
      <c r="G106">
        <f t="shared" si="5"/>
        <v>1</v>
      </c>
      <c r="H106">
        <v>4</v>
      </c>
      <c r="I106">
        <v>2</v>
      </c>
      <c r="J106">
        <f>SUM(H106:I106)</f>
        <v>6</v>
      </c>
    </row>
    <row r="107" spans="1:10" x14ac:dyDescent="0.25">
      <c r="A107" t="s">
        <v>202</v>
      </c>
      <c r="B107" t="s">
        <v>196</v>
      </c>
      <c r="C107" t="s">
        <v>251</v>
      </c>
      <c r="D107" s="31" t="s">
        <v>105</v>
      </c>
      <c r="F107">
        <v>1</v>
      </c>
      <c r="G107">
        <f t="shared" ref="G107:G114" si="7">SUM(E107:F107)</f>
        <v>1</v>
      </c>
    </row>
    <row r="108" spans="1:10" x14ac:dyDescent="0.25">
      <c r="A108" t="s">
        <v>202</v>
      </c>
      <c r="B108" t="s">
        <v>203</v>
      </c>
      <c r="C108" t="s">
        <v>251</v>
      </c>
      <c r="D108" t="s">
        <v>145</v>
      </c>
      <c r="F108">
        <v>6</v>
      </c>
      <c r="G108">
        <f t="shared" si="7"/>
        <v>6</v>
      </c>
      <c r="H108">
        <v>3</v>
      </c>
      <c r="J108">
        <f>SUM(H108:I108)</f>
        <v>3</v>
      </c>
    </row>
    <row r="109" spans="1:10" x14ac:dyDescent="0.25">
      <c r="A109" t="s">
        <v>202</v>
      </c>
      <c r="B109" t="s">
        <v>197</v>
      </c>
      <c r="C109" t="s">
        <v>251</v>
      </c>
      <c r="D109" t="s">
        <v>145</v>
      </c>
      <c r="F109">
        <v>1</v>
      </c>
      <c r="G109">
        <f t="shared" si="7"/>
        <v>1</v>
      </c>
      <c r="H109">
        <v>2</v>
      </c>
      <c r="I109">
        <v>2</v>
      </c>
      <c r="J109">
        <f>SUM(H109:I109)</f>
        <v>4</v>
      </c>
    </row>
    <row r="110" spans="1:10" x14ac:dyDescent="0.25">
      <c r="A110" t="s">
        <v>202</v>
      </c>
      <c r="B110" t="s">
        <v>198</v>
      </c>
      <c r="C110" t="s">
        <v>251</v>
      </c>
      <c r="D110" t="s">
        <v>131</v>
      </c>
      <c r="F110">
        <v>2</v>
      </c>
      <c r="G110">
        <f t="shared" si="7"/>
        <v>2</v>
      </c>
      <c r="I110">
        <v>2</v>
      </c>
      <c r="J110">
        <f>SUM(H110:I110)</f>
        <v>2</v>
      </c>
    </row>
    <row r="111" spans="1:10" x14ac:dyDescent="0.25">
      <c r="A111" t="s">
        <v>202</v>
      </c>
      <c r="B111" t="s">
        <v>247</v>
      </c>
      <c r="C111" t="s">
        <v>105</v>
      </c>
      <c r="D111" t="s">
        <v>105</v>
      </c>
      <c r="F111">
        <v>6</v>
      </c>
      <c r="G111">
        <f t="shared" si="7"/>
        <v>6</v>
      </c>
    </row>
    <row r="112" spans="1:10" x14ac:dyDescent="0.25">
      <c r="A112" t="s">
        <v>202</v>
      </c>
      <c r="B112" t="s">
        <v>245</v>
      </c>
      <c r="C112" t="s">
        <v>105</v>
      </c>
      <c r="D112" t="s">
        <v>105</v>
      </c>
      <c r="F112">
        <v>3</v>
      </c>
      <c r="G112">
        <f t="shared" si="7"/>
        <v>3</v>
      </c>
    </row>
    <row r="113" spans="1:10" x14ac:dyDescent="0.25">
      <c r="A113" t="s">
        <v>202</v>
      </c>
      <c r="B113" t="s">
        <v>246</v>
      </c>
      <c r="C113" t="s">
        <v>105</v>
      </c>
      <c r="D113" t="s">
        <v>105</v>
      </c>
      <c r="F113">
        <v>2</v>
      </c>
      <c r="G113">
        <f t="shared" si="7"/>
        <v>2</v>
      </c>
    </row>
    <row r="114" spans="1:10" ht="18.75" x14ac:dyDescent="0.3">
      <c r="D114" s="33" t="s">
        <v>254</v>
      </c>
      <c r="E114" s="33">
        <f>SUM(E10:E113)</f>
        <v>51</v>
      </c>
      <c r="F114" s="33">
        <f>SUM(F10:F113)</f>
        <v>523</v>
      </c>
      <c r="G114" s="33">
        <f t="shared" si="7"/>
        <v>574</v>
      </c>
      <c r="H114" s="33">
        <f>SUM(H10:H113)</f>
        <v>130</v>
      </c>
      <c r="I114" s="33">
        <f>SUM(I10:I113)</f>
        <v>556</v>
      </c>
      <c r="J114" s="33">
        <f>SUM(H114:I114)</f>
        <v>686</v>
      </c>
    </row>
  </sheetData>
  <mergeCells count="1">
    <mergeCell ref="H1:J1"/>
  </mergeCells>
  <phoneticPr fontId="1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nacional</vt:lpstr>
      <vt:lpstr>Mobilidade internacional</vt:lpstr>
      <vt:lpstr>2021_2022_Mobilidade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2021-12-15T09:50:18Z</dcterms:created>
  <dcterms:modified xsi:type="dcterms:W3CDTF">2023-02-09T09:45:54Z</dcterms:modified>
</cp:coreProperties>
</file>