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cheros\comun\Unidade de Estudos e Programas\PUBLICACIÓNS PORTAL E UVIGO EN CIFRAS\UVIGO DAT\UVIGODAT_Indicadores investigación\Transferencia\"/>
    </mc:Choice>
  </mc:AlternateContent>
  <bookViews>
    <workbookView xWindow="0" yWindow="0" windowWidth="20490" windowHeight="7620"/>
  </bookViews>
  <sheets>
    <sheet name="2020_ OTRI" sheetId="8" r:id="rId1"/>
    <sheet name="2020_ Actividades I+D" sheetId="1" r:id="rId2"/>
    <sheet name="2020_Part_act_transferencia" sheetId="3" r:id="rId3"/>
    <sheet name="2020_Act.I+D_centro_grupo inves" sheetId="4" r:id="rId4"/>
    <sheet name="2020_CACTI" sheetId="5" r:id="rId5"/>
    <sheet name="2020_CINBIO" sheetId="6" r:id="rId6"/>
    <sheet name="2020_ECIMAT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3" i="7" l="1"/>
  <c r="I14" i="7" s="1"/>
  <c r="E30" i="7"/>
  <c r="D30" i="7"/>
  <c r="C30" i="7"/>
  <c r="D17" i="7"/>
  <c r="C17" i="7"/>
  <c r="E16" i="7"/>
  <c r="B16" i="7"/>
  <c r="E15" i="7"/>
  <c r="F15" i="7" s="1"/>
  <c r="J14" i="7"/>
  <c r="E14" i="7"/>
  <c r="E17" i="7" s="1"/>
  <c r="B14" i="7"/>
  <c r="B17" i="7" s="1"/>
  <c r="F16" i="7" l="1"/>
  <c r="F14" i="7"/>
  <c r="C32" i="6" l="1"/>
  <c r="D24" i="6"/>
  <c r="C24" i="6"/>
  <c r="E23" i="6"/>
  <c r="E22" i="6"/>
  <c r="E24" i="6" s="1"/>
  <c r="E21" i="6"/>
  <c r="E20" i="6"/>
  <c r="D15" i="6"/>
  <c r="C15" i="6"/>
  <c r="B15" i="6"/>
  <c r="E14" i="6"/>
  <c r="E15" i="6" s="1"/>
  <c r="F12" i="6" s="1"/>
  <c r="E13" i="6"/>
  <c r="F13" i="6" s="1"/>
  <c r="L12" i="6"/>
  <c r="E12" i="6"/>
  <c r="F14" i="6" l="1"/>
  <c r="C38" i="5" l="1"/>
  <c r="D26" i="5"/>
  <c r="C26" i="5"/>
  <c r="E25" i="5"/>
  <c r="E24" i="5"/>
  <c r="E23" i="5"/>
  <c r="E22" i="5"/>
  <c r="E21" i="5"/>
  <c r="E20" i="5"/>
  <c r="E19" i="5"/>
  <c r="E26" i="5" s="1"/>
  <c r="D15" i="5"/>
  <c r="C15" i="5"/>
  <c r="E14" i="5"/>
  <c r="B14" i="5"/>
  <c r="E13" i="5"/>
  <c r="B13" i="5"/>
  <c r="B15" i="5" s="1"/>
  <c r="K12" i="5"/>
  <c r="F14" i="5" l="1"/>
  <c r="E15" i="5"/>
  <c r="F12" i="5" s="1"/>
  <c r="F13" i="5" l="1"/>
  <c r="M209" i="4" l="1"/>
  <c r="L209" i="4"/>
  <c r="F98" i="4"/>
  <c r="E98" i="4"/>
  <c r="D98" i="4"/>
  <c r="C98" i="4"/>
  <c r="U90" i="4"/>
  <c r="T90" i="4"/>
  <c r="S90" i="4"/>
  <c r="R90" i="4"/>
  <c r="E74" i="4"/>
  <c r="D74" i="4"/>
  <c r="F30" i="4"/>
  <c r="E30" i="4"/>
  <c r="D30" i="4"/>
  <c r="C30" i="4"/>
  <c r="D78" i="1" l="1"/>
  <c r="C78" i="1"/>
  <c r="D56" i="1"/>
  <c r="C56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Q37" i="1"/>
  <c r="Q36" i="1"/>
  <c r="Q35" i="1"/>
  <c r="Q34" i="1"/>
  <c r="Q33" i="1"/>
  <c r="Q3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Q26" i="1"/>
  <c r="Q25" i="1"/>
  <c r="Q24" i="1"/>
  <c r="Q23" i="1"/>
  <c r="Q22" i="1"/>
  <c r="Q27" i="1" s="1"/>
  <c r="J16" i="1"/>
  <c r="H16" i="1"/>
  <c r="F16" i="1"/>
  <c r="E16" i="1"/>
  <c r="D16" i="1"/>
  <c r="B16" i="1"/>
  <c r="M15" i="1"/>
  <c r="L15" i="1"/>
  <c r="M14" i="1"/>
  <c r="L14" i="1"/>
  <c r="M13" i="1"/>
  <c r="M16" i="1" s="1"/>
  <c r="L13" i="1"/>
  <c r="L16" i="1" s="1"/>
</calcChain>
</file>

<file path=xl/sharedStrings.xml><?xml version="1.0" encoding="utf-8"?>
<sst xmlns="http://schemas.openxmlformats.org/spreadsheetml/2006/main" count="1122" uniqueCount="314">
  <si>
    <t>Unidade de Análises e Programas</t>
  </si>
  <si>
    <t>Fonte: SUXI; Meta4</t>
  </si>
  <si>
    <t>CONTRATACIÓN I+D 2020</t>
  </si>
  <si>
    <t>Contratación artigo 83 LOU
(inclúe xestión externa)</t>
  </si>
  <si>
    <t>Ámbito do PDI responsable da actividade</t>
  </si>
  <si>
    <t>Total
actividades</t>
  </si>
  <si>
    <t>Total
importes</t>
  </si>
  <si>
    <t>Artes e humanidades</t>
  </si>
  <si>
    <t xml:space="preserve">Ciencias </t>
  </si>
  <si>
    <t>Ciencias da saúde</t>
  </si>
  <si>
    <t>Enxeñaría e arquitectura</t>
  </si>
  <si>
    <t>Ciencias sociais e xurídicas</t>
  </si>
  <si>
    <t xml:space="preserve">Número </t>
  </si>
  <si>
    <t>Importe</t>
  </si>
  <si>
    <t>Número</t>
  </si>
  <si>
    <t>Contratos</t>
  </si>
  <si>
    <t>Cursos</t>
  </si>
  <si>
    <t>Informes</t>
  </si>
  <si>
    <t>Total xeral</t>
  </si>
  <si>
    <t>Actividades por ámbito, sexo e categoría</t>
  </si>
  <si>
    <t>Ciencias</t>
  </si>
  <si>
    <t>Enxeñería e arquitectura</t>
  </si>
  <si>
    <t>Ciencias sociais e xuridicas</t>
  </si>
  <si>
    <t>Total
xeral</t>
  </si>
  <si>
    <t>Homes</t>
  </si>
  <si>
    <t>Mulleres</t>
  </si>
  <si>
    <t>Total</t>
  </si>
  <si>
    <t>Axudante doutor/a</t>
  </si>
  <si>
    <t>Catedrático/a de Universidade</t>
  </si>
  <si>
    <t>Persoal de programas de investigación</t>
  </si>
  <si>
    <t>Profesor/a contratado/a doutor/a</t>
  </si>
  <si>
    <t>Profesor/a titular de Universidade</t>
  </si>
  <si>
    <t>PDI responsable  que realiza actividades por ámbito, sexo e categoría</t>
  </si>
  <si>
    <t>Actividades segundo ámbito xeográfico</t>
  </si>
  <si>
    <t>Tipo de actividade</t>
  </si>
  <si>
    <t>Nº actividades</t>
  </si>
  <si>
    <t>Comunidade Autónoma</t>
  </si>
  <si>
    <t>Fóra UE</t>
  </si>
  <si>
    <t>Resto de España</t>
  </si>
  <si>
    <t>Unión Europea</t>
  </si>
  <si>
    <t>Segundo natureza parte contratante</t>
  </si>
  <si>
    <t>Administración Pública</t>
  </si>
  <si>
    <t>Empresas</t>
  </si>
  <si>
    <t>Fundacións / Asociacións</t>
  </si>
  <si>
    <t>Outros</t>
  </si>
  <si>
    <t xml:space="preserve">Participantes en actividades de transferencia </t>
  </si>
  <si>
    <t>2020_Participantes en actividades de transferencia</t>
  </si>
  <si>
    <t>Participantes en actividades do Artigo 83, 
por categoría e ámbito</t>
  </si>
  <si>
    <t>Artes e Humanidades</t>
  </si>
  <si>
    <t>Ciencias da Saúde</t>
  </si>
  <si>
    <t>Ciencias Sociais e Xurídicas</t>
  </si>
  <si>
    <t>Enxeñaría e Arquitectura</t>
  </si>
  <si>
    <t>Categoría</t>
  </si>
  <si>
    <t>Interino</t>
  </si>
  <si>
    <t>Profesor/a titular de Escola Universitaria</t>
  </si>
  <si>
    <t>Participantes en outras actividades de transferencia por categoría e ámbito</t>
  </si>
  <si>
    <t>Ciencias da saude</t>
  </si>
  <si>
    <t>Total ámbito</t>
  </si>
  <si>
    <t xml:space="preserve">Participantes en actividades de transferencia únicos. </t>
  </si>
  <si>
    <t>Interino/a</t>
  </si>
  <si>
    <t>Total general</t>
  </si>
  <si>
    <t>Actividades de I+D por centro e grupo de investigación</t>
  </si>
  <si>
    <t>2020_CONTRATACIÓN I+D</t>
  </si>
  <si>
    <t>Actividades por campus, centro e sexo</t>
  </si>
  <si>
    <t>Actividades por grupo de investigación e sexo</t>
  </si>
  <si>
    <t>PDI responsable por grupo de investigación</t>
  </si>
  <si>
    <t>Campus</t>
  </si>
  <si>
    <t>Centro</t>
  </si>
  <si>
    <t>Importe total</t>
  </si>
  <si>
    <t>Código</t>
  </si>
  <si>
    <t>Nome grupo</t>
  </si>
  <si>
    <t xml:space="preserve"> OURENSE</t>
  </si>
  <si>
    <t>ESCOLA DE ENXEÑARIA AERONAUTICA E DO ESPAZO</t>
  </si>
  <si>
    <t>0</t>
  </si>
  <si>
    <t>Sen asignar</t>
  </si>
  <si>
    <t>ESCOLA SUPERIOR DE ENXEÑARIA INFORMATICA</t>
  </si>
  <si>
    <t>AA1</t>
  </si>
  <si>
    <t xml:space="preserve"> Investigaciones Agrarias y Alimentarias</t>
  </si>
  <si>
    <t>FACULTADE DE CIENCIAS</t>
  </si>
  <si>
    <t>AF4</t>
  </si>
  <si>
    <t xml:space="preserve"> Enxeñería Agroforestal</t>
  </si>
  <si>
    <t>FACULTADE DE CIENCIAS DA EDUCACIÓN</t>
  </si>
  <si>
    <t>AG1</t>
  </si>
  <si>
    <t xml:space="preserve"> NEV (Nutrición e Viticultura)</t>
  </si>
  <si>
    <t>FACULTADE DE CIENCIAS EMPRESARIAIS E TURISMO</t>
  </si>
  <si>
    <t>AGAF</t>
  </si>
  <si>
    <t xml:space="preserve"> Agrupación Grupos de Investigación de Derecho Administrativo y Filosofía del Derecho</t>
  </si>
  <si>
    <t>FACULTADE DE DEREITO</t>
  </si>
  <si>
    <t>APET</t>
  </si>
  <si>
    <t xml:space="preserve"> Applied Power Electronics Technology (Tecnoloxía Electrónica de Potencia Aplicada)</t>
  </si>
  <si>
    <t>FACULTADE DE HISTORIA</t>
  </si>
  <si>
    <t>AS1</t>
  </si>
  <si>
    <t xml:space="preserve"> Astronomía y Astrofísica</t>
  </si>
  <si>
    <t xml:space="preserve"> PONTEVEDRA</t>
  </si>
  <si>
    <t>ESCOLA DE ENXEÑARIA FORESTAL</t>
  </si>
  <si>
    <t>BA2</t>
  </si>
  <si>
    <t xml:space="preserve"> Biología Ambiental</t>
  </si>
  <si>
    <t>FACULTADE  DE CIENCIAS DA EDUCACION E DO DEPORTE</t>
  </si>
  <si>
    <t>BEV1</t>
  </si>
  <si>
    <t xml:space="preserve"> Agrobiología Ambiental: Calidad, Suelos y Plantas</t>
  </si>
  <si>
    <t>FACULTADE DE CIENCIAS SOCIAIS E DA COMUNICACION</t>
  </si>
  <si>
    <t>BV1</t>
  </si>
  <si>
    <t xml:space="preserve"> Pranta, Solo e Aproveitamento de Subproductos</t>
  </si>
  <si>
    <t xml:space="preserve"> VIGO</t>
  </si>
  <si>
    <t>ESCOLA DE ENXEÑARIA DE MINAS E ENERXIA</t>
  </si>
  <si>
    <t>ByCIAMA</t>
  </si>
  <si>
    <t xml:space="preserve"> Biotecnología y Calidad en Industrias Agroalimentarias y Medio Ambiente</t>
  </si>
  <si>
    <t>ESCOLA DE ENXEÑARIA DE TELECOMUNICACION</t>
  </si>
  <si>
    <t>CI11</t>
  </si>
  <si>
    <t xml:space="preserve"> ENCOMAT (Ingeniería de Corrosión y Materiales)</t>
  </si>
  <si>
    <t>ESCOLA DE ENXEÑARIA INDUSTRIAL</t>
  </si>
  <si>
    <t>CI5</t>
  </si>
  <si>
    <t xml:space="preserve"> Explotación de Minas</t>
  </si>
  <si>
    <t>FACULTADE DE BIOLOXIA</t>
  </si>
  <si>
    <t>CI8</t>
  </si>
  <si>
    <t xml:space="preserve"> Innovación en Agrolimentación y Salud: Aproximación multidisciplinar mediante análisis químico, neurofisiología, fisiología vegetal,microbiología y biotecnología</t>
  </si>
  <si>
    <t>FACULTADE DE CIENCIAS DO MAR</t>
  </si>
  <si>
    <t>CJ2</t>
  </si>
  <si>
    <t xml:space="preserve"> Derecho Financiero y Tributario</t>
  </si>
  <si>
    <t>FACULTADE DE CIENCIAS ECONOMICAS E EMPRESARIAIS</t>
  </si>
  <si>
    <t>CPS1</t>
  </si>
  <si>
    <t xml:space="preserve"> Observatorio de Gobernanza G3</t>
  </si>
  <si>
    <t>FACULTADE DE CIENCIAS XURIDICAS E DO TRABALLO</t>
  </si>
  <si>
    <t>DE3</t>
  </si>
  <si>
    <t xml:space="preserve"> Educación, Actividad Física y Salud. GIES.</t>
  </si>
  <si>
    <t>FACULTADE DE FILOLOXIA E TRADUCION</t>
  </si>
  <si>
    <t>DMT</t>
  </si>
  <si>
    <t xml:space="preserve"> Dereito Mercantil e do Traballo</t>
  </si>
  <si>
    <t>FACULTADE DE QUIMICA</t>
  </si>
  <si>
    <t>EA3</t>
  </si>
  <si>
    <t xml:space="preserve"> REDE: Investigación en Economía, Energía y Medio Ambiente</t>
  </si>
  <si>
    <t>EA5</t>
  </si>
  <si>
    <t xml:space="preserve"> Grupo de Investigación en Economía Ecológica, Agroecología e Historia</t>
  </si>
  <si>
    <t>EA8</t>
  </si>
  <si>
    <t xml:space="preserve"> Research Group In Economic Analysis,</t>
  </si>
  <si>
    <t>EE1</t>
  </si>
  <si>
    <t xml:space="preserve"> Enxeñería de Equipos Electrónicos</t>
  </si>
  <si>
    <t>EF5</t>
  </si>
  <si>
    <t xml:space="preserve"> Empresa internacional y capital intelectual</t>
  </si>
  <si>
    <t>Tipo de actividades por campus e centro</t>
  </si>
  <si>
    <t>EG6</t>
  </si>
  <si>
    <t xml:space="preserve"> CIMA</t>
  </si>
  <si>
    <t>Tipo actividade</t>
  </si>
  <si>
    <t>EI1</t>
  </si>
  <si>
    <t xml:space="preserve"> Enxeñería de Sistemas e Autómatica</t>
  </si>
  <si>
    <t>EI2</t>
  </si>
  <si>
    <t xml:space="preserve"> Robótica e Sistemas Intelixentes</t>
  </si>
  <si>
    <t>EI3</t>
  </si>
  <si>
    <t xml:space="preserve"> Grupo de Control non Liñal</t>
  </si>
  <si>
    <t>EM1</t>
  </si>
  <si>
    <t xml:space="preserve"> GTE (Grupo de Tecnoloxía Enerxética)</t>
  </si>
  <si>
    <t>en.e</t>
  </si>
  <si>
    <t xml:space="preserve"> Enerxía Electrica</t>
  </si>
  <si>
    <t xml:space="preserve">FACULTADE DE CIENCIAS </t>
  </si>
  <si>
    <t>EÑ1</t>
  </si>
  <si>
    <t xml:space="preserve"> Grupo de Investigación en Redes Eléctricas</t>
  </si>
  <si>
    <t>EQ10</t>
  </si>
  <si>
    <t xml:space="preserve"> Enxeñería Química 10</t>
  </si>
  <si>
    <t>EQ2</t>
  </si>
  <si>
    <t xml:space="preserve"> Ingeniería Química</t>
  </si>
  <si>
    <t>EQ3</t>
  </si>
  <si>
    <t xml:space="preserve"> Ingeniería Química 3</t>
  </si>
  <si>
    <t>EQ4</t>
  </si>
  <si>
    <t xml:space="preserve"> Enxeñería Química 4</t>
  </si>
  <si>
    <t>ET1</t>
  </si>
  <si>
    <t xml:space="preserve"> GIST (Grupo de Ingeniería de Sistemas Telemáticos)</t>
  </si>
  <si>
    <t>ET2</t>
  </si>
  <si>
    <t xml:space="preserve"> Grupo de Servicios para la Sociedad de la Información</t>
  </si>
  <si>
    <t>ET3</t>
  </si>
  <si>
    <t xml:space="preserve"> Laboratorio de Redes</t>
  </si>
  <si>
    <t>EZ1</t>
  </si>
  <si>
    <t xml:space="preserve"> Ecoloxía e Zooloxía</t>
  </si>
  <si>
    <t>FA2</t>
  </si>
  <si>
    <t xml:space="preserve"> Física Aplicada 2</t>
  </si>
  <si>
    <t>FA3</t>
  </si>
  <si>
    <t xml:space="preserve"> Novos Materiais</t>
  </si>
  <si>
    <t>FA5</t>
  </si>
  <si>
    <t xml:space="preserve"> Aplicacións Industriais dos Láseres</t>
  </si>
  <si>
    <t>FA9</t>
  </si>
  <si>
    <t xml:space="preserve"> EphysLab</t>
  </si>
  <si>
    <t>FB2</t>
  </si>
  <si>
    <t xml:space="preserve"> Fisiología de Peces</t>
  </si>
  <si>
    <t>FT1</t>
  </si>
  <si>
    <t xml:space="preserve"> Física de la Tierra (GOFUVI)</t>
  </si>
  <si>
    <t>GALMA</t>
  </si>
  <si>
    <t xml:space="preserve"> Galician Observatory for Media Accessibility</t>
  </si>
  <si>
    <t>GEA</t>
  </si>
  <si>
    <t xml:space="preserve"> ECOLOGÍA ANIMAL</t>
  </si>
  <si>
    <t>GEF</t>
  </si>
  <si>
    <t xml:space="preserve"> Grupo de Enxeñería de Fabricación (GEF)</t>
  </si>
  <si>
    <t>GEN</t>
  </si>
  <si>
    <t xml:space="preserve"> Governance And Economics Research Network</t>
  </si>
  <si>
    <t>H20</t>
  </si>
  <si>
    <t xml:space="preserve"> Grupo de Estudos de Arqueoloxía, Antigüidade e Territorio (GEAAT)</t>
  </si>
  <si>
    <t>HC1</t>
  </si>
  <si>
    <t xml:space="preserve"> Historia Contemporánea 1</t>
  </si>
  <si>
    <t>HI19</t>
  </si>
  <si>
    <t xml:space="preserve"> Variación de Lenguaje y Categorización Textual (LVTC).</t>
  </si>
  <si>
    <t>IO1</t>
  </si>
  <si>
    <t xml:space="preserve"> Inferencia Estadística, Decisión e Investigación Operativa</t>
  </si>
  <si>
    <t>LIA2</t>
  </si>
  <si>
    <t xml:space="preserve"> Laboratorio de Informática Aplicada</t>
  </si>
  <si>
    <t>MDA-I</t>
  </si>
  <si>
    <t xml:space="preserve"> MEDEA Iuris</t>
  </si>
  <si>
    <t>NF1</t>
  </si>
  <si>
    <t xml:space="preserve"> Nutrición &amp;amp; Food Science Group</t>
  </si>
  <si>
    <t>OC1</t>
  </si>
  <si>
    <t xml:space="preserve"> G4 Plus Desarrollo Estratégico: Organización e Territorio</t>
  </si>
  <si>
    <t>OC2</t>
  </si>
  <si>
    <t xml:space="preserve"> Organización y Comercialización</t>
  </si>
  <si>
    <t>OE2</t>
  </si>
  <si>
    <t xml:space="preserve"> Enxeñería de Organización</t>
  </si>
  <si>
    <t>OE7</t>
  </si>
  <si>
    <t xml:space="preserve"> Organización do Coñecemento</t>
  </si>
  <si>
    <t>OF1</t>
  </si>
  <si>
    <t xml:space="preserve"> Grupo de Ingeniería Física</t>
  </si>
  <si>
    <t>PT1</t>
  </si>
  <si>
    <t xml:space="preserve"> Salud, Sexualidad y Género</t>
  </si>
  <si>
    <t>QF1</t>
  </si>
  <si>
    <t xml:space="preserve"> NanoBioMateriales Funcionales</t>
  </si>
  <si>
    <t>QO3</t>
  </si>
  <si>
    <t xml:space="preserve"> Síntesis, Estructura y Simulación (S3)</t>
  </si>
  <si>
    <t>REMOSS</t>
  </si>
  <si>
    <t xml:space="preserve"> Equipo de Investigación en Rendimiento y Motricidad del Salvamento y Socorrismo</t>
  </si>
  <si>
    <t>SC10</t>
  </si>
  <si>
    <t xml:space="preserve"> Grupo de Procesado de Sinal en Comunicacións</t>
  </si>
  <si>
    <t>SC2</t>
  </si>
  <si>
    <t xml:space="preserve"> Grupo de Dispositivos de Alta Frecuencia</t>
  </si>
  <si>
    <t>PDI responsable por campus, centro e sexo</t>
  </si>
  <si>
    <t>SC7</t>
  </si>
  <si>
    <t xml:space="preserve"> Antenas, Radar e Comunicacións Ópticas</t>
  </si>
  <si>
    <t>SC9</t>
  </si>
  <si>
    <t xml:space="preserve"> Grupo de Tecnologías Multimedia</t>
  </si>
  <si>
    <t>SEPCOM</t>
  </si>
  <si>
    <t xml:space="preserve"> Investigación en Comunicación para el Servicio Público</t>
  </si>
  <si>
    <t>SI4</t>
  </si>
  <si>
    <t xml:space="preserve"> Sistemas Informáticos de Nova Xeración</t>
  </si>
  <si>
    <t>SI6</t>
  </si>
  <si>
    <t xml:space="preserve"> Grupo de Informática Gráfica y Multimedia (Gig)</t>
  </si>
  <si>
    <t>SR</t>
  </si>
  <si>
    <t xml:space="preserve"> Sistemas Radio</t>
  </si>
  <si>
    <t>TC1</t>
  </si>
  <si>
    <t xml:space="preserve"> Grupo de Tecnoloxías da Información</t>
  </si>
  <si>
    <t>TE4</t>
  </si>
  <si>
    <t xml:space="preserve"> División Electrónica de Potencia</t>
  </si>
  <si>
    <t>TF1</t>
  </si>
  <si>
    <t xml:space="preserve"> Xeotecnoloxías Aplicadas</t>
  </si>
  <si>
    <t>TNT</t>
  </si>
  <si>
    <t xml:space="preserve"> TEAM NANO TECH (Nanotechnology Group)</t>
  </si>
  <si>
    <t>XB2</t>
  </si>
  <si>
    <t xml:space="preserve"> Genética de Poblaciones y Citogenética</t>
  </si>
  <si>
    <t>XB5</t>
  </si>
  <si>
    <t xml:space="preserve"> Xenómica e  Biomedicina</t>
  </si>
  <si>
    <t>XM3</t>
  </si>
  <si>
    <t xml:space="preserve"> Análise de Concas Sedimentarias</t>
  </si>
  <si>
    <t>Tipo de actividades por grupo de investigación</t>
  </si>
  <si>
    <t>Curso</t>
  </si>
  <si>
    <t>Informe</t>
  </si>
  <si>
    <t>Fonte: Área de apoio á investigación e transferencia ámbito científico</t>
  </si>
  <si>
    <t>FACTURACIÓN CACTI 2020</t>
  </si>
  <si>
    <t>Clientes</t>
  </si>
  <si>
    <t>nº de usuarios/as</t>
  </si>
  <si>
    <t>IVE</t>
  </si>
  <si>
    <t>Total Facturación</t>
  </si>
  <si>
    <t>% facturación</t>
  </si>
  <si>
    <t>Nº de solicitudes</t>
  </si>
  <si>
    <t>Importe medio por solicitude sen IVE</t>
  </si>
  <si>
    <t>Universidade de Vigo</t>
  </si>
  <si>
    <t>Organismos públicos</t>
  </si>
  <si>
    <t xml:space="preserve">Total   </t>
  </si>
  <si>
    <t>Ámbito xeográfico</t>
  </si>
  <si>
    <t>Tipo natureza</t>
  </si>
  <si>
    <t>Importe bruto</t>
  </si>
  <si>
    <t>Cargo Interno</t>
  </si>
  <si>
    <t>Nº de facturas</t>
  </si>
  <si>
    <t>FACTURACIÓN CINBIO 2020</t>
  </si>
  <si>
    <t>nº de 
usuarios/as</t>
  </si>
  <si>
    <t>Total 
Facturación</t>
  </si>
  <si>
    <t>Importe medio bruto por solicitude</t>
  </si>
  <si>
    <t>Cargo interno</t>
  </si>
  <si>
    <t>Entidade privada</t>
  </si>
  <si>
    <t>Organismo público</t>
  </si>
  <si>
    <t>Importe Bruto</t>
  </si>
  <si>
    <t>FACTURACIÓN ECIMAT 2020</t>
  </si>
  <si>
    <t>Nº de usuarios/as</t>
  </si>
  <si>
    <t>Total facturación</t>
  </si>
  <si>
    <t>Total importe</t>
  </si>
  <si>
    <t>Empresa</t>
  </si>
  <si>
    <t>Interna</t>
  </si>
  <si>
    <t>Fora UE</t>
  </si>
  <si>
    <t>Data do informe:  abril 2021</t>
  </si>
  <si>
    <t>Data do informe: abril 2021</t>
  </si>
  <si>
    <t>Fonte: OTRI; FUVI</t>
  </si>
  <si>
    <t xml:space="preserve">TRANSFERENCIA </t>
  </si>
  <si>
    <t>Campus de Ourense</t>
  </si>
  <si>
    <t>Campus de Vigo</t>
  </si>
  <si>
    <t>Campus de Pontevedra</t>
  </si>
  <si>
    <t>titorizadas</t>
  </si>
  <si>
    <t>creadas</t>
  </si>
  <si>
    <t>nacionais</t>
  </si>
  <si>
    <t>internacionais</t>
  </si>
  <si>
    <t>Nº de patentes nacionais activas</t>
  </si>
  <si>
    <t>Contratos de licencia no 2020</t>
  </si>
  <si>
    <t>Spin-off no 2020</t>
  </si>
  <si>
    <t>Patentes solicitadas no 2020</t>
  </si>
  <si>
    <t>Patentes concedidas no 2020</t>
  </si>
  <si>
    <t>Patentes en explotación a 31/12/2020</t>
  </si>
  <si>
    <t>Patentes postas en explotación en 2020</t>
  </si>
  <si>
    <t>Software rexistrado 2020</t>
  </si>
  <si>
    <t>Modelos de utilidade solicitados en 2020</t>
  </si>
  <si>
    <t>Modelos de utilidade concedidos no 2020</t>
  </si>
  <si>
    <t>Modelos de utilidade en explotación no 2020</t>
  </si>
  <si>
    <t>Número de Start-up creadas por Graduados da Uvigo no 2020</t>
  </si>
  <si>
    <t>Número de Start-up creadas por Graduados externos Uvigo no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</si>
</sst>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\ &quot;€&quot;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</font>
    <font>
      <sz val="11"/>
      <name val="Arial"/>
      <family val="2"/>
    </font>
    <font>
      <sz val="12"/>
      <name val="Arial"/>
      <family val="2"/>
    </font>
    <font>
      <sz val="14"/>
      <name val="Arial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8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8"/>
      <color indexed="8"/>
      <name val="Calibri"/>
      <family val="2"/>
    </font>
    <font>
      <sz val="14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4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9" fontId="10" fillId="0" borderId="0" applyFont="0" applyFill="0" applyBorder="0" applyAlignment="0" applyProtection="0"/>
  </cellStyleXfs>
  <cellXfs count="238">
    <xf numFmtId="0" fontId="0" fillId="0" borderId="0" xfId="0"/>
    <xf numFmtId="0" fontId="5" fillId="0" borderId="1" xfId="3" applyFont="1" applyBorder="1"/>
    <xf numFmtId="0" fontId="6" fillId="0" borderId="1" xfId="3" applyFont="1" applyBorder="1" applyAlignment="1">
      <alignment vertical="center" wrapText="1"/>
    </xf>
    <xf numFmtId="0" fontId="4" fillId="0" borderId="1" xfId="3" applyBorder="1"/>
    <xf numFmtId="0" fontId="0" fillId="0" borderId="1" xfId="0" applyBorder="1"/>
    <xf numFmtId="0" fontId="4" fillId="0" borderId="1" xfId="3" applyFont="1" applyBorder="1" applyAlignment="1">
      <alignment wrapText="1"/>
    </xf>
    <xf numFmtId="0" fontId="7" fillId="0" borderId="1" xfId="3" applyFont="1" applyBorder="1" applyAlignment="1">
      <alignment horizontal="left" wrapText="1"/>
    </xf>
    <xf numFmtId="0" fontId="5" fillId="0" borderId="0" xfId="3" applyFont="1"/>
    <xf numFmtId="0" fontId="6" fillId="0" borderId="0" xfId="3" applyFont="1" applyBorder="1" applyAlignment="1">
      <alignment vertical="center" wrapText="1"/>
    </xf>
    <xf numFmtId="0" fontId="4" fillId="0" borderId="0" xfId="3" applyBorder="1"/>
    <xf numFmtId="0" fontId="0" fillId="0" borderId="0" xfId="0" applyBorder="1"/>
    <xf numFmtId="0" fontId="4" fillId="0" borderId="0" xfId="3" applyFont="1" applyBorder="1" applyAlignment="1">
      <alignment wrapText="1"/>
    </xf>
    <xf numFmtId="0" fontId="7" fillId="0" borderId="0" xfId="3" applyFont="1" applyBorder="1" applyAlignment="1">
      <alignment horizontal="left" wrapText="1"/>
    </xf>
    <xf numFmtId="0" fontId="4" fillId="0" borderId="0" xfId="3" applyFont="1" applyBorder="1" applyAlignment="1">
      <alignment horizontal="center" wrapText="1"/>
    </xf>
    <xf numFmtId="0" fontId="9" fillId="0" borderId="0" xfId="0" applyFont="1" applyAlignment="1">
      <alignment vertical="center"/>
    </xf>
    <xf numFmtId="0" fontId="14" fillId="0" borderId="0" xfId="0" applyFont="1"/>
    <xf numFmtId="0" fontId="12" fillId="2" borderId="8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 wrapText="1"/>
    </xf>
    <xf numFmtId="0" fontId="14" fillId="0" borderId="7" xfId="0" applyFont="1" applyBorder="1"/>
    <xf numFmtId="164" fontId="14" fillId="0" borderId="7" xfId="0" applyNumberFormat="1" applyFont="1" applyBorder="1"/>
    <xf numFmtId="44" fontId="0" fillId="0" borderId="0" xfId="1" applyFont="1"/>
    <xf numFmtId="44" fontId="14" fillId="0" borderId="7" xfId="1" applyFont="1" applyBorder="1"/>
    <xf numFmtId="0" fontId="14" fillId="0" borderId="5" xfId="0" applyFont="1" applyBorder="1"/>
    <xf numFmtId="164" fontId="14" fillId="0" borderId="5" xfId="0" applyNumberFormat="1" applyFont="1" applyBorder="1"/>
    <xf numFmtId="44" fontId="14" fillId="0" borderId="5" xfId="1" applyFont="1" applyBorder="1"/>
    <xf numFmtId="164" fontId="0" fillId="0" borderId="0" xfId="0" applyNumberFormat="1"/>
    <xf numFmtId="0" fontId="13" fillId="3" borderId="8" xfId="0" applyFont="1" applyFill="1" applyBorder="1"/>
    <xf numFmtId="164" fontId="13" fillId="3" borderId="8" xfId="0" applyNumberFormat="1" applyFont="1" applyFill="1" applyBorder="1"/>
    <xf numFmtId="44" fontId="13" fillId="3" borderId="8" xfId="1" applyFont="1" applyFill="1" applyBorder="1"/>
    <xf numFmtId="0" fontId="13" fillId="2" borderId="8" xfId="0" applyFont="1" applyFill="1" applyBorder="1" applyAlignment="1">
      <alignment horizontal="left" vertical="center"/>
    </xf>
    <xf numFmtId="0" fontId="13" fillId="0" borderId="0" xfId="0" applyFont="1" applyFill="1" applyBorder="1"/>
    <xf numFmtId="164" fontId="13" fillId="0" borderId="0" xfId="0" applyNumberFormat="1" applyFont="1" applyFill="1" applyBorder="1"/>
    <xf numFmtId="0" fontId="13" fillId="2" borderId="8" xfId="0" applyFont="1" applyFill="1" applyBorder="1"/>
    <xf numFmtId="0" fontId="5" fillId="0" borderId="1" xfId="4" applyFont="1" applyBorder="1"/>
    <xf numFmtId="0" fontId="6" fillId="0" borderId="1" xfId="4" applyFont="1" applyBorder="1" applyAlignment="1">
      <alignment vertical="center" wrapText="1"/>
    </xf>
    <xf numFmtId="0" fontId="4" fillId="0" borderId="1" xfId="4" applyBorder="1"/>
    <xf numFmtId="0" fontId="1" fillId="0" borderId="1" xfId="5" applyBorder="1"/>
    <xf numFmtId="0" fontId="4" fillId="0" borderId="1" xfId="4" applyFont="1" applyBorder="1" applyAlignment="1">
      <alignment wrapText="1"/>
    </xf>
    <xf numFmtId="0" fontId="7" fillId="0" borderId="1" xfId="4" applyFont="1" applyBorder="1" applyAlignment="1">
      <alignment horizontal="left" wrapText="1"/>
    </xf>
    <xf numFmtId="0" fontId="8" fillId="0" borderId="0" xfId="4" applyFont="1" applyBorder="1" applyAlignment="1">
      <alignment horizontal="center" wrapText="1"/>
    </xf>
    <xf numFmtId="0" fontId="5" fillId="0" borderId="0" xfId="4" applyFont="1"/>
    <xf numFmtId="0" fontId="6" fillId="0" borderId="0" xfId="4" applyFont="1" applyBorder="1" applyAlignment="1">
      <alignment vertical="center" wrapText="1"/>
    </xf>
    <xf numFmtId="0" fontId="4" fillId="0" borderId="0" xfId="4" applyBorder="1"/>
    <xf numFmtId="0" fontId="1" fillId="0" borderId="0" xfId="5" applyBorder="1"/>
    <xf numFmtId="0" fontId="4" fillId="0" borderId="0" xfId="4" applyFont="1" applyBorder="1" applyAlignment="1">
      <alignment wrapText="1"/>
    </xf>
    <xf numFmtId="0" fontId="7" fillId="0" borderId="0" xfId="4" applyFont="1" applyBorder="1" applyAlignment="1">
      <alignment horizontal="left" wrapText="1"/>
    </xf>
    <xf numFmtId="0" fontId="4" fillId="0" borderId="0" xfId="4" applyFont="1" applyBorder="1" applyAlignment="1">
      <alignment horizontal="center" wrapText="1"/>
    </xf>
    <xf numFmtId="0" fontId="9" fillId="0" borderId="0" xfId="5" applyFont="1" applyAlignment="1">
      <alignment vertical="center"/>
    </xf>
    <xf numFmtId="0" fontId="10" fillId="0" borderId="0" xfId="4" applyFont="1"/>
    <xf numFmtId="0" fontId="11" fillId="0" borderId="0" xfId="5" applyFont="1" applyFill="1" applyBorder="1" applyAlignment="1">
      <alignment vertical="center"/>
    </xf>
    <xf numFmtId="0" fontId="1" fillId="0" borderId="0" xfId="5" applyFill="1" applyBorder="1"/>
    <xf numFmtId="0" fontId="11" fillId="0" borderId="0" xfId="5" applyFont="1" applyFill="1" applyBorder="1" applyAlignment="1">
      <alignment horizontal="center" vertical="center"/>
    </xf>
    <xf numFmtId="0" fontId="1" fillId="0" borderId="0" xfId="5" applyFill="1"/>
    <xf numFmtId="0" fontId="2" fillId="0" borderId="0" xfId="5" applyFont="1"/>
    <xf numFmtId="0" fontId="1" fillId="0" borderId="0" xfId="5"/>
    <xf numFmtId="0" fontId="2" fillId="2" borderId="8" xfId="5" applyFont="1" applyFill="1" applyBorder="1"/>
    <xf numFmtId="0" fontId="2" fillId="2" borderId="8" xfId="5" applyFont="1" applyFill="1" applyBorder="1" applyAlignment="1">
      <alignment horizontal="center" vertical="center"/>
    </xf>
    <xf numFmtId="0" fontId="1" fillId="0" borderId="7" xfId="5" applyBorder="1"/>
    <xf numFmtId="0" fontId="1" fillId="0" borderId="11" xfId="5" applyBorder="1"/>
    <xf numFmtId="0" fontId="1" fillId="0" borderId="5" xfId="5" applyBorder="1"/>
    <xf numFmtId="0" fontId="1" fillId="0" borderId="4" xfId="5" applyBorder="1"/>
    <xf numFmtId="0" fontId="2" fillId="3" borderId="8" xfId="5" applyFont="1" applyFill="1" applyBorder="1"/>
    <xf numFmtId="0" fontId="2" fillId="3" borderId="12" xfId="5" applyFont="1" applyFill="1" applyBorder="1"/>
    <xf numFmtId="0" fontId="2" fillId="2" borderId="2" xfId="5" applyFont="1" applyFill="1" applyBorder="1" applyAlignment="1">
      <alignment vertical="center"/>
    </xf>
    <xf numFmtId="0" fontId="2" fillId="2" borderId="4" xfId="5" applyFont="1" applyFill="1" applyBorder="1" applyAlignment="1">
      <alignment vertical="center"/>
    </xf>
    <xf numFmtId="0" fontId="1" fillId="2" borderId="8" xfId="5" applyFill="1" applyBorder="1"/>
    <xf numFmtId="0" fontId="2" fillId="2" borderId="12" xfId="5" applyFont="1" applyFill="1" applyBorder="1" applyAlignment="1">
      <alignment horizontal="center" vertical="center"/>
    </xf>
    <xf numFmtId="0" fontId="8" fillId="0" borderId="1" xfId="3" applyFont="1" applyBorder="1" applyAlignment="1">
      <alignment horizontal="center" vertical="center" wrapText="1"/>
    </xf>
    <xf numFmtId="0" fontId="8" fillId="0" borderId="1" xfId="3" applyFont="1" applyBorder="1" applyAlignment="1">
      <alignment horizontal="center" wrapText="1"/>
    </xf>
    <xf numFmtId="0" fontId="10" fillId="0" borderId="0" xfId="3" applyFont="1"/>
    <xf numFmtId="0" fontId="4" fillId="0" borderId="0" xfId="3" applyFill="1" applyBorder="1"/>
    <xf numFmtId="0" fontId="0" fillId="0" borderId="0" xfId="0" applyFill="1" applyBorder="1"/>
    <xf numFmtId="0" fontId="4" fillId="0" borderId="0" xfId="3" applyFont="1" applyFill="1" applyBorder="1" applyAlignment="1">
      <alignment wrapText="1"/>
    </xf>
    <xf numFmtId="0" fontId="5" fillId="0" borderId="0" xfId="3" applyFont="1" applyFill="1"/>
    <xf numFmtId="0" fontId="0" fillId="0" borderId="0" xfId="0" applyFill="1"/>
    <xf numFmtId="0" fontId="3" fillId="0" borderId="0" xfId="0" applyFont="1" applyFill="1"/>
    <xf numFmtId="0" fontId="14" fillId="0" borderId="0" xfId="0" applyFont="1" applyFill="1"/>
    <xf numFmtId="0" fontId="14" fillId="0" borderId="10" xfId="0" applyFont="1" applyFill="1" applyBorder="1"/>
    <xf numFmtId="0" fontId="14" fillId="0" borderId="5" xfId="0" applyFont="1" applyBorder="1" applyAlignment="1">
      <alignment vertical="center"/>
    </xf>
    <xf numFmtId="0" fontId="14" fillId="0" borderId="5" xfId="0" applyFont="1" applyBorder="1" applyAlignment="1">
      <alignment wrapText="1"/>
    </xf>
    <xf numFmtId="0" fontId="13" fillId="2" borderId="5" xfId="0" applyFont="1" applyFill="1" applyBorder="1" applyAlignment="1">
      <alignment horizontal="left" vertical="center"/>
    </xf>
    <xf numFmtId="0" fontId="14" fillId="0" borderId="0" xfId="0" applyFont="1" applyBorder="1"/>
    <xf numFmtId="0" fontId="14" fillId="0" borderId="0" xfId="0" applyFont="1" applyFill="1" applyBorder="1"/>
    <xf numFmtId="0" fontId="9" fillId="0" borderId="0" xfId="0" applyFont="1"/>
    <xf numFmtId="0" fontId="11" fillId="0" borderId="0" xfId="0" applyFont="1" applyFill="1" applyAlignment="1">
      <alignment vertical="center"/>
    </xf>
    <xf numFmtId="0" fontId="18" fillId="4" borderId="8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center" vertical="center" wrapText="1"/>
    </xf>
    <xf numFmtId="0" fontId="19" fillId="4" borderId="8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20" fillId="0" borderId="7" xfId="0" applyFont="1" applyFill="1" applyBorder="1" applyAlignment="1">
      <alignment vertical="center"/>
    </xf>
    <xf numFmtId="3" fontId="21" fillId="0" borderId="7" xfId="0" applyNumberFormat="1" applyFont="1" applyFill="1" applyBorder="1" applyAlignment="1">
      <alignment horizontal="right" vertical="center"/>
    </xf>
    <xf numFmtId="165" fontId="21" fillId="0" borderId="7" xfId="0" applyNumberFormat="1" applyFont="1" applyFill="1" applyBorder="1" applyAlignment="1">
      <alignment vertical="center"/>
    </xf>
    <xf numFmtId="164" fontId="14" fillId="0" borderId="7" xfId="0" applyNumberFormat="1" applyFont="1" applyFill="1" applyBorder="1"/>
    <xf numFmtId="165" fontId="14" fillId="0" borderId="7" xfId="0" applyNumberFormat="1" applyFont="1" applyFill="1" applyBorder="1"/>
    <xf numFmtId="10" fontId="20" fillId="0" borderId="7" xfId="6" applyNumberFormat="1" applyFont="1" applyFill="1" applyBorder="1"/>
    <xf numFmtId="3" fontId="22" fillId="0" borderId="5" xfId="0" applyNumberFormat="1" applyFont="1" applyBorder="1" applyAlignment="1">
      <alignment vertical="center"/>
    </xf>
    <xf numFmtId="164" fontId="22" fillId="0" borderId="5" xfId="0" applyNumberFormat="1" applyFont="1" applyFill="1" applyBorder="1" applyAlignment="1">
      <alignment vertical="center"/>
    </xf>
    <xf numFmtId="0" fontId="20" fillId="0" borderId="5" xfId="0" applyFont="1" applyFill="1" applyBorder="1" applyAlignment="1">
      <alignment vertical="center"/>
    </xf>
    <xf numFmtId="3" fontId="21" fillId="0" borderId="5" xfId="0" applyNumberFormat="1" applyFont="1" applyFill="1" applyBorder="1" applyAlignment="1">
      <alignment vertical="center"/>
    </xf>
    <xf numFmtId="165" fontId="21" fillId="0" borderId="5" xfId="0" applyNumberFormat="1" applyFont="1" applyFill="1" applyBorder="1" applyAlignment="1">
      <alignment vertical="center"/>
    </xf>
    <xf numFmtId="164" fontId="14" fillId="0" borderId="5" xfId="0" applyNumberFormat="1" applyFont="1" applyFill="1" applyBorder="1"/>
    <xf numFmtId="165" fontId="14" fillId="0" borderId="5" xfId="0" applyNumberFormat="1" applyFont="1" applyFill="1" applyBorder="1"/>
    <xf numFmtId="0" fontId="23" fillId="4" borderId="8" xfId="0" applyFont="1" applyFill="1" applyBorder="1" applyAlignment="1">
      <alignment vertical="center"/>
    </xf>
    <xf numFmtId="3" fontId="24" fillId="4" borderId="8" xfId="0" applyNumberFormat="1" applyFont="1" applyFill="1" applyBorder="1" applyAlignment="1">
      <alignment horizontal="right" vertical="center"/>
    </xf>
    <xf numFmtId="165" fontId="24" fillId="4" borderId="8" xfId="0" applyNumberFormat="1" applyFont="1" applyFill="1" applyBorder="1" applyAlignment="1">
      <alignment horizontal="right" vertical="center"/>
    </xf>
    <xf numFmtId="164" fontId="24" fillId="4" borderId="8" xfId="0" applyNumberFormat="1" applyFont="1" applyFill="1" applyBorder="1" applyAlignment="1">
      <alignment horizontal="right" vertical="center"/>
    </xf>
    <xf numFmtId="0" fontId="13" fillId="4" borderId="8" xfId="0" applyFont="1" applyFill="1" applyBorder="1"/>
    <xf numFmtId="0" fontId="13" fillId="4" borderId="8" xfId="0" applyFont="1" applyFill="1" applyBorder="1" applyAlignment="1">
      <alignment horizontal="center" vertical="center"/>
    </xf>
    <xf numFmtId="164" fontId="13" fillId="4" borderId="8" xfId="0" applyNumberFormat="1" applyFont="1" applyFill="1" applyBorder="1"/>
    <xf numFmtId="0" fontId="13" fillId="5" borderId="8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 wrapText="1"/>
    </xf>
    <xf numFmtId="10" fontId="14" fillId="0" borderId="7" xfId="2" applyNumberFormat="1" applyFont="1" applyBorder="1"/>
    <xf numFmtId="10" fontId="14" fillId="0" borderId="5" xfId="2" applyNumberFormat="1" applyFont="1" applyBorder="1"/>
    <xf numFmtId="0" fontId="13" fillId="5" borderId="8" xfId="0" applyFont="1" applyFill="1" applyBorder="1"/>
    <xf numFmtId="44" fontId="13" fillId="5" borderId="8" xfId="1" applyFont="1" applyFill="1" applyBorder="1"/>
    <xf numFmtId="0" fontId="13" fillId="5" borderId="14" xfId="0" applyFont="1" applyFill="1" applyBorder="1" applyAlignment="1">
      <alignment horizontal="center" vertical="center"/>
    </xf>
    <xf numFmtId="0" fontId="13" fillId="5" borderId="15" xfId="0" applyFont="1" applyFill="1" applyBorder="1" applyAlignment="1">
      <alignment horizontal="center" vertical="center"/>
    </xf>
    <xf numFmtId="164" fontId="13" fillId="5" borderId="8" xfId="0" applyNumberFormat="1" applyFont="1" applyFill="1" applyBorder="1"/>
    <xf numFmtId="0" fontId="0" fillId="0" borderId="1" xfId="0" applyFont="1" applyBorder="1"/>
    <xf numFmtId="0" fontId="25" fillId="0" borderId="1" xfId="3" applyFont="1" applyBorder="1" applyAlignment="1">
      <alignment vertical="center" wrapText="1"/>
    </xf>
    <xf numFmtId="0" fontId="21" fillId="0" borderId="1" xfId="3" applyFont="1" applyBorder="1"/>
    <xf numFmtId="0" fontId="26" fillId="0" borderId="1" xfId="3" applyFont="1" applyBorder="1" applyAlignment="1">
      <alignment horizontal="left" wrapText="1"/>
    </xf>
    <xf numFmtId="0" fontId="17" fillId="0" borderId="0" xfId="3" applyFont="1" applyBorder="1" applyAlignment="1">
      <alignment horizontal="right" wrapText="1"/>
    </xf>
    <xf numFmtId="0" fontId="0" fillId="0" borderId="0" xfId="0" applyFont="1"/>
    <xf numFmtId="0" fontId="20" fillId="0" borderId="0" xfId="3" applyFont="1"/>
    <xf numFmtId="0" fontId="25" fillId="0" borderId="0" xfId="3" applyFont="1" applyBorder="1" applyAlignment="1">
      <alignment vertical="center" wrapText="1"/>
    </xf>
    <xf numFmtId="0" fontId="21" fillId="0" borderId="0" xfId="3" applyFont="1" applyBorder="1"/>
    <xf numFmtId="0" fontId="0" fillId="0" borderId="0" xfId="0" applyFont="1" applyBorder="1"/>
    <xf numFmtId="0" fontId="21" fillId="0" borderId="0" xfId="3" applyFont="1" applyBorder="1" applyAlignment="1">
      <alignment wrapText="1"/>
    </xf>
    <xf numFmtId="0" fontId="26" fillId="0" borderId="0" xfId="3" applyFont="1" applyBorder="1" applyAlignment="1">
      <alignment horizontal="left" wrapText="1"/>
    </xf>
    <xf numFmtId="0" fontId="21" fillId="0" borderId="0" xfId="3" applyFont="1" applyBorder="1" applyAlignment="1">
      <alignment horizontal="center" wrapText="1"/>
    </xf>
    <xf numFmtId="0" fontId="13" fillId="6" borderId="8" xfId="0" applyFont="1" applyFill="1" applyBorder="1" applyAlignment="1">
      <alignment vertical="center"/>
    </xf>
    <xf numFmtId="0" fontId="13" fillId="6" borderId="8" xfId="0" applyFont="1" applyFill="1" applyBorder="1" applyAlignment="1">
      <alignment horizontal="center" vertical="center"/>
    </xf>
    <xf numFmtId="0" fontId="14" fillId="0" borderId="7" xfId="0" applyFont="1" applyBorder="1" applyAlignment="1">
      <alignment horizontal="right" vertical="center"/>
    </xf>
    <xf numFmtId="10" fontId="14" fillId="0" borderId="0" xfId="2" applyNumberFormat="1" applyFont="1"/>
    <xf numFmtId="0" fontId="14" fillId="0" borderId="5" xfId="0" applyFont="1" applyBorder="1" applyAlignment="1">
      <alignment horizontal="right" vertical="center"/>
    </xf>
    <xf numFmtId="0" fontId="13" fillId="6" borderId="8" xfId="0" applyFont="1" applyFill="1" applyBorder="1"/>
    <xf numFmtId="0" fontId="13" fillId="6" borderId="8" xfId="0" applyFont="1" applyFill="1" applyBorder="1" applyAlignment="1">
      <alignment horizontal="right" vertical="center"/>
    </xf>
    <xf numFmtId="44" fontId="13" fillId="6" borderId="8" xfId="1" applyFont="1" applyFill="1" applyBorder="1" applyAlignment="1">
      <alignment horizontal="right" vertical="center"/>
    </xf>
    <xf numFmtId="10" fontId="13" fillId="6" borderId="8" xfId="2" applyNumberFormat="1" applyFont="1" applyFill="1" applyBorder="1"/>
    <xf numFmtId="164" fontId="14" fillId="0" borderId="0" xfId="0" applyNumberFormat="1" applyFont="1"/>
    <xf numFmtId="0" fontId="14" fillId="0" borderId="6" xfId="0" applyFont="1" applyBorder="1"/>
    <xf numFmtId="164" fontId="14" fillId="0" borderId="6" xfId="0" applyNumberFormat="1" applyFont="1" applyBorder="1"/>
    <xf numFmtId="0" fontId="14" fillId="0" borderId="6" xfId="0" applyFont="1" applyBorder="1" applyAlignment="1">
      <alignment horizontal="left" vertical="center"/>
    </xf>
    <xf numFmtId="164" fontId="13" fillId="6" borderId="8" xfId="0" applyNumberFormat="1" applyFont="1" applyFill="1" applyBorder="1"/>
    <xf numFmtId="0" fontId="27" fillId="0" borderId="0" xfId="0" applyFont="1" applyAlignment="1">
      <alignment horizontal="center" vertical="center" readingOrder="1"/>
    </xf>
    <xf numFmtId="0" fontId="10" fillId="0" borderId="0" xfId="3" applyFont="1" applyFill="1"/>
    <xf numFmtId="0" fontId="6" fillId="0" borderId="0" xfId="3" applyFont="1" applyFill="1" applyBorder="1" applyAlignment="1">
      <alignment vertical="center" wrapText="1"/>
    </xf>
    <xf numFmtId="0" fontId="9" fillId="0" borderId="0" xfId="0" applyFont="1" applyFill="1"/>
    <xf numFmtId="0" fontId="0" fillId="0" borderId="0" xfId="0" applyFont="1" applyFill="1"/>
    <xf numFmtId="0" fontId="8" fillId="0" borderId="1" xfId="3" applyFont="1" applyBorder="1" applyAlignment="1">
      <alignment horizont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left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left" vertical="center"/>
    </xf>
    <xf numFmtId="44" fontId="14" fillId="0" borderId="6" xfId="1" applyFont="1" applyBorder="1" applyAlignment="1">
      <alignment horizontal="left" vertical="center"/>
    </xf>
    <xf numFmtId="44" fontId="14" fillId="0" borderId="10" xfId="1" applyFont="1" applyBorder="1" applyAlignment="1">
      <alignment horizontal="left" vertical="center"/>
    </xf>
    <xf numFmtId="44" fontId="14" fillId="0" borderId="7" xfId="1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5" fillId="0" borderId="1" xfId="4" applyFont="1" applyBorder="1" applyAlignment="1">
      <alignment horizontal="center" vertical="center" wrapText="1"/>
    </xf>
    <xf numFmtId="0" fontId="11" fillId="2" borderId="2" xfId="5" applyFont="1" applyFill="1" applyBorder="1" applyAlignment="1">
      <alignment horizontal="center" vertical="center"/>
    </xf>
    <xf numFmtId="0" fontId="11" fillId="2" borderId="3" xfId="5" applyFont="1" applyFill="1" applyBorder="1" applyAlignment="1">
      <alignment horizontal="center" vertical="center"/>
    </xf>
    <xf numFmtId="0" fontId="11" fillId="2" borderId="4" xfId="5" applyFont="1" applyFill="1" applyBorder="1" applyAlignment="1">
      <alignment horizontal="center" vertical="center"/>
    </xf>
    <xf numFmtId="0" fontId="2" fillId="2" borderId="5" xfId="5" applyFont="1" applyFill="1" applyBorder="1" applyAlignment="1">
      <alignment horizontal="left" vertical="center" wrapText="1"/>
    </xf>
    <xf numFmtId="0" fontId="2" fillId="2" borderId="5" xfId="5" applyFont="1" applyFill="1" applyBorder="1" applyAlignment="1">
      <alignment horizontal="left" vertical="center"/>
    </xf>
    <xf numFmtId="0" fontId="2" fillId="2" borderId="5" xfId="5" applyFont="1" applyFill="1" applyBorder="1" applyAlignment="1">
      <alignment horizontal="center" vertical="center"/>
    </xf>
    <xf numFmtId="0" fontId="2" fillId="2" borderId="8" xfId="5" applyFont="1" applyFill="1" applyBorder="1" applyAlignment="1">
      <alignment horizontal="center" vertical="center"/>
    </xf>
    <xf numFmtId="0" fontId="2" fillId="2" borderId="4" xfId="5" applyFont="1" applyFill="1" applyBorder="1" applyAlignment="1">
      <alignment horizontal="center" vertical="center"/>
    </xf>
    <xf numFmtId="0" fontId="2" fillId="2" borderId="2" xfId="5" applyFont="1" applyFill="1" applyBorder="1" applyAlignment="1">
      <alignment horizontal="center" vertical="center"/>
    </xf>
    <xf numFmtId="0" fontId="2" fillId="2" borderId="3" xfId="5" applyFont="1" applyFill="1" applyBorder="1" applyAlignment="1">
      <alignment horizontal="center" vertical="center"/>
    </xf>
    <xf numFmtId="0" fontId="2" fillId="2" borderId="6" xfId="5" applyFont="1" applyFill="1" applyBorder="1" applyAlignment="1">
      <alignment horizontal="center" vertical="center"/>
    </xf>
    <xf numFmtId="0" fontId="2" fillId="2" borderId="13" xfId="5" applyFont="1" applyFill="1" applyBorder="1" applyAlignment="1">
      <alignment horizontal="center" vertical="center"/>
    </xf>
    <xf numFmtId="0" fontId="15" fillId="0" borderId="1" xfId="3" applyFont="1" applyBorder="1" applyAlignment="1">
      <alignment horizontal="center" vertical="center" wrapText="1"/>
    </xf>
    <xf numFmtId="0" fontId="16" fillId="2" borderId="0" xfId="3" applyFont="1" applyFill="1" applyAlignment="1">
      <alignment horizontal="center" vertical="center"/>
    </xf>
    <xf numFmtId="0" fontId="13" fillId="2" borderId="5" xfId="0" applyFont="1" applyFill="1" applyBorder="1" applyAlignment="1">
      <alignment horizontal="left" vertical="center"/>
    </xf>
    <xf numFmtId="0" fontId="14" fillId="0" borderId="9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164" fontId="14" fillId="0" borderId="6" xfId="0" applyNumberFormat="1" applyFont="1" applyBorder="1" applyAlignment="1">
      <alignment horizontal="left" vertical="center"/>
    </xf>
    <xf numFmtId="164" fontId="14" fillId="0" borderId="7" xfId="0" applyNumberFormat="1" applyFont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14" fillId="0" borderId="9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7" fillId="0" borderId="1" xfId="3" applyFont="1" applyBorder="1" applyAlignment="1">
      <alignment horizontal="right" wrapText="1"/>
    </xf>
    <xf numFmtId="0" fontId="11" fillId="4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0" fontId="13" fillId="6" borderId="16" xfId="0" applyFont="1" applyFill="1" applyBorder="1" applyAlignment="1">
      <alignment horizontal="left" vertical="center"/>
    </xf>
    <xf numFmtId="0" fontId="13" fillId="6" borderId="12" xfId="0" applyFont="1" applyFill="1" applyBorder="1" applyAlignment="1">
      <alignment horizontal="left" vertical="center"/>
    </xf>
    <xf numFmtId="0" fontId="17" fillId="0" borderId="1" xfId="3" applyFont="1" applyBorder="1" applyAlignment="1">
      <alignment horizontal="center" vertical="center" wrapText="1"/>
    </xf>
    <xf numFmtId="0" fontId="11" fillId="6" borderId="0" xfId="0" applyFont="1" applyFill="1" applyAlignment="1">
      <alignment horizontal="center" vertical="center"/>
    </xf>
    <xf numFmtId="0" fontId="25" fillId="0" borderId="1" xfId="3" applyFont="1" applyBorder="1"/>
    <xf numFmtId="0" fontId="1" fillId="0" borderId="1" xfId="0" applyFont="1" applyBorder="1"/>
    <xf numFmtId="0" fontId="25" fillId="0" borderId="0" xfId="3" applyFont="1" applyBorder="1" applyAlignment="1"/>
    <xf numFmtId="0" fontId="1" fillId="0" borderId="0" xfId="0" applyFont="1"/>
    <xf numFmtId="0" fontId="25" fillId="0" borderId="0" xfId="3" applyFont="1" applyBorder="1"/>
    <xf numFmtId="0" fontId="1" fillId="0" borderId="0" xfId="0" applyFont="1" applyBorder="1"/>
    <xf numFmtId="3" fontId="1" fillId="0" borderId="0" xfId="0" applyNumberFormat="1" applyFont="1"/>
    <xf numFmtId="0" fontId="29" fillId="2" borderId="5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vertical="center" wrapText="1"/>
    </xf>
    <xf numFmtId="0" fontId="30" fillId="0" borderId="5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0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25" fillId="0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28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left" vertical="center" wrapText="1"/>
    </xf>
    <xf numFmtId="0" fontId="30" fillId="7" borderId="5" xfId="0" applyFont="1" applyFill="1" applyBorder="1" applyAlignment="1">
      <alignment horizontal="center" vertical="center"/>
    </xf>
    <xf numFmtId="0" fontId="31" fillId="0" borderId="5" xfId="0" applyFont="1" applyBorder="1" applyAlignment="1">
      <alignment horizontal="left" vertical="center" wrapText="1"/>
    </xf>
    <xf numFmtId="0" fontId="31" fillId="0" borderId="5" xfId="0" applyFont="1" applyBorder="1" applyAlignment="1">
      <alignment horizontal="left" vertical="center"/>
    </xf>
    <xf numFmtId="0" fontId="25" fillId="0" borderId="5" xfId="0" quotePrefix="1" applyFont="1" applyFill="1" applyBorder="1" applyAlignment="1">
      <alignment horizontal="center" vertical="center"/>
    </xf>
    <xf numFmtId="0" fontId="1" fillId="0" borderId="5" xfId="0" applyFont="1" applyBorder="1"/>
  </cellXfs>
  <cellStyles count="7">
    <cellStyle name="Moneda" xfId="1" builtinId="4"/>
    <cellStyle name="Normal" xfId="0" builtinId="0"/>
    <cellStyle name="Normal 2 3" xfId="3"/>
    <cellStyle name="Normal 2 3 2" xfId="4"/>
    <cellStyle name="Normal 2 3 3" xfId="5"/>
    <cellStyle name="Porcentaje" xfId="2" builtinId="5"/>
    <cellStyle name="Porcentaje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Actividades contratadas por ámbito </a:t>
            </a:r>
          </a:p>
          <a:p>
            <a:pPr>
              <a:defRPr/>
            </a:pPr>
            <a:r>
              <a:rPr lang="es-ES"/>
              <a:t>2020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'2020_ Actividades I+D'!$B$11:$C$11</c:f>
              <c:strCache>
                <c:ptCount val="1"/>
                <c:pt idx="0">
                  <c:v>Artes e humanidades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'2020_ Actividades I+D'!$B$16</c:f>
              <c:numCache>
                <c:formatCode>General</c:formatCode>
                <c:ptCount val="1"/>
                <c:pt idx="0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84-4F47-8E9B-6D0B6D8CA874}"/>
            </c:ext>
          </c:extLst>
        </c:ser>
        <c:ser>
          <c:idx val="1"/>
          <c:order val="1"/>
          <c:tx>
            <c:strRef>
              <c:f>'2020_ Actividades I+D'!$D$11:$E$11</c:f>
              <c:strCache>
                <c:ptCount val="1"/>
                <c:pt idx="0">
                  <c:v>Ciencias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'2020_ Actividades I+D'!$D$16</c:f>
              <c:numCache>
                <c:formatCode>General</c:formatCode>
                <c:ptCount val="1"/>
                <c:pt idx="0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84-4F47-8E9B-6D0B6D8CA874}"/>
            </c:ext>
          </c:extLst>
        </c:ser>
        <c:ser>
          <c:idx val="2"/>
          <c:order val="2"/>
          <c:tx>
            <c:strRef>
              <c:f>'2020_ Actividades I+D'!$F$11:$G$11</c:f>
              <c:strCache>
                <c:ptCount val="1"/>
                <c:pt idx="0">
                  <c:v>Ciencias da saúde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'2020_ Actividades I+D'!$F$16</c:f>
              <c:numCache>
                <c:formatCode>General</c:formatCode>
                <c:ptCount val="1"/>
                <c:pt idx="0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84-4F47-8E9B-6D0B6D8CA874}"/>
            </c:ext>
          </c:extLst>
        </c:ser>
        <c:ser>
          <c:idx val="3"/>
          <c:order val="3"/>
          <c:tx>
            <c:strRef>
              <c:f>'2020_ Actividades I+D'!$H$11:$I$11</c:f>
              <c:strCache>
                <c:ptCount val="1"/>
                <c:pt idx="0">
                  <c:v>Enxeñaría e arquitectura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'2020_ Actividades I+D'!$H$16</c:f>
              <c:numCache>
                <c:formatCode>General</c:formatCode>
                <c:ptCount val="1"/>
                <c:pt idx="0">
                  <c:v>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B84-4F47-8E9B-6D0B6D8CA874}"/>
            </c:ext>
          </c:extLst>
        </c:ser>
        <c:ser>
          <c:idx val="4"/>
          <c:order val="4"/>
          <c:tx>
            <c:strRef>
              <c:f>'2020_ Actividades I+D'!$J$11:$K$11</c:f>
              <c:strCache>
                <c:ptCount val="1"/>
                <c:pt idx="0">
                  <c:v>Ciencias sociais e xurídicas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'2020_ Actividades I+D'!$J$16</c:f>
              <c:numCache>
                <c:formatCode>General</c:formatCode>
                <c:ptCount val="1"/>
                <c:pt idx="0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B84-4F47-8E9B-6D0B6D8CA87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190449887"/>
        <c:axId val="1190464447"/>
        <c:axId val="0"/>
      </c:bar3DChart>
      <c:catAx>
        <c:axId val="119044988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90464447"/>
        <c:crosses val="autoZero"/>
        <c:auto val="1"/>
        <c:lblAlgn val="ctr"/>
        <c:lblOffset val="100"/>
        <c:noMultiLvlLbl val="0"/>
      </c:catAx>
      <c:valAx>
        <c:axId val="11904644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1904498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Nº de facturas CINBIO</a:t>
            </a:r>
            <a:r>
              <a:rPr lang="es-ES" sz="1200" baseline="0"/>
              <a:t> 2020</a:t>
            </a:r>
          </a:p>
          <a:p>
            <a:pPr>
              <a:defRPr sz="1200"/>
            </a:pPr>
            <a:r>
              <a:rPr lang="es-ES" sz="1200" baseline="0"/>
              <a:t>Ámbito xeográfico e natureza</a:t>
            </a:r>
            <a:endParaRPr lang="es-ES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5E5D-4565-9A19-92C0A239D3C0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5E5D-4565-9A19-92C0A239D3C0}"/>
              </c:ext>
            </c:extLst>
          </c:dPt>
          <c:dLbls>
            <c:dLbl>
              <c:idx val="0"/>
              <c:layout>
                <c:manualLayout>
                  <c:x val="2.2944550669216062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E5D-4565-9A19-92C0A239D3C0}"/>
                </c:ext>
              </c:extLst>
            </c:dLbl>
            <c:dLbl>
              <c:idx val="1"/>
              <c:layout>
                <c:manualLayout>
                  <c:x val="1.7845761631612445E-2"/>
                  <c:y val="-6.0185185185185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E5D-4565-9A19-92C0A239D3C0}"/>
                </c:ext>
              </c:extLst>
            </c:dLbl>
            <c:dLbl>
              <c:idx val="2"/>
              <c:layout>
                <c:manualLayout>
                  <c:x val="1.5296367112810707E-2"/>
                  <c:y val="-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E5D-4565-9A19-92C0A239D3C0}"/>
                </c:ext>
              </c:extLst>
            </c:dLbl>
            <c:dLbl>
              <c:idx val="3"/>
              <c:layout>
                <c:manualLayout>
                  <c:x val="-5.0987890376034753E-3"/>
                  <c:y val="-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E5D-4565-9A19-92C0A239D3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'2020_CINBIO'!$A$28:$B$31</c:f>
              <c:multiLvlStrCache>
                <c:ptCount val="4"/>
                <c:lvl>
                  <c:pt idx="0">
                    <c:v>Cargo interno</c:v>
                  </c:pt>
                  <c:pt idx="1">
                    <c:v>Entidade privada</c:v>
                  </c:pt>
                  <c:pt idx="2">
                    <c:v>Organismo público</c:v>
                  </c:pt>
                  <c:pt idx="3">
                    <c:v>Entidade privada</c:v>
                  </c:pt>
                </c:lvl>
                <c:lvl>
                  <c:pt idx="0">
                    <c:v>Comunidade Autónoma</c:v>
                  </c:pt>
                  <c:pt idx="3">
                    <c:v>Resto de España</c:v>
                  </c:pt>
                </c:lvl>
              </c:multiLvlStrCache>
            </c:multiLvlStrRef>
          </c:cat>
          <c:val>
            <c:numRef>
              <c:f>'2020_CINBIO'!$C$28:$C$31</c:f>
              <c:numCache>
                <c:formatCode>General</c:formatCode>
                <c:ptCount val="4"/>
                <c:pt idx="0">
                  <c:v>15</c:v>
                </c:pt>
                <c:pt idx="1">
                  <c:v>6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E5D-4565-9A19-92C0A239D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9156176"/>
        <c:axId val="1109152848"/>
        <c:axId val="0"/>
      </c:bar3DChart>
      <c:catAx>
        <c:axId val="1109156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109152848"/>
        <c:crosses val="autoZero"/>
        <c:auto val="1"/>
        <c:lblAlgn val="ctr"/>
        <c:lblOffset val="100"/>
        <c:noMultiLvlLbl val="0"/>
      </c:catAx>
      <c:valAx>
        <c:axId val="1109152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109156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Facturación bruta ECIMAT 2020</a:t>
            </a:r>
          </a:p>
          <a:p>
            <a:pPr>
              <a:defRPr/>
            </a:pPr>
            <a:r>
              <a:rPr lang="en-US" sz="1400"/>
              <a:t>Ámbito xeográfico e natureza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'2020_ECIMAT'!$C$21</c:f>
              <c:strCache>
                <c:ptCount val="1"/>
                <c:pt idx="0">
                  <c:v>Importe bruto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6A1-4C72-933F-DA4095123FB2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6A1-4C72-933F-DA4095123FB2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6A1-4C72-933F-DA4095123FB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'2020_ECIMAT'!$A$22:$B$29</c:f>
              <c:multiLvlStrCache>
                <c:ptCount val="8"/>
                <c:lvl>
                  <c:pt idx="0">
                    <c:v>Empresa</c:v>
                  </c:pt>
                  <c:pt idx="1">
                    <c:v>Interna</c:v>
                  </c:pt>
                  <c:pt idx="2">
                    <c:v>Organismo público</c:v>
                  </c:pt>
                  <c:pt idx="3">
                    <c:v>Empresa</c:v>
                  </c:pt>
                  <c:pt idx="4">
                    <c:v>Organismo público</c:v>
                  </c:pt>
                  <c:pt idx="5">
                    <c:v>Empresa</c:v>
                  </c:pt>
                  <c:pt idx="6">
                    <c:v>Organismo público</c:v>
                  </c:pt>
                  <c:pt idx="7">
                    <c:v>Empresa</c:v>
                  </c:pt>
                </c:lvl>
                <c:lvl>
                  <c:pt idx="0">
                    <c:v>Comunidade Autónoma</c:v>
                  </c:pt>
                  <c:pt idx="3">
                    <c:v>Resto de España</c:v>
                  </c:pt>
                  <c:pt idx="5">
                    <c:v>Unión Europea</c:v>
                  </c:pt>
                  <c:pt idx="7">
                    <c:v>Fora UE</c:v>
                  </c:pt>
                </c:lvl>
              </c:multiLvlStrCache>
            </c:multiLvlStrRef>
          </c:cat>
          <c:val>
            <c:numRef>
              <c:f>'2020_ECIMAT'!$C$22:$C$29</c:f>
              <c:numCache>
                <c:formatCode>#,##0.00\ "€"</c:formatCode>
                <c:ptCount val="8"/>
                <c:pt idx="0">
                  <c:v>34557.280991735533</c:v>
                </c:pt>
                <c:pt idx="1">
                  <c:v>15701.01</c:v>
                </c:pt>
                <c:pt idx="2">
                  <c:v>2</c:v>
                </c:pt>
                <c:pt idx="3">
                  <c:v>1320</c:v>
                </c:pt>
                <c:pt idx="4">
                  <c:v>701.52892561983469</c:v>
                </c:pt>
                <c:pt idx="5">
                  <c:v>83835.199999999997</c:v>
                </c:pt>
                <c:pt idx="6">
                  <c:v>1932</c:v>
                </c:pt>
                <c:pt idx="7">
                  <c:v>532.5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6A1-4C72-933F-DA4095123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702848"/>
        <c:axId val="30703264"/>
      </c:barChart>
      <c:catAx>
        <c:axId val="30702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30703264"/>
        <c:crosses val="autoZero"/>
        <c:auto val="1"/>
        <c:lblAlgn val="ctr"/>
        <c:lblOffset val="100"/>
        <c:noMultiLvlLbl val="0"/>
      </c:catAx>
      <c:valAx>
        <c:axId val="30703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30702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400"/>
              <a:t>Nº facturas ECIMAT 2020</a:t>
            </a:r>
          </a:p>
          <a:p>
            <a:pPr>
              <a:defRPr sz="1400"/>
            </a:pPr>
            <a:r>
              <a:rPr lang="es-ES" sz="1400"/>
              <a:t>Ámbito xeográfico</a:t>
            </a:r>
            <a:r>
              <a:rPr lang="es-ES" sz="1400" baseline="0"/>
              <a:t> e natureza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109C-4FCF-8FC7-31B10A61B5EC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109C-4FCF-8FC7-31B10A61B5E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'2020_ECIMAT'!$A$35:$B$42</c:f>
              <c:multiLvlStrCache>
                <c:ptCount val="8"/>
                <c:lvl>
                  <c:pt idx="0">
                    <c:v>Empresa</c:v>
                  </c:pt>
                  <c:pt idx="1">
                    <c:v>Interna</c:v>
                  </c:pt>
                  <c:pt idx="2">
                    <c:v>Organismo público</c:v>
                  </c:pt>
                  <c:pt idx="3">
                    <c:v>Empresa</c:v>
                  </c:pt>
                  <c:pt idx="4">
                    <c:v>Organismo público</c:v>
                  </c:pt>
                  <c:pt idx="5">
                    <c:v>Empresa</c:v>
                  </c:pt>
                  <c:pt idx="6">
                    <c:v>Organismo público</c:v>
                  </c:pt>
                  <c:pt idx="7">
                    <c:v>Empresa</c:v>
                  </c:pt>
                </c:lvl>
                <c:lvl>
                  <c:pt idx="0">
                    <c:v>Comunidade Autónoma</c:v>
                  </c:pt>
                  <c:pt idx="3">
                    <c:v>Resto de España</c:v>
                  </c:pt>
                  <c:pt idx="5">
                    <c:v>Unión Europea</c:v>
                  </c:pt>
                  <c:pt idx="7">
                    <c:v>Fora UE</c:v>
                  </c:pt>
                </c:lvl>
              </c:multiLvlStrCache>
            </c:multiLvlStrRef>
          </c:cat>
          <c:val>
            <c:numRef>
              <c:f>'2020_ECIMAT'!$C$35:$C$42</c:f>
              <c:numCache>
                <c:formatCode>General</c:formatCode>
                <c:ptCount val="8"/>
                <c:pt idx="0">
                  <c:v>11</c:v>
                </c:pt>
                <c:pt idx="1">
                  <c:v>63</c:v>
                </c:pt>
                <c:pt idx="2">
                  <c:v>3</c:v>
                </c:pt>
                <c:pt idx="3">
                  <c:v>4</c:v>
                </c:pt>
                <c:pt idx="4">
                  <c:v>3</c:v>
                </c:pt>
                <c:pt idx="5">
                  <c:v>5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09C-4FCF-8FC7-31B10A61B5E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68571872"/>
        <c:axId val="268572288"/>
        <c:axId val="0"/>
      </c:bar3DChart>
      <c:catAx>
        <c:axId val="268571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268572288"/>
        <c:crosses val="autoZero"/>
        <c:auto val="1"/>
        <c:lblAlgn val="ctr"/>
        <c:lblOffset val="100"/>
        <c:noMultiLvlLbl val="0"/>
      </c:catAx>
      <c:valAx>
        <c:axId val="268572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268571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400"/>
              <a:t>PDI responsable por ámbito e sexo</a:t>
            </a:r>
          </a:p>
          <a:p>
            <a:pPr>
              <a:defRPr/>
            </a:pPr>
            <a:r>
              <a:rPr lang="es-ES" sz="1400"/>
              <a:t>2020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'2020_ Actividades I+D'!$B$31:$D$31</c:f>
              <c:strCache>
                <c:ptCount val="3"/>
                <c:pt idx="0">
                  <c:v>Artes e humanidades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'2020_ Actividades I+D'!$K$32:$L$32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'2020_ Actividades I+D'!$B$38:$C$38</c:f>
              <c:numCache>
                <c:formatCode>General</c:formatCode>
                <c:ptCount val="2"/>
                <c:pt idx="0">
                  <c:v>7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9C-41DD-8CD7-FE23576FF05A}"/>
            </c:ext>
          </c:extLst>
        </c:ser>
        <c:ser>
          <c:idx val="1"/>
          <c:order val="1"/>
          <c:tx>
            <c:strRef>
              <c:f>'2020_ Actividades I+D'!$E$31:$G$31</c:f>
              <c:strCache>
                <c:ptCount val="3"/>
                <c:pt idx="0">
                  <c:v>Ciencias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'2020_ Actividades I+D'!$K$32:$L$32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'2020_ Actividades I+D'!$E$38:$F$38</c:f>
              <c:numCache>
                <c:formatCode>General</c:formatCode>
                <c:ptCount val="2"/>
                <c:pt idx="0">
                  <c:v>23</c:v>
                </c:pt>
                <c:pt idx="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9C-41DD-8CD7-FE23576FF05A}"/>
            </c:ext>
          </c:extLst>
        </c:ser>
        <c:ser>
          <c:idx val="2"/>
          <c:order val="2"/>
          <c:tx>
            <c:strRef>
              <c:f>'2020_ Actividades I+D'!$H$31:$J$31</c:f>
              <c:strCache>
                <c:ptCount val="3"/>
                <c:pt idx="0">
                  <c:v>Ciencias da saúde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'2020_ Actividades I+D'!$K$32:$L$32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'2020_ Actividades I+D'!$H$38:$I$38</c:f>
              <c:numCache>
                <c:formatCode>General</c:formatCode>
                <c:ptCount val="2"/>
                <c:pt idx="0">
                  <c:v>3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9C-41DD-8CD7-FE23576FF05A}"/>
            </c:ext>
          </c:extLst>
        </c:ser>
        <c:ser>
          <c:idx val="3"/>
          <c:order val="3"/>
          <c:tx>
            <c:strRef>
              <c:f>'2020_ Actividades I+D'!$K$31:$M$31</c:f>
              <c:strCache>
                <c:ptCount val="3"/>
                <c:pt idx="0">
                  <c:v>Enxeñería e arquitectura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'2020_ Actividades I+D'!$K$32:$L$32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'2020_ Actividades I+D'!$K$38:$L$38</c:f>
              <c:numCache>
                <c:formatCode>General</c:formatCode>
                <c:ptCount val="2"/>
                <c:pt idx="0">
                  <c:v>55</c:v>
                </c:pt>
                <c:pt idx="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19C-41DD-8CD7-FE23576FF05A}"/>
            </c:ext>
          </c:extLst>
        </c:ser>
        <c:ser>
          <c:idx val="4"/>
          <c:order val="4"/>
          <c:tx>
            <c:strRef>
              <c:f>'2020_ Actividades I+D'!$N$31:$P$31</c:f>
              <c:strCache>
                <c:ptCount val="3"/>
                <c:pt idx="0">
                  <c:v>Ciencias sociais e xuridicas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'2020_ Actividades I+D'!$K$32:$L$32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'2020_ Actividades I+D'!$N$38:$O$38</c:f>
              <c:numCache>
                <c:formatCode>General</c:formatCode>
                <c:ptCount val="2"/>
                <c:pt idx="0">
                  <c:v>23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19C-41DD-8CD7-FE23576FF05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1333492815"/>
        <c:axId val="1333494895"/>
        <c:axId val="0"/>
      </c:bar3DChart>
      <c:catAx>
        <c:axId val="1333492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333494895"/>
        <c:crosses val="autoZero"/>
        <c:auto val="1"/>
        <c:lblAlgn val="ctr"/>
        <c:lblOffset val="100"/>
        <c:noMultiLvlLbl val="0"/>
      </c:catAx>
      <c:valAx>
        <c:axId val="1333494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3334928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ysClr val="windowText" lastClr="000000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Contratación</a:t>
            </a:r>
            <a:r>
              <a:rPr lang="es-ES" baseline="0"/>
              <a:t> I+D Ámbito xeográfico</a:t>
            </a:r>
          </a:p>
          <a:p>
            <a:pPr>
              <a:defRPr/>
            </a:pPr>
            <a:r>
              <a:rPr lang="es-ES" baseline="0"/>
              <a:t>2020</a:t>
            </a:r>
            <a:endParaRPr lang="es-E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ysClr val="windowText" lastClr="000000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5.3176454416193078E-2"/>
          <c:y val="0.20998430962501793"/>
          <c:w val="0.90817855085187527"/>
          <c:h val="0.65543260951199156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125-4FC4-A00F-EE8313A2D3C5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125-4FC4-A00F-EE8313A2D3C5}"/>
              </c:ext>
            </c:extLst>
          </c:dPt>
          <c:dPt>
            <c:idx val="4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125-4FC4-A00F-EE8313A2D3C5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125-4FC4-A00F-EE8313A2D3C5}"/>
              </c:ext>
            </c:extLst>
          </c:dPt>
          <c:dPt>
            <c:idx val="7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125-4FC4-A00F-EE8313A2D3C5}"/>
              </c:ext>
            </c:extLst>
          </c:dPt>
          <c:dPt>
            <c:idx val="8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125-4FC4-A00F-EE8313A2D3C5}"/>
              </c:ext>
            </c:extLst>
          </c:dPt>
          <c:dPt>
            <c:idx val="1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125-4FC4-A00F-EE8313A2D3C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'2020_ Actividades I+D'!$A$45:$B$55</c:f>
              <c:multiLvlStrCache>
                <c:ptCount val="11"/>
                <c:lvl>
                  <c:pt idx="0">
                    <c:v>Contratos</c:v>
                  </c:pt>
                  <c:pt idx="1">
                    <c:v>Cursos</c:v>
                  </c:pt>
                  <c:pt idx="2">
                    <c:v>Informes</c:v>
                  </c:pt>
                  <c:pt idx="3">
                    <c:v>Contratos</c:v>
                  </c:pt>
                  <c:pt idx="4">
                    <c:v>Cursos</c:v>
                  </c:pt>
                  <c:pt idx="5">
                    <c:v>Informes</c:v>
                  </c:pt>
                  <c:pt idx="6">
                    <c:v>Contratos</c:v>
                  </c:pt>
                  <c:pt idx="7">
                    <c:v>Cursos</c:v>
                  </c:pt>
                  <c:pt idx="8">
                    <c:v>Informes</c:v>
                  </c:pt>
                  <c:pt idx="9">
                    <c:v>Contratos</c:v>
                  </c:pt>
                  <c:pt idx="10">
                    <c:v>Informes</c:v>
                  </c:pt>
                </c:lvl>
                <c:lvl>
                  <c:pt idx="0">
                    <c:v>Comunidade Autónoma</c:v>
                  </c:pt>
                  <c:pt idx="3">
                    <c:v>Fóra UE</c:v>
                  </c:pt>
                  <c:pt idx="6">
                    <c:v>Resto de España</c:v>
                  </c:pt>
                  <c:pt idx="9">
                    <c:v>Unión Europea</c:v>
                  </c:pt>
                </c:lvl>
              </c:multiLvlStrCache>
            </c:multiLvlStrRef>
          </c:cat>
          <c:val>
            <c:numRef>
              <c:f>'2020_ Actividades I+D'!$C$45:$C$55</c:f>
              <c:numCache>
                <c:formatCode>General</c:formatCode>
                <c:ptCount val="11"/>
                <c:pt idx="0">
                  <c:v>62</c:v>
                </c:pt>
                <c:pt idx="1">
                  <c:v>14</c:v>
                </c:pt>
                <c:pt idx="2">
                  <c:v>286</c:v>
                </c:pt>
                <c:pt idx="3">
                  <c:v>4</c:v>
                </c:pt>
                <c:pt idx="4">
                  <c:v>1</c:v>
                </c:pt>
                <c:pt idx="5">
                  <c:v>2</c:v>
                </c:pt>
                <c:pt idx="6">
                  <c:v>14</c:v>
                </c:pt>
                <c:pt idx="7">
                  <c:v>1</c:v>
                </c:pt>
                <c:pt idx="8">
                  <c:v>158</c:v>
                </c:pt>
                <c:pt idx="9">
                  <c:v>5</c:v>
                </c:pt>
                <c:pt idx="1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125-4FC4-A00F-EE8313A2D3C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88468223"/>
        <c:axId val="208787023"/>
      </c:barChart>
      <c:catAx>
        <c:axId val="188468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208787023"/>
        <c:crosses val="autoZero"/>
        <c:auto val="1"/>
        <c:lblAlgn val="ctr"/>
        <c:lblOffset val="100"/>
        <c:noMultiLvlLbl val="0"/>
      </c:catAx>
      <c:valAx>
        <c:axId val="2087870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88468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3">
        <a:lumMod val="40000"/>
        <a:lumOff val="60000"/>
      </a:schemeClr>
    </a:solidFill>
    <a:ln>
      <a:noFill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ysClr val="windowText" lastClr="000000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Importe contratación</a:t>
            </a:r>
            <a:r>
              <a:rPr lang="es-ES" baseline="0"/>
              <a:t> I+D Ámbito xeográfico</a:t>
            </a:r>
          </a:p>
          <a:p>
            <a:pPr>
              <a:defRPr/>
            </a:pPr>
            <a:r>
              <a:rPr lang="es-ES" baseline="0"/>
              <a:t>2020</a:t>
            </a:r>
            <a:endParaRPr lang="es-E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ysClr val="windowText" lastClr="000000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5.3176454416193078E-2"/>
          <c:y val="0.20998430962501793"/>
          <c:w val="0.90817855085187527"/>
          <c:h val="0.65543260951199156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9E0-43A3-BD3D-F960AEC05DBE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9E0-43A3-BD3D-F960AEC05DBE}"/>
              </c:ext>
            </c:extLst>
          </c:dPt>
          <c:dPt>
            <c:idx val="4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9E0-43A3-BD3D-F960AEC05DBE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9E0-43A3-BD3D-F960AEC05DBE}"/>
              </c:ext>
            </c:extLst>
          </c:dPt>
          <c:dPt>
            <c:idx val="7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9E0-43A3-BD3D-F960AEC05DBE}"/>
              </c:ext>
            </c:extLst>
          </c:dPt>
          <c:dPt>
            <c:idx val="8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9E0-43A3-BD3D-F960AEC05DBE}"/>
              </c:ext>
            </c:extLst>
          </c:dPt>
          <c:dPt>
            <c:idx val="1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9E0-43A3-BD3D-F960AEC05DB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'2020_ Actividades I+D'!$A$45:$B$55</c:f>
              <c:multiLvlStrCache>
                <c:ptCount val="11"/>
                <c:lvl>
                  <c:pt idx="0">
                    <c:v>Contratos</c:v>
                  </c:pt>
                  <c:pt idx="1">
                    <c:v>Cursos</c:v>
                  </c:pt>
                  <c:pt idx="2">
                    <c:v>Informes</c:v>
                  </c:pt>
                  <c:pt idx="3">
                    <c:v>Contratos</c:v>
                  </c:pt>
                  <c:pt idx="4">
                    <c:v>Cursos</c:v>
                  </c:pt>
                  <c:pt idx="5">
                    <c:v>Informes</c:v>
                  </c:pt>
                  <c:pt idx="6">
                    <c:v>Contratos</c:v>
                  </c:pt>
                  <c:pt idx="7">
                    <c:v>Cursos</c:v>
                  </c:pt>
                  <c:pt idx="8">
                    <c:v>Informes</c:v>
                  </c:pt>
                  <c:pt idx="9">
                    <c:v>Contratos</c:v>
                  </c:pt>
                  <c:pt idx="10">
                    <c:v>Informes</c:v>
                  </c:pt>
                </c:lvl>
                <c:lvl>
                  <c:pt idx="0">
                    <c:v>Comunidade Autónoma</c:v>
                  </c:pt>
                  <c:pt idx="3">
                    <c:v>Fóra UE</c:v>
                  </c:pt>
                  <c:pt idx="6">
                    <c:v>Resto de España</c:v>
                  </c:pt>
                  <c:pt idx="9">
                    <c:v>Unión Europea</c:v>
                  </c:pt>
                </c:lvl>
              </c:multiLvlStrCache>
            </c:multiLvlStrRef>
          </c:cat>
          <c:val>
            <c:numRef>
              <c:f>'2020_ Actividades I+D'!$D$45:$D$55</c:f>
              <c:numCache>
                <c:formatCode>#,##0.00\ "€"</c:formatCode>
                <c:ptCount val="11"/>
                <c:pt idx="0">
                  <c:v>1649928.92</c:v>
                </c:pt>
                <c:pt idx="1">
                  <c:v>71780.3</c:v>
                </c:pt>
                <c:pt idx="2">
                  <c:v>961030.77</c:v>
                </c:pt>
                <c:pt idx="3">
                  <c:v>145439.32999999999</c:v>
                </c:pt>
                <c:pt idx="4">
                  <c:v>18380</c:v>
                </c:pt>
                <c:pt idx="5">
                  <c:v>17476.8</c:v>
                </c:pt>
                <c:pt idx="6">
                  <c:v>1623056.19</c:v>
                </c:pt>
                <c:pt idx="7">
                  <c:v>4500</c:v>
                </c:pt>
                <c:pt idx="8">
                  <c:v>450836.22</c:v>
                </c:pt>
                <c:pt idx="9">
                  <c:v>155550</c:v>
                </c:pt>
                <c:pt idx="10">
                  <c:v>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9E0-43A3-BD3D-F960AEC05DB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88468223"/>
        <c:axId val="208787023"/>
      </c:barChart>
      <c:catAx>
        <c:axId val="188468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208787023"/>
        <c:crosses val="autoZero"/>
        <c:auto val="1"/>
        <c:lblAlgn val="ctr"/>
        <c:lblOffset val="100"/>
        <c:noMultiLvlLbl val="0"/>
      </c:catAx>
      <c:valAx>
        <c:axId val="2087870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88468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3">
        <a:lumMod val="40000"/>
        <a:lumOff val="60000"/>
      </a:schemeClr>
    </a:solidFill>
    <a:ln>
      <a:noFill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ysClr val="windowText" lastClr="000000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Contratación</a:t>
            </a:r>
            <a:r>
              <a:rPr lang="es-ES" baseline="0"/>
              <a:t> I+D Segundo natureza</a:t>
            </a:r>
          </a:p>
          <a:p>
            <a:pPr>
              <a:defRPr/>
            </a:pPr>
            <a:r>
              <a:rPr lang="es-ES" baseline="0"/>
              <a:t>2020</a:t>
            </a:r>
            <a:endParaRPr lang="es-E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ysClr val="windowText" lastClr="000000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5.3176454416193078E-2"/>
          <c:y val="0.20998430962501793"/>
          <c:w val="0.90817855085187527"/>
          <c:h val="0.65543260951199156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70D-41BC-BB4D-3E4B5276211F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70D-41BC-BB4D-3E4B5276211F}"/>
              </c:ext>
            </c:extLst>
          </c:dPt>
          <c:dPt>
            <c:idx val="4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70D-41BC-BB4D-3E4B5276211F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70D-41BC-BB4D-3E4B5276211F}"/>
              </c:ext>
            </c:extLst>
          </c:dPt>
          <c:dPt>
            <c:idx val="7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70D-41BC-BB4D-3E4B5276211F}"/>
              </c:ext>
            </c:extLst>
          </c:dPt>
          <c:dPt>
            <c:idx val="8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70D-41BC-BB4D-3E4B5276211F}"/>
              </c:ext>
            </c:extLst>
          </c:dPt>
          <c:dPt>
            <c:idx val="1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70D-41BC-BB4D-3E4B5276211F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270D-41BC-BB4D-3E4B5276211F}"/>
              </c:ext>
            </c:extLst>
          </c:dPt>
          <c:dLbls>
            <c:dLbl>
              <c:idx val="8"/>
              <c:layout>
                <c:manualLayout>
                  <c:x val="-1.7094017094018347E-3"/>
                  <c:y val="5.149967595889307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270D-41BC-BB4D-3E4B527621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'2020_ Actividades I+D'!$A$66:$B$77</c:f>
              <c:multiLvlStrCache>
                <c:ptCount val="12"/>
                <c:lvl>
                  <c:pt idx="0">
                    <c:v>Contratos</c:v>
                  </c:pt>
                  <c:pt idx="1">
                    <c:v>Cursos</c:v>
                  </c:pt>
                  <c:pt idx="2">
                    <c:v>Informes</c:v>
                  </c:pt>
                  <c:pt idx="3">
                    <c:v>Contratos</c:v>
                  </c:pt>
                  <c:pt idx="4">
                    <c:v>Cursos</c:v>
                  </c:pt>
                  <c:pt idx="5">
                    <c:v>Informes</c:v>
                  </c:pt>
                  <c:pt idx="6">
                    <c:v>Contratos</c:v>
                  </c:pt>
                  <c:pt idx="7">
                    <c:v>Cursos</c:v>
                  </c:pt>
                  <c:pt idx="8">
                    <c:v>Informes</c:v>
                  </c:pt>
                  <c:pt idx="9">
                    <c:v>Contratos</c:v>
                  </c:pt>
                  <c:pt idx="10">
                    <c:v>Cursos</c:v>
                  </c:pt>
                  <c:pt idx="11">
                    <c:v>Informes</c:v>
                  </c:pt>
                </c:lvl>
                <c:lvl>
                  <c:pt idx="0">
                    <c:v>Administración Pública</c:v>
                  </c:pt>
                  <c:pt idx="3">
                    <c:v>Empresas</c:v>
                  </c:pt>
                  <c:pt idx="6">
                    <c:v>Fundacións / Asociacións</c:v>
                  </c:pt>
                  <c:pt idx="9">
                    <c:v>Outros</c:v>
                  </c:pt>
                </c:lvl>
              </c:multiLvlStrCache>
            </c:multiLvlStrRef>
          </c:cat>
          <c:val>
            <c:numRef>
              <c:f>'2020_ Actividades I+D'!$C$66:$C$77</c:f>
              <c:numCache>
                <c:formatCode>General</c:formatCode>
                <c:ptCount val="12"/>
                <c:pt idx="0">
                  <c:v>14</c:v>
                </c:pt>
                <c:pt idx="1">
                  <c:v>6</c:v>
                </c:pt>
                <c:pt idx="2">
                  <c:v>50</c:v>
                </c:pt>
                <c:pt idx="3">
                  <c:v>61</c:v>
                </c:pt>
                <c:pt idx="4">
                  <c:v>8</c:v>
                </c:pt>
                <c:pt idx="5">
                  <c:v>364</c:v>
                </c:pt>
                <c:pt idx="6">
                  <c:v>9</c:v>
                </c:pt>
                <c:pt idx="7">
                  <c:v>1</c:v>
                </c:pt>
                <c:pt idx="8">
                  <c:v>27</c:v>
                </c:pt>
                <c:pt idx="9">
                  <c:v>1</c:v>
                </c:pt>
                <c:pt idx="10">
                  <c:v>1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70D-41BC-BB4D-3E4B5276211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88468223"/>
        <c:axId val="208787023"/>
      </c:barChart>
      <c:catAx>
        <c:axId val="188468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208787023"/>
        <c:crosses val="autoZero"/>
        <c:auto val="1"/>
        <c:lblAlgn val="ctr"/>
        <c:lblOffset val="100"/>
        <c:noMultiLvlLbl val="0"/>
      </c:catAx>
      <c:valAx>
        <c:axId val="2087870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88468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3">
        <a:lumMod val="40000"/>
        <a:lumOff val="60000"/>
      </a:schemeClr>
    </a:solidFill>
    <a:ln>
      <a:noFill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ysClr val="windowText" lastClr="000000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Importe</a:t>
            </a:r>
            <a:r>
              <a:rPr lang="es-ES" baseline="0"/>
              <a:t> </a:t>
            </a:r>
            <a:r>
              <a:rPr lang="es-ES"/>
              <a:t>Contratación</a:t>
            </a:r>
            <a:r>
              <a:rPr lang="es-ES" baseline="0"/>
              <a:t> I+D Segundo natureza</a:t>
            </a:r>
          </a:p>
          <a:p>
            <a:pPr>
              <a:defRPr/>
            </a:pPr>
            <a:r>
              <a:rPr lang="es-ES" baseline="0"/>
              <a:t>2020</a:t>
            </a:r>
            <a:endParaRPr lang="es-E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ysClr val="windowText" lastClr="000000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5.3176454416193078E-2"/>
          <c:y val="0.20998430962501793"/>
          <c:w val="0.90817855085187527"/>
          <c:h val="0.65543260951199156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C85-4766-B6A9-345F52BDF8BF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C85-4766-B6A9-345F52BDF8BF}"/>
              </c:ext>
            </c:extLst>
          </c:dPt>
          <c:dPt>
            <c:idx val="4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C85-4766-B6A9-345F52BDF8BF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C85-4766-B6A9-345F52BDF8BF}"/>
              </c:ext>
            </c:extLst>
          </c:dPt>
          <c:dPt>
            <c:idx val="7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C85-4766-B6A9-345F52BDF8BF}"/>
              </c:ext>
            </c:extLst>
          </c:dPt>
          <c:dPt>
            <c:idx val="8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C85-4766-B6A9-345F52BDF8BF}"/>
              </c:ext>
            </c:extLst>
          </c:dPt>
          <c:dPt>
            <c:idx val="1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FC85-4766-B6A9-345F52BDF8BF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FC85-4766-B6A9-345F52BDF8B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'2020_ Actividades I+D'!$A$66:$B$77</c:f>
              <c:multiLvlStrCache>
                <c:ptCount val="12"/>
                <c:lvl>
                  <c:pt idx="0">
                    <c:v>Contratos</c:v>
                  </c:pt>
                  <c:pt idx="1">
                    <c:v>Cursos</c:v>
                  </c:pt>
                  <c:pt idx="2">
                    <c:v>Informes</c:v>
                  </c:pt>
                  <c:pt idx="3">
                    <c:v>Contratos</c:v>
                  </c:pt>
                  <c:pt idx="4">
                    <c:v>Cursos</c:v>
                  </c:pt>
                  <c:pt idx="5">
                    <c:v>Informes</c:v>
                  </c:pt>
                  <c:pt idx="6">
                    <c:v>Contratos</c:v>
                  </c:pt>
                  <c:pt idx="7">
                    <c:v>Cursos</c:v>
                  </c:pt>
                  <c:pt idx="8">
                    <c:v>Informes</c:v>
                  </c:pt>
                  <c:pt idx="9">
                    <c:v>Contratos</c:v>
                  </c:pt>
                  <c:pt idx="10">
                    <c:v>Cursos</c:v>
                  </c:pt>
                  <c:pt idx="11">
                    <c:v>Informes</c:v>
                  </c:pt>
                </c:lvl>
                <c:lvl>
                  <c:pt idx="0">
                    <c:v>Administración Pública</c:v>
                  </c:pt>
                  <c:pt idx="3">
                    <c:v>Empresas</c:v>
                  </c:pt>
                  <c:pt idx="6">
                    <c:v>Fundacións / Asociacións</c:v>
                  </c:pt>
                  <c:pt idx="9">
                    <c:v>Outros</c:v>
                  </c:pt>
                </c:lvl>
              </c:multiLvlStrCache>
            </c:multiLvlStrRef>
          </c:cat>
          <c:val>
            <c:numRef>
              <c:f>'2020_ Actividades I+D'!$D$66:$D$77</c:f>
              <c:numCache>
                <c:formatCode>#,##0.00\ "€"</c:formatCode>
                <c:ptCount val="12"/>
                <c:pt idx="0">
                  <c:v>758184.87</c:v>
                </c:pt>
                <c:pt idx="1">
                  <c:v>14799.62</c:v>
                </c:pt>
                <c:pt idx="2">
                  <c:v>294710.90000000002</c:v>
                </c:pt>
                <c:pt idx="3">
                  <c:v>2601435.21</c:v>
                </c:pt>
                <c:pt idx="4">
                  <c:v>74260.679999999993</c:v>
                </c:pt>
                <c:pt idx="5">
                  <c:v>999045.59</c:v>
                </c:pt>
                <c:pt idx="6">
                  <c:v>169354.36</c:v>
                </c:pt>
                <c:pt idx="7">
                  <c:v>1100</c:v>
                </c:pt>
                <c:pt idx="8">
                  <c:v>102006.8</c:v>
                </c:pt>
                <c:pt idx="9">
                  <c:v>45000</c:v>
                </c:pt>
                <c:pt idx="10">
                  <c:v>4500</c:v>
                </c:pt>
                <c:pt idx="11">
                  <c:v>40580.5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C85-4766-B6A9-345F52BDF8B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88468223"/>
        <c:axId val="208787023"/>
      </c:barChart>
      <c:catAx>
        <c:axId val="188468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208787023"/>
        <c:crosses val="autoZero"/>
        <c:auto val="1"/>
        <c:lblAlgn val="ctr"/>
        <c:lblOffset val="100"/>
        <c:noMultiLvlLbl val="0"/>
      </c:catAx>
      <c:valAx>
        <c:axId val="2087870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88468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3">
        <a:lumMod val="40000"/>
        <a:lumOff val="60000"/>
      </a:schemeClr>
    </a:solidFill>
    <a:ln>
      <a:noFill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Facturación bruta CACTI 2020</a:t>
            </a:r>
          </a:p>
          <a:p>
            <a:pPr>
              <a:defRPr/>
            </a:pPr>
            <a:r>
              <a:rPr lang="en-US"/>
              <a:t>Ámbito xeográfico e natureza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0.16002339478621286"/>
          <c:y val="0.24"/>
          <c:w val="0.81187953133195823"/>
          <c:h val="0.58912188160945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096-43D3-BA34-0E6FF3B064E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096-43D3-BA34-0E6FF3B064EB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096-43D3-BA34-0E6FF3B064EB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096-43D3-BA34-0E6FF3B064E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'2020_CACTI'!$A$19:$B$25</c:f>
              <c:multiLvlStrCache>
                <c:ptCount val="7"/>
                <c:lvl>
                  <c:pt idx="0">
                    <c:v>Cargo Interno</c:v>
                  </c:pt>
                  <c:pt idx="1">
                    <c:v>Empresas</c:v>
                  </c:pt>
                  <c:pt idx="2">
                    <c:v>Organismos públicos</c:v>
                  </c:pt>
                  <c:pt idx="3">
                    <c:v>Empresas</c:v>
                  </c:pt>
                  <c:pt idx="4">
                    <c:v>Organismos públicos</c:v>
                  </c:pt>
                  <c:pt idx="5">
                    <c:v>Empresas</c:v>
                  </c:pt>
                  <c:pt idx="6">
                    <c:v>Organismos públicos</c:v>
                  </c:pt>
                </c:lvl>
                <c:lvl>
                  <c:pt idx="0">
                    <c:v>Comunidade Autónoma</c:v>
                  </c:pt>
                  <c:pt idx="3">
                    <c:v>Resto de España</c:v>
                  </c:pt>
                  <c:pt idx="5">
                    <c:v>Unión Europea</c:v>
                  </c:pt>
                </c:lvl>
              </c:multiLvlStrCache>
            </c:multiLvlStrRef>
          </c:cat>
          <c:val>
            <c:numRef>
              <c:f>'2020_CACTI'!$C$19:$C$25</c:f>
              <c:numCache>
                <c:formatCode>#,##0.00\ "€"</c:formatCode>
                <c:ptCount val="7"/>
                <c:pt idx="0">
                  <c:v>213469.32149999993</c:v>
                </c:pt>
                <c:pt idx="1">
                  <c:v>35862.545454545456</c:v>
                </c:pt>
                <c:pt idx="2">
                  <c:v>18360.801652892562</c:v>
                </c:pt>
                <c:pt idx="3">
                  <c:v>7448.6033057851237</c:v>
                </c:pt>
                <c:pt idx="4">
                  <c:v>48022.264462809915</c:v>
                </c:pt>
                <c:pt idx="5">
                  <c:v>1891</c:v>
                </c:pt>
                <c:pt idx="6">
                  <c:v>23721.599999999999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096-43D3-BA34-0E6FF3B06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8231536"/>
        <c:axId val="1088223216"/>
      </c:barChart>
      <c:catAx>
        <c:axId val="1088231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088223216"/>
        <c:crosses val="autoZero"/>
        <c:auto val="1"/>
        <c:lblAlgn val="ctr"/>
        <c:lblOffset val="100"/>
        <c:noMultiLvlLbl val="0"/>
      </c:catAx>
      <c:valAx>
        <c:axId val="1088223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088231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400"/>
              <a:t>Nº facturas CACTI 2020</a:t>
            </a:r>
          </a:p>
          <a:p>
            <a:pPr>
              <a:defRPr sz="1400"/>
            </a:pPr>
            <a:r>
              <a:rPr lang="es-ES" sz="1400"/>
              <a:t>Ámbito xeográfico e natureza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E6F1-42E3-9AF2-16E384DE391D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E6F1-42E3-9AF2-16E384DE391D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E6F1-42E3-9AF2-16E384DE391D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E6F1-42E3-9AF2-16E384DE391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'2020_CACTI'!$A$31:$B$37</c:f>
              <c:multiLvlStrCache>
                <c:ptCount val="7"/>
                <c:lvl>
                  <c:pt idx="0">
                    <c:v>Cargo Interno</c:v>
                  </c:pt>
                  <c:pt idx="1">
                    <c:v>Empresas</c:v>
                  </c:pt>
                  <c:pt idx="2">
                    <c:v>Organismos públicos</c:v>
                  </c:pt>
                  <c:pt idx="3">
                    <c:v>Empresas</c:v>
                  </c:pt>
                  <c:pt idx="4">
                    <c:v>Organismos públicos</c:v>
                  </c:pt>
                  <c:pt idx="5">
                    <c:v>Empresas</c:v>
                  </c:pt>
                  <c:pt idx="6">
                    <c:v>Organismos públicos</c:v>
                  </c:pt>
                </c:lvl>
                <c:lvl>
                  <c:pt idx="0">
                    <c:v>Comunidade Autónoma</c:v>
                  </c:pt>
                  <c:pt idx="3">
                    <c:v>Resto de España</c:v>
                  </c:pt>
                  <c:pt idx="5">
                    <c:v>Unión Europea</c:v>
                  </c:pt>
                </c:lvl>
              </c:multiLvlStrCache>
            </c:multiLvlStrRef>
          </c:cat>
          <c:val>
            <c:numRef>
              <c:f>'2020_CACTI'!$C$31:$C$37</c:f>
              <c:numCache>
                <c:formatCode>General</c:formatCode>
                <c:ptCount val="7"/>
                <c:pt idx="0">
                  <c:v>4066</c:v>
                </c:pt>
                <c:pt idx="1">
                  <c:v>103</c:v>
                </c:pt>
                <c:pt idx="2">
                  <c:v>26</c:v>
                </c:pt>
                <c:pt idx="3">
                  <c:v>26</c:v>
                </c:pt>
                <c:pt idx="4">
                  <c:v>60</c:v>
                </c:pt>
                <c:pt idx="5">
                  <c:v>5</c:v>
                </c:pt>
                <c:pt idx="6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6F1-42E3-9AF2-16E384DE391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951539615"/>
        <c:axId val="1951540031"/>
        <c:axId val="0"/>
      </c:bar3DChart>
      <c:catAx>
        <c:axId val="19515396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951540031"/>
        <c:crosses val="autoZero"/>
        <c:auto val="1"/>
        <c:lblAlgn val="ctr"/>
        <c:lblOffset val="100"/>
        <c:noMultiLvlLbl val="0"/>
      </c:catAx>
      <c:valAx>
        <c:axId val="19515400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9515396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Facturación bruta CINBIO 2020</a:t>
            </a:r>
          </a:p>
          <a:p>
            <a:pPr>
              <a:defRPr sz="1200"/>
            </a:pPr>
            <a:r>
              <a:rPr lang="en-US" sz="1200"/>
              <a:t>Ámbito xeográfico e natureza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0.14809211946021086"/>
          <c:y val="0.20646599777034555"/>
          <c:w val="0.81876575179536593"/>
          <c:h val="0.6379195744344665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2AF-4351-A2DE-536A2238F1B8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2AF-4351-A2DE-536A2238F1B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'2020_CINBIO'!$A$20:$B$23</c:f>
              <c:multiLvlStrCache>
                <c:ptCount val="4"/>
                <c:lvl>
                  <c:pt idx="0">
                    <c:v>Cargo interno</c:v>
                  </c:pt>
                  <c:pt idx="1">
                    <c:v>Entidade privada</c:v>
                  </c:pt>
                  <c:pt idx="2">
                    <c:v>Organismo público</c:v>
                  </c:pt>
                  <c:pt idx="3">
                    <c:v>Organismo público</c:v>
                  </c:pt>
                </c:lvl>
                <c:lvl>
                  <c:pt idx="0">
                    <c:v>Comunidade Autónoma</c:v>
                  </c:pt>
                  <c:pt idx="3">
                    <c:v>Resto de España</c:v>
                  </c:pt>
                </c:lvl>
              </c:multiLvlStrCache>
            </c:multiLvlStrRef>
          </c:cat>
          <c:val>
            <c:numRef>
              <c:f>'2020_CINBIO'!$C$20:$C$23</c:f>
              <c:numCache>
                <c:formatCode>#,##0.00\ "€"</c:formatCode>
                <c:ptCount val="4"/>
                <c:pt idx="0">
                  <c:v>4062.4499999999994</c:v>
                </c:pt>
                <c:pt idx="1">
                  <c:v>12185.768595041322</c:v>
                </c:pt>
                <c:pt idx="2">
                  <c:v>416</c:v>
                </c:pt>
                <c:pt idx="3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AF-4351-A2DE-536A2238F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42124432"/>
        <c:axId val="1742117360"/>
      </c:barChart>
      <c:catAx>
        <c:axId val="1742124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742117360"/>
        <c:crosses val="autoZero"/>
        <c:auto val="1"/>
        <c:lblAlgn val="ctr"/>
        <c:lblOffset val="100"/>
        <c:noMultiLvlLbl val="0"/>
      </c:catAx>
      <c:valAx>
        <c:axId val="1742117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742124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66675</xdr:rowOff>
    </xdr:from>
    <xdr:to>
      <xdr:col>1</xdr:col>
      <xdr:colOff>57150</xdr:colOff>
      <xdr:row>0</xdr:row>
      <xdr:rowOff>447675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6675"/>
          <a:ext cx="28860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66675</xdr:rowOff>
    </xdr:from>
    <xdr:to>
      <xdr:col>1</xdr:col>
      <xdr:colOff>342900</xdr:colOff>
      <xdr:row>0</xdr:row>
      <xdr:rowOff>514350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24288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142875</xdr:colOff>
      <xdr:row>6</xdr:row>
      <xdr:rowOff>57150</xdr:rowOff>
    </xdr:from>
    <xdr:to>
      <xdr:col>26</xdr:col>
      <xdr:colOff>628649</xdr:colOff>
      <xdr:row>18</xdr:row>
      <xdr:rowOff>104775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542925</xdr:colOff>
      <xdr:row>19</xdr:row>
      <xdr:rowOff>85725</xdr:rowOff>
    </xdr:from>
    <xdr:to>
      <xdr:col>28</xdr:col>
      <xdr:colOff>714375</xdr:colOff>
      <xdr:row>37</xdr:row>
      <xdr:rowOff>28575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39</xdr:row>
      <xdr:rowOff>19050</xdr:rowOff>
    </xdr:from>
    <xdr:to>
      <xdr:col>12</xdr:col>
      <xdr:colOff>847725</xdr:colOff>
      <xdr:row>58</xdr:row>
      <xdr:rowOff>57151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761999</xdr:colOff>
      <xdr:row>38</xdr:row>
      <xdr:rowOff>169332</xdr:rowOff>
    </xdr:from>
    <xdr:to>
      <xdr:col>26</xdr:col>
      <xdr:colOff>603249</xdr:colOff>
      <xdr:row>59</xdr:row>
      <xdr:rowOff>10584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64</xdr:row>
      <xdr:rowOff>0</xdr:rowOff>
    </xdr:from>
    <xdr:to>
      <xdr:col>13</xdr:col>
      <xdr:colOff>709083</xdr:colOff>
      <xdr:row>96</xdr:row>
      <xdr:rowOff>127000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761999</xdr:colOff>
      <xdr:row>66</xdr:row>
      <xdr:rowOff>0</xdr:rowOff>
    </xdr:from>
    <xdr:to>
      <xdr:col>28</xdr:col>
      <xdr:colOff>772583</xdr:colOff>
      <xdr:row>98</xdr:row>
      <xdr:rowOff>116416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66675</xdr:rowOff>
    </xdr:from>
    <xdr:to>
      <xdr:col>1</xdr:col>
      <xdr:colOff>161926</xdr:colOff>
      <xdr:row>0</xdr:row>
      <xdr:rowOff>514350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66675"/>
          <a:ext cx="29337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66675</xdr:rowOff>
    </xdr:from>
    <xdr:to>
      <xdr:col>1</xdr:col>
      <xdr:colOff>1914524</xdr:colOff>
      <xdr:row>0</xdr:row>
      <xdr:rowOff>514350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2676524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104773</xdr:colOff>
      <xdr:row>0</xdr:row>
      <xdr:rowOff>85725</xdr:rowOff>
    </xdr:from>
    <xdr:to>
      <xdr:col>2</xdr:col>
      <xdr:colOff>323849</xdr:colOff>
      <xdr:row>0</xdr:row>
      <xdr:rowOff>504825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3" y="85725"/>
          <a:ext cx="2724151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247652</xdr:colOff>
      <xdr:row>14</xdr:row>
      <xdr:rowOff>123825</xdr:rowOff>
    </xdr:from>
    <xdr:to>
      <xdr:col>12</xdr:col>
      <xdr:colOff>523875</xdr:colOff>
      <xdr:row>33</xdr:row>
      <xdr:rowOff>38100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552450</xdr:colOff>
      <xdr:row>34</xdr:row>
      <xdr:rowOff>104775</xdr:rowOff>
    </xdr:from>
    <xdr:to>
      <xdr:col>13</xdr:col>
      <xdr:colOff>361950</xdr:colOff>
      <xdr:row>50</xdr:row>
      <xdr:rowOff>28575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0</xdr:row>
      <xdr:rowOff>85725</xdr:rowOff>
    </xdr:from>
    <xdr:to>
      <xdr:col>3</xdr:col>
      <xdr:colOff>152399</xdr:colOff>
      <xdr:row>0</xdr:row>
      <xdr:rowOff>476250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85725"/>
          <a:ext cx="32289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733424</xdr:colOff>
      <xdr:row>12</xdr:row>
      <xdr:rowOff>190499</xdr:rowOff>
    </xdr:from>
    <xdr:to>
      <xdr:col>13</xdr:col>
      <xdr:colOff>380999</xdr:colOff>
      <xdr:row>27</xdr:row>
      <xdr:rowOff>114299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761999</xdr:colOff>
      <xdr:row>29</xdr:row>
      <xdr:rowOff>0</xdr:rowOff>
    </xdr:from>
    <xdr:to>
      <xdr:col>13</xdr:col>
      <xdr:colOff>409574</xdr:colOff>
      <xdr:row>43</xdr:row>
      <xdr:rowOff>57150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295275</xdr:colOff>
      <xdr:row>18</xdr:row>
      <xdr:rowOff>38100</xdr:rowOff>
    </xdr:from>
    <xdr:to>
      <xdr:col>13</xdr:col>
      <xdr:colOff>247650</xdr:colOff>
      <xdr:row>42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361950</xdr:colOff>
      <xdr:row>44</xdr:row>
      <xdr:rowOff>133350</xdr:rowOff>
    </xdr:from>
    <xdr:to>
      <xdr:col>13</xdr:col>
      <xdr:colOff>352425</xdr:colOff>
      <xdr:row>60</xdr:row>
      <xdr:rowOff>133350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0</xdr:row>
      <xdr:rowOff>57150</xdr:rowOff>
    </xdr:from>
    <xdr:to>
      <xdr:col>1</xdr:col>
      <xdr:colOff>1085850</xdr:colOff>
      <xdr:row>0</xdr:row>
      <xdr:rowOff>447675</xdr:rowOff>
    </xdr:to>
    <xdr:pic>
      <xdr:nvPicPr>
        <xdr:cNvPr id="4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7150"/>
          <a:ext cx="23812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F26" sqref="F26"/>
    </sheetView>
  </sheetViews>
  <sheetFormatPr baseColWidth="10" defaultRowHeight="15" x14ac:dyDescent="0.25"/>
  <cols>
    <col min="1" max="1" width="42.5703125" style="213" bestFit="1" customWidth="1"/>
    <col min="2" max="2" width="24.42578125" style="213" customWidth="1"/>
    <col min="3" max="4" width="11.42578125" style="213"/>
    <col min="5" max="5" width="12.140625" style="213" customWidth="1"/>
    <col min="6" max="6" width="14.42578125" style="213" customWidth="1"/>
    <col min="7" max="7" width="15.85546875" style="213" customWidth="1"/>
    <col min="8" max="16384" width="11.42578125" style="213"/>
  </cols>
  <sheetData>
    <row r="1" spans="1:7" ht="39" customHeight="1" thickBot="1" x14ac:dyDescent="0.3">
      <c r="A1" s="120"/>
      <c r="B1" s="210"/>
      <c r="C1" s="211"/>
      <c r="D1" s="208" t="s">
        <v>0</v>
      </c>
      <c r="E1" s="208"/>
      <c r="F1" s="208"/>
      <c r="G1" s="212"/>
    </row>
    <row r="2" spans="1:7" ht="15" customHeight="1" x14ac:dyDescent="0.3">
      <c r="A2" s="84" t="s">
        <v>292</v>
      </c>
      <c r="B2" s="214"/>
      <c r="C2" s="215"/>
      <c r="D2" s="123"/>
      <c r="E2" s="123"/>
      <c r="F2" s="123"/>
      <c r="G2" s="212"/>
    </row>
    <row r="3" spans="1:7" ht="15" customHeight="1" x14ac:dyDescent="0.3">
      <c r="A3" s="147" t="s">
        <v>290</v>
      </c>
      <c r="B3" s="214"/>
      <c r="C3" s="215"/>
      <c r="D3" s="123"/>
      <c r="E3" s="123"/>
      <c r="F3" s="123"/>
      <c r="G3" s="212"/>
    </row>
    <row r="4" spans="1:7" ht="15" customHeight="1" x14ac:dyDescent="0.3">
      <c r="A4" s="84"/>
      <c r="B4" s="214"/>
      <c r="C4" s="215"/>
      <c r="D4" s="123"/>
      <c r="E4" s="123"/>
      <c r="F4" s="123"/>
      <c r="G4" s="212"/>
    </row>
    <row r="5" spans="1:7" x14ac:dyDescent="0.25">
      <c r="B5" s="216"/>
    </row>
    <row r="6" spans="1:7" ht="32.450000000000003" customHeight="1" x14ac:dyDescent="0.25">
      <c r="A6" s="217" t="s">
        <v>293</v>
      </c>
      <c r="B6" s="217"/>
      <c r="C6" s="218" t="s">
        <v>294</v>
      </c>
      <c r="D6" s="218" t="s">
        <v>295</v>
      </c>
      <c r="E6" s="218" t="s">
        <v>296</v>
      </c>
      <c r="F6" s="217" t="s">
        <v>26</v>
      </c>
    </row>
    <row r="7" spans="1:7" ht="30.95" customHeight="1" x14ac:dyDescent="0.25">
      <c r="A7" s="219" t="s">
        <v>302</v>
      </c>
      <c r="B7" s="220"/>
      <c r="C7" s="221">
        <v>1</v>
      </c>
      <c r="D7" s="221">
        <v>5</v>
      </c>
      <c r="E7" s="221"/>
      <c r="F7" s="222">
        <v>6</v>
      </c>
    </row>
    <row r="8" spans="1:7" x14ac:dyDescent="0.25">
      <c r="A8" s="223" t="s">
        <v>303</v>
      </c>
      <c r="B8" s="222" t="s">
        <v>297</v>
      </c>
      <c r="C8" s="221">
        <v>2</v>
      </c>
      <c r="D8" s="221">
        <v>5</v>
      </c>
      <c r="E8" s="221"/>
      <c r="F8" s="222">
        <v>7</v>
      </c>
    </row>
    <row r="9" spans="1:7" x14ac:dyDescent="0.25">
      <c r="A9" s="224"/>
      <c r="B9" s="222" t="s">
        <v>298</v>
      </c>
      <c r="C9" s="221"/>
      <c r="D9" s="221">
        <v>2</v>
      </c>
      <c r="E9" s="221"/>
      <c r="F9" s="222">
        <v>2</v>
      </c>
    </row>
    <row r="10" spans="1:7" ht="16.5" customHeight="1" x14ac:dyDescent="0.25">
      <c r="A10" s="225" t="s">
        <v>304</v>
      </c>
      <c r="B10" s="222" t="s">
        <v>299</v>
      </c>
      <c r="C10" s="221">
        <v>1</v>
      </c>
      <c r="D10" s="221">
        <v>5</v>
      </c>
      <c r="E10" s="221"/>
      <c r="F10" s="222">
        <v>6</v>
      </c>
    </row>
    <row r="11" spans="1:7" x14ac:dyDescent="0.25">
      <c r="A11" s="226"/>
      <c r="B11" s="222" t="s">
        <v>300</v>
      </c>
      <c r="C11" s="221">
        <v>2</v>
      </c>
      <c r="D11" s="227">
        <v>11</v>
      </c>
      <c r="E11" s="228"/>
      <c r="F11" s="222">
        <v>13</v>
      </c>
    </row>
    <row r="12" spans="1:7" ht="16.5" customHeight="1" x14ac:dyDescent="0.25">
      <c r="A12" s="225" t="s">
        <v>305</v>
      </c>
      <c r="B12" s="222" t="s">
        <v>299</v>
      </c>
      <c r="C12" s="221"/>
      <c r="D12" s="221">
        <v>5</v>
      </c>
      <c r="E12" s="221"/>
      <c r="F12" s="222">
        <v>5</v>
      </c>
      <c r="G12" s="124"/>
    </row>
    <row r="13" spans="1:7" x14ac:dyDescent="0.25">
      <c r="A13" s="226"/>
      <c r="B13" s="222" t="s">
        <v>300</v>
      </c>
      <c r="C13" s="221">
        <v>2</v>
      </c>
      <c r="D13" s="221">
        <v>6</v>
      </c>
      <c r="E13" s="228"/>
      <c r="F13" s="222">
        <v>8</v>
      </c>
    </row>
    <row r="14" spans="1:7" ht="16.5" customHeight="1" x14ac:dyDescent="0.25">
      <c r="A14" s="225" t="s">
        <v>306</v>
      </c>
      <c r="B14" s="222" t="s">
        <v>299</v>
      </c>
      <c r="C14" s="221"/>
      <c r="D14" s="221">
        <v>21</v>
      </c>
      <c r="E14" s="228"/>
      <c r="F14" s="222">
        <v>21</v>
      </c>
    </row>
    <row r="15" spans="1:7" ht="15.95" customHeight="1" x14ac:dyDescent="0.25">
      <c r="A15" s="226"/>
      <c r="B15" s="222" t="s">
        <v>300</v>
      </c>
      <c r="C15" s="221"/>
      <c r="D15" s="227">
        <v>8</v>
      </c>
      <c r="E15" s="228"/>
      <c r="F15" s="222">
        <v>8</v>
      </c>
    </row>
    <row r="16" spans="1:7" ht="17.25" customHeight="1" x14ac:dyDescent="0.25">
      <c r="A16" s="225" t="s">
        <v>307</v>
      </c>
      <c r="B16" s="222" t="s">
        <v>299</v>
      </c>
      <c r="C16" s="221"/>
      <c r="D16" s="221">
        <v>1</v>
      </c>
      <c r="E16" s="228"/>
      <c r="F16" s="222">
        <v>1</v>
      </c>
    </row>
    <row r="17" spans="1:6" x14ac:dyDescent="0.25">
      <c r="A17" s="226"/>
      <c r="B17" s="222" t="s">
        <v>300</v>
      </c>
      <c r="C17" s="221">
        <v>0</v>
      </c>
      <c r="D17" s="227"/>
      <c r="E17" s="228"/>
      <c r="F17" s="222">
        <v>0</v>
      </c>
    </row>
    <row r="18" spans="1:6" ht="30" customHeight="1" x14ac:dyDescent="0.25">
      <c r="A18" s="229" t="s">
        <v>301</v>
      </c>
      <c r="B18" s="222"/>
      <c r="C18" s="230"/>
      <c r="D18" s="227"/>
      <c r="E18" s="230"/>
      <c r="F18" s="231">
        <v>235</v>
      </c>
    </row>
    <row r="19" spans="1:6" ht="14.25" customHeight="1" x14ac:dyDescent="0.25">
      <c r="A19" s="232" t="s">
        <v>308</v>
      </c>
      <c r="B19" s="222"/>
      <c r="C19" s="221"/>
      <c r="D19" s="221">
        <v>2</v>
      </c>
      <c r="E19" s="228"/>
      <c r="F19" s="222">
        <v>2</v>
      </c>
    </row>
    <row r="20" spans="1:6" x14ac:dyDescent="0.25">
      <c r="A20" s="219" t="s">
        <v>309</v>
      </c>
      <c r="B20" s="233"/>
      <c r="C20" s="221"/>
      <c r="D20" s="221"/>
      <c r="E20" s="221"/>
      <c r="F20" s="222">
        <v>0</v>
      </c>
    </row>
    <row r="21" spans="1:6" x14ac:dyDescent="0.25">
      <c r="A21" s="219" t="s">
        <v>310</v>
      </c>
      <c r="B21" s="233"/>
      <c r="C21" s="221"/>
      <c r="D21" s="221">
        <v>2</v>
      </c>
      <c r="E21" s="221"/>
      <c r="F21" s="222">
        <v>2</v>
      </c>
    </row>
    <row r="22" spans="1:6" ht="15" customHeight="1" x14ac:dyDescent="0.25">
      <c r="A22" s="219" t="s">
        <v>311</v>
      </c>
      <c r="B22" s="233"/>
      <c r="C22" s="221"/>
      <c r="D22" s="221"/>
      <c r="E22" s="221"/>
      <c r="F22" s="222">
        <v>0</v>
      </c>
    </row>
    <row r="24" spans="1:6" ht="31.5" customHeight="1" x14ac:dyDescent="0.25">
      <c r="A24" s="234" t="s">
        <v>312</v>
      </c>
      <c r="B24" s="235"/>
      <c r="C24" s="236"/>
      <c r="D24" s="236"/>
      <c r="E24" s="236"/>
      <c r="F24" s="227">
        <v>7</v>
      </c>
    </row>
    <row r="25" spans="1:6" ht="30" x14ac:dyDescent="0.25">
      <c r="A25" s="234" t="s">
        <v>313</v>
      </c>
      <c r="B25" s="237"/>
      <c r="C25" s="237"/>
      <c r="D25" s="237"/>
      <c r="E25" s="237"/>
      <c r="F25" s="227">
        <v>0</v>
      </c>
    </row>
    <row r="27" spans="1:6" x14ac:dyDescent="0.25">
      <c r="F27" s="215"/>
    </row>
  </sheetData>
  <mergeCells count="6">
    <mergeCell ref="D1:F1"/>
    <mergeCell ref="A8:A9"/>
    <mergeCell ref="A10:A11"/>
    <mergeCell ref="A12:A13"/>
    <mergeCell ref="A14:A15"/>
    <mergeCell ref="A16:A1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9"/>
  <sheetViews>
    <sheetView zoomScale="90" zoomScaleNormal="90" workbookViewId="0">
      <selection activeCell="A4" sqref="A4"/>
    </sheetView>
  </sheetViews>
  <sheetFormatPr baseColWidth="10" defaultRowHeight="12.75" x14ac:dyDescent="0.2"/>
  <cols>
    <col min="1" max="1" width="31.28515625" style="15" customWidth="1"/>
    <col min="2" max="2" width="14.42578125" style="15" customWidth="1"/>
    <col min="3" max="3" width="13.140625" style="15" bestFit="1" customWidth="1"/>
    <col min="4" max="4" width="13.85546875" style="15" bestFit="1" customWidth="1"/>
    <col min="5" max="5" width="15" style="15" customWidth="1"/>
    <col min="6" max="6" width="12.7109375" style="15" bestFit="1" customWidth="1"/>
    <col min="7" max="7" width="15" style="15" customWidth="1"/>
    <col min="8" max="8" width="11.42578125" style="15"/>
    <col min="9" max="9" width="13.85546875" style="15" bestFit="1" customWidth="1"/>
    <col min="10" max="10" width="11.42578125" style="15"/>
    <col min="11" max="11" width="13" style="15" customWidth="1"/>
    <col min="12" max="12" width="11.42578125" style="15"/>
    <col min="13" max="13" width="13.85546875" style="15" bestFit="1" customWidth="1"/>
    <col min="14" max="14" width="11.42578125" style="15"/>
    <col min="15" max="15" width="12.7109375" style="15" bestFit="1" customWidth="1"/>
    <col min="16" max="21" width="11.42578125" style="15"/>
    <col min="22" max="22" width="12.7109375" style="15" bestFit="1" customWidth="1"/>
    <col min="23" max="28" width="11.42578125" style="15"/>
    <col min="29" max="29" width="23.140625" style="15" bestFit="1" customWidth="1"/>
    <col min="30" max="16384" width="11.42578125" style="15"/>
  </cols>
  <sheetData>
    <row r="1" spans="1:23" s="7" customFormat="1" ht="48.75" customHeight="1" thickBot="1" x14ac:dyDescent="0.3">
      <c r="A1" s="1"/>
      <c r="B1" s="2"/>
      <c r="C1" s="3"/>
      <c r="D1" s="4"/>
      <c r="E1" s="4"/>
      <c r="F1" s="5"/>
      <c r="G1" s="6"/>
      <c r="H1" s="6"/>
      <c r="I1" s="6"/>
      <c r="J1" s="6"/>
      <c r="K1" s="6"/>
      <c r="L1" s="6"/>
      <c r="M1" s="6"/>
      <c r="N1" s="6"/>
      <c r="O1" s="6"/>
      <c r="P1" s="151" t="s">
        <v>0</v>
      </c>
      <c r="Q1" s="151"/>
      <c r="R1" s="151"/>
      <c r="S1" s="151"/>
      <c r="T1" s="151"/>
      <c r="U1" s="151"/>
      <c r="V1" s="151"/>
      <c r="W1" s="151"/>
    </row>
    <row r="2" spans="1:23" s="7" customFormat="1" ht="15" customHeight="1" x14ac:dyDescent="0.25">
      <c r="B2" s="8"/>
      <c r="C2" s="9"/>
      <c r="D2" s="10"/>
      <c r="E2" s="10"/>
      <c r="F2" s="11"/>
      <c r="G2" s="12"/>
      <c r="H2" s="12"/>
      <c r="I2" s="12"/>
      <c r="J2" s="12"/>
      <c r="K2" s="13"/>
      <c r="L2" s="13"/>
      <c r="M2" s="13"/>
      <c r="N2" s="13"/>
      <c r="O2" s="13"/>
    </row>
    <row r="3" spans="1:23" s="7" customFormat="1" ht="15" customHeight="1" x14ac:dyDescent="0.25">
      <c r="A3" s="14" t="s">
        <v>1</v>
      </c>
      <c r="B3" s="8"/>
      <c r="C3" s="9"/>
      <c r="D3" s="10"/>
      <c r="E3" s="10"/>
      <c r="F3" s="11"/>
      <c r="G3" s="12"/>
      <c r="H3" s="12"/>
      <c r="I3" s="12"/>
      <c r="J3" s="12"/>
      <c r="K3" s="13"/>
      <c r="L3" s="13"/>
      <c r="M3" s="13"/>
      <c r="N3" s="13"/>
      <c r="O3" s="13"/>
    </row>
    <row r="4" spans="1:23" s="7" customFormat="1" ht="15" customHeight="1" x14ac:dyDescent="0.25">
      <c r="A4" s="147" t="s">
        <v>290</v>
      </c>
      <c r="B4" s="8"/>
      <c r="C4" s="9"/>
      <c r="D4" s="10"/>
      <c r="E4" s="10"/>
      <c r="F4" s="11"/>
      <c r="G4" s="12"/>
      <c r="H4" s="12"/>
      <c r="I4" s="12"/>
      <c r="J4" s="12"/>
      <c r="K4" s="13"/>
      <c r="L4" s="13"/>
      <c r="M4" s="13"/>
      <c r="N4" s="13"/>
      <c r="O4" s="13"/>
    </row>
    <row r="5" spans="1:23" s="7" customFormat="1" ht="15" customHeight="1" x14ac:dyDescent="0.2">
      <c r="I5" s="12"/>
      <c r="J5" s="12"/>
      <c r="K5" s="13"/>
      <c r="L5" s="13"/>
      <c r="M5" s="13"/>
      <c r="N5" s="13"/>
      <c r="O5" s="13"/>
    </row>
    <row r="6" spans="1:23" customFormat="1" ht="30" customHeight="1" x14ac:dyDescent="0.25">
      <c r="A6" s="152" t="s">
        <v>2</v>
      </c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4"/>
    </row>
    <row r="10" spans="1:23" ht="30" customHeight="1" x14ac:dyDescent="0.2">
      <c r="A10" s="155" t="s">
        <v>3</v>
      </c>
      <c r="B10" s="157" t="s">
        <v>4</v>
      </c>
      <c r="C10" s="158"/>
      <c r="D10" s="158"/>
      <c r="E10" s="158"/>
      <c r="F10" s="158"/>
      <c r="G10" s="158"/>
      <c r="H10" s="158"/>
      <c r="I10" s="158"/>
      <c r="J10" s="158"/>
      <c r="K10" s="159"/>
      <c r="L10" s="160" t="s">
        <v>5</v>
      </c>
      <c r="M10" s="160" t="s">
        <v>6</v>
      </c>
    </row>
    <row r="11" spans="1:23" ht="15" customHeight="1" x14ac:dyDescent="0.2">
      <c r="A11" s="155"/>
      <c r="B11" s="157" t="s">
        <v>7</v>
      </c>
      <c r="C11" s="159"/>
      <c r="D11" s="162" t="s">
        <v>8</v>
      </c>
      <c r="E11" s="163"/>
      <c r="F11" s="162" t="s">
        <v>9</v>
      </c>
      <c r="G11" s="163"/>
      <c r="H11" s="162" t="s">
        <v>10</v>
      </c>
      <c r="I11" s="163"/>
      <c r="J11" s="162" t="s">
        <v>11</v>
      </c>
      <c r="K11" s="163"/>
      <c r="L11" s="161"/>
      <c r="M11" s="161"/>
    </row>
    <row r="12" spans="1:23" ht="21.75" customHeight="1" thickBot="1" x14ac:dyDescent="0.25">
      <c r="A12" s="156"/>
      <c r="B12" s="16" t="s">
        <v>12</v>
      </c>
      <c r="C12" s="16" t="s">
        <v>13</v>
      </c>
      <c r="D12" s="17" t="s">
        <v>14</v>
      </c>
      <c r="E12" s="17" t="s">
        <v>13</v>
      </c>
      <c r="F12" s="17" t="s">
        <v>14</v>
      </c>
      <c r="G12" s="17" t="s">
        <v>13</v>
      </c>
      <c r="H12" s="17" t="s">
        <v>14</v>
      </c>
      <c r="I12" s="17" t="s">
        <v>13</v>
      </c>
      <c r="J12" s="17" t="s">
        <v>14</v>
      </c>
      <c r="K12" s="17" t="s">
        <v>13</v>
      </c>
      <c r="L12" s="18" t="s">
        <v>14</v>
      </c>
      <c r="M12" s="18" t="s">
        <v>13</v>
      </c>
    </row>
    <row r="13" spans="1:23" ht="15.75" thickTop="1" x14ac:dyDescent="0.25">
      <c r="A13" s="19" t="s">
        <v>15</v>
      </c>
      <c r="B13" s="19">
        <v>2</v>
      </c>
      <c r="C13" s="20">
        <v>221953.64</v>
      </c>
      <c r="D13" s="19">
        <v>14</v>
      </c>
      <c r="E13" s="21">
        <v>607548.78</v>
      </c>
      <c r="F13" s="19">
        <v>7</v>
      </c>
      <c r="G13" s="21">
        <v>94146.04</v>
      </c>
      <c r="H13" s="19">
        <v>43</v>
      </c>
      <c r="I13" s="22">
        <v>2291931.29</v>
      </c>
      <c r="J13" s="19">
        <v>19</v>
      </c>
      <c r="K13" s="22">
        <v>358394.69</v>
      </c>
      <c r="L13" s="19">
        <f t="shared" ref="L13:M15" si="0">B13+D13+F13+H13+J13</f>
        <v>85</v>
      </c>
      <c r="M13" s="22">
        <f t="shared" si="0"/>
        <v>3573974.44</v>
      </c>
    </row>
    <row r="14" spans="1:23" x14ac:dyDescent="0.2">
      <c r="A14" s="23" t="s">
        <v>16</v>
      </c>
      <c r="B14" s="23">
        <v>1</v>
      </c>
      <c r="C14" s="24">
        <v>18380</v>
      </c>
      <c r="D14" s="23"/>
      <c r="E14" s="25"/>
      <c r="F14" s="23"/>
      <c r="G14" s="25"/>
      <c r="H14" s="23">
        <v>11</v>
      </c>
      <c r="I14" s="25">
        <v>50855.62</v>
      </c>
      <c r="J14" s="23">
        <v>4</v>
      </c>
      <c r="K14" s="25">
        <v>25424.68</v>
      </c>
      <c r="L14" s="19">
        <f t="shared" si="0"/>
        <v>16</v>
      </c>
      <c r="M14" s="22">
        <f t="shared" si="0"/>
        <v>94660.299999999988</v>
      </c>
    </row>
    <row r="15" spans="1:23" ht="15" x14ac:dyDescent="0.25">
      <c r="A15" s="23" t="s">
        <v>17</v>
      </c>
      <c r="B15" s="23">
        <v>12</v>
      </c>
      <c r="C15" s="26">
        <v>64475.55</v>
      </c>
      <c r="D15" s="23">
        <v>33</v>
      </c>
      <c r="E15" s="21">
        <v>155871.25</v>
      </c>
      <c r="F15" s="23">
        <v>91</v>
      </c>
      <c r="G15" s="21">
        <v>188956.9</v>
      </c>
      <c r="H15" s="23">
        <v>244</v>
      </c>
      <c r="I15" s="25">
        <v>664225.27</v>
      </c>
      <c r="J15" s="23">
        <v>68</v>
      </c>
      <c r="K15" s="25">
        <v>362814.82</v>
      </c>
      <c r="L15" s="19">
        <f t="shared" si="0"/>
        <v>448</v>
      </c>
      <c r="M15" s="22">
        <f t="shared" si="0"/>
        <v>1436343.79</v>
      </c>
    </row>
    <row r="16" spans="1:23" ht="13.5" thickBot="1" x14ac:dyDescent="0.25">
      <c r="A16" s="27" t="s">
        <v>18</v>
      </c>
      <c r="B16" s="27">
        <f>SUM(B13:B15)</f>
        <v>15</v>
      </c>
      <c r="C16" s="28">
        <v>304809.19</v>
      </c>
      <c r="D16" s="27">
        <f>SUM(D13:D15)</f>
        <v>47</v>
      </c>
      <c r="E16" s="29">
        <f>SUM(E13:E15)</f>
        <v>763420.03</v>
      </c>
      <c r="F16" s="27">
        <f>SUM(F13:F15)</f>
        <v>98</v>
      </c>
      <c r="G16" s="29">
        <v>283102.94</v>
      </c>
      <c r="H16" s="27">
        <f>SUM(H13:H15)</f>
        <v>298</v>
      </c>
      <c r="I16" s="29">
        <v>3007012.18</v>
      </c>
      <c r="J16" s="27">
        <f>SUM(J13:J15)</f>
        <v>91</v>
      </c>
      <c r="K16" s="29">
        <v>746634.19</v>
      </c>
      <c r="L16" s="27">
        <f>SUM(L13:L15)</f>
        <v>549</v>
      </c>
      <c r="M16" s="29">
        <f>SUM(M13:M15)</f>
        <v>5104978.5299999993</v>
      </c>
    </row>
    <row r="17" spans="1:17" ht="13.5" thickTop="1" x14ac:dyDescent="0.2"/>
    <row r="20" spans="1:17" x14ac:dyDescent="0.2">
      <c r="A20" s="164" t="s">
        <v>19</v>
      </c>
      <c r="B20" s="166" t="s">
        <v>7</v>
      </c>
      <c r="C20" s="166"/>
      <c r="D20" s="166"/>
      <c r="E20" s="166" t="s">
        <v>20</v>
      </c>
      <c r="F20" s="166"/>
      <c r="G20" s="166"/>
      <c r="H20" s="166" t="s">
        <v>9</v>
      </c>
      <c r="I20" s="166"/>
      <c r="J20" s="166"/>
      <c r="K20" s="166" t="s">
        <v>21</v>
      </c>
      <c r="L20" s="166"/>
      <c r="M20" s="166"/>
      <c r="N20" s="162" t="s">
        <v>22</v>
      </c>
      <c r="O20" s="167"/>
      <c r="P20" s="163"/>
      <c r="Q20" s="168" t="s">
        <v>23</v>
      </c>
    </row>
    <row r="21" spans="1:17" ht="13.5" thickBot="1" x14ac:dyDescent="0.25">
      <c r="A21" s="165"/>
      <c r="B21" s="17" t="s">
        <v>24</v>
      </c>
      <c r="C21" s="17" t="s">
        <v>25</v>
      </c>
      <c r="D21" s="17" t="s">
        <v>26</v>
      </c>
      <c r="E21" s="17" t="s">
        <v>24</v>
      </c>
      <c r="F21" s="17" t="s">
        <v>25</v>
      </c>
      <c r="G21" s="17" t="s">
        <v>26</v>
      </c>
      <c r="H21" s="17" t="s">
        <v>24</v>
      </c>
      <c r="I21" s="17" t="s">
        <v>25</v>
      </c>
      <c r="J21" s="17" t="s">
        <v>26</v>
      </c>
      <c r="K21" s="17" t="s">
        <v>24</v>
      </c>
      <c r="L21" s="17" t="s">
        <v>25</v>
      </c>
      <c r="M21" s="17" t="s">
        <v>26</v>
      </c>
      <c r="N21" s="17" t="s">
        <v>24</v>
      </c>
      <c r="O21" s="17" t="s">
        <v>25</v>
      </c>
      <c r="P21" s="17" t="s">
        <v>13</v>
      </c>
      <c r="Q21" s="169"/>
    </row>
    <row r="22" spans="1:17" ht="13.5" thickTop="1" x14ac:dyDescent="0.2">
      <c r="A22" s="19" t="s">
        <v>27</v>
      </c>
      <c r="B22" s="19">
        <v>1</v>
      </c>
      <c r="C22" s="19"/>
      <c r="D22" s="19">
        <v>1</v>
      </c>
      <c r="E22" s="19">
        <v>1</v>
      </c>
      <c r="F22" s="19"/>
      <c r="G22" s="19">
        <v>1</v>
      </c>
      <c r="H22" s="23"/>
      <c r="I22" s="23"/>
      <c r="J22" s="23"/>
      <c r="K22" s="23">
        <v>1</v>
      </c>
      <c r="L22" s="23"/>
      <c r="M22" s="23">
        <v>1</v>
      </c>
      <c r="N22" s="23">
        <v>1</v>
      </c>
      <c r="O22" s="23"/>
      <c r="P22" s="23">
        <v>1</v>
      </c>
      <c r="Q22" s="19">
        <f>D22+G22+J22+M22+P22</f>
        <v>4</v>
      </c>
    </row>
    <row r="23" spans="1:17" x14ac:dyDescent="0.2">
      <c r="A23" s="23" t="s">
        <v>28</v>
      </c>
      <c r="B23" s="23"/>
      <c r="C23" s="23"/>
      <c r="D23" s="23"/>
      <c r="E23" s="23">
        <v>17</v>
      </c>
      <c r="F23" s="23">
        <v>1</v>
      </c>
      <c r="G23" s="23">
        <v>18</v>
      </c>
      <c r="H23" s="23">
        <v>1</v>
      </c>
      <c r="I23" s="23"/>
      <c r="J23" s="23">
        <v>1</v>
      </c>
      <c r="K23" s="23">
        <v>117</v>
      </c>
      <c r="L23" s="23">
        <v>1</v>
      </c>
      <c r="M23" s="23">
        <v>118</v>
      </c>
      <c r="N23" s="23">
        <v>42</v>
      </c>
      <c r="O23" s="23"/>
      <c r="P23" s="23">
        <v>42</v>
      </c>
      <c r="Q23" s="19">
        <f>D23+G23+J23+M23+P23</f>
        <v>179</v>
      </c>
    </row>
    <row r="24" spans="1:17" x14ac:dyDescent="0.2">
      <c r="A24" s="23" t="s">
        <v>29</v>
      </c>
      <c r="B24" s="23">
        <v>6</v>
      </c>
      <c r="C24" s="23"/>
      <c r="D24" s="23">
        <v>6</v>
      </c>
      <c r="E24" s="23">
        <v>3</v>
      </c>
      <c r="F24" s="23">
        <v>2</v>
      </c>
      <c r="G24" s="23">
        <v>5</v>
      </c>
      <c r="H24" s="23"/>
      <c r="I24" s="23"/>
      <c r="J24" s="23"/>
      <c r="K24" s="23"/>
      <c r="L24" s="23">
        <v>4</v>
      </c>
      <c r="M24" s="23">
        <v>4</v>
      </c>
      <c r="N24" s="23">
        <v>1</v>
      </c>
      <c r="O24" s="23"/>
      <c r="P24" s="23">
        <v>1</v>
      </c>
      <c r="Q24" s="19">
        <f>D24+G24+J24+M24+P24</f>
        <v>16</v>
      </c>
    </row>
    <row r="25" spans="1:17" x14ac:dyDescent="0.2">
      <c r="A25" s="23" t="s">
        <v>30</v>
      </c>
      <c r="B25" s="23">
        <v>3</v>
      </c>
      <c r="C25" s="23">
        <v>1</v>
      </c>
      <c r="D25" s="23">
        <v>4</v>
      </c>
      <c r="E25" s="23">
        <v>2</v>
      </c>
      <c r="F25" s="23">
        <v>1</v>
      </c>
      <c r="G25" s="23">
        <v>3</v>
      </c>
      <c r="H25" s="23"/>
      <c r="I25" s="23"/>
      <c r="J25" s="23"/>
      <c r="K25" s="23">
        <v>27</v>
      </c>
      <c r="L25" s="23">
        <v>29</v>
      </c>
      <c r="M25" s="23">
        <v>56</v>
      </c>
      <c r="N25" s="23">
        <v>9</v>
      </c>
      <c r="O25" s="23">
        <v>7</v>
      </c>
      <c r="P25" s="23">
        <v>16</v>
      </c>
      <c r="Q25" s="19">
        <f>D25+G25+J25+M25+P25</f>
        <v>79</v>
      </c>
    </row>
    <row r="26" spans="1:17" x14ac:dyDescent="0.2">
      <c r="A26" s="23" t="s">
        <v>31</v>
      </c>
      <c r="B26" s="23">
        <v>4</v>
      </c>
      <c r="C26" s="23"/>
      <c r="D26" s="23">
        <v>4</v>
      </c>
      <c r="E26" s="23">
        <v>12</v>
      </c>
      <c r="F26" s="23">
        <v>8</v>
      </c>
      <c r="G26" s="23">
        <v>20</v>
      </c>
      <c r="H26" s="23">
        <v>96</v>
      </c>
      <c r="I26" s="23">
        <v>1</v>
      </c>
      <c r="J26" s="23">
        <v>97</v>
      </c>
      <c r="K26" s="23">
        <v>73</v>
      </c>
      <c r="L26" s="23">
        <v>46</v>
      </c>
      <c r="M26" s="23">
        <v>119</v>
      </c>
      <c r="N26" s="23">
        <v>28</v>
      </c>
      <c r="O26" s="23">
        <v>3</v>
      </c>
      <c r="P26" s="23">
        <v>31</v>
      </c>
      <c r="Q26" s="19">
        <f>D26+G26+J26+M26+P26</f>
        <v>271</v>
      </c>
    </row>
    <row r="27" spans="1:17" ht="13.5" thickBot="1" x14ac:dyDescent="0.25">
      <c r="A27" s="27" t="s">
        <v>18</v>
      </c>
      <c r="B27" s="27">
        <f t="shared" ref="B27:Q27" si="1">SUM(B22:B26)</f>
        <v>14</v>
      </c>
      <c r="C27" s="27">
        <f t="shared" si="1"/>
        <v>1</v>
      </c>
      <c r="D27" s="27">
        <f t="shared" si="1"/>
        <v>15</v>
      </c>
      <c r="E27" s="27">
        <f t="shared" si="1"/>
        <v>35</v>
      </c>
      <c r="F27" s="27">
        <f t="shared" si="1"/>
        <v>12</v>
      </c>
      <c r="G27" s="27">
        <f t="shared" si="1"/>
        <v>47</v>
      </c>
      <c r="H27" s="27">
        <f t="shared" si="1"/>
        <v>97</v>
      </c>
      <c r="I27" s="27">
        <f t="shared" si="1"/>
        <v>1</v>
      </c>
      <c r="J27" s="27">
        <f t="shared" si="1"/>
        <v>98</v>
      </c>
      <c r="K27" s="27">
        <f t="shared" si="1"/>
        <v>218</v>
      </c>
      <c r="L27" s="27">
        <f t="shared" si="1"/>
        <v>80</v>
      </c>
      <c r="M27" s="27">
        <f t="shared" si="1"/>
        <v>298</v>
      </c>
      <c r="N27" s="27">
        <f t="shared" si="1"/>
        <v>81</v>
      </c>
      <c r="O27" s="27">
        <f t="shared" si="1"/>
        <v>10</v>
      </c>
      <c r="P27" s="27">
        <f t="shared" si="1"/>
        <v>91</v>
      </c>
      <c r="Q27" s="27">
        <f t="shared" si="1"/>
        <v>549</v>
      </c>
    </row>
    <row r="28" spans="1:17" ht="13.5" thickTop="1" x14ac:dyDescent="0.2"/>
    <row r="31" spans="1:17" ht="12.75" customHeight="1" x14ac:dyDescent="0.2">
      <c r="A31" s="164" t="s">
        <v>32</v>
      </c>
      <c r="B31" s="166" t="s">
        <v>7</v>
      </c>
      <c r="C31" s="166"/>
      <c r="D31" s="166"/>
      <c r="E31" s="166" t="s">
        <v>20</v>
      </c>
      <c r="F31" s="166"/>
      <c r="G31" s="166"/>
      <c r="H31" s="166" t="s">
        <v>9</v>
      </c>
      <c r="I31" s="166"/>
      <c r="J31" s="166"/>
      <c r="K31" s="166" t="s">
        <v>21</v>
      </c>
      <c r="L31" s="166"/>
      <c r="M31" s="166"/>
      <c r="N31" s="162" t="s">
        <v>22</v>
      </c>
      <c r="O31" s="167"/>
      <c r="P31" s="163"/>
      <c r="Q31" s="168" t="s">
        <v>23</v>
      </c>
    </row>
    <row r="32" spans="1:17" ht="13.5" thickBot="1" x14ac:dyDescent="0.25">
      <c r="A32" s="165"/>
      <c r="B32" s="17" t="s">
        <v>24</v>
      </c>
      <c r="C32" s="17" t="s">
        <v>25</v>
      </c>
      <c r="D32" s="17" t="s">
        <v>26</v>
      </c>
      <c r="E32" s="17" t="s">
        <v>24</v>
      </c>
      <c r="F32" s="17" t="s">
        <v>25</v>
      </c>
      <c r="G32" s="17" t="s">
        <v>26</v>
      </c>
      <c r="H32" s="17" t="s">
        <v>24</v>
      </c>
      <c r="I32" s="17" t="s">
        <v>25</v>
      </c>
      <c r="J32" s="17" t="s">
        <v>26</v>
      </c>
      <c r="K32" s="17" t="s">
        <v>24</v>
      </c>
      <c r="L32" s="17" t="s">
        <v>25</v>
      </c>
      <c r="M32" s="17" t="s">
        <v>26</v>
      </c>
      <c r="N32" s="17" t="s">
        <v>24</v>
      </c>
      <c r="O32" s="17" t="s">
        <v>25</v>
      </c>
      <c r="P32" s="17" t="s">
        <v>26</v>
      </c>
      <c r="Q32" s="169"/>
    </row>
    <row r="33" spans="1:17" ht="13.5" thickTop="1" x14ac:dyDescent="0.2">
      <c r="A33" s="19" t="s">
        <v>27</v>
      </c>
      <c r="B33" s="19">
        <v>1</v>
      </c>
      <c r="C33" s="19"/>
      <c r="D33" s="19">
        <v>1</v>
      </c>
      <c r="E33" s="19">
        <v>1</v>
      </c>
      <c r="F33" s="19"/>
      <c r="G33" s="19">
        <v>1</v>
      </c>
      <c r="H33" s="23"/>
      <c r="I33" s="23"/>
      <c r="J33" s="23"/>
      <c r="K33" s="23">
        <v>1</v>
      </c>
      <c r="L33" s="23"/>
      <c r="M33" s="23">
        <v>1</v>
      </c>
      <c r="N33" s="23">
        <v>1</v>
      </c>
      <c r="O33" s="23"/>
      <c r="P33" s="23">
        <v>1</v>
      </c>
      <c r="Q33" s="19">
        <f>D33+G33+J33+M33+P33</f>
        <v>4</v>
      </c>
    </row>
    <row r="34" spans="1:17" x14ac:dyDescent="0.2">
      <c r="A34" s="23" t="s">
        <v>28</v>
      </c>
      <c r="B34" s="23"/>
      <c r="C34" s="23"/>
      <c r="D34" s="23"/>
      <c r="E34" s="23">
        <v>8</v>
      </c>
      <c r="F34" s="23">
        <v>1</v>
      </c>
      <c r="G34" s="23">
        <v>9</v>
      </c>
      <c r="H34" s="23">
        <v>1</v>
      </c>
      <c r="I34" s="23"/>
      <c r="J34" s="23">
        <v>1</v>
      </c>
      <c r="K34" s="23">
        <v>15</v>
      </c>
      <c r="L34" s="23">
        <v>1</v>
      </c>
      <c r="M34" s="23">
        <v>16</v>
      </c>
      <c r="N34" s="23">
        <v>6</v>
      </c>
      <c r="O34" s="23"/>
      <c r="P34" s="23">
        <v>6</v>
      </c>
      <c r="Q34" s="19">
        <f>D34+G34+J34+M34+P34</f>
        <v>32</v>
      </c>
    </row>
    <row r="35" spans="1:17" x14ac:dyDescent="0.2">
      <c r="A35" s="23" t="s">
        <v>29</v>
      </c>
      <c r="B35" s="23">
        <v>2</v>
      </c>
      <c r="C35" s="23"/>
      <c r="D35" s="23">
        <v>2</v>
      </c>
      <c r="E35" s="23">
        <v>2</v>
      </c>
      <c r="F35" s="23">
        <v>2</v>
      </c>
      <c r="G35" s="23">
        <v>4</v>
      </c>
      <c r="H35" s="23"/>
      <c r="I35" s="23"/>
      <c r="J35" s="23"/>
      <c r="K35" s="23"/>
      <c r="L35" s="23">
        <v>2</v>
      </c>
      <c r="M35" s="23">
        <v>2</v>
      </c>
      <c r="N35" s="23">
        <v>1</v>
      </c>
      <c r="O35" s="23"/>
      <c r="P35" s="23">
        <v>1</v>
      </c>
      <c r="Q35" s="19">
        <f>D35+G35+J35+M35+P35</f>
        <v>9</v>
      </c>
    </row>
    <row r="36" spans="1:17" x14ac:dyDescent="0.2">
      <c r="A36" s="23" t="s">
        <v>30</v>
      </c>
      <c r="B36" s="23">
        <v>1</v>
      </c>
      <c r="C36" s="23">
        <v>1</v>
      </c>
      <c r="D36" s="23">
        <v>2</v>
      </c>
      <c r="E36" s="23">
        <v>2</v>
      </c>
      <c r="F36" s="23">
        <v>1</v>
      </c>
      <c r="G36" s="23">
        <v>3</v>
      </c>
      <c r="H36" s="23"/>
      <c r="I36" s="23"/>
      <c r="J36" s="23"/>
      <c r="K36" s="23">
        <v>10</v>
      </c>
      <c r="L36" s="23">
        <v>4</v>
      </c>
      <c r="M36" s="23">
        <v>14</v>
      </c>
      <c r="N36" s="23">
        <v>4</v>
      </c>
      <c r="O36" s="23">
        <v>4</v>
      </c>
      <c r="P36" s="23">
        <v>8</v>
      </c>
      <c r="Q36" s="19">
        <f>D36+G36+J36+M36+P36</f>
        <v>27</v>
      </c>
    </row>
    <row r="37" spans="1:17" x14ac:dyDescent="0.2">
      <c r="A37" s="23" t="s">
        <v>31</v>
      </c>
      <c r="B37" s="23">
        <v>3</v>
      </c>
      <c r="C37" s="23"/>
      <c r="D37" s="23">
        <v>3</v>
      </c>
      <c r="E37" s="23">
        <v>10</v>
      </c>
      <c r="F37" s="23">
        <v>5</v>
      </c>
      <c r="G37" s="23">
        <v>15</v>
      </c>
      <c r="H37" s="23">
        <v>2</v>
      </c>
      <c r="I37" s="23">
        <v>1</v>
      </c>
      <c r="J37" s="23">
        <v>3</v>
      </c>
      <c r="K37" s="23">
        <v>29</v>
      </c>
      <c r="L37" s="23">
        <v>8</v>
      </c>
      <c r="M37" s="23">
        <v>37</v>
      </c>
      <c r="N37" s="23">
        <v>11</v>
      </c>
      <c r="O37" s="23">
        <v>3</v>
      </c>
      <c r="P37" s="23">
        <v>14</v>
      </c>
      <c r="Q37" s="19">
        <f>D37+G37+J37+M37+P37</f>
        <v>72</v>
      </c>
    </row>
    <row r="38" spans="1:17" ht="13.5" thickBot="1" x14ac:dyDescent="0.25">
      <c r="A38" s="27" t="s">
        <v>18</v>
      </c>
      <c r="B38" s="27">
        <f t="shared" ref="B38:Q38" si="2">SUM(B33:B37)</f>
        <v>7</v>
      </c>
      <c r="C38" s="27">
        <f t="shared" si="2"/>
        <v>1</v>
      </c>
      <c r="D38" s="27">
        <f t="shared" si="2"/>
        <v>8</v>
      </c>
      <c r="E38" s="27">
        <f t="shared" si="2"/>
        <v>23</v>
      </c>
      <c r="F38" s="27">
        <f t="shared" si="2"/>
        <v>9</v>
      </c>
      <c r="G38" s="27">
        <f t="shared" si="2"/>
        <v>32</v>
      </c>
      <c r="H38" s="27">
        <f t="shared" si="2"/>
        <v>3</v>
      </c>
      <c r="I38" s="27">
        <f t="shared" si="2"/>
        <v>1</v>
      </c>
      <c r="J38" s="27">
        <f t="shared" si="2"/>
        <v>4</v>
      </c>
      <c r="K38" s="27">
        <f t="shared" si="2"/>
        <v>55</v>
      </c>
      <c r="L38" s="27">
        <f t="shared" si="2"/>
        <v>15</v>
      </c>
      <c r="M38" s="27">
        <f t="shared" si="2"/>
        <v>70</v>
      </c>
      <c r="N38" s="27">
        <f t="shared" si="2"/>
        <v>23</v>
      </c>
      <c r="O38" s="27">
        <f t="shared" si="2"/>
        <v>7</v>
      </c>
      <c r="P38" s="27">
        <f t="shared" si="2"/>
        <v>30</v>
      </c>
      <c r="Q38" s="27">
        <f t="shared" si="2"/>
        <v>144</v>
      </c>
    </row>
    <row r="39" spans="1:17" ht="13.5" thickTop="1" x14ac:dyDescent="0.2"/>
    <row r="44" spans="1:17" ht="13.5" thickBot="1" x14ac:dyDescent="0.25">
      <c r="A44" s="30" t="s">
        <v>33</v>
      </c>
      <c r="B44" s="30" t="s">
        <v>34</v>
      </c>
      <c r="C44" s="17" t="s">
        <v>35</v>
      </c>
      <c r="D44" s="17" t="s">
        <v>13</v>
      </c>
    </row>
    <row r="45" spans="1:17" ht="13.5" thickTop="1" x14ac:dyDescent="0.2">
      <c r="A45" s="174" t="s">
        <v>36</v>
      </c>
      <c r="B45" s="23" t="s">
        <v>15</v>
      </c>
      <c r="C45" s="23">
        <v>62</v>
      </c>
      <c r="D45" s="24">
        <v>1649928.92</v>
      </c>
    </row>
    <row r="46" spans="1:17" x14ac:dyDescent="0.2">
      <c r="A46" s="175"/>
      <c r="B46" s="23" t="s">
        <v>16</v>
      </c>
      <c r="C46" s="23">
        <v>14</v>
      </c>
      <c r="D46" s="24">
        <v>71780.3</v>
      </c>
    </row>
    <row r="47" spans="1:17" x14ac:dyDescent="0.2">
      <c r="A47" s="176"/>
      <c r="B47" s="23" t="s">
        <v>17</v>
      </c>
      <c r="C47" s="23">
        <v>286</v>
      </c>
      <c r="D47" s="24">
        <v>961030.77</v>
      </c>
    </row>
    <row r="48" spans="1:17" x14ac:dyDescent="0.2">
      <c r="A48" s="177" t="s">
        <v>37</v>
      </c>
      <c r="B48" s="19" t="s">
        <v>15</v>
      </c>
      <c r="C48" s="19">
        <v>4</v>
      </c>
      <c r="D48" s="20">
        <v>145439.32999999999</v>
      </c>
    </row>
    <row r="49" spans="1:4" x14ac:dyDescent="0.2">
      <c r="A49" s="175"/>
      <c r="B49" s="19" t="s">
        <v>16</v>
      </c>
      <c r="C49" s="19">
        <v>1</v>
      </c>
      <c r="D49" s="20">
        <v>18380</v>
      </c>
    </row>
    <row r="50" spans="1:4" x14ac:dyDescent="0.2">
      <c r="A50" s="176"/>
      <c r="B50" s="19" t="s">
        <v>17</v>
      </c>
      <c r="C50" s="19">
        <v>2</v>
      </c>
      <c r="D50" s="20">
        <v>17476.8</v>
      </c>
    </row>
    <row r="51" spans="1:4" x14ac:dyDescent="0.2">
      <c r="A51" s="177" t="s">
        <v>38</v>
      </c>
      <c r="B51" s="19" t="s">
        <v>15</v>
      </c>
      <c r="C51" s="19">
        <v>14</v>
      </c>
      <c r="D51" s="20">
        <v>1623056.19</v>
      </c>
    </row>
    <row r="52" spans="1:4" x14ac:dyDescent="0.2">
      <c r="A52" s="175"/>
      <c r="B52" s="23" t="s">
        <v>16</v>
      </c>
      <c r="C52" s="23">
        <v>1</v>
      </c>
      <c r="D52" s="24">
        <v>4500</v>
      </c>
    </row>
    <row r="53" spans="1:4" x14ac:dyDescent="0.2">
      <c r="A53" s="176"/>
      <c r="B53" s="23" t="s">
        <v>17</v>
      </c>
      <c r="C53" s="23">
        <v>158</v>
      </c>
      <c r="D53" s="24">
        <v>450836.22</v>
      </c>
    </row>
    <row r="54" spans="1:4" x14ac:dyDescent="0.2">
      <c r="A54" s="177" t="s">
        <v>39</v>
      </c>
      <c r="B54" s="23" t="s">
        <v>15</v>
      </c>
      <c r="C54" s="23">
        <v>5</v>
      </c>
      <c r="D54" s="24">
        <v>155550</v>
      </c>
    </row>
    <row r="55" spans="1:4" x14ac:dyDescent="0.2">
      <c r="A55" s="176"/>
      <c r="B55" s="23" t="s">
        <v>17</v>
      </c>
      <c r="C55" s="23">
        <v>2</v>
      </c>
      <c r="D55" s="24">
        <v>7000</v>
      </c>
    </row>
    <row r="56" spans="1:4" ht="13.5" thickBot="1" x14ac:dyDescent="0.25">
      <c r="A56" s="27" t="s">
        <v>18</v>
      </c>
      <c r="B56" s="27"/>
      <c r="C56" s="27">
        <f>SUM(C45:C55)</f>
        <v>549</v>
      </c>
      <c r="D56" s="29">
        <f>SUM(D45:D55)</f>
        <v>5104978.53</v>
      </c>
    </row>
    <row r="57" spans="1:4" ht="13.5" thickTop="1" x14ac:dyDescent="0.2">
      <c r="A57" s="31"/>
      <c r="B57" s="31"/>
      <c r="C57" s="31"/>
      <c r="D57" s="32"/>
    </row>
    <row r="58" spans="1:4" x14ac:dyDescent="0.2">
      <c r="A58" s="31"/>
      <c r="B58" s="31"/>
      <c r="C58" s="31"/>
      <c r="D58" s="32"/>
    </row>
    <row r="59" spans="1:4" x14ac:dyDescent="0.2">
      <c r="A59" s="31"/>
      <c r="B59" s="31"/>
      <c r="C59" s="31"/>
      <c r="D59" s="32"/>
    </row>
    <row r="60" spans="1:4" x14ac:dyDescent="0.2">
      <c r="A60" s="31"/>
      <c r="B60" s="31"/>
      <c r="C60" s="31"/>
      <c r="D60" s="32"/>
    </row>
    <row r="65" spans="1:4" ht="13.5" thickBot="1" x14ac:dyDescent="0.25">
      <c r="A65" s="33" t="s">
        <v>40</v>
      </c>
      <c r="B65" s="33" t="s">
        <v>34</v>
      </c>
      <c r="C65" s="17" t="s">
        <v>35</v>
      </c>
      <c r="D65" s="17" t="s">
        <v>13</v>
      </c>
    </row>
    <row r="66" spans="1:4" ht="13.5" thickTop="1" x14ac:dyDescent="0.2">
      <c r="A66" s="176" t="s">
        <v>41</v>
      </c>
      <c r="B66" s="19" t="s">
        <v>15</v>
      </c>
      <c r="C66" s="19">
        <v>14</v>
      </c>
      <c r="D66" s="20">
        <v>758184.87</v>
      </c>
    </row>
    <row r="67" spans="1:4" x14ac:dyDescent="0.2">
      <c r="A67" s="170"/>
      <c r="B67" s="23" t="s">
        <v>16</v>
      </c>
      <c r="C67" s="23">
        <v>6</v>
      </c>
      <c r="D67" s="24">
        <v>14799.62</v>
      </c>
    </row>
    <row r="68" spans="1:4" x14ac:dyDescent="0.2">
      <c r="A68" s="170"/>
      <c r="B68" s="23" t="s">
        <v>17</v>
      </c>
      <c r="C68" s="23">
        <v>50</v>
      </c>
      <c r="D68" s="24">
        <v>294710.90000000002</v>
      </c>
    </row>
    <row r="69" spans="1:4" x14ac:dyDescent="0.2">
      <c r="A69" s="170" t="s">
        <v>42</v>
      </c>
      <c r="B69" s="23" t="s">
        <v>15</v>
      </c>
      <c r="C69" s="23">
        <v>61</v>
      </c>
      <c r="D69" s="24">
        <v>2601435.21</v>
      </c>
    </row>
    <row r="70" spans="1:4" x14ac:dyDescent="0.2">
      <c r="A70" s="170"/>
      <c r="B70" s="23" t="s">
        <v>16</v>
      </c>
      <c r="C70" s="23">
        <v>8</v>
      </c>
      <c r="D70" s="24">
        <v>74260.679999999993</v>
      </c>
    </row>
    <row r="71" spans="1:4" x14ac:dyDescent="0.2">
      <c r="A71" s="170"/>
      <c r="B71" s="23" t="s">
        <v>17</v>
      </c>
      <c r="C71" s="23">
        <v>364</v>
      </c>
      <c r="D71" s="24">
        <v>999045.59</v>
      </c>
    </row>
    <row r="72" spans="1:4" x14ac:dyDescent="0.2">
      <c r="A72" s="170" t="s">
        <v>43</v>
      </c>
      <c r="B72" s="23" t="s">
        <v>15</v>
      </c>
      <c r="C72" s="23">
        <v>9</v>
      </c>
      <c r="D72" s="24">
        <v>169354.36</v>
      </c>
    </row>
    <row r="73" spans="1:4" x14ac:dyDescent="0.2">
      <c r="A73" s="170"/>
      <c r="B73" s="23" t="s">
        <v>16</v>
      </c>
      <c r="C73" s="23">
        <v>1</v>
      </c>
      <c r="D73" s="24">
        <v>1100</v>
      </c>
    </row>
    <row r="74" spans="1:4" x14ac:dyDescent="0.2">
      <c r="A74" s="170"/>
      <c r="B74" s="23" t="s">
        <v>17</v>
      </c>
      <c r="C74" s="23">
        <v>27</v>
      </c>
      <c r="D74" s="24">
        <v>102006.8</v>
      </c>
    </row>
    <row r="75" spans="1:4" x14ac:dyDescent="0.2">
      <c r="A75" s="171" t="s">
        <v>44</v>
      </c>
      <c r="B75" s="23" t="s">
        <v>15</v>
      </c>
      <c r="C75" s="23">
        <v>1</v>
      </c>
      <c r="D75" s="24">
        <v>45000</v>
      </c>
    </row>
    <row r="76" spans="1:4" x14ac:dyDescent="0.2">
      <c r="A76" s="172"/>
      <c r="B76" s="23" t="s">
        <v>16</v>
      </c>
      <c r="C76" s="23">
        <v>1</v>
      </c>
      <c r="D76" s="24">
        <v>4500</v>
      </c>
    </row>
    <row r="77" spans="1:4" x14ac:dyDescent="0.2">
      <c r="A77" s="173"/>
      <c r="B77" s="23" t="s">
        <v>17</v>
      </c>
      <c r="C77" s="23">
        <v>7</v>
      </c>
      <c r="D77" s="24">
        <v>40580.5</v>
      </c>
    </row>
    <row r="78" spans="1:4" ht="13.5" thickBot="1" x14ac:dyDescent="0.25">
      <c r="A78" s="27" t="s">
        <v>18</v>
      </c>
      <c r="B78" s="27"/>
      <c r="C78" s="27">
        <f>SUM(C66:C77)</f>
        <v>549</v>
      </c>
      <c r="D78" s="29">
        <f>SUM(D66:D77)</f>
        <v>5104978.53</v>
      </c>
    </row>
    <row r="79" spans="1:4" ht="13.5" thickTop="1" x14ac:dyDescent="0.2"/>
  </sheetData>
  <mergeCells count="33">
    <mergeCell ref="A72:A74"/>
    <mergeCell ref="A75:A77"/>
    <mergeCell ref="A45:A47"/>
    <mergeCell ref="A48:A50"/>
    <mergeCell ref="A51:A53"/>
    <mergeCell ref="A54:A55"/>
    <mergeCell ref="A66:A68"/>
    <mergeCell ref="A69:A71"/>
    <mergeCell ref="N20:P20"/>
    <mergeCell ref="Q20:Q21"/>
    <mergeCell ref="A31:A32"/>
    <mergeCell ref="B31:D31"/>
    <mergeCell ref="E31:G31"/>
    <mergeCell ref="H31:J31"/>
    <mergeCell ref="K31:M31"/>
    <mergeCell ref="N31:P31"/>
    <mergeCell ref="Q31:Q32"/>
    <mergeCell ref="A20:A21"/>
    <mergeCell ref="B20:D20"/>
    <mergeCell ref="E20:G20"/>
    <mergeCell ref="H20:J20"/>
    <mergeCell ref="K20:M20"/>
    <mergeCell ref="P1:W1"/>
    <mergeCell ref="A6:W6"/>
    <mergeCell ref="A10:A12"/>
    <mergeCell ref="B10:K10"/>
    <mergeCell ref="L10:L11"/>
    <mergeCell ref="M10:M11"/>
    <mergeCell ref="B11:C11"/>
    <mergeCell ref="D11:E11"/>
    <mergeCell ref="F11:G11"/>
    <mergeCell ref="H11:I11"/>
    <mergeCell ref="J11:K11"/>
  </mergeCells>
  <pageMargins left="0.7" right="0.7" top="0.75" bottom="0.75" header="0.3" footer="0.3"/>
  <pageSetup paperSize="8" scale="4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0"/>
  <sheetViews>
    <sheetView workbookViewId="0">
      <selection activeCell="R27" sqref="R27"/>
    </sheetView>
  </sheetViews>
  <sheetFormatPr baseColWidth="10" defaultRowHeight="15" x14ac:dyDescent="0.25"/>
  <cols>
    <col min="1" max="1" width="41.5703125" style="55" bestFit="1" customWidth="1"/>
    <col min="2" max="5" width="11.42578125" style="55"/>
    <col min="6" max="6" width="15" style="55" customWidth="1"/>
    <col min="7" max="16384" width="11.42578125" style="55"/>
  </cols>
  <sheetData>
    <row r="1" spans="1:23" s="41" customFormat="1" ht="48.75" customHeight="1" thickBot="1" x14ac:dyDescent="0.3">
      <c r="A1" s="34"/>
      <c r="B1" s="35"/>
      <c r="C1" s="36"/>
      <c r="D1" s="37"/>
      <c r="E1" s="37"/>
      <c r="F1" s="38"/>
      <c r="G1" s="39"/>
      <c r="H1" s="39"/>
      <c r="I1" s="39"/>
      <c r="J1" s="39"/>
      <c r="K1" s="39"/>
      <c r="L1" s="178" t="s">
        <v>0</v>
      </c>
      <c r="M1" s="178"/>
      <c r="N1" s="178"/>
      <c r="O1" s="178"/>
      <c r="P1" s="178"/>
      <c r="Q1" s="178"/>
      <c r="R1" s="40"/>
      <c r="S1" s="40"/>
    </row>
    <row r="2" spans="1:23" s="41" customFormat="1" ht="15" customHeight="1" x14ac:dyDescent="0.25">
      <c r="B2" s="42"/>
      <c r="C2" s="43"/>
      <c r="D2" s="44"/>
      <c r="E2" s="44"/>
      <c r="F2" s="45"/>
      <c r="G2" s="46"/>
      <c r="H2" s="46"/>
      <c r="I2" s="46"/>
      <c r="J2" s="46"/>
      <c r="K2" s="47"/>
      <c r="L2" s="47"/>
      <c r="M2" s="47"/>
      <c r="N2" s="47"/>
      <c r="O2" s="47"/>
    </row>
    <row r="3" spans="1:23" s="41" customFormat="1" ht="15" customHeight="1" x14ac:dyDescent="0.25">
      <c r="A3" s="48" t="s">
        <v>45</v>
      </c>
      <c r="B3" s="42"/>
      <c r="C3" s="43"/>
      <c r="D3" s="44"/>
      <c r="E3" s="44"/>
      <c r="F3" s="45"/>
      <c r="G3" s="46"/>
      <c r="H3" s="46"/>
      <c r="I3" s="46"/>
      <c r="J3" s="46"/>
      <c r="K3" s="47"/>
      <c r="L3" s="47"/>
      <c r="M3" s="47"/>
      <c r="N3" s="47"/>
      <c r="O3" s="47"/>
    </row>
    <row r="4" spans="1:23" s="41" customFormat="1" ht="15" customHeight="1" x14ac:dyDescent="0.25">
      <c r="A4" s="48" t="s">
        <v>1</v>
      </c>
      <c r="B4" s="42"/>
      <c r="C4" s="43"/>
      <c r="D4" s="44"/>
      <c r="E4" s="44"/>
      <c r="F4" s="45"/>
      <c r="G4" s="46"/>
      <c r="H4" s="46"/>
      <c r="I4" s="46"/>
      <c r="J4" s="46"/>
      <c r="K4" s="47"/>
      <c r="L4" s="47"/>
      <c r="M4" s="47"/>
      <c r="N4" s="47"/>
      <c r="O4" s="47"/>
    </row>
    <row r="5" spans="1:23" s="41" customFormat="1" ht="15" customHeight="1" x14ac:dyDescent="0.25">
      <c r="A5" s="49" t="s">
        <v>291</v>
      </c>
      <c r="B5" s="42"/>
      <c r="C5" s="43"/>
      <c r="D5" s="44"/>
      <c r="E5" s="44"/>
      <c r="F5" s="45"/>
      <c r="G5" s="46"/>
      <c r="H5" s="46"/>
      <c r="I5" s="46"/>
      <c r="J5" s="46"/>
      <c r="K5" s="47"/>
      <c r="L5" s="47"/>
      <c r="M5" s="47"/>
      <c r="N5" s="47"/>
      <c r="O5" s="47"/>
    </row>
    <row r="7" spans="1:23" s="51" customFormat="1" ht="30" customHeight="1" x14ac:dyDescent="0.25">
      <c r="A7" s="179" t="s">
        <v>46</v>
      </c>
      <c r="B7" s="180"/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1"/>
      <c r="R7" s="50"/>
      <c r="S7" s="50"/>
      <c r="T7" s="50"/>
      <c r="U7" s="50"/>
      <c r="V7" s="50"/>
      <c r="W7" s="50"/>
    </row>
    <row r="8" spans="1:23" s="53" customFormat="1" ht="15" customHeight="1" x14ac:dyDescent="0.25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</row>
    <row r="9" spans="1:23" s="53" customFormat="1" ht="15" customHeight="1" x14ac:dyDescent="0.25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</row>
    <row r="11" spans="1:23" x14ac:dyDescent="0.25">
      <c r="A11" s="182" t="s">
        <v>47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</row>
    <row r="12" spans="1:23" x14ac:dyDescent="0.25">
      <c r="A12" s="183"/>
      <c r="B12" s="184" t="s">
        <v>48</v>
      </c>
      <c r="C12" s="184"/>
      <c r="D12" s="184"/>
      <c r="E12" s="184" t="s">
        <v>20</v>
      </c>
      <c r="F12" s="184"/>
      <c r="G12" s="184"/>
      <c r="H12" s="184" t="s">
        <v>49</v>
      </c>
      <c r="I12" s="184"/>
      <c r="J12" s="184"/>
      <c r="K12" s="184" t="s">
        <v>50</v>
      </c>
      <c r="L12" s="184"/>
      <c r="M12" s="184"/>
      <c r="N12" s="184" t="s">
        <v>51</v>
      </c>
      <c r="O12" s="184"/>
      <c r="P12" s="184"/>
      <c r="Q12" s="184" t="s">
        <v>18</v>
      </c>
    </row>
    <row r="13" spans="1:23" ht="15.75" thickBot="1" x14ac:dyDescent="0.3">
      <c r="A13" s="56" t="s">
        <v>52</v>
      </c>
      <c r="B13" s="57" t="s">
        <v>24</v>
      </c>
      <c r="C13" s="57" t="s">
        <v>25</v>
      </c>
      <c r="D13" s="57" t="s">
        <v>26</v>
      </c>
      <c r="E13" s="57" t="s">
        <v>24</v>
      </c>
      <c r="F13" s="57" t="s">
        <v>25</v>
      </c>
      <c r="G13" s="57" t="s">
        <v>26</v>
      </c>
      <c r="H13" s="57" t="s">
        <v>24</v>
      </c>
      <c r="I13" s="57" t="s">
        <v>25</v>
      </c>
      <c r="J13" s="57" t="s">
        <v>26</v>
      </c>
      <c r="K13" s="57" t="s">
        <v>24</v>
      </c>
      <c r="L13" s="57" t="s">
        <v>25</v>
      </c>
      <c r="M13" s="57" t="s">
        <v>26</v>
      </c>
      <c r="N13" s="57" t="s">
        <v>24</v>
      </c>
      <c r="O13" s="57" t="s">
        <v>25</v>
      </c>
      <c r="P13" s="57" t="s">
        <v>26</v>
      </c>
      <c r="Q13" s="185"/>
    </row>
    <row r="14" spans="1:23" ht="15.75" thickTop="1" x14ac:dyDescent="0.25">
      <c r="A14" s="58" t="s">
        <v>27</v>
      </c>
      <c r="B14" s="59">
        <v>1</v>
      </c>
      <c r="C14" s="58"/>
      <c r="D14" s="58">
        <v>1</v>
      </c>
      <c r="E14" s="58">
        <v>1</v>
      </c>
      <c r="F14" s="58"/>
      <c r="G14" s="58">
        <v>1</v>
      </c>
      <c r="H14" s="58"/>
      <c r="I14" s="58"/>
      <c r="J14" s="58"/>
      <c r="K14" s="58"/>
      <c r="L14" s="58">
        <v>2</v>
      </c>
      <c r="M14" s="58">
        <v>2</v>
      </c>
      <c r="N14" s="58">
        <v>5</v>
      </c>
      <c r="O14" s="58">
        <v>1</v>
      </c>
      <c r="P14" s="58">
        <v>6</v>
      </c>
      <c r="Q14" s="58">
        <v>10</v>
      </c>
    </row>
    <row r="15" spans="1:23" x14ac:dyDescent="0.25">
      <c r="A15" s="60" t="s">
        <v>28</v>
      </c>
      <c r="B15" s="61"/>
      <c r="C15" s="60"/>
      <c r="D15" s="60"/>
      <c r="E15" s="60">
        <v>21</v>
      </c>
      <c r="F15" s="60">
        <v>5</v>
      </c>
      <c r="G15" s="60">
        <v>26</v>
      </c>
      <c r="H15" s="60">
        <v>3</v>
      </c>
      <c r="I15" s="60"/>
      <c r="J15" s="60">
        <v>3</v>
      </c>
      <c r="K15" s="60">
        <v>11</v>
      </c>
      <c r="L15" s="60">
        <v>1</v>
      </c>
      <c r="M15" s="60">
        <v>12</v>
      </c>
      <c r="N15" s="60">
        <v>28</v>
      </c>
      <c r="O15" s="60">
        <v>4</v>
      </c>
      <c r="P15" s="60">
        <v>32</v>
      </c>
      <c r="Q15" s="60">
        <v>73</v>
      </c>
    </row>
    <row r="16" spans="1:23" x14ac:dyDescent="0.25">
      <c r="A16" s="60" t="s">
        <v>53</v>
      </c>
      <c r="B16" s="61"/>
      <c r="C16" s="60"/>
      <c r="D16" s="60"/>
      <c r="E16" s="60"/>
      <c r="F16" s="60">
        <v>1</v>
      </c>
      <c r="G16" s="60">
        <v>1</v>
      </c>
      <c r="H16" s="60"/>
      <c r="I16" s="60"/>
      <c r="J16" s="60"/>
      <c r="K16" s="60"/>
      <c r="L16" s="60"/>
      <c r="M16" s="60"/>
      <c r="N16" s="60">
        <v>2</v>
      </c>
      <c r="O16" s="60"/>
      <c r="P16" s="60">
        <v>2</v>
      </c>
      <c r="Q16" s="60">
        <v>3</v>
      </c>
    </row>
    <row r="17" spans="1:17" x14ac:dyDescent="0.25">
      <c r="A17" s="60" t="s">
        <v>30</v>
      </c>
      <c r="B17" s="61">
        <v>1</v>
      </c>
      <c r="C17" s="60">
        <v>1</v>
      </c>
      <c r="D17" s="60">
        <v>2</v>
      </c>
      <c r="E17" s="60">
        <v>5</v>
      </c>
      <c r="F17" s="60">
        <v>5</v>
      </c>
      <c r="G17" s="60">
        <v>10</v>
      </c>
      <c r="H17" s="60">
        <v>1</v>
      </c>
      <c r="I17" s="60">
        <v>1</v>
      </c>
      <c r="J17" s="60">
        <v>2</v>
      </c>
      <c r="K17" s="60">
        <v>10</v>
      </c>
      <c r="L17" s="60">
        <v>13</v>
      </c>
      <c r="M17" s="60">
        <v>23</v>
      </c>
      <c r="N17" s="60">
        <v>24</v>
      </c>
      <c r="O17" s="60">
        <v>17</v>
      </c>
      <c r="P17" s="60">
        <v>41</v>
      </c>
      <c r="Q17" s="60">
        <v>78</v>
      </c>
    </row>
    <row r="18" spans="1:17" x14ac:dyDescent="0.25">
      <c r="A18" s="60" t="s">
        <v>54</v>
      </c>
      <c r="B18" s="61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>
        <v>1</v>
      </c>
      <c r="O18" s="60"/>
      <c r="P18" s="60">
        <v>1</v>
      </c>
      <c r="Q18" s="60">
        <v>1</v>
      </c>
    </row>
    <row r="19" spans="1:17" x14ac:dyDescent="0.25">
      <c r="A19" s="60" t="s">
        <v>31</v>
      </c>
      <c r="B19" s="61">
        <v>6</v>
      </c>
      <c r="C19" s="60">
        <v>1</v>
      </c>
      <c r="D19" s="60">
        <v>7</v>
      </c>
      <c r="E19" s="60">
        <v>22</v>
      </c>
      <c r="F19" s="60">
        <v>15</v>
      </c>
      <c r="G19" s="60">
        <v>37</v>
      </c>
      <c r="H19" s="60">
        <v>3</v>
      </c>
      <c r="I19" s="60">
        <v>3</v>
      </c>
      <c r="J19" s="60">
        <v>6</v>
      </c>
      <c r="K19" s="60">
        <v>18</v>
      </c>
      <c r="L19" s="60">
        <v>11</v>
      </c>
      <c r="M19" s="60">
        <v>29</v>
      </c>
      <c r="N19" s="60">
        <v>47</v>
      </c>
      <c r="O19" s="60">
        <v>13</v>
      </c>
      <c r="P19" s="60">
        <v>60</v>
      </c>
      <c r="Q19" s="60">
        <v>139</v>
      </c>
    </row>
    <row r="20" spans="1:17" ht="15.75" thickBot="1" x14ac:dyDescent="0.3">
      <c r="A20" s="62" t="s">
        <v>26</v>
      </c>
      <c r="B20" s="63">
        <v>8</v>
      </c>
      <c r="C20" s="62">
        <v>2</v>
      </c>
      <c r="D20" s="62">
        <v>10</v>
      </c>
      <c r="E20" s="62">
        <v>49</v>
      </c>
      <c r="F20" s="62">
        <v>26</v>
      </c>
      <c r="G20" s="62">
        <v>75</v>
      </c>
      <c r="H20" s="62">
        <v>7</v>
      </c>
      <c r="I20" s="62">
        <v>4</v>
      </c>
      <c r="J20" s="62">
        <v>11</v>
      </c>
      <c r="K20" s="62">
        <v>39</v>
      </c>
      <c r="L20" s="62">
        <v>27</v>
      </c>
      <c r="M20" s="62">
        <v>66</v>
      </c>
      <c r="N20" s="62">
        <v>107</v>
      </c>
      <c r="O20" s="62">
        <v>35</v>
      </c>
      <c r="P20" s="62">
        <v>142</v>
      </c>
      <c r="Q20" s="62">
        <v>304</v>
      </c>
    </row>
    <row r="21" spans="1:17" ht="15.75" thickTop="1" x14ac:dyDescent="0.25"/>
    <row r="25" spans="1:17" x14ac:dyDescent="0.25">
      <c r="A25" s="182" t="s">
        <v>55</v>
      </c>
    </row>
    <row r="26" spans="1:17" ht="37.5" customHeight="1" x14ac:dyDescent="0.25">
      <c r="A26" s="183"/>
      <c r="B26" s="186" t="s">
        <v>20</v>
      </c>
      <c r="C26" s="184"/>
      <c r="D26" s="184"/>
      <c r="E26" s="187" t="s">
        <v>56</v>
      </c>
      <c r="F26" s="186"/>
      <c r="G26" s="64" t="s">
        <v>50</v>
      </c>
      <c r="H26" s="65"/>
      <c r="I26" s="64"/>
      <c r="J26" s="187" t="s">
        <v>51</v>
      </c>
      <c r="K26" s="188"/>
      <c r="L26" s="186"/>
      <c r="M26" s="189" t="s">
        <v>18</v>
      </c>
    </row>
    <row r="27" spans="1:17" ht="15.75" thickBot="1" x14ac:dyDescent="0.3">
      <c r="A27" s="66" t="s">
        <v>52</v>
      </c>
      <c r="B27" s="67" t="s">
        <v>24</v>
      </c>
      <c r="C27" s="57" t="s">
        <v>25</v>
      </c>
      <c r="D27" s="57" t="s">
        <v>57</v>
      </c>
      <c r="E27" s="57" t="s">
        <v>25</v>
      </c>
      <c r="F27" s="57" t="s">
        <v>57</v>
      </c>
      <c r="G27" s="67" t="s">
        <v>24</v>
      </c>
      <c r="H27" s="57" t="s">
        <v>25</v>
      </c>
      <c r="I27" s="57" t="s">
        <v>57</v>
      </c>
      <c r="J27" s="57" t="s">
        <v>24</v>
      </c>
      <c r="K27" s="57" t="s">
        <v>25</v>
      </c>
      <c r="L27" s="57" t="s">
        <v>57</v>
      </c>
      <c r="M27" s="190"/>
    </row>
    <row r="28" spans="1:17" ht="15.75" thickTop="1" x14ac:dyDescent="0.25">
      <c r="A28" s="58" t="s">
        <v>27</v>
      </c>
      <c r="B28" s="60"/>
      <c r="C28" s="60"/>
      <c r="D28" s="60"/>
      <c r="E28" s="58"/>
      <c r="F28" s="58"/>
      <c r="G28" s="58"/>
      <c r="H28" s="58"/>
      <c r="I28" s="58"/>
      <c r="J28" s="60">
        <v>4</v>
      </c>
      <c r="K28" s="60"/>
      <c r="L28" s="60">
        <v>4</v>
      </c>
      <c r="M28" s="60">
        <v>4</v>
      </c>
    </row>
    <row r="29" spans="1:17" x14ac:dyDescent="0.25">
      <c r="A29" s="60" t="s">
        <v>28</v>
      </c>
      <c r="B29" s="60">
        <v>9</v>
      </c>
      <c r="C29" s="60">
        <v>2</v>
      </c>
      <c r="D29" s="60">
        <v>11</v>
      </c>
      <c r="E29" s="60">
        <v>1</v>
      </c>
      <c r="F29" s="60">
        <v>1</v>
      </c>
      <c r="G29" s="60">
        <v>1</v>
      </c>
      <c r="H29" s="60"/>
      <c r="I29" s="60">
        <v>1</v>
      </c>
      <c r="J29" s="60">
        <v>16</v>
      </c>
      <c r="K29" s="60">
        <v>1</v>
      </c>
      <c r="L29" s="60">
        <v>17</v>
      </c>
      <c r="M29" s="60">
        <v>30</v>
      </c>
    </row>
    <row r="30" spans="1:17" x14ac:dyDescent="0.25">
      <c r="A30" s="60" t="s">
        <v>53</v>
      </c>
      <c r="B30" s="60"/>
      <c r="C30" s="60">
        <v>1</v>
      </c>
      <c r="D30" s="60">
        <v>1</v>
      </c>
      <c r="E30" s="60"/>
      <c r="F30" s="60"/>
      <c r="G30" s="60"/>
      <c r="H30" s="60"/>
      <c r="I30" s="60"/>
      <c r="J30" s="60"/>
      <c r="K30" s="60"/>
      <c r="L30" s="60"/>
      <c r="M30" s="60">
        <v>1</v>
      </c>
    </row>
    <row r="31" spans="1:17" x14ac:dyDescent="0.25">
      <c r="A31" s="60" t="s">
        <v>30</v>
      </c>
      <c r="B31" s="60"/>
      <c r="C31" s="60">
        <v>2</v>
      </c>
      <c r="D31" s="60">
        <v>2</v>
      </c>
      <c r="E31" s="60"/>
      <c r="F31" s="60"/>
      <c r="G31" s="60">
        <v>1</v>
      </c>
      <c r="H31" s="60"/>
      <c r="I31" s="60">
        <v>1</v>
      </c>
      <c r="J31" s="60">
        <v>9</v>
      </c>
      <c r="K31" s="60">
        <v>1</v>
      </c>
      <c r="L31" s="60">
        <v>10</v>
      </c>
      <c r="M31" s="60">
        <v>13</v>
      </c>
    </row>
    <row r="32" spans="1:17" x14ac:dyDescent="0.25">
      <c r="A32" s="60" t="s">
        <v>31</v>
      </c>
      <c r="B32" s="60">
        <v>12</v>
      </c>
      <c r="C32" s="60">
        <v>1</v>
      </c>
      <c r="D32" s="60">
        <v>13</v>
      </c>
      <c r="E32" s="60"/>
      <c r="F32" s="60"/>
      <c r="G32" s="60"/>
      <c r="H32" s="60">
        <v>2</v>
      </c>
      <c r="I32" s="60">
        <v>2</v>
      </c>
      <c r="J32" s="60">
        <v>18</v>
      </c>
      <c r="K32" s="60">
        <v>2</v>
      </c>
      <c r="L32" s="60">
        <v>20</v>
      </c>
      <c r="M32" s="60">
        <v>35</v>
      </c>
    </row>
    <row r="33" spans="1:17" ht="15.75" thickBot="1" x14ac:dyDescent="0.3">
      <c r="A33" s="62" t="s">
        <v>26</v>
      </c>
      <c r="B33" s="63">
        <v>21</v>
      </c>
      <c r="C33" s="62">
        <v>6</v>
      </c>
      <c r="D33" s="62">
        <v>27</v>
      </c>
      <c r="E33" s="62">
        <v>1</v>
      </c>
      <c r="F33" s="62">
        <v>1</v>
      </c>
      <c r="G33" s="62">
        <v>2</v>
      </c>
      <c r="H33" s="62">
        <v>2</v>
      </c>
      <c r="I33" s="62">
        <v>4</v>
      </c>
      <c r="J33" s="62">
        <v>47</v>
      </c>
      <c r="K33" s="63">
        <v>4</v>
      </c>
      <c r="L33" s="62">
        <v>51</v>
      </c>
      <c r="M33" s="62">
        <v>83</v>
      </c>
    </row>
    <row r="34" spans="1:17" ht="15.75" thickTop="1" x14ac:dyDescent="0.25"/>
    <row r="40" spans="1:17" x14ac:dyDescent="0.25">
      <c r="A40" s="182" t="s">
        <v>58</v>
      </c>
      <c r="B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</row>
    <row r="41" spans="1:17" x14ac:dyDescent="0.25">
      <c r="A41" s="183"/>
      <c r="B41" s="184" t="s">
        <v>48</v>
      </c>
      <c r="C41" s="184"/>
      <c r="D41" s="184"/>
      <c r="E41" s="184" t="s">
        <v>20</v>
      </c>
      <c r="F41" s="184"/>
      <c r="G41" s="184"/>
      <c r="H41" s="184" t="s">
        <v>49</v>
      </c>
      <c r="I41" s="184"/>
      <c r="J41" s="184"/>
      <c r="K41" s="184" t="s">
        <v>50</v>
      </c>
      <c r="L41" s="184"/>
      <c r="M41" s="184"/>
      <c r="N41" s="184" t="s">
        <v>51</v>
      </c>
      <c r="O41" s="184"/>
      <c r="P41" s="184"/>
      <c r="Q41" s="184" t="s">
        <v>18</v>
      </c>
    </row>
    <row r="42" spans="1:17" ht="15.75" thickBot="1" x14ac:dyDescent="0.3">
      <c r="A42" s="56" t="s">
        <v>52</v>
      </c>
      <c r="B42" s="57" t="s">
        <v>24</v>
      </c>
      <c r="C42" s="57" t="s">
        <v>25</v>
      </c>
      <c r="D42" s="57" t="s">
        <v>26</v>
      </c>
      <c r="E42" s="57" t="s">
        <v>24</v>
      </c>
      <c r="F42" s="57" t="s">
        <v>25</v>
      </c>
      <c r="G42" s="57" t="s">
        <v>26</v>
      </c>
      <c r="H42" s="57" t="s">
        <v>24</v>
      </c>
      <c r="I42" s="57" t="s">
        <v>25</v>
      </c>
      <c r="J42" s="57" t="s">
        <v>26</v>
      </c>
      <c r="K42" s="57" t="s">
        <v>24</v>
      </c>
      <c r="L42" s="57" t="s">
        <v>25</v>
      </c>
      <c r="M42" s="57" t="s">
        <v>26</v>
      </c>
      <c r="N42" s="57" t="s">
        <v>24</v>
      </c>
      <c r="O42" s="57" t="s">
        <v>25</v>
      </c>
      <c r="P42" s="57" t="s">
        <v>26</v>
      </c>
      <c r="Q42" s="185"/>
    </row>
    <row r="43" spans="1:17" ht="15.75" thickTop="1" x14ac:dyDescent="0.25">
      <c r="A43" s="58" t="s">
        <v>27</v>
      </c>
      <c r="B43" s="59">
        <v>1</v>
      </c>
      <c r="C43" s="58"/>
      <c r="D43" s="58">
        <v>1</v>
      </c>
      <c r="E43" s="58">
        <v>1</v>
      </c>
      <c r="F43" s="58"/>
      <c r="G43" s="58">
        <v>1</v>
      </c>
      <c r="H43" s="58"/>
      <c r="I43" s="58"/>
      <c r="J43" s="58"/>
      <c r="K43" s="58"/>
      <c r="L43" s="58">
        <v>2</v>
      </c>
      <c r="M43" s="58">
        <v>2</v>
      </c>
      <c r="N43" s="58">
        <v>7</v>
      </c>
      <c r="O43" s="58">
        <v>1</v>
      </c>
      <c r="P43" s="58">
        <v>8</v>
      </c>
      <c r="Q43" s="58">
        <v>12</v>
      </c>
    </row>
    <row r="44" spans="1:17" x14ac:dyDescent="0.25">
      <c r="A44" s="60" t="s">
        <v>28</v>
      </c>
      <c r="B44" s="61"/>
      <c r="C44" s="60"/>
      <c r="D44" s="60"/>
      <c r="E44" s="60">
        <v>23</v>
      </c>
      <c r="F44" s="60">
        <v>6</v>
      </c>
      <c r="G44" s="60">
        <v>29</v>
      </c>
      <c r="H44" s="60">
        <v>3</v>
      </c>
      <c r="I44" s="60">
        <v>1</v>
      </c>
      <c r="J44" s="60">
        <v>4</v>
      </c>
      <c r="K44" s="60">
        <v>11</v>
      </c>
      <c r="L44" s="60">
        <v>1</v>
      </c>
      <c r="M44" s="60">
        <v>12</v>
      </c>
      <c r="N44" s="60">
        <v>31</v>
      </c>
      <c r="O44" s="60">
        <v>4</v>
      </c>
      <c r="P44" s="60">
        <v>35</v>
      </c>
      <c r="Q44" s="60">
        <v>80</v>
      </c>
    </row>
    <row r="45" spans="1:17" x14ac:dyDescent="0.25">
      <c r="A45" s="60" t="s">
        <v>59</v>
      </c>
      <c r="B45" s="61"/>
      <c r="C45" s="60"/>
      <c r="D45" s="60"/>
      <c r="E45" s="60"/>
      <c r="F45" s="60">
        <v>2</v>
      </c>
      <c r="G45" s="60">
        <v>2</v>
      </c>
      <c r="H45" s="60"/>
      <c r="I45" s="60"/>
      <c r="J45" s="60"/>
      <c r="K45" s="60"/>
      <c r="L45" s="60"/>
      <c r="M45" s="60"/>
      <c r="N45" s="60">
        <v>2</v>
      </c>
      <c r="O45" s="60"/>
      <c r="P45" s="60">
        <v>2</v>
      </c>
      <c r="Q45" s="60">
        <v>4</v>
      </c>
    </row>
    <row r="46" spans="1:17" x14ac:dyDescent="0.25">
      <c r="A46" s="60" t="s">
        <v>30</v>
      </c>
      <c r="B46" s="61">
        <v>1</v>
      </c>
      <c r="C46" s="60">
        <v>1</v>
      </c>
      <c r="D46" s="60">
        <v>2</v>
      </c>
      <c r="E46" s="60">
        <v>5</v>
      </c>
      <c r="F46" s="60">
        <v>6</v>
      </c>
      <c r="G46" s="60">
        <v>11</v>
      </c>
      <c r="H46" s="60">
        <v>1</v>
      </c>
      <c r="I46" s="60">
        <v>1</v>
      </c>
      <c r="J46" s="60">
        <v>2</v>
      </c>
      <c r="K46" s="60">
        <v>11</v>
      </c>
      <c r="L46" s="60">
        <v>13</v>
      </c>
      <c r="M46" s="60">
        <v>24</v>
      </c>
      <c r="N46" s="60">
        <v>26</v>
      </c>
      <c r="O46" s="60">
        <v>17</v>
      </c>
      <c r="P46" s="60">
        <v>43</v>
      </c>
      <c r="Q46" s="60">
        <v>81</v>
      </c>
    </row>
    <row r="47" spans="1:17" x14ac:dyDescent="0.25">
      <c r="A47" s="60" t="s">
        <v>54</v>
      </c>
      <c r="B47" s="61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>
        <v>1</v>
      </c>
      <c r="O47" s="60"/>
      <c r="P47" s="60">
        <v>1</v>
      </c>
      <c r="Q47" s="60">
        <v>1</v>
      </c>
    </row>
    <row r="48" spans="1:17" x14ac:dyDescent="0.25">
      <c r="A48" s="60" t="s">
        <v>31</v>
      </c>
      <c r="B48" s="61">
        <v>6</v>
      </c>
      <c r="C48" s="60">
        <v>1</v>
      </c>
      <c r="D48" s="60">
        <v>7</v>
      </c>
      <c r="E48" s="60">
        <v>27</v>
      </c>
      <c r="F48" s="60">
        <v>16</v>
      </c>
      <c r="G48" s="60">
        <v>43</v>
      </c>
      <c r="H48" s="60">
        <v>3</v>
      </c>
      <c r="I48" s="60">
        <v>3</v>
      </c>
      <c r="J48" s="60">
        <v>6</v>
      </c>
      <c r="K48" s="60">
        <v>18</v>
      </c>
      <c r="L48" s="60">
        <v>13</v>
      </c>
      <c r="M48" s="60">
        <v>31</v>
      </c>
      <c r="N48" s="60">
        <v>54</v>
      </c>
      <c r="O48" s="60">
        <v>14</v>
      </c>
      <c r="P48" s="60">
        <v>68</v>
      </c>
      <c r="Q48" s="60">
        <v>155</v>
      </c>
    </row>
    <row r="49" spans="1:17" ht="15.75" thickBot="1" x14ac:dyDescent="0.3">
      <c r="A49" s="62" t="s">
        <v>60</v>
      </c>
      <c r="B49" s="63">
        <v>8</v>
      </c>
      <c r="C49" s="62">
        <v>2</v>
      </c>
      <c r="D49" s="62">
        <v>10</v>
      </c>
      <c r="E49" s="62">
        <v>56</v>
      </c>
      <c r="F49" s="62">
        <v>30</v>
      </c>
      <c r="G49" s="62">
        <v>86</v>
      </c>
      <c r="H49" s="62">
        <v>7</v>
      </c>
      <c r="I49" s="62">
        <v>5</v>
      </c>
      <c r="J49" s="62">
        <v>12</v>
      </c>
      <c r="K49" s="62">
        <v>40</v>
      </c>
      <c r="L49" s="62">
        <v>29</v>
      </c>
      <c r="M49" s="62">
        <v>69</v>
      </c>
      <c r="N49" s="62">
        <v>121</v>
      </c>
      <c r="O49" s="62">
        <v>36</v>
      </c>
      <c r="P49" s="62">
        <v>157</v>
      </c>
      <c r="Q49" s="62">
        <v>333</v>
      </c>
    </row>
    <row r="50" spans="1:17" ht="15.75" thickTop="1" x14ac:dyDescent="0.25"/>
  </sheetData>
  <mergeCells count="21">
    <mergeCell ref="N41:P41"/>
    <mergeCell ref="Q41:Q42"/>
    <mergeCell ref="A25:A26"/>
    <mergeCell ref="B26:D26"/>
    <mergeCell ref="E26:F26"/>
    <mergeCell ref="J26:L26"/>
    <mergeCell ref="M26:M27"/>
    <mergeCell ref="A40:A41"/>
    <mergeCell ref="B41:D41"/>
    <mergeCell ref="E41:G41"/>
    <mergeCell ref="H41:J41"/>
    <mergeCell ref="K41:M41"/>
    <mergeCell ref="L1:Q1"/>
    <mergeCell ref="A7:Q7"/>
    <mergeCell ref="A11:A12"/>
    <mergeCell ref="B12:D12"/>
    <mergeCell ref="E12:G12"/>
    <mergeCell ref="H12:J12"/>
    <mergeCell ref="K12:M12"/>
    <mergeCell ref="N12:P12"/>
    <mergeCell ref="Q12:Q1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0"/>
  <sheetViews>
    <sheetView topLeftCell="D175" zoomScale="70" zoomScaleNormal="70" workbookViewId="0">
      <selection activeCell="G52" sqref="G52"/>
    </sheetView>
  </sheetViews>
  <sheetFormatPr baseColWidth="10" defaultRowHeight="15" x14ac:dyDescent="0.25"/>
  <cols>
    <col min="2" max="2" width="47.42578125" customWidth="1"/>
    <col min="3" max="3" width="12.5703125" bestFit="1" customWidth="1"/>
    <col min="4" max="4" width="12.140625" bestFit="1" customWidth="1"/>
    <col min="5" max="5" width="16.85546875" bestFit="1" customWidth="1"/>
    <col min="6" max="6" width="17.7109375" customWidth="1"/>
    <col min="7" max="7" width="13.85546875" customWidth="1"/>
    <col min="10" max="10" width="98.7109375" customWidth="1"/>
    <col min="11" max="11" width="12.5703125" bestFit="1" customWidth="1"/>
    <col min="12" max="12" width="12.140625" bestFit="1" customWidth="1"/>
    <col min="13" max="14" width="16.85546875" bestFit="1" customWidth="1"/>
    <col min="17" max="17" width="68.140625" customWidth="1"/>
    <col min="21" max="21" width="12.7109375" bestFit="1" customWidth="1"/>
  </cols>
  <sheetData>
    <row r="1" spans="1:21" s="7" customFormat="1" ht="48.75" customHeight="1" thickBot="1" x14ac:dyDescent="0.3">
      <c r="A1" s="1"/>
      <c r="B1" s="2"/>
      <c r="C1" s="3"/>
      <c r="D1" s="4"/>
      <c r="E1" s="4"/>
      <c r="F1" s="5"/>
      <c r="G1" s="5"/>
      <c r="H1" s="6"/>
      <c r="I1" s="6"/>
      <c r="J1" s="1"/>
      <c r="K1" s="191" t="s">
        <v>0</v>
      </c>
      <c r="L1" s="191"/>
      <c r="M1" s="191"/>
      <c r="N1" s="191"/>
      <c r="O1" s="68"/>
      <c r="P1" s="1"/>
      <c r="Q1" s="69"/>
      <c r="R1" s="69"/>
      <c r="S1" s="69"/>
      <c r="T1" s="69"/>
    </row>
    <row r="2" spans="1:21" s="7" customFormat="1" ht="15" customHeight="1" x14ac:dyDescent="0.25">
      <c r="B2" s="8"/>
      <c r="C2" s="9"/>
      <c r="D2" s="10"/>
      <c r="E2" s="10"/>
      <c r="F2" s="11"/>
      <c r="G2" s="11"/>
      <c r="H2" s="12"/>
      <c r="I2" s="12"/>
      <c r="J2" s="12"/>
      <c r="K2" s="12"/>
      <c r="L2" s="13"/>
      <c r="M2" s="13"/>
      <c r="N2" s="13"/>
      <c r="O2" s="13"/>
      <c r="P2" s="13"/>
    </row>
    <row r="3" spans="1:21" s="7" customFormat="1" ht="15" customHeight="1" x14ac:dyDescent="0.25">
      <c r="A3" s="70" t="s">
        <v>61</v>
      </c>
      <c r="B3" s="8"/>
      <c r="C3" s="71"/>
      <c r="D3" s="72"/>
      <c r="E3" s="72"/>
      <c r="F3" s="73"/>
      <c r="G3" s="11"/>
      <c r="H3" s="12"/>
      <c r="I3" s="12"/>
      <c r="J3" s="12"/>
      <c r="K3" s="12"/>
      <c r="L3" s="13"/>
      <c r="M3" s="13"/>
      <c r="N3" s="13"/>
      <c r="O3" s="13"/>
      <c r="P3" s="13"/>
    </row>
    <row r="4" spans="1:21" s="7" customFormat="1" ht="15" customHeight="1" x14ac:dyDescent="0.25">
      <c r="A4" s="14" t="s">
        <v>1</v>
      </c>
      <c r="B4" s="8"/>
      <c r="C4" s="9"/>
      <c r="D4" s="10"/>
      <c r="E4" s="10"/>
      <c r="F4" s="11"/>
      <c r="G4" s="11"/>
      <c r="H4" s="12"/>
      <c r="I4" s="12"/>
      <c r="J4" s="12"/>
      <c r="K4" s="12"/>
      <c r="L4" s="13"/>
      <c r="M4" s="13"/>
      <c r="N4" s="13"/>
      <c r="O4" s="13"/>
      <c r="P4" s="13"/>
    </row>
    <row r="5" spans="1:21" s="7" customFormat="1" ht="15" customHeight="1" x14ac:dyDescent="0.25">
      <c r="A5" s="147" t="s">
        <v>291</v>
      </c>
      <c r="B5" s="148"/>
      <c r="C5" s="9"/>
      <c r="D5" s="10"/>
      <c r="E5" s="10"/>
      <c r="F5" s="11"/>
      <c r="G5" s="11"/>
      <c r="H5" s="12"/>
      <c r="I5" s="12"/>
      <c r="J5" s="12"/>
      <c r="K5" s="12"/>
      <c r="L5" s="13"/>
      <c r="M5" s="13"/>
      <c r="N5" s="13"/>
      <c r="O5" s="13"/>
      <c r="P5" s="13"/>
    </row>
    <row r="6" spans="1:21" s="74" customFormat="1" ht="30" customHeight="1" x14ac:dyDescent="0.2">
      <c r="A6" s="192" t="s">
        <v>62</v>
      </c>
      <c r="B6" s="192"/>
      <c r="C6" s="192"/>
      <c r="D6" s="192"/>
      <c r="E6" s="192"/>
      <c r="F6" s="192"/>
      <c r="G6" s="192"/>
      <c r="H6" s="192"/>
      <c r="I6" s="192"/>
      <c r="J6" s="192"/>
      <c r="K6" s="192"/>
      <c r="L6" s="192"/>
      <c r="M6" s="192"/>
      <c r="N6" s="192"/>
      <c r="O6" s="192"/>
      <c r="P6" s="192"/>
      <c r="Q6" s="192"/>
      <c r="R6" s="192"/>
      <c r="S6" s="192"/>
      <c r="T6" s="192"/>
      <c r="U6" s="192"/>
    </row>
    <row r="8" spans="1:21" x14ac:dyDescent="0.25">
      <c r="C8" s="75"/>
      <c r="J8" s="75"/>
      <c r="K8" s="76"/>
      <c r="L8" s="76"/>
      <c r="M8" s="76"/>
      <c r="N8" s="76"/>
      <c r="O8" s="76"/>
      <c r="P8" s="76"/>
    </row>
    <row r="9" spans="1:21" x14ac:dyDescent="0.25">
      <c r="A9" s="193" t="s">
        <v>63</v>
      </c>
      <c r="B9" s="193"/>
      <c r="C9" s="15"/>
      <c r="D9" s="15"/>
      <c r="E9" s="15"/>
      <c r="F9" s="15"/>
      <c r="I9" s="193" t="s">
        <v>64</v>
      </c>
      <c r="J9" s="193"/>
      <c r="K9" s="77"/>
      <c r="L9" s="15"/>
      <c r="M9" s="15"/>
      <c r="N9" s="15"/>
      <c r="P9" s="162" t="s">
        <v>65</v>
      </c>
      <c r="Q9" s="167"/>
      <c r="R9" s="163"/>
      <c r="S9" s="77"/>
      <c r="T9" s="15"/>
      <c r="U9" s="15"/>
    </row>
    <row r="10" spans="1:21" ht="15.75" thickBot="1" x14ac:dyDescent="0.3">
      <c r="A10" s="33" t="s">
        <v>66</v>
      </c>
      <c r="B10" s="33" t="s">
        <v>67</v>
      </c>
      <c r="C10" s="17" t="s">
        <v>24</v>
      </c>
      <c r="D10" s="17" t="s">
        <v>25</v>
      </c>
      <c r="E10" s="17" t="s">
        <v>26</v>
      </c>
      <c r="F10" s="17" t="s">
        <v>68</v>
      </c>
      <c r="I10" s="33" t="s">
        <v>69</v>
      </c>
      <c r="J10" s="33" t="s">
        <v>70</v>
      </c>
      <c r="K10" s="17" t="s">
        <v>24</v>
      </c>
      <c r="L10" s="17" t="s">
        <v>25</v>
      </c>
      <c r="M10" s="17" t="s">
        <v>26</v>
      </c>
      <c r="N10" s="17" t="s">
        <v>68</v>
      </c>
      <c r="P10" s="33" t="s">
        <v>69</v>
      </c>
      <c r="Q10" s="33" t="s">
        <v>70</v>
      </c>
      <c r="R10" s="17" t="s">
        <v>24</v>
      </c>
      <c r="S10" s="17" t="s">
        <v>25</v>
      </c>
      <c r="T10" s="17" t="s">
        <v>26</v>
      </c>
      <c r="U10" s="17" t="s">
        <v>68</v>
      </c>
    </row>
    <row r="11" spans="1:21" ht="15.75" thickTop="1" x14ac:dyDescent="0.25">
      <c r="A11" s="174" t="s">
        <v>71</v>
      </c>
      <c r="B11" s="19" t="s">
        <v>72</v>
      </c>
      <c r="C11" s="19">
        <v>2</v>
      </c>
      <c r="D11" s="19"/>
      <c r="E11" s="19">
        <v>2</v>
      </c>
      <c r="F11" s="20">
        <v>16458.68</v>
      </c>
      <c r="I11" s="19" t="s">
        <v>73</v>
      </c>
      <c r="J11" s="19" t="s">
        <v>74</v>
      </c>
      <c r="K11" s="19">
        <v>4</v>
      </c>
      <c r="L11" s="19">
        <v>30</v>
      </c>
      <c r="M11" s="19">
        <v>34</v>
      </c>
      <c r="N11" s="20">
        <v>151464.95000000001</v>
      </c>
      <c r="P11" s="23" t="s">
        <v>73</v>
      </c>
      <c r="Q11" s="23" t="s">
        <v>74</v>
      </c>
      <c r="R11" s="23">
        <v>3</v>
      </c>
      <c r="S11" s="23">
        <v>5</v>
      </c>
      <c r="T11" s="23">
        <v>8</v>
      </c>
      <c r="U11" s="24">
        <v>151464.95000000001</v>
      </c>
    </row>
    <row r="12" spans="1:21" x14ac:dyDescent="0.25">
      <c r="A12" s="175"/>
      <c r="B12" s="23" t="s">
        <v>75</v>
      </c>
      <c r="C12" s="23">
        <v>12</v>
      </c>
      <c r="D12" s="23">
        <v>36</v>
      </c>
      <c r="E12" s="23">
        <v>48</v>
      </c>
      <c r="F12" s="24">
        <v>151462</v>
      </c>
      <c r="I12" s="23" t="s">
        <v>76</v>
      </c>
      <c r="J12" s="23" t="s">
        <v>77</v>
      </c>
      <c r="K12" s="23"/>
      <c r="L12" s="23">
        <v>2</v>
      </c>
      <c r="M12" s="23">
        <v>2</v>
      </c>
      <c r="N12" s="24">
        <v>19929.54</v>
      </c>
      <c r="P12" s="23" t="s">
        <v>76</v>
      </c>
      <c r="Q12" s="23" t="s">
        <v>77</v>
      </c>
      <c r="R12" s="23"/>
      <c r="S12" s="23">
        <v>2</v>
      </c>
      <c r="T12" s="23">
        <v>2</v>
      </c>
      <c r="U12" s="24">
        <v>19929.54</v>
      </c>
    </row>
    <row r="13" spans="1:21" x14ac:dyDescent="0.25">
      <c r="A13" s="175"/>
      <c r="B13" s="23" t="s">
        <v>78</v>
      </c>
      <c r="C13" s="23">
        <v>112</v>
      </c>
      <c r="D13" s="23">
        <v>9</v>
      </c>
      <c r="E13" s="23">
        <v>121</v>
      </c>
      <c r="F13" s="24">
        <v>370444.94</v>
      </c>
      <c r="I13" s="23" t="s">
        <v>79</v>
      </c>
      <c r="J13" s="23" t="s">
        <v>80</v>
      </c>
      <c r="K13" s="23">
        <v>12</v>
      </c>
      <c r="L13" s="23"/>
      <c r="M13" s="23">
        <v>12</v>
      </c>
      <c r="N13" s="24">
        <v>98153.73</v>
      </c>
      <c r="P13" s="23" t="s">
        <v>79</v>
      </c>
      <c r="Q13" s="23" t="s">
        <v>80</v>
      </c>
      <c r="R13" s="23">
        <v>2</v>
      </c>
      <c r="S13" s="23"/>
      <c r="T13" s="23">
        <v>2</v>
      </c>
      <c r="U13" s="24">
        <v>98153.73</v>
      </c>
    </row>
    <row r="14" spans="1:21" x14ac:dyDescent="0.25">
      <c r="A14" s="175"/>
      <c r="B14" s="78" t="s">
        <v>81</v>
      </c>
      <c r="C14" s="23">
        <v>2</v>
      </c>
      <c r="D14" s="23">
        <v>1</v>
      </c>
      <c r="E14" s="23">
        <v>3</v>
      </c>
      <c r="F14" s="24">
        <v>14074.42</v>
      </c>
      <c r="I14" s="23" t="s">
        <v>82</v>
      </c>
      <c r="J14" s="23" t="s">
        <v>83</v>
      </c>
      <c r="K14" s="23">
        <v>1</v>
      </c>
      <c r="L14" s="23"/>
      <c r="M14" s="23">
        <v>1</v>
      </c>
      <c r="N14" s="24">
        <v>8000</v>
      </c>
      <c r="P14" s="23" t="s">
        <v>82</v>
      </c>
      <c r="Q14" s="23" t="s">
        <v>83</v>
      </c>
      <c r="R14" s="23">
        <v>1</v>
      </c>
      <c r="S14" s="23"/>
      <c r="T14" s="23">
        <v>1</v>
      </c>
      <c r="U14" s="24">
        <v>8000</v>
      </c>
    </row>
    <row r="15" spans="1:21" x14ac:dyDescent="0.25">
      <c r="A15" s="175"/>
      <c r="B15" s="23" t="s">
        <v>84</v>
      </c>
      <c r="C15" s="23">
        <v>10</v>
      </c>
      <c r="D15" s="23"/>
      <c r="E15" s="23">
        <v>10</v>
      </c>
      <c r="F15" s="24">
        <v>46563.64</v>
      </c>
      <c r="I15" s="23" t="s">
        <v>85</v>
      </c>
      <c r="J15" s="23" t="s">
        <v>86</v>
      </c>
      <c r="K15" s="23">
        <v>2</v>
      </c>
      <c r="L15" s="23"/>
      <c r="M15" s="23">
        <v>2</v>
      </c>
      <c r="N15" s="24">
        <v>15000</v>
      </c>
      <c r="P15" s="23" t="s">
        <v>85</v>
      </c>
      <c r="Q15" s="23" t="s">
        <v>86</v>
      </c>
      <c r="R15" s="23">
        <v>1</v>
      </c>
      <c r="S15" s="23"/>
      <c r="T15" s="23">
        <v>1</v>
      </c>
      <c r="U15" s="24">
        <v>15000</v>
      </c>
    </row>
    <row r="16" spans="1:21" x14ac:dyDescent="0.25">
      <c r="A16" s="175"/>
      <c r="B16" s="23" t="s">
        <v>87</v>
      </c>
      <c r="C16" s="23">
        <v>2</v>
      </c>
      <c r="D16" s="23"/>
      <c r="E16" s="23">
        <v>2</v>
      </c>
      <c r="F16" s="24">
        <v>3575</v>
      </c>
      <c r="I16" s="23" t="s">
        <v>88</v>
      </c>
      <c r="J16" s="23" t="s">
        <v>89</v>
      </c>
      <c r="K16" s="23">
        <v>1</v>
      </c>
      <c r="L16" s="23"/>
      <c r="M16" s="23">
        <v>1</v>
      </c>
      <c r="N16" s="24">
        <v>65000</v>
      </c>
      <c r="P16" s="23" t="s">
        <v>88</v>
      </c>
      <c r="Q16" s="23" t="s">
        <v>89</v>
      </c>
      <c r="R16" s="23">
        <v>1</v>
      </c>
      <c r="S16" s="23"/>
      <c r="T16" s="23">
        <v>1</v>
      </c>
      <c r="U16" s="24">
        <v>65000</v>
      </c>
    </row>
    <row r="17" spans="1:21" x14ac:dyDescent="0.25">
      <c r="A17" s="176"/>
      <c r="B17" s="23" t="s">
        <v>90</v>
      </c>
      <c r="C17" s="23">
        <v>6</v>
      </c>
      <c r="D17" s="23"/>
      <c r="E17" s="23">
        <v>6</v>
      </c>
      <c r="F17" s="24">
        <v>254185.45</v>
      </c>
      <c r="I17" s="23" t="s">
        <v>91</v>
      </c>
      <c r="J17" s="23" t="s">
        <v>92</v>
      </c>
      <c r="K17" s="23"/>
      <c r="L17" s="23">
        <v>1</v>
      </c>
      <c r="M17" s="23">
        <v>1</v>
      </c>
      <c r="N17" s="24">
        <v>2170</v>
      </c>
      <c r="P17" s="23" t="s">
        <v>91</v>
      </c>
      <c r="Q17" s="23" t="s">
        <v>92</v>
      </c>
      <c r="R17" s="23"/>
      <c r="S17" s="23">
        <v>1</v>
      </c>
      <c r="T17" s="23">
        <v>1</v>
      </c>
      <c r="U17" s="24">
        <v>2170</v>
      </c>
    </row>
    <row r="18" spans="1:21" x14ac:dyDescent="0.25">
      <c r="A18" s="170" t="s">
        <v>93</v>
      </c>
      <c r="B18" s="23" t="s">
        <v>94</v>
      </c>
      <c r="C18" s="23">
        <v>12</v>
      </c>
      <c r="D18" s="23">
        <v>1</v>
      </c>
      <c r="E18" s="23">
        <v>13</v>
      </c>
      <c r="F18" s="24">
        <v>98653.73</v>
      </c>
      <c r="I18" s="23" t="s">
        <v>95</v>
      </c>
      <c r="J18" s="23" t="s">
        <v>96</v>
      </c>
      <c r="K18" s="23">
        <v>1</v>
      </c>
      <c r="L18" s="23">
        <v>1</v>
      </c>
      <c r="M18" s="23">
        <v>2</v>
      </c>
      <c r="N18" s="24">
        <v>62100</v>
      </c>
      <c r="P18" s="23" t="s">
        <v>95</v>
      </c>
      <c r="Q18" s="23" t="s">
        <v>96</v>
      </c>
      <c r="R18" s="23">
        <v>1</v>
      </c>
      <c r="S18" s="23">
        <v>1</v>
      </c>
      <c r="T18" s="23">
        <v>2</v>
      </c>
      <c r="U18" s="24">
        <v>62100</v>
      </c>
    </row>
    <row r="19" spans="1:21" x14ac:dyDescent="0.25">
      <c r="A19" s="170"/>
      <c r="B19" s="23" t="s">
        <v>97</v>
      </c>
      <c r="C19" s="23">
        <v>3</v>
      </c>
      <c r="D19" s="23">
        <v>5</v>
      </c>
      <c r="E19" s="23">
        <v>8</v>
      </c>
      <c r="F19" s="24">
        <v>16924.68</v>
      </c>
      <c r="I19" s="23" t="s">
        <v>98</v>
      </c>
      <c r="J19" s="23" t="s">
        <v>99</v>
      </c>
      <c r="K19" s="23">
        <v>4</v>
      </c>
      <c r="L19" s="23"/>
      <c r="M19" s="23">
        <v>4</v>
      </c>
      <c r="N19" s="24">
        <v>24083.17</v>
      </c>
      <c r="P19" s="23" t="s">
        <v>98</v>
      </c>
      <c r="Q19" s="23" t="s">
        <v>99</v>
      </c>
      <c r="R19" s="23">
        <v>2</v>
      </c>
      <c r="S19" s="23"/>
      <c r="T19" s="23">
        <v>2</v>
      </c>
      <c r="U19" s="24">
        <v>24083.17</v>
      </c>
    </row>
    <row r="20" spans="1:21" x14ac:dyDescent="0.25">
      <c r="A20" s="170"/>
      <c r="B20" s="23" t="s">
        <v>100</v>
      </c>
      <c r="C20" s="23">
        <v>11</v>
      </c>
      <c r="D20" s="23">
        <v>1</v>
      </c>
      <c r="E20" s="23">
        <v>12</v>
      </c>
      <c r="F20" s="24">
        <v>57136.6</v>
      </c>
      <c r="I20" s="23" t="s">
        <v>101</v>
      </c>
      <c r="J20" s="23" t="s">
        <v>102</v>
      </c>
      <c r="K20" s="23">
        <v>2</v>
      </c>
      <c r="L20" s="23">
        <v>4</v>
      </c>
      <c r="M20" s="23">
        <v>6</v>
      </c>
      <c r="N20" s="24">
        <v>62012.5</v>
      </c>
      <c r="P20" s="23" t="s">
        <v>101</v>
      </c>
      <c r="Q20" s="23" t="s">
        <v>102</v>
      </c>
      <c r="R20" s="23">
        <v>2</v>
      </c>
      <c r="S20" s="23">
        <v>1</v>
      </c>
      <c r="T20" s="23">
        <v>3</v>
      </c>
      <c r="U20" s="24">
        <v>62012.5</v>
      </c>
    </row>
    <row r="21" spans="1:21" x14ac:dyDescent="0.25">
      <c r="A21" s="177" t="s">
        <v>103</v>
      </c>
      <c r="B21" s="23" t="s">
        <v>104</v>
      </c>
      <c r="C21" s="23">
        <v>9</v>
      </c>
      <c r="D21" s="23">
        <v>2</v>
      </c>
      <c r="E21" s="23">
        <v>11</v>
      </c>
      <c r="F21" s="24">
        <v>66720</v>
      </c>
      <c r="I21" s="23" t="s">
        <v>105</v>
      </c>
      <c r="J21" s="23" t="s">
        <v>106</v>
      </c>
      <c r="K21" s="23">
        <v>96</v>
      </c>
      <c r="L21" s="23"/>
      <c r="M21" s="23">
        <v>96</v>
      </c>
      <c r="N21" s="24">
        <v>249702.94</v>
      </c>
      <c r="P21" s="23" t="s">
        <v>105</v>
      </c>
      <c r="Q21" s="23" t="s">
        <v>106</v>
      </c>
      <c r="R21" s="23">
        <v>2</v>
      </c>
      <c r="S21" s="23"/>
      <c r="T21" s="23">
        <v>2</v>
      </c>
      <c r="U21" s="24">
        <v>249702.94</v>
      </c>
    </row>
    <row r="22" spans="1:21" x14ac:dyDescent="0.25">
      <c r="A22" s="175"/>
      <c r="B22" s="23" t="s">
        <v>107</v>
      </c>
      <c r="C22" s="23">
        <v>79</v>
      </c>
      <c r="D22" s="23">
        <v>26</v>
      </c>
      <c r="E22" s="23">
        <v>105</v>
      </c>
      <c r="F22" s="24">
        <v>1738769.5</v>
      </c>
      <c r="I22" s="23" t="s">
        <v>108</v>
      </c>
      <c r="J22" s="23" t="s">
        <v>109</v>
      </c>
      <c r="K22" s="23">
        <v>4</v>
      </c>
      <c r="L22" s="23"/>
      <c r="M22" s="23">
        <v>4</v>
      </c>
      <c r="N22" s="24">
        <v>242000</v>
      </c>
      <c r="P22" s="23" t="s">
        <v>108</v>
      </c>
      <c r="Q22" s="23" t="s">
        <v>109</v>
      </c>
      <c r="R22" s="23">
        <v>1</v>
      </c>
      <c r="S22" s="23"/>
      <c r="T22" s="23">
        <v>1</v>
      </c>
      <c r="U22" s="24">
        <v>242000</v>
      </c>
    </row>
    <row r="23" spans="1:21" x14ac:dyDescent="0.25">
      <c r="A23" s="175"/>
      <c r="B23" s="23" t="s">
        <v>110</v>
      </c>
      <c r="C23" s="23">
        <v>129</v>
      </c>
      <c r="D23" s="23">
        <v>12</v>
      </c>
      <c r="E23" s="23">
        <v>141</v>
      </c>
      <c r="F23" s="24">
        <v>1292705.7</v>
      </c>
      <c r="I23" s="23" t="s">
        <v>111</v>
      </c>
      <c r="J23" s="23" t="s">
        <v>112</v>
      </c>
      <c r="K23" s="23">
        <v>12</v>
      </c>
      <c r="L23" s="23">
        <v>2</v>
      </c>
      <c r="M23" s="23">
        <v>14</v>
      </c>
      <c r="N23" s="24">
        <v>84470</v>
      </c>
      <c r="P23" s="23" t="s">
        <v>111</v>
      </c>
      <c r="Q23" s="23" t="s">
        <v>112</v>
      </c>
      <c r="R23" s="23">
        <v>3</v>
      </c>
      <c r="S23" s="23">
        <v>1</v>
      </c>
      <c r="T23" s="23">
        <v>4</v>
      </c>
      <c r="U23" s="24">
        <v>84470</v>
      </c>
    </row>
    <row r="24" spans="1:21" ht="26.25" x14ac:dyDescent="0.25">
      <c r="A24" s="175"/>
      <c r="B24" s="23" t="s">
        <v>113</v>
      </c>
      <c r="C24" s="23">
        <v>9</v>
      </c>
      <c r="D24" s="23">
        <v>2</v>
      </c>
      <c r="E24" s="23">
        <v>11</v>
      </c>
      <c r="F24" s="24">
        <v>110818.59</v>
      </c>
      <c r="I24" s="79" t="s">
        <v>114</v>
      </c>
      <c r="J24" s="80" t="s">
        <v>115</v>
      </c>
      <c r="K24" s="23"/>
      <c r="L24" s="23">
        <v>1</v>
      </c>
      <c r="M24" s="23">
        <v>1</v>
      </c>
      <c r="N24" s="24">
        <v>172231.4</v>
      </c>
      <c r="P24" s="23" t="s">
        <v>114</v>
      </c>
      <c r="Q24" s="23" t="s">
        <v>115</v>
      </c>
      <c r="R24" s="23"/>
      <c r="S24" s="23">
        <v>1</v>
      </c>
      <c r="T24" s="23">
        <v>1</v>
      </c>
      <c r="U24" s="24">
        <v>172231.4</v>
      </c>
    </row>
    <row r="25" spans="1:21" x14ac:dyDescent="0.25">
      <c r="A25" s="175"/>
      <c r="B25" s="23" t="s">
        <v>116</v>
      </c>
      <c r="C25" s="23">
        <v>17</v>
      </c>
      <c r="D25" s="23">
        <v>2</v>
      </c>
      <c r="E25" s="23">
        <v>19</v>
      </c>
      <c r="F25" s="24">
        <v>317934.56</v>
      </c>
      <c r="I25" s="23" t="s">
        <v>117</v>
      </c>
      <c r="J25" s="23" t="s">
        <v>118</v>
      </c>
      <c r="K25" s="23">
        <v>1</v>
      </c>
      <c r="L25" s="23">
        <v>1</v>
      </c>
      <c r="M25" s="23">
        <v>2</v>
      </c>
      <c r="N25" s="24">
        <v>2625</v>
      </c>
      <c r="P25" s="23" t="s">
        <v>117</v>
      </c>
      <c r="Q25" s="23" t="s">
        <v>118</v>
      </c>
      <c r="R25" s="23">
        <v>1</v>
      </c>
      <c r="S25" s="23">
        <v>1</v>
      </c>
      <c r="T25" s="23">
        <v>2</v>
      </c>
      <c r="U25" s="24">
        <v>2625</v>
      </c>
    </row>
    <row r="26" spans="1:21" x14ac:dyDescent="0.25">
      <c r="A26" s="175"/>
      <c r="B26" s="23" t="s">
        <v>119</v>
      </c>
      <c r="C26" s="23">
        <v>13</v>
      </c>
      <c r="D26" s="23">
        <v>1</v>
      </c>
      <c r="E26" s="23">
        <v>14</v>
      </c>
      <c r="F26" s="24">
        <v>177531.71</v>
      </c>
      <c r="I26" s="23" t="s">
        <v>120</v>
      </c>
      <c r="J26" s="23" t="s">
        <v>121</v>
      </c>
      <c r="K26" s="23">
        <v>3</v>
      </c>
      <c r="L26" s="23"/>
      <c r="M26" s="23">
        <v>3</v>
      </c>
      <c r="N26" s="24">
        <v>12875.25</v>
      </c>
      <c r="P26" s="23" t="s">
        <v>120</v>
      </c>
      <c r="Q26" s="23" t="s">
        <v>121</v>
      </c>
      <c r="R26" s="23">
        <v>2</v>
      </c>
      <c r="S26" s="23"/>
      <c r="T26" s="23">
        <v>2</v>
      </c>
      <c r="U26" s="24">
        <v>12875.25</v>
      </c>
    </row>
    <row r="27" spans="1:21" x14ac:dyDescent="0.25">
      <c r="A27" s="175"/>
      <c r="B27" s="23" t="s">
        <v>122</v>
      </c>
      <c r="C27" s="23">
        <v>11</v>
      </c>
      <c r="D27" s="23">
        <v>3</v>
      </c>
      <c r="E27" s="23">
        <v>14</v>
      </c>
      <c r="F27" s="24">
        <v>101391.46</v>
      </c>
      <c r="I27" s="23" t="s">
        <v>123</v>
      </c>
      <c r="J27" s="23" t="s">
        <v>124</v>
      </c>
      <c r="K27" s="23"/>
      <c r="L27" s="23">
        <v>3</v>
      </c>
      <c r="M27" s="23">
        <v>3</v>
      </c>
      <c r="N27" s="24">
        <v>5000</v>
      </c>
      <c r="P27" s="23" t="s">
        <v>123</v>
      </c>
      <c r="Q27" s="23" t="s">
        <v>124</v>
      </c>
      <c r="R27" s="23"/>
      <c r="S27" s="23">
        <v>1</v>
      </c>
      <c r="T27" s="23">
        <v>1</v>
      </c>
      <c r="U27" s="24">
        <v>5000</v>
      </c>
    </row>
    <row r="28" spans="1:21" x14ac:dyDescent="0.25">
      <c r="A28" s="175"/>
      <c r="B28" s="23" t="s">
        <v>125</v>
      </c>
      <c r="C28" s="23">
        <v>4</v>
      </c>
      <c r="D28" s="23"/>
      <c r="E28" s="23">
        <v>4</v>
      </c>
      <c r="F28" s="24">
        <v>37156.800000000003</v>
      </c>
      <c r="I28" s="23" t="s">
        <v>126</v>
      </c>
      <c r="J28" s="23" t="s">
        <v>127</v>
      </c>
      <c r="K28" s="23">
        <v>9</v>
      </c>
      <c r="L28" s="23">
        <v>2</v>
      </c>
      <c r="M28" s="23">
        <v>11</v>
      </c>
      <c r="N28" s="24">
        <v>84591.46</v>
      </c>
      <c r="P28" s="23" t="s">
        <v>126</v>
      </c>
      <c r="Q28" s="23" t="s">
        <v>127</v>
      </c>
      <c r="R28" s="23">
        <v>2</v>
      </c>
      <c r="S28" s="23">
        <v>1</v>
      </c>
      <c r="T28" s="23">
        <v>3</v>
      </c>
      <c r="U28" s="24">
        <v>84591.46</v>
      </c>
    </row>
    <row r="29" spans="1:21" x14ac:dyDescent="0.25">
      <c r="A29" s="176"/>
      <c r="B29" s="23" t="s">
        <v>128</v>
      </c>
      <c r="C29" s="23">
        <v>2</v>
      </c>
      <c r="D29" s="23">
        <v>3</v>
      </c>
      <c r="E29" s="23">
        <v>5</v>
      </c>
      <c r="F29" s="24">
        <v>232471.07</v>
      </c>
      <c r="I29" s="23" t="s">
        <v>129</v>
      </c>
      <c r="J29" s="23" t="s">
        <v>130</v>
      </c>
      <c r="K29" s="23">
        <v>13</v>
      </c>
      <c r="L29" s="23"/>
      <c r="M29" s="23">
        <v>13</v>
      </c>
      <c r="N29" s="24">
        <v>203252.33</v>
      </c>
      <c r="P29" s="23" t="s">
        <v>129</v>
      </c>
      <c r="Q29" s="23" t="s">
        <v>130</v>
      </c>
      <c r="R29" s="23">
        <v>5</v>
      </c>
      <c r="S29" s="23"/>
      <c r="T29" s="23">
        <v>5</v>
      </c>
      <c r="U29" s="24">
        <v>203252.33</v>
      </c>
    </row>
    <row r="30" spans="1:21" ht="15.75" thickBot="1" x14ac:dyDescent="0.3">
      <c r="A30" s="27" t="s">
        <v>18</v>
      </c>
      <c r="B30" s="27"/>
      <c r="C30" s="27">
        <f>SUM(C11:C29)</f>
        <v>445</v>
      </c>
      <c r="D30" s="27">
        <f t="shared" ref="D30:F30" si="0">SUM(D11:D29)</f>
        <v>104</v>
      </c>
      <c r="E30" s="27">
        <f t="shared" si="0"/>
        <v>549</v>
      </c>
      <c r="F30" s="29">
        <f t="shared" si="0"/>
        <v>5104978.5299999993</v>
      </c>
      <c r="I30" s="23" t="s">
        <v>131</v>
      </c>
      <c r="J30" s="23" t="s">
        <v>132</v>
      </c>
      <c r="K30" s="23">
        <v>2</v>
      </c>
      <c r="L30" s="23"/>
      <c r="M30" s="23">
        <v>2</v>
      </c>
      <c r="N30" s="24">
        <v>7500</v>
      </c>
      <c r="P30" s="23" t="s">
        <v>131</v>
      </c>
      <c r="Q30" s="23" t="s">
        <v>132</v>
      </c>
      <c r="R30" s="23">
        <v>1</v>
      </c>
      <c r="S30" s="23"/>
      <c r="T30" s="23">
        <v>1</v>
      </c>
      <c r="U30" s="24">
        <v>7500</v>
      </c>
    </row>
    <row r="31" spans="1:21" ht="15.75" thickTop="1" x14ac:dyDescent="0.25">
      <c r="B31" s="15"/>
      <c r="C31" s="15"/>
      <c r="D31" s="15"/>
      <c r="E31" s="15"/>
      <c r="F31" s="15"/>
      <c r="I31" s="23" t="s">
        <v>133</v>
      </c>
      <c r="J31" s="23" t="s">
        <v>134</v>
      </c>
      <c r="K31" s="23"/>
      <c r="L31" s="23">
        <v>1</v>
      </c>
      <c r="M31" s="23">
        <v>1</v>
      </c>
      <c r="N31" s="24">
        <v>5000</v>
      </c>
      <c r="P31" s="23" t="s">
        <v>133</v>
      </c>
      <c r="Q31" s="23" t="s">
        <v>134</v>
      </c>
      <c r="R31" s="23"/>
      <c r="S31" s="23">
        <v>1</v>
      </c>
      <c r="T31" s="23">
        <v>1</v>
      </c>
      <c r="U31" s="24">
        <v>5000</v>
      </c>
    </row>
    <row r="32" spans="1:21" x14ac:dyDescent="0.25">
      <c r="A32" s="15"/>
      <c r="B32" s="15"/>
      <c r="C32" s="15"/>
      <c r="D32" s="15"/>
      <c r="E32" s="15"/>
      <c r="F32" s="15"/>
      <c r="I32" s="23" t="s">
        <v>135</v>
      </c>
      <c r="J32" s="23" t="s">
        <v>136</v>
      </c>
      <c r="K32" s="23">
        <v>1</v>
      </c>
      <c r="L32" s="23"/>
      <c r="M32" s="23">
        <v>1</v>
      </c>
      <c r="N32" s="24">
        <v>7438</v>
      </c>
      <c r="P32" s="23" t="s">
        <v>135</v>
      </c>
      <c r="Q32" s="23" t="s">
        <v>136</v>
      </c>
      <c r="R32" s="23">
        <v>1</v>
      </c>
      <c r="S32" s="23"/>
      <c r="T32" s="23">
        <v>1</v>
      </c>
      <c r="U32" s="24">
        <v>7438</v>
      </c>
    </row>
    <row r="33" spans="1:21" x14ac:dyDescent="0.25">
      <c r="A33" s="15"/>
      <c r="B33" s="15"/>
      <c r="F33" s="15"/>
      <c r="I33" s="23" t="s">
        <v>137</v>
      </c>
      <c r="J33" s="23" t="s">
        <v>138</v>
      </c>
      <c r="K33" s="23">
        <v>2</v>
      </c>
      <c r="L33" s="23"/>
      <c r="M33" s="23">
        <v>2</v>
      </c>
      <c r="N33" s="24">
        <v>30000</v>
      </c>
      <c r="P33" s="23" t="s">
        <v>137</v>
      </c>
      <c r="Q33" s="23" t="s">
        <v>138</v>
      </c>
      <c r="R33" s="23">
        <v>1</v>
      </c>
      <c r="S33" s="23"/>
      <c r="T33" s="23">
        <v>1</v>
      </c>
      <c r="U33" s="24">
        <v>30000</v>
      </c>
    </row>
    <row r="34" spans="1:21" x14ac:dyDescent="0.25">
      <c r="A34" s="81" t="s">
        <v>139</v>
      </c>
      <c r="B34" s="81"/>
      <c r="C34" s="75"/>
      <c r="F34" s="15"/>
      <c r="I34" s="23" t="s">
        <v>140</v>
      </c>
      <c r="J34" s="23" t="s">
        <v>141</v>
      </c>
      <c r="K34" s="23">
        <v>13</v>
      </c>
      <c r="L34" s="23"/>
      <c r="M34" s="23">
        <v>13</v>
      </c>
      <c r="N34" s="24">
        <v>44370</v>
      </c>
      <c r="P34" s="23" t="s">
        <v>140</v>
      </c>
      <c r="Q34" s="23" t="s">
        <v>141</v>
      </c>
      <c r="R34" s="23">
        <v>2</v>
      </c>
      <c r="S34" s="23"/>
      <c r="T34" s="23">
        <v>2</v>
      </c>
      <c r="U34" s="24">
        <v>44370</v>
      </c>
    </row>
    <row r="35" spans="1:21" ht="15.75" thickBot="1" x14ac:dyDescent="0.3">
      <c r="A35" s="33" t="s">
        <v>66</v>
      </c>
      <c r="B35" s="33" t="s">
        <v>67</v>
      </c>
      <c r="C35" s="17" t="s">
        <v>142</v>
      </c>
      <c r="D35" s="17" t="s">
        <v>35</v>
      </c>
      <c r="E35" s="17" t="s">
        <v>13</v>
      </c>
      <c r="I35" s="23" t="s">
        <v>143</v>
      </c>
      <c r="J35" s="23" t="s">
        <v>144</v>
      </c>
      <c r="K35" s="23">
        <v>7</v>
      </c>
      <c r="L35" s="23"/>
      <c r="M35" s="23">
        <v>7</v>
      </c>
      <c r="N35" s="24">
        <v>84356</v>
      </c>
      <c r="P35" s="23" t="s">
        <v>143</v>
      </c>
      <c r="Q35" s="23" t="s">
        <v>144</v>
      </c>
      <c r="R35" s="23">
        <v>2</v>
      </c>
      <c r="S35" s="23"/>
      <c r="T35" s="23">
        <v>2</v>
      </c>
      <c r="U35" s="24">
        <v>84356</v>
      </c>
    </row>
    <row r="36" spans="1:21" ht="15.75" thickTop="1" x14ac:dyDescent="0.25">
      <c r="A36" s="174" t="s">
        <v>71</v>
      </c>
      <c r="B36" s="194" t="s">
        <v>72</v>
      </c>
      <c r="C36" s="23" t="s">
        <v>15</v>
      </c>
      <c r="D36" s="23">
        <v>1</v>
      </c>
      <c r="E36" s="24">
        <v>11500</v>
      </c>
      <c r="I36" s="23" t="s">
        <v>145</v>
      </c>
      <c r="J36" s="23" t="s">
        <v>146</v>
      </c>
      <c r="K36" s="23">
        <v>1</v>
      </c>
      <c r="L36" s="23"/>
      <c r="M36" s="23">
        <v>1</v>
      </c>
      <c r="N36" s="24">
        <v>15500</v>
      </c>
      <c r="P36" s="23" t="s">
        <v>145</v>
      </c>
      <c r="Q36" s="23" t="s">
        <v>146</v>
      </c>
      <c r="R36" s="23">
        <v>1</v>
      </c>
      <c r="S36" s="23"/>
      <c r="T36" s="23">
        <v>1</v>
      </c>
      <c r="U36" s="24">
        <v>15500</v>
      </c>
    </row>
    <row r="37" spans="1:21" x14ac:dyDescent="0.25">
      <c r="A37" s="175"/>
      <c r="B37" s="195"/>
      <c r="C37" s="23" t="s">
        <v>17</v>
      </c>
      <c r="D37" s="23">
        <v>1</v>
      </c>
      <c r="E37" s="24">
        <v>4958.68</v>
      </c>
      <c r="I37" s="23" t="s">
        <v>147</v>
      </c>
      <c r="J37" s="23" t="s">
        <v>148</v>
      </c>
      <c r="K37" s="23">
        <v>2</v>
      </c>
      <c r="L37" s="23"/>
      <c r="M37" s="23">
        <v>2</v>
      </c>
      <c r="N37" s="24">
        <v>25900</v>
      </c>
      <c r="P37" s="23" t="s">
        <v>147</v>
      </c>
      <c r="Q37" s="23" t="s">
        <v>148</v>
      </c>
      <c r="R37" s="23">
        <v>1</v>
      </c>
      <c r="S37" s="23"/>
      <c r="T37" s="23">
        <v>1</v>
      </c>
      <c r="U37" s="24">
        <v>25900</v>
      </c>
    </row>
    <row r="38" spans="1:21" x14ac:dyDescent="0.25">
      <c r="A38" s="175"/>
      <c r="B38" s="177" t="s">
        <v>75</v>
      </c>
      <c r="C38" s="23" t="s">
        <v>15</v>
      </c>
      <c r="D38" s="23">
        <v>3</v>
      </c>
      <c r="E38" s="24">
        <v>63300</v>
      </c>
      <c r="I38" s="23" t="s">
        <v>149</v>
      </c>
      <c r="J38" s="23" t="s">
        <v>150</v>
      </c>
      <c r="K38" s="23">
        <v>10</v>
      </c>
      <c r="L38" s="23">
        <v>4</v>
      </c>
      <c r="M38" s="23">
        <v>14</v>
      </c>
      <c r="N38" s="24">
        <v>176825</v>
      </c>
      <c r="P38" s="23" t="s">
        <v>149</v>
      </c>
      <c r="Q38" s="23" t="s">
        <v>150</v>
      </c>
      <c r="R38" s="23">
        <v>2</v>
      </c>
      <c r="S38" s="23">
        <v>1</v>
      </c>
      <c r="T38" s="23">
        <v>3</v>
      </c>
      <c r="U38" s="24">
        <v>176825</v>
      </c>
    </row>
    <row r="39" spans="1:21" x14ac:dyDescent="0.25">
      <c r="A39" s="175"/>
      <c r="B39" s="176"/>
      <c r="C39" s="23" t="s">
        <v>17</v>
      </c>
      <c r="D39" s="23">
        <v>45</v>
      </c>
      <c r="E39" s="24">
        <v>88162</v>
      </c>
      <c r="I39" s="23" t="s">
        <v>151</v>
      </c>
      <c r="J39" s="23" t="s">
        <v>152</v>
      </c>
      <c r="K39" s="23">
        <v>3</v>
      </c>
      <c r="L39" s="23"/>
      <c r="M39" s="23">
        <v>3</v>
      </c>
      <c r="N39" s="24">
        <v>31500</v>
      </c>
      <c r="P39" s="23" t="s">
        <v>151</v>
      </c>
      <c r="Q39" s="23" t="s">
        <v>152</v>
      </c>
      <c r="R39" s="23">
        <v>1</v>
      </c>
      <c r="S39" s="23"/>
      <c r="T39" s="23">
        <v>1</v>
      </c>
      <c r="U39" s="24">
        <v>31500</v>
      </c>
    </row>
    <row r="40" spans="1:21" x14ac:dyDescent="0.25">
      <c r="A40" s="175"/>
      <c r="B40" s="177" t="s">
        <v>153</v>
      </c>
      <c r="C40" s="23" t="s">
        <v>15</v>
      </c>
      <c r="D40" s="23">
        <v>7</v>
      </c>
      <c r="E40" s="24">
        <v>147383</v>
      </c>
      <c r="I40" s="23" t="s">
        <v>154</v>
      </c>
      <c r="J40" s="23" t="s">
        <v>155</v>
      </c>
      <c r="K40" s="23">
        <v>43</v>
      </c>
      <c r="L40" s="23"/>
      <c r="M40" s="23">
        <v>43</v>
      </c>
      <c r="N40" s="24">
        <v>53165</v>
      </c>
      <c r="P40" s="23" t="s">
        <v>154</v>
      </c>
      <c r="Q40" s="23" t="s">
        <v>155</v>
      </c>
      <c r="R40" s="23">
        <v>2</v>
      </c>
      <c r="S40" s="23"/>
      <c r="T40" s="23">
        <v>2</v>
      </c>
      <c r="U40" s="24">
        <v>53165</v>
      </c>
    </row>
    <row r="41" spans="1:21" x14ac:dyDescent="0.25">
      <c r="A41" s="175"/>
      <c r="B41" s="176"/>
      <c r="C41" s="23" t="s">
        <v>17</v>
      </c>
      <c r="D41" s="23">
        <v>114</v>
      </c>
      <c r="E41" s="24">
        <v>223061.94</v>
      </c>
      <c r="I41" s="23" t="s">
        <v>156</v>
      </c>
      <c r="J41" s="23" t="s">
        <v>157</v>
      </c>
      <c r="K41" s="23">
        <v>1</v>
      </c>
      <c r="L41" s="23">
        <v>4</v>
      </c>
      <c r="M41" s="23">
        <v>5</v>
      </c>
      <c r="N41" s="24">
        <v>3010</v>
      </c>
      <c r="P41" s="23" t="s">
        <v>156</v>
      </c>
      <c r="Q41" s="23" t="s">
        <v>157</v>
      </c>
      <c r="R41" s="23">
        <v>1</v>
      </c>
      <c r="S41" s="23">
        <v>2</v>
      </c>
      <c r="T41" s="23">
        <v>3</v>
      </c>
      <c r="U41" s="24">
        <v>3010</v>
      </c>
    </row>
    <row r="42" spans="1:21" x14ac:dyDescent="0.25">
      <c r="A42" s="175"/>
      <c r="B42" s="78" t="s">
        <v>81</v>
      </c>
      <c r="C42" s="23" t="s">
        <v>17</v>
      </c>
      <c r="D42" s="23">
        <v>3</v>
      </c>
      <c r="E42" s="24">
        <v>14074.42</v>
      </c>
      <c r="I42" s="23" t="s">
        <v>158</v>
      </c>
      <c r="J42" s="23" t="s">
        <v>159</v>
      </c>
      <c r="K42" s="23">
        <v>1</v>
      </c>
      <c r="L42" s="23">
        <v>3</v>
      </c>
      <c r="M42" s="23">
        <v>4</v>
      </c>
      <c r="N42" s="24">
        <v>4913</v>
      </c>
      <c r="P42" s="23" t="s">
        <v>158</v>
      </c>
      <c r="Q42" s="23" t="s">
        <v>159</v>
      </c>
      <c r="R42" s="23">
        <v>1</v>
      </c>
      <c r="S42" s="23">
        <v>1</v>
      </c>
      <c r="T42" s="23">
        <v>2</v>
      </c>
      <c r="U42" s="24">
        <v>4913</v>
      </c>
    </row>
    <row r="43" spans="1:21" x14ac:dyDescent="0.25">
      <c r="A43" s="175"/>
      <c r="B43" s="177" t="s">
        <v>84</v>
      </c>
      <c r="C43" s="23" t="s">
        <v>15</v>
      </c>
      <c r="D43" s="23">
        <v>1</v>
      </c>
      <c r="E43" s="24">
        <v>9917.36</v>
      </c>
      <c r="I43" s="23" t="s">
        <v>160</v>
      </c>
      <c r="J43" s="23" t="s">
        <v>161</v>
      </c>
      <c r="K43" s="23"/>
      <c r="L43" s="23">
        <v>1</v>
      </c>
      <c r="M43" s="23">
        <v>1</v>
      </c>
      <c r="N43" s="24">
        <v>5000</v>
      </c>
      <c r="P43" s="23" t="s">
        <v>160</v>
      </c>
      <c r="Q43" s="23" t="s">
        <v>161</v>
      </c>
      <c r="R43" s="23"/>
      <c r="S43" s="23">
        <v>1</v>
      </c>
      <c r="T43" s="23">
        <v>1</v>
      </c>
      <c r="U43" s="24">
        <v>5000</v>
      </c>
    </row>
    <row r="44" spans="1:21" x14ac:dyDescent="0.25">
      <c r="A44" s="175"/>
      <c r="B44" s="176"/>
      <c r="C44" s="23" t="s">
        <v>17</v>
      </c>
      <c r="D44" s="23">
        <v>9</v>
      </c>
      <c r="E44" s="24">
        <v>36646.28</v>
      </c>
      <c r="I44" s="23" t="s">
        <v>162</v>
      </c>
      <c r="J44" s="23" t="s">
        <v>163</v>
      </c>
      <c r="K44" s="23">
        <v>12</v>
      </c>
      <c r="L44" s="23"/>
      <c r="M44" s="23">
        <v>12</v>
      </c>
      <c r="N44" s="24">
        <v>2550</v>
      </c>
      <c r="P44" s="23" t="s">
        <v>162</v>
      </c>
      <c r="Q44" s="23" t="s">
        <v>163</v>
      </c>
      <c r="R44" s="23">
        <v>1</v>
      </c>
      <c r="S44" s="23"/>
      <c r="T44" s="23">
        <v>1</v>
      </c>
      <c r="U44" s="24">
        <v>2550</v>
      </c>
    </row>
    <row r="45" spans="1:21" x14ac:dyDescent="0.25">
      <c r="A45" s="175"/>
      <c r="B45" s="24" t="s">
        <v>87</v>
      </c>
      <c r="C45" s="24" t="s">
        <v>17</v>
      </c>
      <c r="D45" s="23">
        <v>2</v>
      </c>
      <c r="E45" s="24">
        <v>3575</v>
      </c>
      <c r="I45" s="23" t="s">
        <v>164</v>
      </c>
      <c r="J45" s="23" t="s">
        <v>165</v>
      </c>
      <c r="K45" s="23">
        <v>14</v>
      </c>
      <c r="L45" s="23"/>
      <c r="M45" s="23">
        <v>14</v>
      </c>
      <c r="N45" s="24">
        <v>67044.800000000003</v>
      </c>
      <c r="P45" s="23" t="s">
        <v>164</v>
      </c>
      <c r="Q45" s="23" t="s">
        <v>165</v>
      </c>
      <c r="R45" s="23">
        <v>4</v>
      </c>
      <c r="S45" s="23"/>
      <c r="T45" s="23">
        <v>4</v>
      </c>
      <c r="U45" s="24">
        <v>67044.800000000003</v>
      </c>
    </row>
    <row r="46" spans="1:21" x14ac:dyDescent="0.25">
      <c r="A46" s="175"/>
      <c r="B46" s="196" t="s">
        <v>90</v>
      </c>
      <c r="C46" s="24" t="s">
        <v>15</v>
      </c>
      <c r="D46" s="23">
        <v>2</v>
      </c>
      <c r="E46" s="24">
        <v>221953.64</v>
      </c>
      <c r="I46" s="23" t="s">
        <v>166</v>
      </c>
      <c r="J46" s="23" t="s">
        <v>167</v>
      </c>
      <c r="K46" s="23">
        <v>1</v>
      </c>
      <c r="L46" s="23"/>
      <c r="M46" s="23">
        <v>1</v>
      </c>
      <c r="N46" s="24">
        <v>5000</v>
      </c>
      <c r="P46" s="23" t="s">
        <v>166</v>
      </c>
      <c r="Q46" s="23" t="s">
        <v>167</v>
      </c>
      <c r="R46" s="23">
        <v>1</v>
      </c>
      <c r="S46" s="23"/>
      <c r="T46" s="23">
        <v>1</v>
      </c>
      <c r="U46" s="24">
        <v>5000</v>
      </c>
    </row>
    <row r="47" spans="1:21" x14ac:dyDescent="0.25">
      <c r="A47" s="176"/>
      <c r="B47" s="197"/>
      <c r="C47" s="24" t="s">
        <v>17</v>
      </c>
      <c r="D47" s="23">
        <v>4</v>
      </c>
      <c r="E47" s="24">
        <v>32231.81</v>
      </c>
      <c r="I47" s="23" t="s">
        <v>168</v>
      </c>
      <c r="J47" s="23" t="s">
        <v>169</v>
      </c>
      <c r="K47" s="23">
        <v>2</v>
      </c>
      <c r="L47" s="23"/>
      <c r="M47" s="23">
        <v>2</v>
      </c>
      <c r="N47" s="24">
        <v>1200</v>
      </c>
      <c r="P47" s="23" t="s">
        <v>168</v>
      </c>
      <c r="Q47" s="23" t="s">
        <v>169</v>
      </c>
      <c r="R47" s="23">
        <v>1</v>
      </c>
      <c r="S47" s="23"/>
      <c r="T47" s="23">
        <v>1</v>
      </c>
      <c r="U47" s="24">
        <v>1200</v>
      </c>
    </row>
    <row r="48" spans="1:21" x14ac:dyDescent="0.25">
      <c r="A48" s="177" t="s">
        <v>93</v>
      </c>
      <c r="B48" s="177" t="s">
        <v>94</v>
      </c>
      <c r="C48" s="23" t="s">
        <v>15</v>
      </c>
      <c r="D48" s="23">
        <v>1</v>
      </c>
      <c r="E48" s="24">
        <v>28186.5</v>
      </c>
      <c r="I48" s="23" t="s">
        <v>170</v>
      </c>
      <c r="J48" s="23" t="s">
        <v>171</v>
      </c>
      <c r="K48" s="23">
        <v>4</v>
      </c>
      <c r="L48" s="23"/>
      <c r="M48" s="23">
        <v>4</v>
      </c>
      <c r="N48" s="24">
        <v>26939.67</v>
      </c>
      <c r="P48" s="23" t="s">
        <v>170</v>
      </c>
      <c r="Q48" s="23" t="s">
        <v>171</v>
      </c>
      <c r="R48" s="23">
        <v>3</v>
      </c>
      <c r="S48" s="23"/>
      <c r="T48" s="23">
        <v>3</v>
      </c>
      <c r="U48" s="24">
        <v>26939.67</v>
      </c>
    </row>
    <row r="49" spans="1:21" x14ac:dyDescent="0.25">
      <c r="A49" s="175"/>
      <c r="B49" s="176"/>
      <c r="C49" s="23" t="s">
        <v>17</v>
      </c>
      <c r="D49" s="23">
        <v>12</v>
      </c>
      <c r="E49" s="24">
        <v>70467.23</v>
      </c>
      <c r="I49" s="23" t="s">
        <v>172</v>
      </c>
      <c r="J49" s="23" t="s">
        <v>173</v>
      </c>
      <c r="K49" s="23">
        <v>2</v>
      </c>
      <c r="L49" s="23"/>
      <c r="M49" s="23">
        <v>2</v>
      </c>
      <c r="N49" s="24">
        <v>95000</v>
      </c>
      <c r="P49" s="23" t="s">
        <v>172</v>
      </c>
      <c r="Q49" s="23" t="s">
        <v>173</v>
      </c>
      <c r="R49" s="23">
        <v>1</v>
      </c>
      <c r="S49" s="23"/>
      <c r="T49" s="23">
        <v>1</v>
      </c>
      <c r="U49" s="24">
        <v>95000</v>
      </c>
    </row>
    <row r="50" spans="1:21" x14ac:dyDescent="0.25">
      <c r="A50" s="175"/>
      <c r="B50" s="177" t="s">
        <v>97</v>
      </c>
      <c r="C50" s="23" t="s">
        <v>16</v>
      </c>
      <c r="D50" s="23">
        <v>1</v>
      </c>
      <c r="E50" s="24">
        <v>2424.6799999999998</v>
      </c>
      <c r="I50" s="23" t="s">
        <v>174</v>
      </c>
      <c r="J50" s="23" t="s">
        <v>175</v>
      </c>
      <c r="K50" s="23"/>
      <c r="L50" s="23">
        <v>1</v>
      </c>
      <c r="M50" s="23">
        <v>1</v>
      </c>
      <c r="N50" s="24">
        <v>500</v>
      </c>
      <c r="P50" s="23" t="s">
        <v>174</v>
      </c>
      <c r="Q50" s="23" t="s">
        <v>175</v>
      </c>
      <c r="R50" s="23"/>
      <c r="S50" s="23">
        <v>1</v>
      </c>
      <c r="T50" s="23">
        <v>1</v>
      </c>
      <c r="U50" s="24">
        <v>500</v>
      </c>
    </row>
    <row r="51" spans="1:21" x14ac:dyDescent="0.25">
      <c r="A51" s="175"/>
      <c r="B51" s="175"/>
      <c r="C51" s="23" t="s">
        <v>17</v>
      </c>
      <c r="D51" s="23">
        <v>7</v>
      </c>
      <c r="E51" s="24">
        <v>14500</v>
      </c>
      <c r="I51" s="23" t="s">
        <v>176</v>
      </c>
      <c r="J51" s="23" t="s">
        <v>177</v>
      </c>
      <c r="K51" s="23">
        <v>2</v>
      </c>
      <c r="L51" s="23"/>
      <c r="M51" s="23">
        <v>2</v>
      </c>
      <c r="N51" s="24">
        <v>65000</v>
      </c>
      <c r="P51" s="23" t="s">
        <v>176</v>
      </c>
      <c r="Q51" s="23" t="s">
        <v>177</v>
      </c>
      <c r="R51" s="23">
        <v>2</v>
      </c>
      <c r="S51" s="23"/>
      <c r="T51" s="23">
        <v>2</v>
      </c>
      <c r="U51" s="24">
        <v>65000</v>
      </c>
    </row>
    <row r="52" spans="1:21" x14ac:dyDescent="0.25">
      <c r="A52" s="175"/>
      <c r="B52" s="175" t="s">
        <v>100</v>
      </c>
      <c r="C52" s="23" t="s">
        <v>16</v>
      </c>
      <c r="D52" s="23">
        <v>1</v>
      </c>
      <c r="E52" s="24">
        <v>1100</v>
      </c>
      <c r="I52" s="23" t="s">
        <v>178</v>
      </c>
      <c r="J52" s="23" t="s">
        <v>179</v>
      </c>
      <c r="K52" s="23">
        <v>2</v>
      </c>
      <c r="L52" s="23"/>
      <c r="M52" s="23">
        <v>2</v>
      </c>
      <c r="N52" s="24">
        <v>56237</v>
      </c>
      <c r="P52" s="23" t="s">
        <v>178</v>
      </c>
      <c r="Q52" s="23" t="s">
        <v>179</v>
      </c>
      <c r="R52" s="23">
        <v>2</v>
      </c>
      <c r="S52" s="23"/>
      <c r="T52" s="23">
        <v>2</v>
      </c>
      <c r="U52" s="24">
        <v>56237</v>
      </c>
    </row>
    <row r="53" spans="1:21" x14ac:dyDescent="0.25">
      <c r="A53" s="176"/>
      <c r="B53" s="176"/>
      <c r="C53" s="23" t="s">
        <v>17</v>
      </c>
      <c r="D53" s="23">
        <v>11</v>
      </c>
      <c r="E53" s="24">
        <v>56036.6</v>
      </c>
      <c r="I53" s="23" t="s">
        <v>180</v>
      </c>
      <c r="J53" s="23" t="s">
        <v>181</v>
      </c>
      <c r="K53" s="23">
        <v>1</v>
      </c>
      <c r="L53" s="23"/>
      <c r="M53" s="23">
        <v>1</v>
      </c>
      <c r="N53" s="24">
        <v>15100</v>
      </c>
      <c r="P53" s="23" t="s">
        <v>180</v>
      </c>
      <c r="Q53" s="23" t="s">
        <v>181</v>
      </c>
      <c r="R53" s="23">
        <v>1</v>
      </c>
      <c r="S53" s="23"/>
      <c r="T53" s="23">
        <v>1</v>
      </c>
      <c r="U53" s="24">
        <v>15100</v>
      </c>
    </row>
    <row r="54" spans="1:21" x14ac:dyDescent="0.25">
      <c r="A54" s="177" t="s">
        <v>103</v>
      </c>
      <c r="B54" s="23" t="s">
        <v>104</v>
      </c>
      <c r="C54" s="23" t="s">
        <v>17</v>
      </c>
      <c r="D54" s="23">
        <v>11</v>
      </c>
      <c r="E54" s="24">
        <v>66720</v>
      </c>
      <c r="I54" s="23" t="s">
        <v>182</v>
      </c>
      <c r="J54" s="23" t="s">
        <v>183</v>
      </c>
      <c r="K54" s="23">
        <v>1</v>
      </c>
      <c r="L54" s="23"/>
      <c r="M54" s="23">
        <v>1</v>
      </c>
      <c r="N54" s="24">
        <v>12000</v>
      </c>
      <c r="P54" s="23" t="s">
        <v>182</v>
      </c>
      <c r="Q54" s="23" t="s">
        <v>183</v>
      </c>
      <c r="R54" s="23">
        <v>1</v>
      </c>
      <c r="S54" s="23"/>
      <c r="T54" s="23">
        <v>1</v>
      </c>
      <c r="U54" s="24">
        <v>12000</v>
      </c>
    </row>
    <row r="55" spans="1:21" x14ac:dyDescent="0.25">
      <c r="A55" s="175"/>
      <c r="B55" s="177" t="s">
        <v>107</v>
      </c>
      <c r="C55" s="23" t="s">
        <v>15</v>
      </c>
      <c r="D55" s="23">
        <v>20</v>
      </c>
      <c r="E55" s="24">
        <v>1492544.79</v>
      </c>
      <c r="I55" s="23" t="s">
        <v>184</v>
      </c>
      <c r="J55" s="23" t="s">
        <v>185</v>
      </c>
      <c r="K55" s="23">
        <v>3</v>
      </c>
      <c r="L55" s="23"/>
      <c r="M55" s="23">
        <v>3</v>
      </c>
      <c r="N55" s="24">
        <v>24156.799999999999</v>
      </c>
      <c r="P55" s="23" t="s">
        <v>184</v>
      </c>
      <c r="Q55" s="23" t="s">
        <v>185</v>
      </c>
      <c r="R55" s="23">
        <v>1</v>
      </c>
      <c r="S55" s="23"/>
      <c r="T55" s="23">
        <v>1</v>
      </c>
      <c r="U55" s="24">
        <v>24156.799999999999</v>
      </c>
    </row>
    <row r="56" spans="1:21" x14ac:dyDescent="0.25">
      <c r="A56" s="175"/>
      <c r="B56" s="175"/>
      <c r="C56" s="23" t="s">
        <v>16</v>
      </c>
      <c r="D56" s="23">
        <v>4</v>
      </c>
      <c r="E56" s="24">
        <v>1134</v>
      </c>
      <c r="I56" s="23" t="s">
        <v>186</v>
      </c>
      <c r="J56" s="23" t="s">
        <v>187</v>
      </c>
      <c r="K56" s="23">
        <v>8</v>
      </c>
      <c r="L56" s="23"/>
      <c r="M56" s="23">
        <v>8</v>
      </c>
      <c r="N56" s="24">
        <v>104072</v>
      </c>
      <c r="P56" s="23" t="s">
        <v>186</v>
      </c>
      <c r="Q56" s="23" t="s">
        <v>187</v>
      </c>
      <c r="R56" s="23">
        <v>1</v>
      </c>
      <c r="S56" s="23"/>
      <c r="T56" s="23">
        <v>1</v>
      </c>
      <c r="U56" s="24">
        <v>104072</v>
      </c>
    </row>
    <row r="57" spans="1:21" x14ac:dyDescent="0.25">
      <c r="A57" s="175"/>
      <c r="B57" s="175"/>
      <c r="C57" s="23" t="s">
        <v>17</v>
      </c>
      <c r="D57" s="23">
        <v>81</v>
      </c>
      <c r="E57" s="24">
        <v>245090.71</v>
      </c>
      <c r="I57" s="23" t="s">
        <v>188</v>
      </c>
      <c r="J57" s="23" t="s">
        <v>189</v>
      </c>
      <c r="K57" s="23">
        <v>1</v>
      </c>
      <c r="L57" s="23"/>
      <c r="M57" s="23">
        <v>1</v>
      </c>
      <c r="N57" s="24">
        <v>10300</v>
      </c>
      <c r="P57" s="23" t="s">
        <v>188</v>
      </c>
      <c r="Q57" s="23" t="s">
        <v>189</v>
      </c>
      <c r="R57" s="23">
        <v>1</v>
      </c>
      <c r="S57" s="23"/>
      <c r="T57" s="23">
        <v>1</v>
      </c>
      <c r="U57" s="24">
        <v>10300</v>
      </c>
    </row>
    <row r="58" spans="1:21" x14ac:dyDescent="0.25">
      <c r="A58" s="175"/>
      <c r="B58" s="177" t="s">
        <v>110</v>
      </c>
      <c r="C58" s="23" t="s">
        <v>15</v>
      </c>
      <c r="D58" s="23">
        <v>32</v>
      </c>
      <c r="E58" s="24">
        <v>928275</v>
      </c>
      <c r="I58" s="23" t="s">
        <v>190</v>
      </c>
      <c r="J58" s="23" t="s">
        <v>191</v>
      </c>
      <c r="K58" s="23">
        <v>4</v>
      </c>
      <c r="L58" s="23"/>
      <c r="M58" s="23">
        <v>4</v>
      </c>
      <c r="N58" s="24">
        <v>18193.39</v>
      </c>
      <c r="P58" s="23" t="s">
        <v>190</v>
      </c>
      <c r="Q58" s="23" t="s">
        <v>191</v>
      </c>
      <c r="R58" s="23">
        <v>3</v>
      </c>
      <c r="S58" s="23"/>
      <c r="T58" s="23">
        <v>3</v>
      </c>
      <c r="U58" s="24">
        <v>18193.39</v>
      </c>
    </row>
    <row r="59" spans="1:21" x14ac:dyDescent="0.25">
      <c r="A59" s="175"/>
      <c r="B59" s="175"/>
      <c r="C59" s="23" t="s">
        <v>16</v>
      </c>
      <c r="D59" s="23">
        <v>7</v>
      </c>
      <c r="E59" s="24">
        <v>49721.62</v>
      </c>
      <c r="I59" s="23" t="s">
        <v>192</v>
      </c>
      <c r="J59" s="23" t="s">
        <v>193</v>
      </c>
      <c r="K59" s="23">
        <v>4</v>
      </c>
      <c r="L59" s="23"/>
      <c r="M59" s="23">
        <v>4</v>
      </c>
      <c r="N59" s="24">
        <v>225435.45</v>
      </c>
      <c r="P59" s="23" t="s">
        <v>192</v>
      </c>
      <c r="Q59" s="23" t="s">
        <v>193</v>
      </c>
      <c r="R59" s="23">
        <v>2</v>
      </c>
      <c r="S59" s="23"/>
      <c r="T59" s="23">
        <v>2</v>
      </c>
      <c r="U59" s="24">
        <v>225435.45</v>
      </c>
    </row>
    <row r="60" spans="1:21" x14ac:dyDescent="0.25">
      <c r="A60" s="175"/>
      <c r="B60" s="175"/>
      <c r="C60" s="23" t="s">
        <v>17</v>
      </c>
      <c r="D60" s="23">
        <v>102</v>
      </c>
      <c r="E60" s="24">
        <v>314709.08</v>
      </c>
      <c r="I60" s="23" t="s">
        <v>194</v>
      </c>
      <c r="J60" s="23" t="s">
        <v>195</v>
      </c>
      <c r="K60" s="23">
        <v>4</v>
      </c>
      <c r="L60" s="23"/>
      <c r="M60" s="23">
        <v>4</v>
      </c>
      <c r="N60" s="24">
        <v>45716.94</v>
      </c>
      <c r="P60" s="23" t="s">
        <v>194</v>
      </c>
      <c r="Q60" s="23" t="s">
        <v>195</v>
      </c>
      <c r="R60" s="23">
        <v>3</v>
      </c>
      <c r="S60" s="23"/>
      <c r="T60" s="23">
        <v>3</v>
      </c>
      <c r="U60" s="24">
        <v>45716.94</v>
      </c>
    </row>
    <row r="61" spans="1:21" x14ac:dyDescent="0.25">
      <c r="A61" s="175"/>
      <c r="B61" s="177" t="s">
        <v>113</v>
      </c>
      <c r="C61" s="23" t="s">
        <v>15</v>
      </c>
      <c r="D61" s="23">
        <v>4</v>
      </c>
      <c r="E61" s="24">
        <v>58280.42</v>
      </c>
      <c r="I61" s="23" t="s">
        <v>196</v>
      </c>
      <c r="J61" s="23" t="s">
        <v>197</v>
      </c>
      <c r="K61" s="23">
        <v>3</v>
      </c>
      <c r="L61" s="23"/>
      <c r="M61" s="23">
        <v>3</v>
      </c>
      <c r="N61" s="24">
        <v>1500</v>
      </c>
      <c r="P61" s="23" t="s">
        <v>196</v>
      </c>
      <c r="Q61" s="23" t="s">
        <v>197</v>
      </c>
      <c r="R61" s="23">
        <v>1</v>
      </c>
      <c r="S61" s="23"/>
      <c r="T61" s="23">
        <v>1</v>
      </c>
      <c r="U61" s="24">
        <v>1500</v>
      </c>
    </row>
    <row r="62" spans="1:21" x14ac:dyDescent="0.25">
      <c r="A62" s="175"/>
      <c r="B62" s="176"/>
      <c r="C62" s="23" t="s">
        <v>17</v>
      </c>
      <c r="D62" s="23">
        <v>7</v>
      </c>
      <c r="E62" s="24">
        <v>52538.17</v>
      </c>
      <c r="I62" s="23" t="s">
        <v>198</v>
      </c>
      <c r="J62" s="23" t="s">
        <v>199</v>
      </c>
      <c r="K62" s="23">
        <v>3</v>
      </c>
      <c r="L62" s="23"/>
      <c r="M62" s="23">
        <v>3</v>
      </c>
      <c r="N62" s="24">
        <v>7358.13</v>
      </c>
      <c r="P62" s="23" t="s">
        <v>198</v>
      </c>
      <c r="Q62" s="23" t="s">
        <v>199</v>
      </c>
      <c r="R62" s="23">
        <v>3</v>
      </c>
      <c r="S62" s="23"/>
      <c r="T62" s="23">
        <v>3</v>
      </c>
      <c r="U62" s="24">
        <v>7358.13</v>
      </c>
    </row>
    <row r="63" spans="1:21" x14ac:dyDescent="0.25">
      <c r="A63" s="175"/>
      <c r="B63" s="177" t="s">
        <v>116</v>
      </c>
      <c r="C63" s="23" t="s">
        <v>15</v>
      </c>
      <c r="D63" s="23">
        <v>6</v>
      </c>
      <c r="E63" s="24">
        <v>263800</v>
      </c>
      <c r="I63" s="23" t="s">
        <v>200</v>
      </c>
      <c r="J63" s="23" t="s">
        <v>201</v>
      </c>
      <c r="K63" s="23">
        <v>2</v>
      </c>
      <c r="L63" s="23">
        <v>5</v>
      </c>
      <c r="M63" s="23">
        <v>7</v>
      </c>
      <c r="N63" s="24">
        <v>54350</v>
      </c>
      <c r="P63" s="23" t="s">
        <v>200</v>
      </c>
      <c r="Q63" s="23" t="s">
        <v>201</v>
      </c>
      <c r="R63" s="23">
        <v>2</v>
      </c>
      <c r="S63" s="23">
        <v>1</v>
      </c>
      <c r="T63" s="23">
        <v>3</v>
      </c>
      <c r="U63" s="24">
        <v>54350</v>
      </c>
    </row>
    <row r="64" spans="1:21" x14ac:dyDescent="0.25">
      <c r="A64" s="175"/>
      <c r="B64" s="176"/>
      <c r="C64" s="23" t="s">
        <v>17</v>
      </c>
      <c r="D64" s="23">
        <v>13</v>
      </c>
      <c r="E64" s="24">
        <v>54134.559999999998</v>
      </c>
      <c r="I64" s="23" t="s">
        <v>202</v>
      </c>
      <c r="J64" s="23" t="s">
        <v>203</v>
      </c>
      <c r="K64" s="23">
        <v>1</v>
      </c>
      <c r="L64" s="23"/>
      <c r="M64" s="23">
        <v>1</v>
      </c>
      <c r="N64" s="24">
        <v>2750</v>
      </c>
      <c r="P64" s="23" t="s">
        <v>202</v>
      </c>
      <c r="Q64" s="23" t="s">
        <v>203</v>
      </c>
      <c r="R64" s="23">
        <v>1</v>
      </c>
      <c r="S64" s="23"/>
      <c r="T64" s="23">
        <v>1</v>
      </c>
      <c r="U64" s="24">
        <v>2750</v>
      </c>
    </row>
    <row r="65" spans="1:21" x14ac:dyDescent="0.25">
      <c r="A65" s="175"/>
      <c r="B65" s="177" t="s">
        <v>119</v>
      </c>
      <c r="C65" s="23" t="s">
        <v>15</v>
      </c>
      <c r="D65" s="23">
        <v>4</v>
      </c>
      <c r="E65" s="24">
        <v>114602.33</v>
      </c>
      <c r="I65" s="23" t="s">
        <v>204</v>
      </c>
      <c r="J65" s="23" t="s">
        <v>205</v>
      </c>
      <c r="K65" s="23">
        <v>2</v>
      </c>
      <c r="L65" s="23"/>
      <c r="M65" s="23">
        <v>2</v>
      </c>
      <c r="N65" s="24">
        <v>19280.38</v>
      </c>
      <c r="P65" s="23" t="s">
        <v>204</v>
      </c>
      <c r="Q65" s="23" t="s">
        <v>205</v>
      </c>
      <c r="R65" s="23">
        <v>1</v>
      </c>
      <c r="S65" s="23"/>
      <c r="T65" s="23">
        <v>1</v>
      </c>
      <c r="U65" s="24">
        <v>19280.38</v>
      </c>
    </row>
    <row r="66" spans="1:21" x14ac:dyDescent="0.25">
      <c r="A66" s="175"/>
      <c r="B66" s="175"/>
      <c r="C66" s="23" t="s">
        <v>16</v>
      </c>
      <c r="D66" s="23">
        <v>2</v>
      </c>
      <c r="E66" s="24">
        <v>21900</v>
      </c>
      <c r="I66" s="23" t="s">
        <v>206</v>
      </c>
      <c r="J66" s="23" t="s">
        <v>207</v>
      </c>
      <c r="K66" s="23">
        <v>3</v>
      </c>
      <c r="L66" s="23"/>
      <c r="M66" s="23">
        <v>3</v>
      </c>
      <c r="N66" s="24">
        <v>44649</v>
      </c>
      <c r="P66" s="23" t="s">
        <v>206</v>
      </c>
      <c r="Q66" s="23" t="s">
        <v>207</v>
      </c>
      <c r="R66" s="23">
        <v>1</v>
      </c>
      <c r="S66" s="23"/>
      <c r="T66" s="23">
        <v>1</v>
      </c>
      <c r="U66" s="24">
        <v>44649</v>
      </c>
    </row>
    <row r="67" spans="1:21" x14ac:dyDescent="0.25">
      <c r="A67" s="175"/>
      <c r="B67" s="175"/>
      <c r="C67" s="23" t="s">
        <v>17</v>
      </c>
      <c r="D67" s="23">
        <v>8</v>
      </c>
      <c r="E67" s="24">
        <v>41029.379999999997</v>
      </c>
      <c r="I67" s="23" t="s">
        <v>208</v>
      </c>
      <c r="J67" s="23" t="s">
        <v>209</v>
      </c>
      <c r="K67" s="23">
        <v>6</v>
      </c>
      <c r="L67" s="23"/>
      <c r="M67" s="23">
        <v>6</v>
      </c>
      <c r="N67" s="24">
        <v>28370.25</v>
      </c>
      <c r="P67" s="23" t="s">
        <v>208</v>
      </c>
      <c r="Q67" s="23" t="s">
        <v>209</v>
      </c>
      <c r="R67" s="23">
        <v>2</v>
      </c>
      <c r="S67" s="23"/>
      <c r="T67" s="23">
        <v>2</v>
      </c>
      <c r="U67" s="24">
        <v>28370.25</v>
      </c>
    </row>
    <row r="68" spans="1:21" x14ac:dyDescent="0.25">
      <c r="A68" s="175"/>
      <c r="B68" s="177" t="s">
        <v>122</v>
      </c>
      <c r="C68" s="23" t="s">
        <v>15</v>
      </c>
      <c r="D68" s="23">
        <v>1</v>
      </c>
      <c r="E68" s="24">
        <v>12000</v>
      </c>
      <c r="I68" s="23" t="s">
        <v>210</v>
      </c>
      <c r="J68" s="23" t="s">
        <v>211</v>
      </c>
      <c r="K68" s="23">
        <v>28</v>
      </c>
      <c r="L68" s="23"/>
      <c r="M68" s="23">
        <v>28</v>
      </c>
      <c r="N68" s="24">
        <v>261683</v>
      </c>
      <c r="P68" s="23" t="s">
        <v>210</v>
      </c>
      <c r="Q68" s="23" t="s">
        <v>211</v>
      </c>
      <c r="R68" s="23">
        <v>1</v>
      </c>
      <c r="S68" s="23"/>
      <c r="T68" s="23">
        <v>1</v>
      </c>
      <c r="U68" s="24">
        <v>261683</v>
      </c>
    </row>
    <row r="69" spans="1:21" x14ac:dyDescent="0.25">
      <c r="A69" s="175"/>
      <c r="B69" s="176"/>
      <c r="C69" s="23" t="s">
        <v>17</v>
      </c>
      <c r="D69" s="23">
        <v>13</v>
      </c>
      <c r="E69" s="24">
        <v>89391.46</v>
      </c>
      <c r="I69" s="23" t="s">
        <v>212</v>
      </c>
      <c r="J69" s="23" t="s">
        <v>213</v>
      </c>
      <c r="K69" s="23">
        <v>1</v>
      </c>
      <c r="L69" s="23"/>
      <c r="M69" s="23">
        <v>1</v>
      </c>
      <c r="N69" s="24">
        <v>13000</v>
      </c>
      <c r="P69" s="23" t="s">
        <v>212</v>
      </c>
      <c r="Q69" s="23" t="s">
        <v>213</v>
      </c>
      <c r="R69" s="23">
        <v>1</v>
      </c>
      <c r="S69" s="23"/>
      <c r="T69" s="23">
        <v>1</v>
      </c>
      <c r="U69" s="24">
        <v>13000</v>
      </c>
    </row>
    <row r="70" spans="1:21" x14ac:dyDescent="0.25">
      <c r="A70" s="175"/>
      <c r="B70" s="177" t="s">
        <v>125</v>
      </c>
      <c r="C70" s="23" t="s">
        <v>16</v>
      </c>
      <c r="D70" s="23">
        <v>1</v>
      </c>
      <c r="E70" s="24">
        <v>18380</v>
      </c>
      <c r="I70" s="23" t="s">
        <v>214</v>
      </c>
      <c r="J70" s="23" t="s">
        <v>215</v>
      </c>
      <c r="K70" s="23">
        <v>1</v>
      </c>
      <c r="L70" s="23"/>
      <c r="M70" s="23">
        <v>1</v>
      </c>
      <c r="N70" s="24">
        <v>4958.68</v>
      </c>
      <c r="P70" s="23" t="s">
        <v>214</v>
      </c>
      <c r="Q70" s="23" t="s">
        <v>215</v>
      </c>
      <c r="R70" s="23">
        <v>1</v>
      </c>
      <c r="S70" s="23"/>
      <c r="T70" s="23">
        <v>1</v>
      </c>
      <c r="U70" s="24">
        <v>4958.68</v>
      </c>
    </row>
    <row r="71" spans="1:21" x14ac:dyDescent="0.25">
      <c r="A71" s="175"/>
      <c r="B71" s="176"/>
      <c r="C71" s="23" t="s">
        <v>17</v>
      </c>
      <c r="D71" s="23">
        <v>3</v>
      </c>
      <c r="E71" s="24">
        <v>18776.8</v>
      </c>
      <c r="I71" s="23" t="s">
        <v>216</v>
      </c>
      <c r="J71" s="23" t="s">
        <v>217</v>
      </c>
      <c r="K71" s="23"/>
      <c r="L71" s="23">
        <v>1</v>
      </c>
      <c r="M71" s="23">
        <v>1</v>
      </c>
      <c r="N71" s="24">
        <v>4132.2299999999996</v>
      </c>
      <c r="P71" s="23" t="s">
        <v>216</v>
      </c>
      <c r="Q71" s="23" t="s">
        <v>217</v>
      </c>
      <c r="R71" s="23"/>
      <c r="S71" s="23">
        <v>1</v>
      </c>
      <c r="T71" s="23">
        <v>1</v>
      </c>
      <c r="U71" s="24">
        <v>4132.2299999999996</v>
      </c>
    </row>
    <row r="72" spans="1:21" x14ac:dyDescent="0.25">
      <c r="A72" s="175"/>
      <c r="B72" s="177" t="s">
        <v>128</v>
      </c>
      <c r="C72" s="23" t="s">
        <v>15</v>
      </c>
      <c r="D72" s="23">
        <v>3</v>
      </c>
      <c r="E72" s="24">
        <v>222231.4</v>
      </c>
      <c r="I72" s="23" t="s">
        <v>218</v>
      </c>
      <c r="J72" s="23" t="s">
        <v>219</v>
      </c>
      <c r="K72" s="23"/>
      <c r="L72" s="23">
        <v>1</v>
      </c>
      <c r="M72" s="23">
        <v>1</v>
      </c>
      <c r="N72" s="24">
        <v>36000</v>
      </c>
      <c r="P72" s="23" t="s">
        <v>218</v>
      </c>
      <c r="Q72" s="23" t="s">
        <v>219</v>
      </c>
      <c r="R72" s="23"/>
      <c r="S72" s="23">
        <v>1</v>
      </c>
      <c r="T72" s="23">
        <v>1</v>
      </c>
      <c r="U72" s="24">
        <v>36000</v>
      </c>
    </row>
    <row r="73" spans="1:21" x14ac:dyDescent="0.25">
      <c r="A73" s="176"/>
      <c r="B73" s="176"/>
      <c r="C73" s="78" t="s">
        <v>17</v>
      </c>
      <c r="D73" s="23">
        <v>2</v>
      </c>
      <c r="E73" s="24">
        <v>10239.67</v>
      </c>
      <c r="I73" s="23" t="s">
        <v>220</v>
      </c>
      <c r="J73" s="23" t="s">
        <v>221</v>
      </c>
      <c r="K73" s="23">
        <v>1</v>
      </c>
      <c r="L73" s="23"/>
      <c r="M73" s="23">
        <v>1</v>
      </c>
      <c r="N73" s="24">
        <v>9000</v>
      </c>
      <c r="P73" s="23" t="s">
        <v>220</v>
      </c>
      <c r="Q73" s="23" t="s">
        <v>221</v>
      </c>
      <c r="R73" s="23">
        <v>1</v>
      </c>
      <c r="S73" s="23"/>
      <c r="T73" s="23">
        <v>1</v>
      </c>
      <c r="U73" s="24">
        <v>9000</v>
      </c>
    </row>
    <row r="74" spans="1:21" ht="15.75" thickBot="1" x14ac:dyDescent="0.3">
      <c r="A74" s="27" t="s">
        <v>18</v>
      </c>
      <c r="B74" s="27"/>
      <c r="C74" s="27"/>
      <c r="D74" s="27">
        <f>SUM(D36:D73)</f>
        <v>549</v>
      </c>
      <c r="E74" s="29">
        <f>SUM(E36:E73)</f>
        <v>5104978.53</v>
      </c>
      <c r="I74" s="23" t="s">
        <v>222</v>
      </c>
      <c r="J74" s="23" t="s">
        <v>223</v>
      </c>
      <c r="K74" s="23"/>
      <c r="L74" s="23">
        <v>1</v>
      </c>
      <c r="M74" s="23">
        <v>1</v>
      </c>
      <c r="N74" s="24">
        <v>2424.6799999999998</v>
      </c>
      <c r="P74" s="23" t="s">
        <v>222</v>
      </c>
      <c r="Q74" s="23" t="s">
        <v>223</v>
      </c>
      <c r="R74" s="23"/>
      <c r="S74" s="23">
        <v>1</v>
      </c>
      <c r="T74" s="23">
        <v>1</v>
      </c>
      <c r="U74" s="24">
        <v>2424.6799999999998</v>
      </c>
    </row>
    <row r="75" spans="1:21" ht="15.75" thickTop="1" x14ac:dyDescent="0.25">
      <c r="F75" s="82"/>
      <c r="I75" s="23" t="s">
        <v>224</v>
      </c>
      <c r="J75" s="23" t="s">
        <v>225</v>
      </c>
      <c r="K75" s="23">
        <v>6</v>
      </c>
      <c r="L75" s="23"/>
      <c r="M75" s="23">
        <v>6</v>
      </c>
      <c r="N75" s="24">
        <v>104688.66</v>
      </c>
      <c r="P75" s="23" t="s">
        <v>224</v>
      </c>
      <c r="Q75" s="23" t="s">
        <v>225</v>
      </c>
      <c r="R75" s="23">
        <v>3</v>
      </c>
      <c r="S75" s="23"/>
      <c r="T75" s="23">
        <v>3</v>
      </c>
      <c r="U75" s="24">
        <v>104688.66</v>
      </c>
    </row>
    <row r="76" spans="1:21" x14ac:dyDescent="0.25">
      <c r="I76" s="23" t="s">
        <v>226</v>
      </c>
      <c r="J76" s="23" t="s">
        <v>227</v>
      </c>
      <c r="K76" s="23">
        <v>7</v>
      </c>
      <c r="L76" s="23"/>
      <c r="M76" s="23">
        <v>7</v>
      </c>
      <c r="N76" s="24">
        <v>24034</v>
      </c>
      <c r="P76" s="23" t="s">
        <v>226</v>
      </c>
      <c r="Q76" s="23" t="s">
        <v>227</v>
      </c>
      <c r="R76" s="23">
        <v>2</v>
      </c>
      <c r="S76" s="23"/>
      <c r="T76" s="23">
        <v>2</v>
      </c>
      <c r="U76" s="24">
        <v>24034</v>
      </c>
    </row>
    <row r="77" spans="1:21" x14ac:dyDescent="0.25">
      <c r="A77" s="81" t="s">
        <v>228</v>
      </c>
      <c r="B77" s="81"/>
      <c r="C77" s="83"/>
      <c r="D77" s="82"/>
      <c r="I77" s="23" t="s">
        <v>229</v>
      </c>
      <c r="J77" s="23" t="s">
        <v>230</v>
      </c>
      <c r="K77" s="23">
        <v>19</v>
      </c>
      <c r="L77" s="23"/>
      <c r="M77" s="23">
        <v>19</v>
      </c>
      <c r="N77" s="24">
        <v>1174321.04</v>
      </c>
      <c r="P77" s="23" t="s">
        <v>229</v>
      </c>
      <c r="Q77" s="23" t="s">
        <v>230</v>
      </c>
      <c r="R77" s="23">
        <v>5</v>
      </c>
      <c r="S77" s="23"/>
      <c r="T77" s="23">
        <v>5</v>
      </c>
      <c r="U77" s="24">
        <v>1174321.04</v>
      </c>
    </row>
    <row r="78" spans="1:21" ht="15.75" thickBot="1" x14ac:dyDescent="0.3">
      <c r="A78" s="33" t="s">
        <v>66</v>
      </c>
      <c r="B78" s="33" t="s">
        <v>67</v>
      </c>
      <c r="C78" s="17" t="s">
        <v>24</v>
      </c>
      <c r="D78" s="17" t="s">
        <v>25</v>
      </c>
      <c r="E78" s="17" t="s">
        <v>26</v>
      </c>
      <c r="F78" s="17" t="s">
        <v>68</v>
      </c>
      <c r="I78" s="23" t="s">
        <v>231</v>
      </c>
      <c r="J78" s="23" t="s">
        <v>232</v>
      </c>
      <c r="K78" s="23">
        <v>4</v>
      </c>
      <c r="L78" s="23">
        <v>1</v>
      </c>
      <c r="M78" s="23">
        <v>5</v>
      </c>
      <c r="N78" s="24">
        <v>15960</v>
      </c>
      <c r="P78" s="23" t="s">
        <v>231</v>
      </c>
      <c r="Q78" s="23" t="s">
        <v>232</v>
      </c>
      <c r="R78" s="23">
        <v>1</v>
      </c>
      <c r="S78" s="23">
        <v>1</v>
      </c>
      <c r="T78" s="23">
        <v>2</v>
      </c>
      <c r="U78" s="24">
        <v>15960</v>
      </c>
    </row>
    <row r="79" spans="1:21" ht="15.75" thickTop="1" x14ac:dyDescent="0.25">
      <c r="A79" s="174" t="s">
        <v>71</v>
      </c>
      <c r="B79" s="19" t="s">
        <v>72</v>
      </c>
      <c r="C79" s="19">
        <v>2</v>
      </c>
      <c r="D79" s="19"/>
      <c r="E79" s="19">
        <v>2</v>
      </c>
      <c r="F79" s="20">
        <v>16458.68</v>
      </c>
      <c r="I79" s="23" t="s">
        <v>233</v>
      </c>
      <c r="J79" s="23" t="s">
        <v>234</v>
      </c>
      <c r="K79" s="23">
        <v>6</v>
      </c>
      <c r="L79" s="23">
        <v>1</v>
      </c>
      <c r="M79" s="23">
        <v>7</v>
      </c>
      <c r="N79" s="24">
        <v>5587.6</v>
      </c>
      <c r="P79" s="23" t="s">
        <v>233</v>
      </c>
      <c r="Q79" s="23" t="s">
        <v>234</v>
      </c>
      <c r="R79" s="23">
        <v>1</v>
      </c>
      <c r="S79" s="23">
        <v>1</v>
      </c>
      <c r="T79" s="23">
        <v>2</v>
      </c>
      <c r="U79" s="24">
        <v>5587.6</v>
      </c>
    </row>
    <row r="80" spans="1:21" x14ac:dyDescent="0.25">
      <c r="A80" s="175"/>
      <c r="B80" s="23" t="s">
        <v>75</v>
      </c>
      <c r="C80" s="23">
        <v>5</v>
      </c>
      <c r="D80" s="23">
        <v>4</v>
      </c>
      <c r="E80" s="23">
        <v>9</v>
      </c>
      <c r="F80" s="24">
        <v>151462</v>
      </c>
      <c r="I80" s="23" t="s">
        <v>235</v>
      </c>
      <c r="J80" s="23" t="s">
        <v>236</v>
      </c>
      <c r="K80" s="23"/>
      <c r="L80" s="23">
        <v>31</v>
      </c>
      <c r="M80" s="23">
        <v>31</v>
      </c>
      <c r="N80" s="24">
        <v>38377</v>
      </c>
      <c r="P80" s="23" t="s">
        <v>235</v>
      </c>
      <c r="Q80" s="23" t="s">
        <v>236</v>
      </c>
      <c r="R80" s="23"/>
      <c r="S80" s="23">
        <v>3</v>
      </c>
      <c r="T80" s="23">
        <v>3</v>
      </c>
      <c r="U80" s="24">
        <v>38377</v>
      </c>
    </row>
    <row r="81" spans="1:21" x14ac:dyDescent="0.25">
      <c r="A81" s="175"/>
      <c r="B81" s="23" t="s">
        <v>78</v>
      </c>
      <c r="C81" s="23">
        <v>8</v>
      </c>
      <c r="D81" s="23">
        <v>4</v>
      </c>
      <c r="E81" s="23">
        <v>12</v>
      </c>
      <c r="F81" s="24">
        <v>370444.94</v>
      </c>
      <c r="I81" s="23" t="s">
        <v>237</v>
      </c>
      <c r="J81" s="23" t="s">
        <v>238</v>
      </c>
      <c r="K81" s="23">
        <v>7</v>
      </c>
      <c r="L81" s="23"/>
      <c r="M81" s="23">
        <v>7</v>
      </c>
      <c r="N81" s="24">
        <v>31935</v>
      </c>
      <c r="P81" s="23" t="s">
        <v>237</v>
      </c>
      <c r="Q81" s="23" t="s">
        <v>238</v>
      </c>
      <c r="R81" s="23">
        <v>1</v>
      </c>
      <c r="S81" s="23"/>
      <c r="T81" s="23">
        <v>1</v>
      </c>
      <c r="U81" s="24">
        <v>31935</v>
      </c>
    </row>
    <row r="82" spans="1:21" x14ac:dyDescent="0.25">
      <c r="A82" s="175"/>
      <c r="B82" s="78" t="s">
        <v>81</v>
      </c>
      <c r="C82" s="23">
        <v>2</v>
      </c>
      <c r="D82" s="23">
        <v>1</v>
      </c>
      <c r="E82" s="23">
        <v>3</v>
      </c>
      <c r="F82" s="24">
        <v>14074.42</v>
      </c>
      <c r="I82" s="23" t="s">
        <v>239</v>
      </c>
      <c r="J82" s="23" t="s">
        <v>240</v>
      </c>
      <c r="K82" s="23">
        <v>6</v>
      </c>
      <c r="L82" s="23"/>
      <c r="M82" s="23">
        <v>6</v>
      </c>
      <c r="N82" s="24">
        <v>2531</v>
      </c>
      <c r="P82" s="23" t="s">
        <v>239</v>
      </c>
      <c r="Q82" s="23" t="s">
        <v>240</v>
      </c>
      <c r="R82" s="23">
        <v>1</v>
      </c>
      <c r="S82" s="23"/>
      <c r="T82" s="23">
        <v>1</v>
      </c>
      <c r="U82" s="24">
        <v>2531</v>
      </c>
    </row>
    <row r="83" spans="1:21" x14ac:dyDescent="0.25">
      <c r="A83" s="175"/>
      <c r="B83" s="23" t="s">
        <v>84</v>
      </c>
      <c r="C83" s="23">
        <v>5</v>
      </c>
      <c r="D83" s="23"/>
      <c r="E83" s="23">
        <v>5</v>
      </c>
      <c r="F83" s="24">
        <v>46563.64</v>
      </c>
      <c r="I83" s="23" t="s">
        <v>241</v>
      </c>
      <c r="J83" s="23" t="s">
        <v>242</v>
      </c>
      <c r="K83" s="23">
        <v>18</v>
      </c>
      <c r="L83" s="23"/>
      <c r="M83" s="23">
        <v>18</v>
      </c>
      <c r="N83" s="24">
        <v>305810</v>
      </c>
      <c r="P83" s="23" t="s">
        <v>241</v>
      </c>
      <c r="Q83" s="23" t="s">
        <v>242</v>
      </c>
      <c r="R83" s="23">
        <v>4</v>
      </c>
      <c r="S83" s="23"/>
      <c r="T83" s="23">
        <v>4</v>
      </c>
      <c r="U83" s="24">
        <v>305810</v>
      </c>
    </row>
    <row r="84" spans="1:21" x14ac:dyDescent="0.25">
      <c r="A84" s="175"/>
      <c r="B84" s="23" t="s">
        <v>87</v>
      </c>
      <c r="C84" s="23">
        <v>2</v>
      </c>
      <c r="D84" s="23"/>
      <c r="E84" s="23">
        <v>2</v>
      </c>
      <c r="F84" s="24">
        <v>3575</v>
      </c>
      <c r="I84" s="23" t="s">
        <v>243</v>
      </c>
      <c r="J84" s="23" t="s">
        <v>244</v>
      </c>
      <c r="K84" s="23">
        <v>1</v>
      </c>
      <c r="L84" s="23"/>
      <c r="M84" s="23">
        <v>1</v>
      </c>
      <c r="N84" s="24">
        <v>10300</v>
      </c>
      <c r="P84" s="23" t="s">
        <v>243</v>
      </c>
      <c r="Q84" s="23" t="s">
        <v>244</v>
      </c>
      <c r="R84" s="23">
        <v>1</v>
      </c>
      <c r="S84" s="23"/>
      <c r="T84" s="23">
        <v>1</v>
      </c>
      <c r="U84" s="24">
        <v>10300</v>
      </c>
    </row>
    <row r="85" spans="1:21" x14ac:dyDescent="0.25">
      <c r="A85" s="176"/>
      <c r="B85" s="23" t="s">
        <v>90</v>
      </c>
      <c r="C85" s="23">
        <v>3</v>
      </c>
      <c r="D85" s="23"/>
      <c r="E85" s="23">
        <v>3</v>
      </c>
      <c r="F85" s="24">
        <v>254185.45</v>
      </c>
      <c r="I85" s="23" t="s">
        <v>245</v>
      </c>
      <c r="J85" s="23" t="s">
        <v>246</v>
      </c>
      <c r="K85" s="23">
        <v>2</v>
      </c>
      <c r="L85" s="23"/>
      <c r="M85" s="23">
        <v>2</v>
      </c>
      <c r="N85" s="24">
        <v>31500</v>
      </c>
      <c r="P85" s="23" t="s">
        <v>245</v>
      </c>
      <c r="Q85" s="23" t="s">
        <v>246</v>
      </c>
      <c r="R85" s="23">
        <v>2</v>
      </c>
      <c r="S85" s="23"/>
      <c r="T85" s="23">
        <v>2</v>
      </c>
      <c r="U85" s="24">
        <v>31500</v>
      </c>
    </row>
    <row r="86" spans="1:21" x14ac:dyDescent="0.25">
      <c r="A86" s="170" t="s">
        <v>93</v>
      </c>
      <c r="B86" s="23" t="s">
        <v>94</v>
      </c>
      <c r="C86" s="23">
        <v>2</v>
      </c>
      <c r="D86" s="23">
        <v>1</v>
      </c>
      <c r="E86" s="23">
        <v>3</v>
      </c>
      <c r="F86" s="24">
        <v>98653.73</v>
      </c>
      <c r="I86" s="23" t="s">
        <v>247</v>
      </c>
      <c r="J86" s="23" t="s">
        <v>248</v>
      </c>
      <c r="K86" s="23">
        <v>1</v>
      </c>
      <c r="L86" s="23"/>
      <c r="M86" s="23">
        <v>1</v>
      </c>
      <c r="N86" s="24">
        <v>14000</v>
      </c>
      <c r="P86" s="23" t="s">
        <v>247</v>
      </c>
      <c r="Q86" s="23" t="s">
        <v>248</v>
      </c>
      <c r="R86" s="23">
        <v>1</v>
      </c>
      <c r="S86" s="23"/>
      <c r="T86" s="23">
        <v>1</v>
      </c>
      <c r="U86" s="24">
        <v>14000</v>
      </c>
    </row>
    <row r="87" spans="1:21" x14ac:dyDescent="0.25">
      <c r="A87" s="170"/>
      <c r="B87" s="23" t="s">
        <v>97</v>
      </c>
      <c r="C87" s="23">
        <v>1</v>
      </c>
      <c r="D87" s="23">
        <v>3</v>
      </c>
      <c r="E87" s="23">
        <v>4</v>
      </c>
      <c r="F87" s="24">
        <v>16924.68</v>
      </c>
      <c r="I87" s="23" t="s">
        <v>249</v>
      </c>
      <c r="J87" s="23" t="s">
        <v>250</v>
      </c>
      <c r="K87" s="23"/>
      <c r="L87" s="23">
        <v>1</v>
      </c>
      <c r="M87" s="23">
        <v>1</v>
      </c>
      <c r="N87" s="24">
        <v>6000</v>
      </c>
      <c r="P87" s="23" t="s">
        <v>249</v>
      </c>
      <c r="Q87" s="23" t="s">
        <v>250</v>
      </c>
      <c r="R87" s="23"/>
      <c r="S87" s="23">
        <v>1</v>
      </c>
      <c r="T87" s="23">
        <v>1</v>
      </c>
      <c r="U87" s="24">
        <v>6000</v>
      </c>
    </row>
    <row r="88" spans="1:21" x14ac:dyDescent="0.25">
      <c r="A88" s="170"/>
      <c r="B88" s="23" t="s">
        <v>100</v>
      </c>
      <c r="C88" s="23">
        <v>3</v>
      </c>
      <c r="D88" s="23">
        <v>1</v>
      </c>
      <c r="E88" s="23">
        <v>4</v>
      </c>
      <c r="F88" s="24">
        <v>57136.6</v>
      </c>
      <c r="I88" s="23" t="s">
        <v>251</v>
      </c>
      <c r="J88" s="23" t="s">
        <v>252</v>
      </c>
      <c r="K88" s="23"/>
      <c r="L88" s="23">
        <v>1</v>
      </c>
      <c r="M88" s="23">
        <v>1</v>
      </c>
      <c r="N88" s="24">
        <v>14000</v>
      </c>
      <c r="P88" s="23" t="s">
        <v>251</v>
      </c>
      <c r="Q88" s="23" t="s">
        <v>252</v>
      </c>
      <c r="R88" s="23"/>
      <c r="S88" s="23">
        <v>1</v>
      </c>
      <c r="T88" s="23">
        <v>1</v>
      </c>
      <c r="U88" s="24">
        <v>14000</v>
      </c>
    </row>
    <row r="89" spans="1:21" x14ac:dyDescent="0.25">
      <c r="A89" s="177" t="s">
        <v>103</v>
      </c>
      <c r="B89" s="23" t="s">
        <v>104</v>
      </c>
      <c r="C89" s="23">
        <v>1</v>
      </c>
      <c r="D89" s="23">
        <v>1</v>
      </c>
      <c r="E89" s="23">
        <v>2</v>
      </c>
      <c r="F89" s="24">
        <v>66720</v>
      </c>
      <c r="I89" s="23" t="s">
        <v>253</v>
      </c>
      <c r="J89" s="23" t="s">
        <v>254</v>
      </c>
      <c r="K89" s="23">
        <v>1</v>
      </c>
      <c r="L89" s="23"/>
      <c r="M89" s="23">
        <v>1</v>
      </c>
      <c r="N89" s="24">
        <v>2892.56</v>
      </c>
      <c r="P89" s="23" t="s">
        <v>253</v>
      </c>
      <c r="Q89" s="23" t="s">
        <v>254</v>
      </c>
      <c r="R89" s="23">
        <v>1</v>
      </c>
      <c r="S89" s="23"/>
      <c r="T89" s="23">
        <v>1</v>
      </c>
      <c r="U89" s="24">
        <v>2892.56</v>
      </c>
    </row>
    <row r="90" spans="1:21" ht="15.75" thickBot="1" x14ac:dyDescent="0.3">
      <c r="A90" s="175"/>
      <c r="B90" s="23" t="s">
        <v>107</v>
      </c>
      <c r="C90" s="23">
        <v>23</v>
      </c>
      <c r="D90" s="23">
        <v>3</v>
      </c>
      <c r="E90" s="23">
        <v>26</v>
      </c>
      <c r="F90" s="24">
        <v>1738769.5</v>
      </c>
      <c r="I90" s="27" t="s">
        <v>60</v>
      </c>
      <c r="J90" s="27"/>
      <c r="K90" s="27">
        <v>445</v>
      </c>
      <c r="L90" s="27">
        <v>104</v>
      </c>
      <c r="M90" s="27">
        <v>549</v>
      </c>
      <c r="N90" s="29">
        <v>5104978.53</v>
      </c>
      <c r="P90" s="27" t="s">
        <v>18</v>
      </c>
      <c r="Q90" s="27"/>
      <c r="R90" s="27">
        <f>SUM(R11:R89)</f>
        <v>111</v>
      </c>
      <c r="S90" s="27">
        <f t="shared" ref="S90:U90" si="1">SUM(S11:S89)</f>
        <v>33</v>
      </c>
      <c r="T90" s="27">
        <f t="shared" si="1"/>
        <v>144</v>
      </c>
      <c r="U90" s="27">
        <f t="shared" si="1"/>
        <v>5104978.5299999993</v>
      </c>
    </row>
    <row r="91" spans="1:21" ht="15.75" thickTop="1" x14ac:dyDescent="0.25">
      <c r="A91" s="175"/>
      <c r="B91" s="23" t="s">
        <v>110</v>
      </c>
      <c r="C91" s="23">
        <v>26</v>
      </c>
      <c r="D91" s="23">
        <v>5</v>
      </c>
      <c r="E91" s="23">
        <v>31</v>
      </c>
      <c r="F91" s="24">
        <v>1292705.7</v>
      </c>
      <c r="I91" s="31"/>
      <c r="J91" s="31"/>
      <c r="K91" s="31"/>
      <c r="L91" s="31"/>
      <c r="M91" s="31"/>
      <c r="N91" s="32"/>
    </row>
    <row r="92" spans="1:21" x14ac:dyDescent="0.25">
      <c r="A92" s="175"/>
      <c r="B92" s="23" t="s">
        <v>113</v>
      </c>
      <c r="C92" s="23">
        <v>5</v>
      </c>
      <c r="D92" s="23">
        <v>2</v>
      </c>
      <c r="E92" s="23">
        <v>7</v>
      </c>
      <c r="F92" s="24">
        <v>110818.59</v>
      </c>
    </row>
    <row r="93" spans="1:21" x14ac:dyDescent="0.25">
      <c r="A93" s="175"/>
      <c r="B93" s="23" t="s">
        <v>116</v>
      </c>
      <c r="C93" s="23">
        <v>8</v>
      </c>
      <c r="D93" s="23">
        <v>2</v>
      </c>
      <c r="E93" s="23">
        <v>10</v>
      </c>
      <c r="F93" s="24">
        <v>317934.56</v>
      </c>
      <c r="I93" s="198" t="s">
        <v>255</v>
      </c>
      <c r="J93" s="199"/>
      <c r="K93" s="75"/>
    </row>
    <row r="94" spans="1:21" ht="15.75" thickBot="1" x14ac:dyDescent="0.3">
      <c r="A94" s="175"/>
      <c r="B94" s="23" t="s">
        <v>119</v>
      </c>
      <c r="C94" s="23">
        <v>8</v>
      </c>
      <c r="D94" s="23">
        <v>1</v>
      </c>
      <c r="E94" s="23">
        <v>9</v>
      </c>
      <c r="F94" s="24">
        <v>177531.71</v>
      </c>
      <c r="I94" s="33" t="s">
        <v>69</v>
      </c>
      <c r="J94" s="33" t="s">
        <v>70</v>
      </c>
      <c r="K94" s="17" t="s">
        <v>142</v>
      </c>
      <c r="L94" s="17" t="s">
        <v>35</v>
      </c>
      <c r="M94" s="17" t="s">
        <v>13</v>
      </c>
    </row>
    <row r="95" spans="1:21" ht="15.75" thickTop="1" x14ac:dyDescent="0.25">
      <c r="A95" s="175"/>
      <c r="B95" s="23" t="s">
        <v>122</v>
      </c>
      <c r="C95" s="23">
        <v>3</v>
      </c>
      <c r="D95" s="23">
        <v>2</v>
      </c>
      <c r="E95" s="23">
        <v>5</v>
      </c>
      <c r="F95" s="24">
        <v>101391.46</v>
      </c>
      <c r="I95" s="200"/>
      <c r="J95" s="174" t="s">
        <v>74</v>
      </c>
      <c r="K95" s="23" t="s">
        <v>15</v>
      </c>
      <c r="L95" s="23">
        <v>2</v>
      </c>
      <c r="M95" s="25">
        <v>78000</v>
      </c>
    </row>
    <row r="96" spans="1:21" x14ac:dyDescent="0.25">
      <c r="A96" s="175"/>
      <c r="B96" s="23" t="s">
        <v>125</v>
      </c>
      <c r="C96" s="23">
        <v>2</v>
      </c>
      <c r="D96" s="23"/>
      <c r="E96" s="23">
        <v>2</v>
      </c>
      <c r="F96" s="24">
        <v>37156.800000000003</v>
      </c>
      <c r="I96" s="201"/>
      <c r="J96" s="175"/>
      <c r="K96" s="23" t="s">
        <v>256</v>
      </c>
      <c r="L96" s="23">
        <v>1</v>
      </c>
      <c r="M96" s="25">
        <v>665.62</v>
      </c>
    </row>
    <row r="97" spans="1:21" x14ac:dyDescent="0.25">
      <c r="A97" s="176"/>
      <c r="B97" s="23" t="s">
        <v>128</v>
      </c>
      <c r="C97" s="23">
        <v>2</v>
      </c>
      <c r="D97" s="23">
        <v>3</v>
      </c>
      <c r="E97" s="23">
        <v>5</v>
      </c>
      <c r="F97" s="24">
        <v>232471.07</v>
      </c>
      <c r="I97" s="202"/>
      <c r="J97" s="176"/>
      <c r="K97" s="23" t="s">
        <v>257</v>
      </c>
      <c r="L97" s="23">
        <v>31</v>
      </c>
      <c r="M97" s="25">
        <v>72799.33</v>
      </c>
    </row>
    <row r="98" spans="1:21" ht="15.75" thickBot="1" x14ac:dyDescent="0.3">
      <c r="A98" s="27" t="s">
        <v>18</v>
      </c>
      <c r="B98" s="27"/>
      <c r="C98" s="27">
        <f>SUM(C79:C97)</f>
        <v>111</v>
      </c>
      <c r="D98" s="27">
        <f t="shared" ref="D98:F98" si="2">SUM(D79:D97)</f>
        <v>33</v>
      </c>
      <c r="E98" s="27">
        <f t="shared" si="2"/>
        <v>144</v>
      </c>
      <c r="F98" s="29">
        <f t="shared" si="2"/>
        <v>5104978.5299999993</v>
      </c>
      <c r="I98" s="177" t="s">
        <v>76</v>
      </c>
      <c r="J98" s="177" t="s">
        <v>77</v>
      </c>
      <c r="K98" s="23" t="s">
        <v>15</v>
      </c>
      <c r="L98" s="23">
        <v>1</v>
      </c>
      <c r="M98" s="25">
        <v>18300</v>
      </c>
    </row>
    <row r="99" spans="1:21" ht="15.75" thickTop="1" x14ac:dyDescent="0.25">
      <c r="I99" s="176"/>
      <c r="J99" s="176"/>
      <c r="K99" s="23" t="s">
        <v>257</v>
      </c>
      <c r="L99" s="23">
        <v>1</v>
      </c>
      <c r="M99" s="25">
        <v>1629.54</v>
      </c>
    </row>
    <row r="100" spans="1:21" x14ac:dyDescent="0.25">
      <c r="I100" s="177" t="s">
        <v>79</v>
      </c>
      <c r="J100" s="177" t="s">
        <v>80</v>
      </c>
      <c r="K100" s="23" t="s">
        <v>15</v>
      </c>
      <c r="L100" s="23">
        <v>1</v>
      </c>
      <c r="M100" s="25">
        <v>28186.5</v>
      </c>
    </row>
    <row r="101" spans="1:21" x14ac:dyDescent="0.25">
      <c r="I101" s="176"/>
      <c r="J101" s="176"/>
      <c r="K101" s="23" t="s">
        <v>257</v>
      </c>
      <c r="L101" s="23">
        <v>11</v>
      </c>
      <c r="M101" s="25">
        <v>69967.23</v>
      </c>
    </row>
    <row r="102" spans="1:21" x14ac:dyDescent="0.25">
      <c r="I102" s="23" t="s">
        <v>82</v>
      </c>
      <c r="J102" s="23" t="s">
        <v>83</v>
      </c>
      <c r="K102" s="23" t="s">
        <v>257</v>
      </c>
      <c r="L102" s="23">
        <v>1</v>
      </c>
      <c r="M102" s="25">
        <v>8000</v>
      </c>
    </row>
    <row r="103" spans="1:21" x14ac:dyDescent="0.25">
      <c r="I103" s="177" t="s">
        <v>85</v>
      </c>
      <c r="J103" s="177" t="s">
        <v>86</v>
      </c>
      <c r="K103" s="23" t="s">
        <v>15</v>
      </c>
      <c r="L103" s="23">
        <v>1</v>
      </c>
      <c r="M103" s="25">
        <v>12000</v>
      </c>
    </row>
    <row r="104" spans="1:21" x14ac:dyDescent="0.25">
      <c r="I104" s="176"/>
      <c r="J104" s="176"/>
      <c r="K104" s="23" t="s">
        <v>257</v>
      </c>
      <c r="L104" s="23">
        <v>1</v>
      </c>
      <c r="M104" s="25">
        <v>3000</v>
      </c>
    </row>
    <row r="105" spans="1:21" x14ac:dyDescent="0.25">
      <c r="F105" s="75"/>
      <c r="I105" s="23" t="s">
        <v>88</v>
      </c>
      <c r="J105" s="23" t="s">
        <v>89</v>
      </c>
      <c r="K105" s="23" t="s">
        <v>15</v>
      </c>
      <c r="L105" s="23">
        <v>1</v>
      </c>
      <c r="M105" s="25">
        <v>65000</v>
      </c>
    </row>
    <row r="106" spans="1:21" s="75" customFormat="1" x14ac:dyDescent="0.25">
      <c r="A106"/>
      <c r="B106"/>
      <c r="C106"/>
      <c r="D106"/>
      <c r="E106"/>
      <c r="F106"/>
      <c r="G106"/>
      <c r="I106" s="23" t="s">
        <v>91</v>
      </c>
      <c r="J106" s="23" t="s">
        <v>92</v>
      </c>
      <c r="K106" s="23" t="s">
        <v>257</v>
      </c>
      <c r="L106" s="23">
        <v>1</v>
      </c>
      <c r="M106" s="25">
        <v>2170</v>
      </c>
      <c r="N106"/>
      <c r="P106" s="31"/>
      <c r="Q106" s="31"/>
      <c r="R106" s="31"/>
      <c r="S106" s="31"/>
      <c r="T106" s="31"/>
      <c r="U106" s="32"/>
    </row>
    <row r="107" spans="1:21" x14ac:dyDescent="0.25">
      <c r="A107" s="75"/>
      <c r="B107" s="75"/>
      <c r="C107" s="75"/>
      <c r="D107" s="75"/>
      <c r="E107" s="75"/>
      <c r="I107" s="23" t="s">
        <v>95</v>
      </c>
      <c r="J107" s="23" t="s">
        <v>96</v>
      </c>
      <c r="K107" s="23" t="s">
        <v>15</v>
      </c>
      <c r="L107" s="23">
        <v>2</v>
      </c>
      <c r="M107" s="25">
        <v>62100</v>
      </c>
    </row>
    <row r="108" spans="1:21" x14ac:dyDescent="0.25">
      <c r="I108" s="23" t="s">
        <v>98</v>
      </c>
      <c r="J108" s="23" t="s">
        <v>99</v>
      </c>
      <c r="K108" s="23" t="s">
        <v>257</v>
      </c>
      <c r="L108" s="23">
        <v>4</v>
      </c>
      <c r="M108" s="25">
        <v>24083.17</v>
      </c>
    </row>
    <row r="109" spans="1:21" x14ac:dyDescent="0.25">
      <c r="I109" s="177" t="s">
        <v>101</v>
      </c>
      <c r="J109" s="177" t="s">
        <v>102</v>
      </c>
      <c r="K109" s="23" t="s">
        <v>15</v>
      </c>
      <c r="L109" s="23">
        <v>1</v>
      </c>
      <c r="M109" s="25">
        <v>45000</v>
      </c>
    </row>
    <row r="110" spans="1:21" x14ac:dyDescent="0.25">
      <c r="I110" s="176"/>
      <c r="J110" s="176"/>
      <c r="K110" s="23" t="s">
        <v>257</v>
      </c>
      <c r="L110" s="23">
        <v>5</v>
      </c>
      <c r="M110" s="25">
        <v>17012.5</v>
      </c>
    </row>
    <row r="111" spans="1:21" x14ac:dyDescent="0.25">
      <c r="I111" s="177" t="s">
        <v>105</v>
      </c>
      <c r="J111" s="177" t="s">
        <v>106</v>
      </c>
      <c r="K111" s="23" t="s">
        <v>15</v>
      </c>
      <c r="L111" s="23">
        <v>5</v>
      </c>
      <c r="M111" s="25">
        <v>60746.04</v>
      </c>
    </row>
    <row r="112" spans="1:21" x14ac:dyDescent="0.25">
      <c r="I112" s="176"/>
      <c r="J112" s="176"/>
      <c r="K112" s="23" t="s">
        <v>257</v>
      </c>
      <c r="L112" s="23">
        <v>91</v>
      </c>
      <c r="M112" s="25">
        <v>188956.9</v>
      </c>
    </row>
    <row r="113" spans="9:13" x14ac:dyDescent="0.25">
      <c r="I113" s="23" t="s">
        <v>108</v>
      </c>
      <c r="J113" s="23" t="s">
        <v>109</v>
      </c>
      <c r="K113" s="23" t="s">
        <v>15</v>
      </c>
      <c r="L113" s="23">
        <v>4</v>
      </c>
      <c r="M113" s="25">
        <v>242000</v>
      </c>
    </row>
    <row r="114" spans="9:13" x14ac:dyDescent="0.25">
      <c r="I114" s="177" t="s">
        <v>111</v>
      </c>
      <c r="J114" s="177" t="s">
        <v>112</v>
      </c>
      <c r="K114" s="23" t="s">
        <v>15</v>
      </c>
      <c r="L114" s="23">
        <v>1</v>
      </c>
      <c r="M114" s="25">
        <v>10000</v>
      </c>
    </row>
    <row r="115" spans="9:13" x14ac:dyDescent="0.25">
      <c r="I115" s="176"/>
      <c r="J115" s="176"/>
      <c r="K115" s="23" t="s">
        <v>257</v>
      </c>
      <c r="L115" s="23">
        <v>13</v>
      </c>
      <c r="M115" s="25">
        <v>74470</v>
      </c>
    </row>
    <row r="116" spans="9:13" x14ac:dyDescent="0.25">
      <c r="I116" s="23" t="s">
        <v>114</v>
      </c>
      <c r="J116" s="23" t="s">
        <v>115</v>
      </c>
      <c r="K116" s="23" t="s">
        <v>15</v>
      </c>
      <c r="L116" s="23">
        <v>1</v>
      </c>
      <c r="M116" s="25">
        <v>172231.4</v>
      </c>
    </row>
    <row r="117" spans="9:13" x14ac:dyDescent="0.25">
      <c r="I117" s="23" t="s">
        <v>117</v>
      </c>
      <c r="J117" s="23" t="s">
        <v>118</v>
      </c>
      <c r="K117" s="23" t="s">
        <v>257</v>
      </c>
      <c r="L117" s="23">
        <v>2</v>
      </c>
      <c r="M117" s="25">
        <v>2625</v>
      </c>
    </row>
    <row r="118" spans="9:13" x14ac:dyDescent="0.25">
      <c r="I118" s="23" t="s">
        <v>120</v>
      </c>
      <c r="J118" s="23" t="s">
        <v>121</v>
      </c>
      <c r="K118" s="23" t="s">
        <v>257</v>
      </c>
      <c r="L118" s="23">
        <v>3</v>
      </c>
      <c r="M118" s="25">
        <v>12875.25</v>
      </c>
    </row>
    <row r="119" spans="9:13" x14ac:dyDescent="0.25">
      <c r="I119" s="23" t="s">
        <v>123</v>
      </c>
      <c r="J119" s="23" t="s">
        <v>124</v>
      </c>
      <c r="K119" s="23" t="s">
        <v>257</v>
      </c>
      <c r="L119" s="23">
        <v>3</v>
      </c>
      <c r="M119" s="25">
        <v>5000</v>
      </c>
    </row>
    <row r="120" spans="9:13" x14ac:dyDescent="0.25">
      <c r="I120" s="23" t="s">
        <v>126</v>
      </c>
      <c r="J120" s="23" t="s">
        <v>127</v>
      </c>
      <c r="K120" s="23" t="s">
        <v>257</v>
      </c>
      <c r="L120" s="23">
        <v>11</v>
      </c>
      <c r="M120" s="25">
        <v>84591.46</v>
      </c>
    </row>
    <row r="121" spans="9:13" x14ac:dyDescent="0.25">
      <c r="I121" s="177" t="s">
        <v>129</v>
      </c>
      <c r="J121" s="177" t="s">
        <v>130</v>
      </c>
      <c r="K121" s="23" t="s">
        <v>15</v>
      </c>
      <c r="L121" s="23">
        <v>4</v>
      </c>
      <c r="M121" s="25">
        <v>111102.33</v>
      </c>
    </row>
    <row r="122" spans="9:13" x14ac:dyDescent="0.25">
      <c r="I122" s="175"/>
      <c r="J122" s="175"/>
      <c r="K122" s="23" t="s">
        <v>256</v>
      </c>
      <c r="L122" s="23">
        <v>1</v>
      </c>
      <c r="M122" s="25">
        <v>8900</v>
      </c>
    </row>
    <row r="123" spans="9:13" x14ac:dyDescent="0.25">
      <c r="I123" s="176"/>
      <c r="J123" s="176"/>
      <c r="K123" s="23" t="s">
        <v>257</v>
      </c>
      <c r="L123" s="23">
        <v>8</v>
      </c>
      <c r="M123" s="25">
        <v>83250</v>
      </c>
    </row>
    <row r="124" spans="9:13" x14ac:dyDescent="0.25">
      <c r="I124" s="23" t="s">
        <v>131</v>
      </c>
      <c r="J124" s="23" t="s">
        <v>132</v>
      </c>
      <c r="K124" s="23" t="s">
        <v>257</v>
      </c>
      <c r="L124" s="23">
        <v>2</v>
      </c>
      <c r="M124" s="25">
        <v>7500</v>
      </c>
    </row>
    <row r="125" spans="9:13" x14ac:dyDescent="0.25">
      <c r="I125" s="23" t="s">
        <v>133</v>
      </c>
      <c r="J125" s="23" t="s">
        <v>134</v>
      </c>
      <c r="K125" s="23" t="s">
        <v>257</v>
      </c>
      <c r="L125" s="23">
        <v>1</v>
      </c>
      <c r="M125" s="25">
        <v>5000</v>
      </c>
    </row>
    <row r="126" spans="9:13" x14ac:dyDescent="0.25">
      <c r="I126" s="23" t="s">
        <v>135</v>
      </c>
      <c r="J126" s="23" t="s">
        <v>136</v>
      </c>
      <c r="K126" s="23" t="s">
        <v>257</v>
      </c>
      <c r="L126" s="23">
        <v>1</v>
      </c>
      <c r="M126" s="25">
        <v>7438</v>
      </c>
    </row>
    <row r="127" spans="9:13" x14ac:dyDescent="0.25">
      <c r="I127" s="177" t="s">
        <v>137</v>
      </c>
      <c r="J127" s="177" t="s">
        <v>138</v>
      </c>
      <c r="K127" s="23" t="s">
        <v>15</v>
      </c>
      <c r="L127" s="23">
        <v>1</v>
      </c>
      <c r="M127" s="25">
        <v>18000</v>
      </c>
    </row>
    <row r="128" spans="9:13" x14ac:dyDescent="0.25">
      <c r="I128" s="176"/>
      <c r="J128" s="176"/>
      <c r="K128" s="23" t="s">
        <v>257</v>
      </c>
      <c r="L128" s="23">
        <v>1</v>
      </c>
      <c r="M128" s="25">
        <v>12000</v>
      </c>
    </row>
    <row r="129" spans="9:13" x14ac:dyDescent="0.25">
      <c r="I129" s="177" t="s">
        <v>140</v>
      </c>
      <c r="J129" s="177" t="s">
        <v>141</v>
      </c>
      <c r="K129" s="23" t="s">
        <v>15</v>
      </c>
      <c r="L129" s="23">
        <v>1</v>
      </c>
      <c r="M129" s="25">
        <v>6500</v>
      </c>
    </row>
    <row r="130" spans="9:13" x14ac:dyDescent="0.25">
      <c r="I130" s="176"/>
      <c r="J130" s="176"/>
      <c r="K130" s="23" t="s">
        <v>257</v>
      </c>
      <c r="L130" s="23">
        <v>12</v>
      </c>
      <c r="M130" s="25">
        <v>37870</v>
      </c>
    </row>
    <row r="131" spans="9:13" x14ac:dyDescent="0.25">
      <c r="I131" s="177" t="s">
        <v>143</v>
      </c>
      <c r="J131" s="177" t="s">
        <v>144</v>
      </c>
      <c r="K131" s="23" t="s">
        <v>15</v>
      </c>
      <c r="L131" s="23">
        <v>1</v>
      </c>
      <c r="M131" s="25">
        <v>30000</v>
      </c>
    </row>
    <row r="132" spans="9:13" x14ac:dyDescent="0.25">
      <c r="I132" s="175"/>
      <c r="J132" s="175"/>
      <c r="K132" s="23" t="s">
        <v>256</v>
      </c>
      <c r="L132" s="23">
        <v>5</v>
      </c>
      <c r="M132" s="25">
        <v>44556</v>
      </c>
    </row>
    <row r="133" spans="9:13" x14ac:dyDescent="0.25">
      <c r="I133" s="176"/>
      <c r="J133" s="176"/>
      <c r="K133" s="23" t="s">
        <v>257</v>
      </c>
      <c r="L133" s="23">
        <v>1</v>
      </c>
      <c r="M133" s="25">
        <v>9800</v>
      </c>
    </row>
    <row r="134" spans="9:13" x14ac:dyDescent="0.25">
      <c r="I134" s="23" t="s">
        <v>145</v>
      </c>
      <c r="J134" s="23" t="s">
        <v>146</v>
      </c>
      <c r="K134" s="23" t="s">
        <v>15</v>
      </c>
      <c r="L134" s="23">
        <v>1</v>
      </c>
      <c r="M134" s="25">
        <v>15500</v>
      </c>
    </row>
    <row r="135" spans="9:13" x14ac:dyDescent="0.25">
      <c r="I135" s="177" t="s">
        <v>147</v>
      </c>
      <c r="J135" s="177" t="s">
        <v>148</v>
      </c>
      <c r="K135" s="23" t="s">
        <v>15</v>
      </c>
      <c r="L135" s="23">
        <v>1</v>
      </c>
      <c r="M135" s="25">
        <v>23900</v>
      </c>
    </row>
    <row r="136" spans="9:13" x14ac:dyDescent="0.25">
      <c r="I136" s="176"/>
      <c r="J136" s="176"/>
      <c r="K136" s="23" t="s">
        <v>257</v>
      </c>
      <c r="L136" s="23">
        <v>1</v>
      </c>
      <c r="M136" s="25">
        <v>2000</v>
      </c>
    </row>
    <row r="137" spans="9:13" x14ac:dyDescent="0.25">
      <c r="I137" s="177" t="s">
        <v>149</v>
      </c>
      <c r="J137" s="177" t="s">
        <v>150</v>
      </c>
      <c r="K137" s="23" t="s">
        <v>15</v>
      </c>
      <c r="L137" s="23">
        <v>2</v>
      </c>
      <c r="M137" s="25">
        <v>114800</v>
      </c>
    </row>
    <row r="138" spans="9:13" x14ac:dyDescent="0.25">
      <c r="I138" s="175"/>
      <c r="J138" s="175"/>
      <c r="K138" s="23" t="s">
        <v>256</v>
      </c>
      <c r="L138" s="23">
        <v>1</v>
      </c>
      <c r="M138" s="25">
        <v>4500</v>
      </c>
    </row>
    <row r="139" spans="9:13" x14ac:dyDescent="0.25">
      <c r="I139" s="176"/>
      <c r="J139" s="176"/>
      <c r="K139" s="23" t="s">
        <v>257</v>
      </c>
      <c r="L139" s="23">
        <v>11</v>
      </c>
      <c r="M139" s="25">
        <v>57525</v>
      </c>
    </row>
    <row r="140" spans="9:13" x14ac:dyDescent="0.25">
      <c r="I140" s="177" t="s">
        <v>151</v>
      </c>
      <c r="J140" s="177" t="s">
        <v>152</v>
      </c>
      <c r="K140" s="23" t="s">
        <v>15</v>
      </c>
      <c r="L140" s="23">
        <v>1</v>
      </c>
      <c r="M140" s="25">
        <v>27000</v>
      </c>
    </row>
    <row r="141" spans="9:13" x14ac:dyDescent="0.25">
      <c r="I141" s="176"/>
      <c r="J141" s="176"/>
      <c r="K141" s="23" t="s">
        <v>257</v>
      </c>
      <c r="L141" s="23">
        <v>2</v>
      </c>
      <c r="M141" s="25">
        <v>4500</v>
      </c>
    </row>
    <row r="142" spans="9:13" x14ac:dyDescent="0.25">
      <c r="I142" s="177" t="s">
        <v>154</v>
      </c>
      <c r="J142" s="177" t="s">
        <v>155</v>
      </c>
      <c r="K142" s="23" t="s">
        <v>15</v>
      </c>
      <c r="L142" s="23">
        <v>1</v>
      </c>
      <c r="M142" s="25">
        <v>30000</v>
      </c>
    </row>
    <row r="143" spans="9:13" x14ac:dyDescent="0.25">
      <c r="I143" s="176"/>
      <c r="J143" s="176"/>
      <c r="K143" s="23" t="s">
        <v>257</v>
      </c>
      <c r="L143" s="23">
        <v>42</v>
      </c>
      <c r="M143" s="25">
        <v>23165</v>
      </c>
    </row>
    <row r="144" spans="9:13" x14ac:dyDescent="0.25">
      <c r="I144" s="23" t="s">
        <v>156</v>
      </c>
      <c r="J144" s="23" t="s">
        <v>157</v>
      </c>
      <c r="K144" s="23" t="s">
        <v>257</v>
      </c>
      <c r="L144" s="23">
        <v>5</v>
      </c>
      <c r="M144" s="25">
        <v>3010</v>
      </c>
    </row>
    <row r="145" spans="9:13" x14ac:dyDescent="0.25">
      <c r="I145" s="23" t="s">
        <v>158</v>
      </c>
      <c r="J145" s="23" t="s">
        <v>159</v>
      </c>
      <c r="K145" s="23" t="s">
        <v>257</v>
      </c>
      <c r="L145" s="23">
        <v>4</v>
      </c>
      <c r="M145" s="25">
        <v>4913</v>
      </c>
    </row>
    <row r="146" spans="9:13" x14ac:dyDescent="0.25">
      <c r="I146" s="23" t="s">
        <v>160</v>
      </c>
      <c r="J146" s="23" t="s">
        <v>161</v>
      </c>
      <c r="K146" s="23" t="s">
        <v>257</v>
      </c>
      <c r="L146" s="23">
        <v>1</v>
      </c>
      <c r="M146" s="25">
        <v>5000</v>
      </c>
    </row>
    <row r="147" spans="9:13" x14ac:dyDescent="0.25">
      <c r="I147" s="23" t="s">
        <v>162</v>
      </c>
      <c r="J147" s="23" t="s">
        <v>163</v>
      </c>
      <c r="K147" s="23" t="s">
        <v>257</v>
      </c>
      <c r="L147" s="23">
        <v>12</v>
      </c>
      <c r="M147" s="25">
        <v>2550</v>
      </c>
    </row>
    <row r="148" spans="9:13" x14ac:dyDescent="0.25">
      <c r="I148" s="23" t="s">
        <v>164</v>
      </c>
      <c r="J148" s="23" t="s">
        <v>165</v>
      </c>
      <c r="K148" s="23" t="s">
        <v>257</v>
      </c>
      <c r="L148" s="23">
        <v>14</v>
      </c>
      <c r="M148" s="25">
        <v>67044.800000000003</v>
      </c>
    </row>
    <row r="149" spans="9:13" x14ac:dyDescent="0.25">
      <c r="I149" s="23" t="s">
        <v>166</v>
      </c>
      <c r="J149" s="23" t="s">
        <v>167</v>
      </c>
      <c r="K149" s="23" t="s">
        <v>257</v>
      </c>
      <c r="L149" s="23">
        <v>1</v>
      </c>
      <c r="M149" s="25">
        <v>5000</v>
      </c>
    </row>
    <row r="150" spans="9:13" x14ac:dyDescent="0.25">
      <c r="I150" s="23" t="s">
        <v>168</v>
      </c>
      <c r="J150" s="23" t="s">
        <v>169</v>
      </c>
      <c r="K150" s="23" t="s">
        <v>257</v>
      </c>
      <c r="L150" s="23">
        <v>2</v>
      </c>
      <c r="M150" s="25">
        <v>1200</v>
      </c>
    </row>
    <row r="151" spans="9:13" x14ac:dyDescent="0.25">
      <c r="I151" s="177" t="s">
        <v>170</v>
      </c>
      <c r="J151" s="177" t="s">
        <v>171</v>
      </c>
      <c r="K151" s="23" t="s">
        <v>15</v>
      </c>
      <c r="L151" s="23">
        <v>1</v>
      </c>
      <c r="M151" s="25">
        <v>13900</v>
      </c>
    </row>
    <row r="152" spans="9:13" x14ac:dyDescent="0.25">
      <c r="I152" s="176"/>
      <c r="J152" s="176"/>
      <c r="K152" s="23" t="s">
        <v>257</v>
      </c>
      <c r="L152" s="23">
        <v>3</v>
      </c>
      <c r="M152" s="25">
        <v>13039.67</v>
      </c>
    </row>
    <row r="153" spans="9:13" x14ac:dyDescent="0.25">
      <c r="I153" s="177" t="s">
        <v>172</v>
      </c>
      <c r="J153" s="177" t="s">
        <v>173</v>
      </c>
      <c r="K153" s="23" t="s">
        <v>15</v>
      </c>
      <c r="L153" s="23">
        <v>1</v>
      </c>
      <c r="M153" s="25">
        <v>85000</v>
      </c>
    </row>
    <row r="154" spans="9:13" x14ac:dyDescent="0.25">
      <c r="I154" s="176"/>
      <c r="J154" s="176"/>
      <c r="K154" s="23" t="s">
        <v>257</v>
      </c>
      <c r="L154" s="23">
        <v>1</v>
      </c>
      <c r="M154" s="25">
        <v>10000</v>
      </c>
    </row>
    <row r="155" spans="9:13" x14ac:dyDescent="0.25">
      <c r="I155" s="23" t="s">
        <v>174</v>
      </c>
      <c r="J155" s="23" t="s">
        <v>175</v>
      </c>
      <c r="K155" s="23" t="s">
        <v>257</v>
      </c>
      <c r="L155" s="23">
        <v>1</v>
      </c>
      <c r="M155" s="25">
        <v>500</v>
      </c>
    </row>
    <row r="156" spans="9:13" x14ac:dyDescent="0.25">
      <c r="I156" s="23" t="s">
        <v>176</v>
      </c>
      <c r="J156" s="23" t="s">
        <v>177</v>
      </c>
      <c r="K156" s="23" t="s">
        <v>15</v>
      </c>
      <c r="L156" s="23">
        <v>2</v>
      </c>
      <c r="M156" s="25">
        <v>65000</v>
      </c>
    </row>
    <row r="157" spans="9:13" x14ac:dyDescent="0.25">
      <c r="I157" s="23" t="s">
        <v>178</v>
      </c>
      <c r="J157" s="23" t="s">
        <v>179</v>
      </c>
      <c r="K157" s="23" t="s">
        <v>15</v>
      </c>
      <c r="L157" s="23">
        <v>2</v>
      </c>
      <c r="M157" s="25">
        <v>56237</v>
      </c>
    </row>
    <row r="158" spans="9:13" x14ac:dyDescent="0.25">
      <c r="I158" s="23" t="s">
        <v>180</v>
      </c>
      <c r="J158" s="23" t="s">
        <v>181</v>
      </c>
      <c r="K158" s="23" t="s">
        <v>15</v>
      </c>
      <c r="L158" s="23">
        <v>1</v>
      </c>
      <c r="M158" s="25">
        <v>15100</v>
      </c>
    </row>
    <row r="159" spans="9:13" x14ac:dyDescent="0.25">
      <c r="I159" s="23" t="s">
        <v>182</v>
      </c>
      <c r="J159" s="23" t="s">
        <v>183</v>
      </c>
      <c r="K159" s="23" t="s">
        <v>257</v>
      </c>
      <c r="L159" s="23">
        <v>1</v>
      </c>
      <c r="M159" s="25">
        <v>12000</v>
      </c>
    </row>
    <row r="160" spans="9:13" x14ac:dyDescent="0.25">
      <c r="I160" s="177" t="s">
        <v>184</v>
      </c>
      <c r="J160" s="177" t="s">
        <v>185</v>
      </c>
      <c r="K160" s="23" t="s">
        <v>256</v>
      </c>
      <c r="L160" s="23">
        <v>1</v>
      </c>
      <c r="M160" s="25">
        <v>18380</v>
      </c>
    </row>
    <row r="161" spans="9:13" x14ac:dyDescent="0.25">
      <c r="I161" s="176"/>
      <c r="J161" s="176"/>
      <c r="K161" s="23" t="s">
        <v>257</v>
      </c>
      <c r="L161" s="23">
        <v>2</v>
      </c>
      <c r="M161" s="25">
        <v>5776.8</v>
      </c>
    </row>
    <row r="162" spans="9:13" x14ac:dyDescent="0.25">
      <c r="I162" s="177" t="s">
        <v>186</v>
      </c>
      <c r="J162" s="177" t="s">
        <v>187</v>
      </c>
      <c r="K162" s="23" t="s">
        <v>15</v>
      </c>
      <c r="L162" s="23">
        <v>1</v>
      </c>
      <c r="M162" s="25">
        <v>88800</v>
      </c>
    </row>
    <row r="163" spans="9:13" x14ac:dyDescent="0.25">
      <c r="I163" s="176"/>
      <c r="J163" s="176"/>
      <c r="K163" s="23" t="s">
        <v>257</v>
      </c>
      <c r="L163" s="23">
        <v>7</v>
      </c>
      <c r="M163" s="25">
        <v>15272</v>
      </c>
    </row>
    <row r="164" spans="9:13" x14ac:dyDescent="0.25">
      <c r="I164" s="23" t="s">
        <v>188</v>
      </c>
      <c r="J164" s="23" t="s">
        <v>189</v>
      </c>
      <c r="K164" s="23" t="s">
        <v>15</v>
      </c>
      <c r="L164" s="23">
        <v>1</v>
      </c>
      <c r="M164" s="25">
        <v>10300</v>
      </c>
    </row>
    <row r="165" spans="9:13" x14ac:dyDescent="0.25">
      <c r="I165" s="23" t="s">
        <v>190</v>
      </c>
      <c r="J165" s="23" t="s">
        <v>191</v>
      </c>
      <c r="K165" s="23" t="s">
        <v>257</v>
      </c>
      <c r="L165" s="23">
        <v>4</v>
      </c>
      <c r="M165" s="25">
        <v>18193.39</v>
      </c>
    </row>
    <row r="166" spans="9:13" x14ac:dyDescent="0.25">
      <c r="I166" s="177" t="s">
        <v>192</v>
      </c>
      <c r="J166" s="177" t="s">
        <v>193</v>
      </c>
      <c r="K166" s="23" t="s">
        <v>15</v>
      </c>
      <c r="L166" s="23">
        <v>2</v>
      </c>
      <c r="M166" s="25">
        <v>221953.64</v>
      </c>
    </row>
    <row r="167" spans="9:13" x14ac:dyDescent="0.25">
      <c r="I167" s="176"/>
      <c r="J167" s="176"/>
      <c r="K167" s="23" t="s">
        <v>257</v>
      </c>
      <c r="L167" s="23">
        <v>2</v>
      </c>
      <c r="M167" s="25">
        <v>3481.81</v>
      </c>
    </row>
    <row r="168" spans="9:13" x14ac:dyDescent="0.25">
      <c r="I168" s="23" t="s">
        <v>194</v>
      </c>
      <c r="J168" s="23" t="s">
        <v>195</v>
      </c>
      <c r="K168" s="23" t="s">
        <v>257</v>
      </c>
      <c r="L168" s="23">
        <v>4</v>
      </c>
      <c r="M168" s="25">
        <v>45716.94</v>
      </c>
    </row>
    <row r="169" spans="9:13" x14ac:dyDescent="0.25">
      <c r="I169" s="23" t="s">
        <v>196</v>
      </c>
      <c r="J169" s="23" t="s">
        <v>197</v>
      </c>
      <c r="K169" s="23" t="s">
        <v>257</v>
      </c>
      <c r="L169" s="23">
        <v>3</v>
      </c>
      <c r="M169" s="25">
        <v>1500</v>
      </c>
    </row>
    <row r="170" spans="9:13" x14ac:dyDescent="0.25">
      <c r="I170" s="23" t="s">
        <v>198</v>
      </c>
      <c r="J170" s="23" t="s">
        <v>199</v>
      </c>
      <c r="K170" s="23" t="s">
        <v>257</v>
      </c>
      <c r="L170" s="23">
        <v>3</v>
      </c>
      <c r="M170" s="25">
        <v>7358.13</v>
      </c>
    </row>
    <row r="171" spans="9:13" x14ac:dyDescent="0.25">
      <c r="I171" s="177" t="s">
        <v>200</v>
      </c>
      <c r="J171" s="177" t="s">
        <v>201</v>
      </c>
      <c r="K171" s="23" t="s">
        <v>15</v>
      </c>
      <c r="L171" s="23">
        <v>2</v>
      </c>
      <c r="M171" s="25">
        <v>39400</v>
      </c>
    </row>
    <row r="172" spans="9:13" x14ac:dyDescent="0.25">
      <c r="I172" s="176"/>
      <c r="J172" s="176"/>
      <c r="K172" s="23" t="s">
        <v>257</v>
      </c>
      <c r="L172" s="23">
        <v>5</v>
      </c>
      <c r="M172" s="25">
        <v>14950</v>
      </c>
    </row>
    <row r="173" spans="9:13" x14ac:dyDescent="0.25">
      <c r="I173" s="23" t="s">
        <v>202</v>
      </c>
      <c r="J173" s="23" t="s">
        <v>203</v>
      </c>
      <c r="K173" s="23" t="s">
        <v>257</v>
      </c>
      <c r="L173" s="23">
        <v>1</v>
      </c>
      <c r="M173" s="25">
        <v>2750</v>
      </c>
    </row>
    <row r="174" spans="9:13" x14ac:dyDescent="0.25">
      <c r="I174" s="177" t="s">
        <v>204</v>
      </c>
      <c r="J174" s="177" t="s">
        <v>205</v>
      </c>
      <c r="K174" s="23" t="s">
        <v>15</v>
      </c>
      <c r="L174" s="23">
        <v>1</v>
      </c>
      <c r="M174" s="25">
        <v>10280.379999999999</v>
      </c>
    </row>
    <row r="175" spans="9:13" x14ac:dyDescent="0.25">
      <c r="I175" s="176"/>
      <c r="J175" s="176"/>
      <c r="K175" s="23" t="s">
        <v>257</v>
      </c>
      <c r="L175" s="23">
        <v>1</v>
      </c>
      <c r="M175" s="25">
        <v>9000</v>
      </c>
    </row>
    <row r="176" spans="9:13" x14ac:dyDescent="0.25">
      <c r="I176" s="23" t="s">
        <v>206</v>
      </c>
      <c r="J176" s="23" t="s">
        <v>207</v>
      </c>
      <c r="K176" s="23" t="s">
        <v>257</v>
      </c>
      <c r="L176" s="23">
        <v>3</v>
      </c>
      <c r="M176" s="25">
        <v>44649</v>
      </c>
    </row>
    <row r="177" spans="9:13" x14ac:dyDescent="0.25">
      <c r="I177" s="177" t="s">
        <v>208</v>
      </c>
      <c r="J177" s="177" t="s">
        <v>209</v>
      </c>
      <c r="K177" s="23" t="s">
        <v>15</v>
      </c>
      <c r="L177" s="23">
        <v>1</v>
      </c>
      <c r="M177" s="25">
        <v>9917.36</v>
      </c>
    </row>
    <row r="178" spans="9:13" x14ac:dyDescent="0.25">
      <c r="I178" s="176"/>
      <c r="J178" s="176"/>
      <c r="K178" s="23" t="s">
        <v>257</v>
      </c>
      <c r="L178" s="23">
        <v>5</v>
      </c>
      <c r="M178" s="25">
        <v>18452.89</v>
      </c>
    </row>
    <row r="179" spans="9:13" x14ac:dyDescent="0.25">
      <c r="I179" s="177" t="s">
        <v>210</v>
      </c>
      <c r="J179" s="177" t="s">
        <v>211</v>
      </c>
      <c r="K179" s="23" t="s">
        <v>15</v>
      </c>
      <c r="L179" s="23">
        <v>12</v>
      </c>
      <c r="M179" s="25">
        <v>207375</v>
      </c>
    </row>
    <row r="180" spans="9:13" x14ac:dyDescent="0.25">
      <c r="I180" s="176"/>
      <c r="J180" s="176"/>
      <c r="K180" s="23" t="s">
        <v>257</v>
      </c>
      <c r="L180" s="23">
        <v>16</v>
      </c>
      <c r="M180" s="25">
        <v>54308</v>
      </c>
    </row>
    <row r="181" spans="9:13" x14ac:dyDescent="0.25">
      <c r="I181" s="23" t="s">
        <v>212</v>
      </c>
      <c r="J181" s="23" t="s">
        <v>213</v>
      </c>
      <c r="K181" s="23" t="s">
        <v>256</v>
      </c>
      <c r="L181" s="23">
        <v>1</v>
      </c>
      <c r="M181" s="25">
        <v>13000</v>
      </c>
    </row>
    <row r="182" spans="9:13" x14ac:dyDescent="0.25">
      <c r="I182" s="23" t="s">
        <v>214</v>
      </c>
      <c r="J182" s="23" t="s">
        <v>215</v>
      </c>
      <c r="K182" s="23" t="s">
        <v>257</v>
      </c>
      <c r="L182" s="23">
        <v>1</v>
      </c>
      <c r="M182" s="25">
        <v>4958.68</v>
      </c>
    </row>
    <row r="183" spans="9:13" x14ac:dyDescent="0.25">
      <c r="I183" s="23" t="s">
        <v>216</v>
      </c>
      <c r="J183" s="23" t="s">
        <v>217</v>
      </c>
      <c r="K183" s="23" t="s">
        <v>257</v>
      </c>
      <c r="L183" s="23">
        <v>1</v>
      </c>
      <c r="M183" s="25">
        <v>4132.2299999999996</v>
      </c>
    </row>
    <row r="184" spans="9:13" x14ac:dyDescent="0.25">
      <c r="I184" s="23" t="s">
        <v>218</v>
      </c>
      <c r="J184" s="23" t="s">
        <v>219</v>
      </c>
      <c r="K184" s="23" t="s">
        <v>15</v>
      </c>
      <c r="L184" s="23">
        <v>1</v>
      </c>
      <c r="M184" s="25">
        <v>36000</v>
      </c>
    </row>
    <row r="185" spans="9:13" x14ac:dyDescent="0.25">
      <c r="I185" s="23" t="s">
        <v>220</v>
      </c>
      <c r="J185" s="23" t="s">
        <v>221</v>
      </c>
      <c r="K185" s="23" t="s">
        <v>257</v>
      </c>
      <c r="L185" s="23">
        <v>1</v>
      </c>
      <c r="M185" s="25">
        <v>9000</v>
      </c>
    </row>
    <row r="186" spans="9:13" x14ac:dyDescent="0.25">
      <c r="I186" s="23" t="s">
        <v>222</v>
      </c>
      <c r="J186" s="23" t="s">
        <v>223</v>
      </c>
      <c r="K186" s="23" t="s">
        <v>256</v>
      </c>
      <c r="L186" s="23">
        <v>1</v>
      </c>
      <c r="M186" s="25">
        <v>2424.6799999999998</v>
      </c>
    </row>
    <row r="187" spans="9:13" x14ac:dyDescent="0.25">
      <c r="I187" s="177" t="s">
        <v>224</v>
      </c>
      <c r="J187" s="177" t="s">
        <v>225</v>
      </c>
      <c r="K187" s="23" t="s">
        <v>15</v>
      </c>
      <c r="L187" s="23">
        <v>2</v>
      </c>
      <c r="M187" s="25">
        <v>60750</v>
      </c>
    </row>
    <row r="188" spans="9:13" x14ac:dyDescent="0.25">
      <c r="I188" s="176"/>
      <c r="J188" s="176"/>
      <c r="K188" s="23" t="s">
        <v>257</v>
      </c>
      <c r="L188" s="23">
        <v>4</v>
      </c>
      <c r="M188" s="25">
        <v>43938.66</v>
      </c>
    </row>
    <row r="189" spans="9:13" x14ac:dyDescent="0.25">
      <c r="I189" s="177" t="s">
        <v>226</v>
      </c>
      <c r="J189" s="177" t="s">
        <v>227</v>
      </c>
      <c r="K189" s="23" t="s">
        <v>15</v>
      </c>
      <c r="L189" s="23">
        <v>2</v>
      </c>
      <c r="M189" s="25">
        <v>14000</v>
      </c>
    </row>
    <row r="190" spans="9:13" x14ac:dyDescent="0.25">
      <c r="I190" s="175"/>
      <c r="J190" s="175"/>
      <c r="K190" s="23" t="s">
        <v>256</v>
      </c>
      <c r="L190" s="23">
        <v>4</v>
      </c>
      <c r="M190" s="25">
        <v>1134</v>
      </c>
    </row>
    <row r="191" spans="9:13" x14ac:dyDescent="0.25">
      <c r="I191" s="176"/>
      <c r="J191" s="176"/>
      <c r="K191" s="23" t="s">
        <v>257</v>
      </c>
      <c r="L191" s="23">
        <v>1</v>
      </c>
      <c r="M191" s="25">
        <v>8900</v>
      </c>
    </row>
    <row r="192" spans="9:13" x14ac:dyDescent="0.25">
      <c r="I192" s="177" t="s">
        <v>229</v>
      </c>
      <c r="J192" s="177" t="s">
        <v>230</v>
      </c>
      <c r="K192" s="23" t="s">
        <v>15</v>
      </c>
      <c r="L192" s="23">
        <v>5</v>
      </c>
      <c r="M192" s="25">
        <v>1136324.79</v>
      </c>
    </row>
    <row r="193" spans="9:13" x14ac:dyDescent="0.25">
      <c r="I193" s="176"/>
      <c r="J193" s="176"/>
      <c r="K193" s="23" t="s">
        <v>257</v>
      </c>
      <c r="L193" s="23">
        <v>14</v>
      </c>
      <c r="M193" s="25">
        <v>37996.25</v>
      </c>
    </row>
    <row r="194" spans="9:13" x14ac:dyDescent="0.25">
      <c r="I194" s="177" t="s">
        <v>231</v>
      </c>
      <c r="J194" s="177" t="s">
        <v>232</v>
      </c>
      <c r="K194" s="23" t="s">
        <v>15</v>
      </c>
      <c r="L194" s="23">
        <v>1</v>
      </c>
      <c r="M194" s="25">
        <v>10000</v>
      </c>
    </row>
    <row r="195" spans="9:13" x14ac:dyDescent="0.25">
      <c r="I195" s="176"/>
      <c r="J195" s="176"/>
      <c r="K195" s="23" t="s">
        <v>257</v>
      </c>
      <c r="L195" s="23">
        <v>4</v>
      </c>
      <c r="M195" s="25">
        <v>5960</v>
      </c>
    </row>
    <row r="196" spans="9:13" x14ac:dyDescent="0.25">
      <c r="I196" s="177" t="s">
        <v>233</v>
      </c>
      <c r="J196" s="177" t="s">
        <v>234</v>
      </c>
      <c r="K196" s="23" t="s">
        <v>256</v>
      </c>
      <c r="L196" s="23">
        <v>1</v>
      </c>
      <c r="M196" s="25">
        <v>1100</v>
      </c>
    </row>
    <row r="197" spans="9:13" x14ac:dyDescent="0.25">
      <c r="I197" s="176"/>
      <c r="J197" s="176"/>
      <c r="K197" s="23" t="s">
        <v>257</v>
      </c>
      <c r="L197" s="23">
        <v>6</v>
      </c>
      <c r="M197" s="25">
        <v>4487.6000000000004</v>
      </c>
    </row>
    <row r="198" spans="9:13" x14ac:dyDescent="0.25">
      <c r="I198" s="23" t="s">
        <v>235</v>
      </c>
      <c r="J198" s="23" t="s">
        <v>236</v>
      </c>
      <c r="K198" s="23" t="s">
        <v>257</v>
      </c>
      <c r="L198" s="23">
        <v>31</v>
      </c>
      <c r="M198" s="25">
        <v>38377</v>
      </c>
    </row>
    <row r="199" spans="9:13" x14ac:dyDescent="0.25">
      <c r="I199" s="23" t="s">
        <v>237</v>
      </c>
      <c r="J199" s="23" t="s">
        <v>238</v>
      </c>
      <c r="K199" s="23" t="s">
        <v>257</v>
      </c>
      <c r="L199" s="23">
        <v>7</v>
      </c>
      <c r="M199" s="25">
        <v>31935</v>
      </c>
    </row>
    <row r="200" spans="9:13" x14ac:dyDescent="0.25">
      <c r="I200" s="23" t="s">
        <v>239</v>
      </c>
      <c r="J200" s="23" t="s">
        <v>240</v>
      </c>
      <c r="K200" s="23" t="s">
        <v>257</v>
      </c>
      <c r="L200" s="23">
        <v>6</v>
      </c>
      <c r="M200" s="25">
        <v>2531</v>
      </c>
    </row>
    <row r="201" spans="9:13" x14ac:dyDescent="0.25">
      <c r="I201" s="177" t="s">
        <v>241</v>
      </c>
      <c r="J201" s="177" t="s">
        <v>242</v>
      </c>
      <c r="K201" s="23" t="s">
        <v>15</v>
      </c>
      <c r="L201" s="23">
        <v>9</v>
      </c>
      <c r="M201" s="25">
        <v>253470</v>
      </c>
    </row>
    <row r="202" spans="9:13" x14ac:dyDescent="0.25">
      <c r="I202" s="176"/>
      <c r="J202" s="176"/>
      <c r="K202" s="23" t="s">
        <v>257</v>
      </c>
      <c r="L202" s="23">
        <v>9</v>
      </c>
      <c r="M202" s="25">
        <v>52340</v>
      </c>
    </row>
    <row r="203" spans="9:13" x14ac:dyDescent="0.25">
      <c r="I203" s="23" t="s">
        <v>243</v>
      </c>
      <c r="J203" s="23" t="s">
        <v>244</v>
      </c>
      <c r="K203" s="23" t="s">
        <v>15</v>
      </c>
      <c r="L203" s="23">
        <v>1</v>
      </c>
      <c r="M203" s="25">
        <v>10300</v>
      </c>
    </row>
    <row r="204" spans="9:13" x14ac:dyDescent="0.25">
      <c r="I204" s="23" t="s">
        <v>245</v>
      </c>
      <c r="J204" s="23" t="s">
        <v>246</v>
      </c>
      <c r="K204" s="23" t="s">
        <v>15</v>
      </c>
      <c r="L204" s="23">
        <v>2</v>
      </c>
      <c r="M204" s="25">
        <v>31500</v>
      </c>
    </row>
    <row r="205" spans="9:13" x14ac:dyDescent="0.25">
      <c r="I205" s="23" t="s">
        <v>247</v>
      </c>
      <c r="J205" s="23" t="s">
        <v>248</v>
      </c>
      <c r="K205" s="23" t="s">
        <v>15</v>
      </c>
      <c r="L205" s="23">
        <v>1</v>
      </c>
      <c r="M205" s="25">
        <v>14000</v>
      </c>
    </row>
    <row r="206" spans="9:13" x14ac:dyDescent="0.25">
      <c r="I206" s="23" t="s">
        <v>249</v>
      </c>
      <c r="J206" s="23" t="s">
        <v>250</v>
      </c>
      <c r="K206" s="23" t="s">
        <v>257</v>
      </c>
      <c r="L206" s="23">
        <v>1</v>
      </c>
      <c r="M206" s="25">
        <v>6000</v>
      </c>
    </row>
    <row r="207" spans="9:13" x14ac:dyDescent="0.25">
      <c r="I207" s="23" t="s">
        <v>251</v>
      </c>
      <c r="J207" s="23" t="s">
        <v>252</v>
      </c>
      <c r="K207" s="23" t="s">
        <v>15</v>
      </c>
      <c r="L207" s="23">
        <v>1</v>
      </c>
      <c r="M207" s="25">
        <v>14000</v>
      </c>
    </row>
    <row r="208" spans="9:13" x14ac:dyDescent="0.25">
      <c r="I208" s="23" t="s">
        <v>253</v>
      </c>
      <c r="J208" s="23" t="s">
        <v>254</v>
      </c>
      <c r="K208" s="23" t="s">
        <v>257</v>
      </c>
      <c r="L208" s="23">
        <v>1</v>
      </c>
      <c r="M208" s="25">
        <v>2892.56</v>
      </c>
    </row>
    <row r="209" spans="9:13" ht="15.75" thickBot="1" x14ac:dyDescent="0.3">
      <c r="I209" s="27" t="s">
        <v>18</v>
      </c>
      <c r="J209" s="27"/>
      <c r="K209" s="27"/>
      <c r="L209" s="27">
        <f>SUM(L95:L208)</f>
        <v>549</v>
      </c>
      <c r="M209" s="29">
        <f>SUM(M95:M208)</f>
        <v>5104978.5299999993</v>
      </c>
    </row>
    <row r="210" spans="9:13" ht="15.75" thickTop="1" x14ac:dyDescent="0.25"/>
  </sheetData>
  <mergeCells count="91">
    <mergeCell ref="I194:I195"/>
    <mergeCell ref="J194:J195"/>
    <mergeCell ref="I196:I197"/>
    <mergeCell ref="J196:J197"/>
    <mergeCell ref="I201:I202"/>
    <mergeCell ref="J201:J202"/>
    <mergeCell ref="I187:I188"/>
    <mergeCell ref="J187:J188"/>
    <mergeCell ref="I189:I191"/>
    <mergeCell ref="J189:J191"/>
    <mergeCell ref="I192:I193"/>
    <mergeCell ref="J192:J193"/>
    <mergeCell ref="I174:I175"/>
    <mergeCell ref="J174:J175"/>
    <mergeCell ref="I177:I178"/>
    <mergeCell ref="J177:J178"/>
    <mergeCell ref="I179:I180"/>
    <mergeCell ref="J179:J180"/>
    <mergeCell ref="I162:I163"/>
    <mergeCell ref="J162:J163"/>
    <mergeCell ref="I166:I167"/>
    <mergeCell ref="J166:J167"/>
    <mergeCell ref="I171:I172"/>
    <mergeCell ref="J171:J172"/>
    <mergeCell ref="I151:I152"/>
    <mergeCell ref="J151:J152"/>
    <mergeCell ref="I153:I154"/>
    <mergeCell ref="J153:J154"/>
    <mergeCell ref="I160:I161"/>
    <mergeCell ref="J160:J161"/>
    <mergeCell ref="I137:I139"/>
    <mergeCell ref="J137:J139"/>
    <mergeCell ref="I140:I141"/>
    <mergeCell ref="J140:J141"/>
    <mergeCell ref="I142:I143"/>
    <mergeCell ref="J142:J143"/>
    <mergeCell ref="I129:I130"/>
    <mergeCell ref="J129:J130"/>
    <mergeCell ref="I131:I133"/>
    <mergeCell ref="J131:J133"/>
    <mergeCell ref="I135:I136"/>
    <mergeCell ref="J135:J136"/>
    <mergeCell ref="I114:I115"/>
    <mergeCell ref="J114:J115"/>
    <mergeCell ref="I121:I123"/>
    <mergeCell ref="J121:J123"/>
    <mergeCell ref="I127:I128"/>
    <mergeCell ref="J127:J128"/>
    <mergeCell ref="I103:I104"/>
    <mergeCell ref="J103:J104"/>
    <mergeCell ref="I109:I110"/>
    <mergeCell ref="J109:J110"/>
    <mergeCell ref="I111:I112"/>
    <mergeCell ref="J111:J112"/>
    <mergeCell ref="I100:I101"/>
    <mergeCell ref="J100:J101"/>
    <mergeCell ref="B68:B69"/>
    <mergeCell ref="B70:B71"/>
    <mergeCell ref="B72:B73"/>
    <mergeCell ref="I93:J93"/>
    <mergeCell ref="I95:I97"/>
    <mergeCell ref="J95:J97"/>
    <mergeCell ref="I98:I99"/>
    <mergeCell ref="J98:J99"/>
    <mergeCell ref="A79:A85"/>
    <mergeCell ref="A86:A88"/>
    <mergeCell ref="A89:A97"/>
    <mergeCell ref="A48:A53"/>
    <mergeCell ref="B48:B49"/>
    <mergeCell ref="B50:B51"/>
    <mergeCell ref="B52:B53"/>
    <mergeCell ref="A54:A73"/>
    <mergeCell ref="B55:B57"/>
    <mergeCell ref="B58:B60"/>
    <mergeCell ref="B61:B62"/>
    <mergeCell ref="B63:B64"/>
    <mergeCell ref="B65:B67"/>
    <mergeCell ref="A18:A20"/>
    <mergeCell ref="A21:A29"/>
    <mergeCell ref="A36:A47"/>
    <mergeCell ref="B36:B37"/>
    <mergeCell ref="B38:B39"/>
    <mergeCell ref="B40:B41"/>
    <mergeCell ref="B43:B44"/>
    <mergeCell ref="B46:B47"/>
    <mergeCell ref="A11:A17"/>
    <mergeCell ref="K1:N1"/>
    <mergeCell ref="A6:U6"/>
    <mergeCell ref="A9:B9"/>
    <mergeCell ref="I9:J9"/>
    <mergeCell ref="P9:R9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39"/>
  <sheetViews>
    <sheetView topLeftCell="A7" workbookViewId="0">
      <selection activeCell="A5" sqref="A5"/>
    </sheetView>
  </sheetViews>
  <sheetFormatPr baseColWidth="10" defaultRowHeight="15" x14ac:dyDescent="0.25"/>
  <cols>
    <col min="1" max="1" width="19.5703125" customWidth="1"/>
    <col min="2" max="2" width="18" bestFit="1" customWidth="1"/>
    <col min="3" max="3" width="12.140625" bestFit="1" customWidth="1"/>
    <col min="11" max="11" width="13.28515625" customWidth="1"/>
  </cols>
  <sheetData>
    <row r="1" spans="1:16" ht="47.25" customHeight="1" thickBot="1" x14ac:dyDescent="0.35">
      <c r="A1" s="4"/>
      <c r="B1" s="2"/>
      <c r="C1" s="3"/>
      <c r="D1" s="4"/>
      <c r="E1" s="4"/>
      <c r="F1" s="6"/>
      <c r="G1" s="6"/>
      <c r="H1" s="6"/>
      <c r="I1" s="6"/>
      <c r="J1" s="203" t="s">
        <v>0</v>
      </c>
      <c r="K1" s="203"/>
      <c r="L1" s="203"/>
      <c r="M1" s="203"/>
      <c r="N1" s="203"/>
      <c r="O1" s="203"/>
      <c r="P1" s="7"/>
    </row>
    <row r="2" spans="1:16" ht="15" customHeight="1" x14ac:dyDescent="0.25">
      <c r="B2" s="8"/>
      <c r="C2" s="9"/>
      <c r="D2" s="10"/>
      <c r="E2" s="10"/>
      <c r="F2" s="11"/>
      <c r="G2" s="12"/>
      <c r="H2" s="12"/>
      <c r="I2" s="12"/>
      <c r="J2" s="12"/>
      <c r="K2" s="13"/>
      <c r="L2" s="13"/>
      <c r="M2" s="13"/>
      <c r="N2" s="13"/>
      <c r="O2" s="13"/>
      <c r="P2" s="7"/>
    </row>
    <row r="3" spans="1:16" ht="15" customHeight="1" x14ac:dyDescent="0.25">
      <c r="A3" s="84" t="s">
        <v>258</v>
      </c>
      <c r="B3" s="7"/>
      <c r="C3" s="7"/>
      <c r="D3" s="7"/>
      <c r="E3" s="7"/>
      <c r="F3" s="7"/>
      <c r="G3" s="7"/>
      <c r="H3" s="7"/>
      <c r="I3" s="12"/>
      <c r="J3" s="12"/>
      <c r="K3" s="13"/>
      <c r="L3" s="13"/>
      <c r="M3" s="13"/>
      <c r="N3" s="13"/>
      <c r="O3" s="13"/>
      <c r="P3" s="7"/>
    </row>
    <row r="4" spans="1:16" ht="15" customHeight="1" x14ac:dyDescent="0.25">
      <c r="A4" s="149" t="s">
        <v>291</v>
      </c>
      <c r="B4" s="74"/>
      <c r="C4" s="7"/>
      <c r="D4" s="7"/>
      <c r="E4" s="7"/>
      <c r="F4" s="7"/>
      <c r="G4" s="7"/>
      <c r="H4" s="7"/>
      <c r="I4" s="12"/>
      <c r="J4" s="12"/>
      <c r="K4" s="13"/>
      <c r="L4" s="13"/>
      <c r="M4" s="13"/>
      <c r="N4" s="13"/>
      <c r="O4" s="13"/>
      <c r="P4" s="7"/>
    </row>
    <row r="5" spans="1:16" ht="15" customHeight="1" x14ac:dyDescent="0.25">
      <c r="A5" s="84"/>
      <c r="B5" s="7"/>
      <c r="C5" s="7"/>
      <c r="D5" s="7"/>
      <c r="E5" s="7"/>
      <c r="F5" s="7"/>
      <c r="G5" s="7"/>
      <c r="H5" s="7"/>
      <c r="I5" s="12"/>
      <c r="J5" s="12"/>
      <c r="K5" s="13"/>
      <c r="L5" s="13"/>
      <c r="M5" s="13"/>
      <c r="N5" s="13"/>
      <c r="O5" s="13"/>
      <c r="P5" s="7"/>
    </row>
    <row r="6" spans="1:16" ht="15" customHeight="1" x14ac:dyDescent="0.25">
      <c r="A6" s="84"/>
      <c r="B6" s="7"/>
      <c r="C6" s="7"/>
      <c r="D6" s="7"/>
      <c r="E6" s="7"/>
      <c r="F6" s="7"/>
      <c r="G6" s="7"/>
      <c r="H6" s="7"/>
      <c r="I6" s="12"/>
      <c r="J6" s="12"/>
      <c r="K6" s="13"/>
      <c r="L6" s="13"/>
      <c r="M6" s="13"/>
      <c r="N6" s="13"/>
      <c r="O6" s="13"/>
      <c r="P6" s="7"/>
    </row>
    <row r="7" spans="1:16" ht="25.5" customHeight="1" x14ac:dyDescent="0.25">
      <c r="A7" s="204" t="s">
        <v>259</v>
      </c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85"/>
    </row>
    <row r="11" spans="1:16" ht="39" thickBot="1" x14ac:dyDescent="0.3">
      <c r="A11" s="86" t="s">
        <v>260</v>
      </c>
      <c r="B11" s="87" t="s">
        <v>261</v>
      </c>
      <c r="C11" s="88" t="s">
        <v>13</v>
      </c>
      <c r="D11" s="88" t="s">
        <v>262</v>
      </c>
      <c r="E11" s="87" t="s">
        <v>263</v>
      </c>
      <c r="F11" s="87" t="s">
        <v>264</v>
      </c>
      <c r="J11" s="89" t="s">
        <v>265</v>
      </c>
      <c r="K11" s="89" t="s">
        <v>266</v>
      </c>
    </row>
    <row r="12" spans="1:16" ht="15.75" thickTop="1" x14ac:dyDescent="0.25">
      <c r="A12" s="90" t="s">
        <v>267</v>
      </c>
      <c r="B12" s="91">
        <v>221</v>
      </c>
      <c r="C12" s="92">
        <v>213469.32149999993</v>
      </c>
      <c r="D12" s="93">
        <v>0</v>
      </c>
      <c r="E12" s="94">
        <v>213469.32149999993</v>
      </c>
      <c r="F12" s="95">
        <f>E12/E15</f>
        <v>0.57413253625327876</v>
      </c>
      <c r="J12" s="96">
        <v>4307</v>
      </c>
      <c r="K12" s="97">
        <f>C15/J12</f>
        <v>80.97890326817577</v>
      </c>
    </row>
    <row r="13" spans="1:16" x14ac:dyDescent="0.25">
      <c r="A13" s="98" t="s">
        <v>268</v>
      </c>
      <c r="B13" s="99">
        <f>8+17</f>
        <v>25</v>
      </c>
      <c r="C13" s="100">
        <v>90104.666115702479</v>
      </c>
      <c r="D13" s="101">
        <v>13940.443884297523</v>
      </c>
      <c r="E13" s="102">
        <f>C13+D13</f>
        <v>104045.11</v>
      </c>
      <c r="F13" s="95">
        <f>E13/E15</f>
        <v>0.2798326357590985</v>
      </c>
    </row>
    <row r="14" spans="1:16" x14ac:dyDescent="0.25">
      <c r="A14" s="98" t="s">
        <v>42</v>
      </c>
      <c r="B14" s="99">
        <f>3+26</f>
        <v>29</v>
      </c>
      <c r="C14" s="100">
        <v>45202.14876033058</v>
      </c>
      <c r="D14" s="101">
        <v>9095.3412396694202</v>
      </c>
      <c r="E14" s="102">
        <f>C14+D14</f>
        <v>54297.49</v>
      </c>
      <c r="F14" s="95">
        <f>E14/E15</f>
        <v>0.1460348279876228</v>
      </c>
    </row>
    <row r="15" spans="1:16" ht="15.75" thickBot="1" x14ac:dyDescent="0.3">
      <c r="A15" s="103" t="s">
        <v>269</v>
      </c>
      <c r="B15" s="104">
        <f>SUM(B12:B14)</f>
        <v>275</v>
      </c>
      <c r="C15" s="105">
        <f>SUM(C12:C14)</f>
        <v>348776.13637603301</v>
      </c>
      <c r="D15" s="106">
        <f>SUM(D12:D14)</f>
        <v>23035.785123966944</v>
      </c>
      <c r="E15" s="105">
        <f>SUM(E12:E14)</f>
        <v>371811.92149999994</v>
      </c>
      <c r="F15" s="104"/>
    </row>
    <row r="16" spans="1:16" ht="15.75" thickTop="1" x14ac:dyDescent="0.25"/>
    <row r="18" spans="1:5" ht="15.75" thickBot="1" x14ac:dyDescent="0.3">
      <c r="A18" s="107" t="s">
        <v>270</v>
      </c>
      <c r="B18" s="107" t="s">
        <v>271</v>
      </c>
      <c r="C18" s="108" t="s">
        <v>272</v>
      </c>
      <c r="D18" s="108" t="s">
        <v>262</v>
      </c>
      <c r="E18" s="108" t="s">
        <v>26</v>
      </c>
    </row>
    <row r="19" spans="1:5" ht="15.75" thickTop="1" x14ac:dyDescent="0.25">
      <c r="A19" s="176" t="s">
        <v>36</v>
      </c>
      <c r="B19" s="19" t="s">
        <v>273</v>
      </c>
      <c r="C19" s="20">
        <v>213469.32149999993</v>
      </c>
      <c r="D19" s="20">
        <v>0</v>
      </c>
      <c r="E19" s="20">
        <f t="shared" ref="E19:E25" si="0">C19+D19</f>
        <v>213469.32149999993</v>
      </c>
    </row>
    <row r="20" spans="1:5" x14ac:dyDescent="0.25">
      <c r="A20" s="170"/>
      <c r="B20" s="23" t="s">
        <v>42</v>
      </c>
      <c r="C20" s="24">
        <v>35862.545454545456</v>
      </c>
      <c r="D20" s="24">
        <v>7531.1345454545444</v>
      </c>
      <c r="E20" s="20">
        <f t="shared" si="0"/>
        <v>43393.68</v>
      </c>
    </row>
    <row r="21" spans="1:5" x14ac:dyDescent="0.25">
      <c r="A21" s="170"/>
      <c r="B21" s="23" t="s">
        <v>268</v>
      </c>
      <c r="C21" s="24">
        <v>18360.801652892562</v>
      </c>
      <c r="D21" s="24">
        <v>3855.7683471074383</v>
      </c>
      <c r="E21" s="20">
        <f t="shared" si="0"/>
        <v>22216.57</v>
      </c>
    </row>
    <row r="22" spans="1:5" x14ac:dyDescent="0.25">
      <c r="A22" s="170" t="s">
        <v>38</v>
      </c>
      <c r="B22" s="23" t="s">
        <v>42</v>
      </c>
      <c r="C22" s="24">
        <v>7448.6033057851237</v>
      </c>
      <c r="D22" s="24">
        <v>1564.2066942148763</v>
      </c>
      <c r="E22" s="20">
        <f t="shared" si="0"/>
        <v>9012.81</v>
      </c>
    </row>
    <row r="23" spans="1:5" x14ac:dyDescent="0.25">
      <c r="A23" s="170"/>
      <c r="B23" s="23" t="s">
        <v>268</v>
      </c>
      <c r="C23" s="24">
        <v>48022.264462809915</v>
      </c>
      <c r="D23" s="24">
        <v>10084.675537190085</v>
      </c>
      <c r="E23" s="20">
        <f t="shared" si="0"/>
        <v>58106.94</v>
      </c>
    </row>
    <row r="24" spans="1:5" x14ac:dyDescent="0.25">
      <c r="A24" s="170" t="s">
        <v>39</v>
      </c>
      <c r="B24" s="23" t="s">
        <v>42</v>
      </c>
      <c r="C24" s="24">
        <v>1891</v>
      </c>
      <c r="D24" s="24">
        <v>0</v>
      </c>
      <c r="E24" s="20">
        <f t="shared" si="0"/>
        <v>1891</v>
      </c>
    </row>
    <row r="25" spans="1:5" x14ac:dyDescent="0.25">
      <c r="A25" s="170"/>
      <c r="B25" s="23" t="s">
        <v>268</v>
      </c>
      <c r="C25" s="24">
        <v>23721.599999999999</v>
      </c>
      <c r="D25" s="24">
        <v>0</v>
      </c>
      <c r="E25" s="20">
        <f t="shared" si="0"/>
        <v>23721.599999999999</v>
      </c>
    </row>
    <row r="26" spans="1:5" ht="15.75" thickBot="1" x14ac:dyDescent="0.3">
      <c r="A26" s="107" t="s">
        <v>18</v>
      </c>
      <c r="B26" s="107"/>
      <c r="C26" s="109">
        <f>SUM(C19:C25)</f>
        <v>348776.1363760329</v>
      </c>
      <c r="D26" s="109">
        <f>SUM(D19:D25)</f>
        <v>23035.785123966944</v>
      </c>
      <c r="E26" s="109">
        <f>SUM(E19:E25)</f>
        <v>371811.92149999988</v>
      </c>
    </row>
    <row r="27" spans="1:5" ht="15.75" thickTop="1" x14ac:dyDescent="0.25"/>
    <row r="30" spans="1:5" ht="15.75" thickBot="1" x14ac:dyDescent="0.3">
      <c r="A30" s="107" t="s">
        <v>270</v>
      </c>
      <c r="B30" s="107" t="s">
        <v>271</v>
      </c>
      <c r="C30" s="107" t="s">
        <v>274</v>
      </c>
    </row>
    <row r="31" spans="1:5" ht="15.75" thickTop="1" x14ac:dyDescent="0.25">
      <c r="A31" s="176" t="s">
        <v>36</v>
      </c>
      <c r="B31" s="19" t="s">
        <v>273</v>
      </c>
      <c r="C31" s="19">
        <v>4066</v>
      </c>
    </row>
    <row r="32" spans="1:5" x14ac:dyDescent="0.25">
      <c r="A32" s="170"/>
      <c r="B32" s="23" t="s">
        <v>42</v>
      </c>
      <c r="C32" s="23">
        <v>103</v>
      </c>
    </row>
    <row r="33" spans="1:3" x14ac:dyDescent="0.25">
      <c r="A33" s="170"/>
      <c r="B33" s="23" t="s">
        <v>268</v>
      </c>
      <c r="C33" s="23">
        <v>26</v>
      </c>
    </row>
    <row r="34" spans="1:3" x14ac:dyDescent="0.25">
      <c r="A34" s="170" t="s">
        <v>38</v>
      </c>
      <c r="B34" s="23" t="s">
        <v>42</v>
      </c>
      <c r="C34" s="23">
        <v>26</v>
      </c>
    </row>
    <row r="35" spans="1:3" x14ac:dyDescent="0.25">
      <c r="A35" s="170"/>
      <c r="B35" s="23" t="s">
        <v>268</v>
      </c>
      <c r="C35" s="23">
        <v>60</v>
      </c>
    </row>
    <row r="36" spans="1:3" x14ac:dyDescent="0.25">
      <c r="A36" s="177" t="s">
        <v>39</v>
      </c>
      <c r="B36" s="23" t="s">
        <v>42</v>
      </c>
      <c r="C36" s="23">
        <v>5</v>
      </c>
    </row>
    <row r="37" spans="1:3" x14ac:dyDescent="0.25">
      <c r="A37" s="176"/>
      <c r="B37" s="23" t="s">
        <v>268</v>
      </c>
      <c r="C37" s="23">
        <v>21</v>
      </c>
    </row>
    <row r="38" spans="1:3" ht="15.75" thickBot="1" x14ac:dyDescent="0.3">
      <c r="A38" s="107" t="s">
        <v>18</v>
      </c>
      <c r="B38" s="107"/>
      <c r="C38" s="107">
        <f>SUM(C31:C37)</f>
        <v>4307</v>
      </c>
    </row>
    <row r="39" spans="1:3" ht="15.75" thickTop="1" x14ac:dyDescent="0.25"/>
  </sheetData>
  <mergeCells count="8">
    <mergeCell ref="A34:A35"/>
    <mergeCell ref="A36:A37"/>
    <mergeCell ref="J1:O1"/>
    <mergeCell ref="A7:O7"/>
    <mergeCell ref="A19:A21"/>
    <mergeCell ref="A22:A23"/>
    <mergeCell ref="A24:A25"/>
    <mergeCell ref="A31:A33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33"/>
  <sheetViews>
    <sheetView workbookViewId="0">
      <selection activeCell="O18" sqref="O18"/>
    </sheetView>
  </sheetViews>
  <sheetFormatPr baseColWidth="10" defaultRowHeight="15" x14ac:dyDescent="0.25"/>
  <cols>
    <col min="1" max="1" width="18.85546875" customWidth="1"/>
    <col min="2" max="2" width="17" customWidth="1"/>
    <col min="3" max="3" width="11.85546875" customWidth="1"/>
    <col min="5" max="5" width="11.42578125" customWidth="1"/>
  </cols>
  <sheetData>
    <row r="1" spans="1:16" ht="39.75" customHeight="1" thickBot="1" x14ac:dyDescent="0.35">
      <c r="A1" s="4"/>
      <c r="B1" s="2"/>
      <c r="C1" s="3"/>
      <c r="D1" s="4"/>
      <c r="E1" s="4"/>
      <c r="F1" s="6"/>
      <c r="G1" s="6"/>
      <c r="H1" s="6"/>
      <c r="I1" s="6"/>
      <c r="J1" s="203" t="s">
        <v>0</v>
      </c>
      <c r="K1" s="203"/>
      <c r="L1" s="203"/>
      <c r="M1" s="203"/>
      <c r="N1" s="203"/>
      <c r="O1" s="203"/>
      <c r="P1" s="7"/>
    </row>
    <row r="2" spans="1:16" ht="15" customHeight="1" x14ac:dyDescent="0.25">
      <c r="B2" s="8"/>
      <c r="C2" s="9"/>
      <c r="D2" s="10"/>
      <c r="E2" s="10"/>
      <c r="F2" s="11"/>
      <c r="G2" s="12"/>
      <c r="H2" s="12"/>
      <c r="I2" s="12"/>
      <c r="J2" s="12"/>
      <c r="K2" s="13"/>
      <c r="L2" s="13"/>
      <c r="M2" s="13"/>
      <c r="N2" s="13"/>
      <c r="O2" s="13"/>
      <c r="P2" s="7"/>
    </row>
    <row r="3" spans="1:16" ht="15" customHeight="1" x14ac:dyDescent="0.25">
      <c r="A3" s="84" t="s">
        <v>258</v>
      </c>
      <c r="B3" s="7"/>
      <c r="C3" s="7"/>
      <c r="D3" s="7"/>
      <c r="E3" s="7"/>
      <c r="F3" s="7"/>
      <c r="G3" s="7"/>
      <c r="H3" s="7"/>
      <c r="I3" s="12"/>
      <c r="J3" s="12"/>
      <c r="K3" s="13"/>
      <c r="L3" s="13"/>
      <c r="M3" s="13"/>
      <c r="N3" s="13"/>
      <c r="O3" s="13"/>
      <c r="P3" s="7"/>
    </row>
    <row r="4" spans="1:16" ht="15" customHeight="1" x14ac:dyDescent="0.25">
      <c r="A4" s="149" t="s">
        <v>291</v>
      </c>
      <c r="B4" s="74"/>
      <c r="C4" s="7"/>
      <c r="D4" s="7"/>
      <c r="E4" s="7"/>
      <c r="F4" s="7"/>
      <c r="G4" s="7"/>
      <c r="H4" s="7"/>
      <c r="I4" s="12"/>
      <c r="J4" s="12"/>
      <c r="K4" s="13"/>
      <c r="L4" s="13"/>
      <c r="M4" s="13"/>
      <c r="N4" s="13"/>
      <c r="O4" s="13"/>
      <c r="P4" s="7"/>
    </row>
    <row r="5" spans="1:16" ht="15" customHeight="1" x14ac:dyDescent="0.25">
      <c r="A5" s="84"/>
      <c r="B5" s="7"/>
      <c r="C5" s="7"/>
      <c r="D5" s="7"/>
      <c r="E5" s="7"/>
      <c r="F5" s="7"/>
      <c r="G5" s="7"/>
      <c r="H5" s="7"/>
      <c r="I5" s="12"/>
      <c r="J5" s="12"/>
      <c r="K5" s="13"/>
      <c r="L5" s="13"/>
      <c r="M5" s="13"/>
      <c r="N5" s="13"/>
      <c r="O5" s="13"/>
      <c r="P5" s="7"/>
    </row>
    <row r="6" spans="1:16" ht="15" customHeight="1" x14ac:dyDescent="0.25">
      <c r="A6" s="84"/>
      <c r="B6" s="7"/>
      <c r="C6" s="7"/>
      <c r="D6" s="7"/>
      <c r="E6" s="7"/>
      <c r="F6" s="7"/>
      <c r="G6" s="7"/>
      <c r="H6" s="7"/>
      <c r="I6" s="12"/>
      <c r="J6" s="12"/>
      <c r="K6" s="13"/>
      <c r="L6" s="13"/>
      <c r="M6" s="13"/>
      <c r="N6" s="13"/>
      <c r="O6" s="13"/>
      <c r="P6" s="7"/>
    </row>
    <row r="7" spans="1:16" ht="25.5" customHeight="1" x14ac:dyDescent="0.25">
      <c r="A7" s="205" t="s">
        <v>275</v>
      </c>
      <c r="B7" s="205"/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85"/>
    </row>
    <row r="11" spans="1:16" ht="51.75" thickBot="1" x14ac:dyDescent="0.3">
      <c r="A11" s="110" t="s">
        <v>260</v>
      </c>
      <c r="B11" s="111" t="s">
        <v>276</v>
      </c>
      <c r="C11" s="110" t="s">
        <v>13</v>
      </c>
      <c r="D11" s="110" t="s">
        <v>262</v>
      </c>
      <c r="E11" s="111" t="s">
        <v>277</v>
      </c>
      <c r="F11" s="110" t="s">
        <v>264</v>
      </c>
      <c r="K11" s="89" t="s">
        <v>265</v>
      </c>
      <c r="L11" s="89" t="s">
        <v>278</v>
      </c>
    </row>
    <row r="12" spans="1:16" ht="15.75" thickTop="1" x14ac:dyDescent="0.25">
      <c r="A12" s="19" t="s">
        <v>279</v>
      </c>
      <c r="B12" s="19">
        <v>15</v>
      </c>
      <c r="C12" s="20">
        <v>4062.4499999999994</v>
      </c>
      <c r="D12" s="20">
        <v>0</v>
      </c>
      <c r="E12" s="20">
        <f>C12+D12</f>
        <v>4062.4499999999994</v>
      </c>
      <c r="F12" s="112">
        <f>E12/E15</f>
        <v>0.20893410664333775</v>
      </c>
      <c r="K12" s="96">
        <v>23</v>
      </c>
      <c r="L12" s="97">
        <f>C15/K12</f>
        <v>729.3138519583182</v>
      </c>
    </row>
    <row r="13" spans="1:16" x14ac:dyDescent="0.25">
      <c r="A13" s="23" t="s">
        <v>280</v>
      </c>
      <c r="B13" s="23">
        <v>7</v>
      </c>
      <c r="C13" s="24">
        <v>12295.768595041322</v>
      </c>
      <c r="D13" s="24">
        <v>2582.1114049586781</v>
      </c>
      <c r="E13" s="20">
        <f>C13+D13</f>
        <v>14877.88</v>
      </c>
      <c r="F13" s="113">
        <f>E13/E15</f>
        <v>0.76517780318447781</v>
      </c>
    </row>
    <row r="14" spans="1:16" x14ac:dyDescent="0.25">
      <c r="A14" s="23" t="s">
        <v>281</v>
      </c>
      <c r="B14" s="23">
        <v>1</v>
      </c>
      <c r="C14" s="24">
        <v>416</v>
      </c>
      <c r="D14" s="24">
        <v>87.36</v>
      </c>
      <c r="E14" s="20">
        <f>C14+D14</f>
        <v>503.36</v>
      </c>
      <c r="F14" s="113">
        <f>E14/E15</f>
        <v>2.5888090172184398E-2</v>
      </c>
    </row>
    <row r="15" spans="1:16" ht="15.75" thickBot="1" x14ac:dyDescent="0.3">
      <c r="A15" s="114" t="s">
        <v>18</v>
      </c>
      <c r="B15" s="114">
        <f>SUM(B12:B14)</f>
        <v>23</v>
      </c>
      <c r="C15" s="115">
        <f>SUM(C12:C14)</f>
        <v>16774.218595041319</v>
      </c>
      <c r="D15" s="115">
        <f>SUM(D12:D14)</f>
        <v>2669.4714049586782</v>
      </c>
      <c r="E15" s="115">
        <f>SUM(E12:E14)</f>
        <v>19443.689999999999</v>
      </c>
      <c r="F15" s="114"/>
    </row>
    <row r="16" spans="1:16" ht="15.75" thickTop="1" x14ac:dyDescent="0.25"/>
    <row r="19" spans="1:5" ht="15.75" thickBot="1" x14ac:dyDescent="0.3">
      <c r="A19" s="116" t="s">
        <v>270</v>
      </c>
      <c r="B19" s="110" t="s">
        <v>271</v>
      </c>
      <c r="C19" s="110" t="s">
        <v>282</v>
      </c>
      <c r="D19" s="110" t="s">
        <v>262</v>
      </c>
      <c r="E19" s="117" t="s">
        <v>26</v>
      </c>
    </row>
    <row r="20" spans="1:5" ht="15.75" thickTop="1" x14ac:dyDescent="0.25">
      <c r="A20" s="175" t="s">
        <v>36</v>
      </c>
      <c r="B20" s="19" t="s">
        <v>279</v>
      </c>
      <c r="C20" s="20">
        <v>4062.4499999999994</v>
      </c>
      <c r="D20" s="20">
        <v>0</v>
      </c>
      <c r="E20" s="20">
        <f>C20+D20</f>
        <v>4062.4499999999994</v>
      </c>
    </row>
    <row r="21" spans="1:5" x14ac:dyDescent="0.25">
      <c r="A21" s="175"/>
      <c r="B21" s="23" t="s">
        <v>280</v>
      </c>
      <c r="C21" s="24">
        <v>12185.768595041322</v>
      </c>
      <c r="D21" s="24">
        <v>2559.0114049586782</v>
      </c>
      <c r="E21" s="20">
        <f>C21+D21</f>
        <v>14744.779999999999</v>
      </c>
    </row>
    <row r="22" spans="1:5" x14ac:dyDescent="0.25">
      <c r="A22" s="176"/>
      <c r="B22" s="23" t="s">
        <v>281</v>
      </c>
      <c r="C22" s="24">
        <v>416</v>
      </c>
      <c r="D22" s="24">
        <v>87.36</v>
      </c>
      <c r="E22" s="20">
        <f>C22+D22</f>
        <v>503.36</v>
      </c>
    </row>
    <row r="23" spans="1:5" x14ac:dyDescent="0.25">
      <c r="A23" s="23" t="s">
        <v>38</v>
      </c>
      <c r="B23" s="23" t="s">
        <v>281</v>
      </c>
      <c r="C23" s="24">
        <v>110</v>
      </c>
      <c r="D23" s="24">
        <v>23.1</v>
      </c>
      <c r="E23" s="20">
        <f>C23+D23</f>
        <v>133.1</v>
      </c>
    </row>
    <row r="24" spans="1:5" ht="15.75" thickBot="1" x14ac:dyDescent="0.3">
      <c r="A24" s="114" t="s">
        <v>18</v>
      </c>
      <c r="B24" s="114"/>
      <c r="C24" s="118">
        <f>SUM(C20:C23)</f>
        <v>16774.218595041319</v>
      </c>
      <c r="D24" s="118">
        <f>SUM(D20:D23)</f>
        <v>2669.4714049586782</v>
      </c>
      <c r="E24" s="118">
        <f>SUM(E20:E23)</f>
        <v>19443.689999999999</v>
      </c>
    </row>
    <row r="25" spans="1:5" ht="15.75" thickTop="1" x14ac:dyDescent="0.25"/>
    <row r="27" spans="1:5" ht="15.75" thickBot="1" x14ac:dyDescent="0.3">
      <c r="A27" s="116" t="s">
        <v>270</v>
      </c>
      <c r="B27" s="110" t="s">
        <v>271</v>
      </c>
      <c r="C27" s="110" t="s">
        <v>274</v>
      </c>
      <c r="D27" s="15"/>
    </row>
    <row r="28" spans="1:5" ht="15.75" thickTop="1" x14ac:dyDescent="0.25">
      <c r="A28" s="177" t="s">
        <v>36</v>
      </c>
      <c r="B28" s="23" t="s">
        <v>279</v>
      </c>
      <c r="C28" s="23">
        <v>15</v>
      </c>
      <c r="D28" s="15"/>
    </row>
    <row r="29" spans="1:5" x14ac:dyDescent="0.25">
      <c r="A29" s="175"/>
      <c r="B29" s="23" t="s">
        <v>280</v>
      </c>
      <c r="C29" s="23">
        <v>6</v>
      </c>
      <c r="D29" s="15"/>
    </row>
    <row r="30" spans="1:5" x14ac:dyDescent="0.25">
      <c r="A30" s="176"/>
      <c r="B30" s="23" t="s">
        <v>281</v>
      </c>
      <c r="C30" s="23">
        <v>1</v>
      </c>
      <c r="D30" s="15"/>
    </row>
    <row r="31" spans="1:5" x14ac:dyDescent="0.25">
      <c r="A31" s="23" t="s">
        <v>38</v>
      </c>
      <c r="B31" s="23" t="s">
        <v>280</v>
      </c>
      <c r="C31" s="23">
        <v>1</v>
      </c>
      <c r="D31" s="15"/>
    </row>
    <row r="32" spans="1:5" ht="15.75" thickBot="1" x14ac:dyDescent="0.3">
      <c r="A32" s="114" t="s">
        <v>18</v>
      </c>
      <c r="B32" s="114"/>
      <c r="C32" s="114">
        <f>SUM(C28:C31)</f>
        <v>23</v>
      </c>
      <c r="D32" s="15"/>
    </row>
    <row r="33" ht="15.75" thickTop="1" x14ac:dyDescent="0.25"/>
  </sheetData>
  <mergeCells count="4">
    <mergeCell ref="J1:O1"/>
    <mergeCell ref="A7:O7"/>
    <mergeCell ref="A20:A22"/>
    <mergeCell ref="A28:A3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Q49"/>
  <sheetViews>
    <sheetView workbookViewId="0">
      <selection activeCell="P28" sqref="P28"/>
    </sheetView>
  </sheetViews>
  <sheetFormatPr baseColWidth="10" defaultRowHeight="12.75" x14ac:dyDescent="0.2"/>
  <cols>
    <col min="1" max="1" width="20" style="15" bestFit="1" customWidth="1"/>
    <col min="2" max="2" width="18.42578125" style="15" bestFit="1" customWidth="1"/>
    <col min="3" max="3" width="12.42578125" style="15" bestFit="1" customWidth="1"/>
    <col min="4" max="4" width="11.42578125" style="15"/>
    <col min="5" max="5" width="14.5703125" style="15" bestFit="1" customWidth="1"/>
    <col min="6" max="9" width="11.42578125" style="15"/>
    <col min="10" max="10" width="14.7109375" style="15" customWidth="1"/>
    <col min="11" max="16384" width="11.42578125" style="15"/>
  </cols>
  <sheetData>
    <row r="1" spans="1:17" s="124" customFormat="1" ht="39.75" customHeight="1" thickBot="1" x14ac:dyDescent="0.35">
      <c r="A1" s="119"/>
      <c r="B1" s="119"/>
      <c r="C1" s="120"/>
      <c r="D1" s="121"/>
      <c r="E1" s="119"/>
      <c r="F1" s="119"/>
      <c r="G1" s="122"/>
      <c r="H1" s="122"/>
      <c r="I1" s="208" t="s">
        <v>0</v>
      </c>
      <c r="J1" s="208"/>
      <c r="K1" s="208"/>
      <c r="L1" s="123"/>
      <c r="M1" s="123"/>
      <c r="N1" s="123"/>
      <c r="Q1" s="125"/>
    </row>
    <row r="2" spans="1:17" s="124" customFormat="1" ht="15" customHeight="1" x14ac:dyDescent="0.25">
      <c r="C2" s="126"/>
      <c r="D2" s="127"/>
      <c r="E2" s="128"/>
      <c r="F2" s="128"/>
      <c r="G2" s="129"/>
      <c r="H2" s="130"/>
      <c r="I2" s="130"/>
      <c r="J2" s="130"/>
      <c r="K2" s="130"/>
      <c r="L2" s="131"/>
      <c r="M2" s="131"/>
      <c r="N2" s="131"/>
      <c r="O2" s="131"/>
      <c r="P2" s="131"/>
      <c r="Q2" s="125"/>
    </row>
    <row r="3" spans="1:17" s="124" customFormat="1" ht="15" customHeight="1" x14ac:dyDescent="0.25">
      <c r="A3" s="84" t="s">
        <v>258</v>
      </c>
      <c r="C3" s="125"/>
      <c r="D3" s="125"/>
      <c r="E3" s="125"/>
      <c r="F3" s="125"/>
      <c r="G3" s="125"/>
      <c r="H3" s="125"/>
      <c r="I3" s="125"/>
      <c r="J3" s="130"/>
      <c r="K3" s="130"/>
      <c r="L3" s="131"/>
      <c r="M3" s="131"/>
      <c r="N3" s="131"/>
      <c r="O3" s="131"/>
      <c r="P3" s="131"/>
      <c r="Q3" s="125"/>
    </row>
    <row r="4" spans="1:17" ht="15" x14ac:dyDescent="0.25">
      <c r="A4" s="150" t="s">
        <v>291</v>
      </c>
      <c r="B4" s="77"/>
    </row>
    <row r="5" spans="1:17" s="124" customFormat="1" ht="15" customHeight="1" x14ac:dyDescent="0.25">
      <c r="A5" s="84"/>
      <c r="C5" s="125"/>
      <c r="D5" s="125"/>
      <c r="E5" s="125"/>
      <c r="F5" s="125"/>
      <c r="G5" s="125"/>
      <c r="H5" s="125"/>
      <c r="I5" s="125"/>
      <c r="J5" s="130"/>
      <c r="K5" s="130"/>
      <c r="L5" s="131"/>
      <c r="M5" s="131"/>
      <c r="N5" s="131"/>
      <c r="O5" s="131"/>
      <c r="P5" s="131"/>
      <c r="Q5" s="125"/>
    </row>
    <row r="6" spans="1:17" s="124" customFormat="1" ht="15" customHeight="1" x14ac:dyDescent="0.25">
      <c r="A6" s="84"/>
      <c r="C6" s="125"/>
      <c r="D6" s="125"/>
      <c r="E6" s="125"/>
      <c r="F6" s="125"/>
      <c r="G6" s="125"/>
      <c r="H6" s="125"/>
      <c r="I6" s="125"/>
      <c r="J6" s="130"/>
      <c r="K6" s="130"/>
      <c r="L6" s="131"/>
      <c r="M6" s="131"/>
      <c r="N6" s="131"/>
      <c r="O6" s="131"/>
      <c r="P6" s="131"/>
      <c r="Q6" s="125"/>
    </row>
    <row r="7" spans="1:17" s="124" customFormat="1" ht="15" customHeight="1" x14ac:dyDescent="0.25">
      <c r="A7" s="84"/>
      <c r="C7" s="125"/>
      <c r="D7" s="125"/>
      <c r="E7" s="125"/>
      <c r="F7" s="125"/>
      <c r="G7" s="125"/>
      <c r="H7" s="125"/>
      <c r="I7" s="125"/>
      <c r="J7" s="130"/>
      <c r="K7" s="130"/>
      <c r="L7" s="131"/>
      <c r="M7" s="131"/>
      <c r="N7" s="131"/>
      <c r="O7" s="131"/>
      <c r="P7" s="131"/>
      <c r="Q7" s="125"/>
    </row>
    <row r="8" spans="1:17" s="124" customFormat="1" ht="25.5" customHeight="1" x14ac:dyDescent="0.25">
      <c r="A8" s="209" t="s">
        <v>283</v>
      </c>
      <c r="B8" s="209"/>
      <c r="C8" s="209"/>
      <c r="D8" s="209"/>
      <c r="E8" s="209"/>
      <c r="F8" s="209"/>
      <c r="G8" s="209"/>
      <c r="H8" s="209"/>
      <c r="I8" s="209"/>
      <c r="J8" s="209"/>
      <c r="K8" s="209"/>
      <c r="L8" s="85"/>
      <c r="M8" s="85"/>
      <c r="N8" s="85"/>
      <c r="O8" s="85"/>
      <c r="P8" s="85"/>
      <c r="Q8" s="85"/>
    </row>
    <row r="13" spans="1:17" ht="39" thickBot="1" x14ac:dyDescent="0.25">
      <c r="A13" s="132" t="s">
        <v>260</v>
      </c>
      <c r="B13" s="133" t="s">
        <v>284</v>
      </c>
      <c r="C13" s="133" t="s">
        <v>272</v>
      </c>
      <c r="D13" s="133" t="s">
        <v>262</v>
      </c>
      <c r="E13" s="133" t="s">
        <v>285</v>
      </c>
      <c r="F13" s="133" t="s">
        <v>264</v>
      </c>
      <c r="I13" s="89" t="s">
        <v>265</v>
      </c>
      <c r="J13" s="89" t="s">
        <v>278</v>
      </c>
    </row>
    <row r="14" spans="1:17" ht="13.5" thickTop="1" x14ac:dyDescent="0.2">
      <c r="A14" s="19" t="s">
        <v>42</v>
      </c>
      <c r="B14" s="134">
        <f>9+4</f>
        <v>13</v>
      </c>
      <c r="C14" s="22">
        <v>120244.98099173553</v>
      </c>
      <c r="D14" s="20">
        <v>7534.2290082644622</v>
      </c>
      <c r="E14" s="20">
        <f>C14+D14</f>
        <v>127779.20999999999</v>
      </c>
      <c r="F14" s="112">
        <f>E14/$E$17</f>
        <v>0.87120677884608499</v>
      </c>
      <c r="G14" s="135"/>
      <c r="I14" s="96">
        <f>C43</f>
        <v>91</v>
      </c>
      <c r="J14" s="97">
        <f>C17/C43</f>
        <v>1522.8738452456635</v>
      </c>
    </row>
    <row r="15" spans="1:17" x14ac:dyDescent="0.2">
      <c r="A15" s="23" t="s">
        <v>267</v>
      </c>
      <c r="B15" s="136">
        <v>7</v>
      </c>
      <c r="C15" s="24">
        <v>15701.01</v>
      </c>
      <c r="D15" s="24">
        <v>0</v>
      </c>
      <c r="E15" s="20">
        <f>C15+D15</f>
        <v>15701.01</v>
      </c>
      <c r="F15" s="112">
        <f>E15/$E$17</f>
        <v>0.10705048455637009</v>
      </c>
    </row>
    <row r="16" spans="1:17" x14ac:dyDescent="0.2">
      <c r="A16" s="23" t="s">
        <v>268</v>
      </c>
      <c r="B16" s="136">
        <f>4+1</f>
        <v>5</v>
      </c>
      <c r="C16" s="24">
        <v>2635.5289256198348</v>
      </c>
      <c r="D16" s="24">
        <v>553.4610743801652</v>
      </c>
      <c r="E16" s="20">
        <f>C16+D16</f>
        <v>3188.99</v>
      </c>
      <c r="F16" s="112">
        <f>E16/$E$17</f>
        <v>2.1742736597544911E-2</v>
      </c>
    </row>
    <row r="17" spans="1:6" ht="13.5" thickBot="1" x14ac:dyDescent="0.25">
      <c r="A17" s="137" t="s">
        <v>26</v>
      </c>
      <c r="B17" s="138">
        <f>SUM(B14:B16)</f>
        <v>25</v>
      </c>
      <c r="C17" s="139">
        <f>SUM(C14:C16)</f>
        <v>138581.51991735538</v>
      </c>
      <c r="D17" s="139">
        <f>SUM(D14:D16)</f>
        <v>8087.6900826446272</v>
      </c>
      <c r="E17" s="139">
        <f>SUM(E14:E16)</f>
        <v>146669.21</v>
      </c>
      <c r="F17" s="140"/>
    </row>
    <row r="18" spans="1:6" ht="13.5" thickTop="1" x14ac:dyDescent="0.2">
      <c r="C18" s="141"/>
      <c r="D18" s="141"/>
      <c r="E18" s="141"/>
      <c r="F18" s="135"/>
    </row>
    <row r="21" spans="1:6" ht="13.5" thickBot="1" x14ac:dyDescent="0.25">
      <c r="A21" s="137" t="s">
        <v>270</v>
      </c>
      <c r="B21" s="137" t="s">
        <v>271</v>
      </c>
      <c r="C21" s="133" t="s">
        <v>272</v>
      </c>
      <c r="D21" s="133" t="s">
        <v>262</v>
      </c>
      <c r="E21" s="133" t="s">
        <v>286</v>
      </c>
    </row>
    <row r="22" spans="1:6" ht="13.5" thickTop="1" x14ac:dyDescent="0.2">
      <c r="A22" s="176" t="s">
        <v>36</v>
      </c>
      <c r="B22" s="19" t="s">
        <v>287</v>
      </c>
      <c r="C22" s="20">
        <v>34557.280991735533</v>
      </c>
      <c r="D22" s="20">
        <v>7257.0290082644624</v>
      </c>
      <c r="E22" s="20">
        <v>41814.31</v>
      </c>
    </row>
    <row r="23" spans="1:6" x14ac:dyDescent="0.2">
      <c r="A23" s="170"/>
      <c r="B23" s="23" t="s">
        <v>288</v>
      </c>
      <c r="C23" s="24">
        <v>15701.01</v>
      </c>
      <c r="D23" s="24">
        <v>0</v>
      </c>
      <c r="E23" s="24">
        <v>15701.01</v>
      </c>
    </row>
    <row r="24" spans="1:6" x14ac:dyDescent="0.2">
      <c r="A24" s="170"/>
      <c r="B24" s="23" t="s">
        <v>281</v>
      </c>
      <c r="C24" s="24">
        <v>2</v>
      </c>
      <c r="D24" s="24">
        <v>0.42000000000000171</v>
      </c>
      <c r="E24" s="24">
        <v>2.42</v>
      </c>
    </row>
    <row r="25" spans="1:6" x14ac:dyDescent="0.2">
      <c r="A25" s="170" t="s">
        <v>38</v>
      </c>
      <c r="B25" s="23" t="s">
        <v>287</v>
      </c>
      <c r="C25" s="24">
        <v>1320</v>
      </c>
      <c r="D25" s="24">
        <v>277.2</v>
      </c>
      <c r="E25" s="24">
        <v>1597.2</v>
      </c>
    </row>
    <row r="26" spans="1:6" x14ac:dyDescent="0.2">
      <c r="A26" s="170"/>
      <c r="B26" s="23" t="s">
        <v>281</v>
      </c>
      <c r="C26" s="24">
        <v>701.52892561983469</v>
      </c>
      <c r="D26" s="24">
        <v>147.32107438016527</v>
      </c>
      <c r="E26" s="24">
        <v>848.85</v>
      </c>
    </row>
    <row r="27" spans="1:6" x14ac:dyDescent="0.2">
      <c r="A27" s="177" t="s">
        <v>39</v>
      </c>
      <c r="B27" s="142" t="s">
        <v>287</v>
      </c>
      <c r="C27" s="143">
        <v>83835.199999999997</v>
      </c>
      <c r="D27" s="143">
        <v>0</v>
      </c>
      <c r="E27" s="143">
        <v>83835.199999999997</v>
      </c>
    </row>
    <row r="28" spans="1:6" x14ac:dyDescent="0.2">
      <c r="A28" s="176"/>
      <c r="B28" s="142" t="s">
        <v>281</v>
      </c>
      <c r="C28" s="143">
        <v>1932</v>
      </c>
      <c r="D28" s="143">
        <v>405.71999999999997</v>
      </c>
      <c r="E28" s="143">
        <v>2337.7199999999998</v>
      </c>
    </row>
    <row r="29" spans="1:6" x14ac:dyDescent="0.2">
      <c r="A29" s="144" t="s">
        <v>289</v>
      </c>
      <c r="B29" s="142" t="s">
        <v>287</v>
      </c>
      <c r="C29" s="143">
        <v>532.5</v>
      </c>
      <c r="D29" s="143">
        <v>0</v>
      </c>
      <c r="E29" s="143">
        <v>532.5</v>
      </c>
    </row>
    <row r="30" spans="1:6" ht="13.5" thickBot="1" x14ac:dyDescent="0.25">
      <c r="A30" s="137" t="s">
        <v>26</v>
      </c>
      <c r="B30" s="137"/>
      <c r="C30" s="145">
        <f>SUM(C22:C29)</f>
        <v>138581.51991735538</v>
      </c>
      <c r="D30" s="145">
        <f>SUM(D22:D29)</f>
        <v>8087.6900826446281</v>
      </c>
      <c r="E30" s="145">
        <f>SUM(E22:E29)</f>
        <v>146669.21</v>
      </c>
    </row>
    <row r="31" spans="1:6" ht="13.5" thickTop="1" x14ac:dyDescent="0.2"/>
    <row r="34" spans="1:9" ht="13.5" thickBot="1" x14ac:dyDescent="0.25">
      <c r="A34" s="137" t="s">
        <v>270</v>
      </c>
      <c r="B34" s="137" t="s">
        <v>271</v>
      </c>
      <c r="C34" s="137" t="s">
        <v>274</v>
      </c>
    </row>
    <row r="35" spans="1:9" ht="13.5" thickTop="1" x14ac:dyDescent="0.2">
      <c r="A35" s="174" t="s">
        <v>36</v>
      </c>
      <c r="B35" s="19" t="s">
        <v>287</v>
      </c>
      <c r="C35" s="23">
        <v>11</v>
      </c>
    </row>
    <row r="36" spans="1:9" x14ac:dyDescent="0.2">
      <c r="A36" s="175"/>
      <c r="B36" s="23" t="s">
        <v>288</v>
      </c>
      <c r="C36" s="23">
        <v>63</v>
      </c>
    </row>
    <row r="37" spans="1:9" x14ac:dyDescent="0.2">
      <c r="A37" s="176"/>
      <c r="B37" s="23" t="s">
        <v>281</v>
      </c>
      <c r="C37" s="23">
        <v>3</v>
      </c>
    </row>
    <row r="38" spans="1:9" x14ac:dyDescent="0.2">
      <c r="A38" s="177" t="s">
        <v>38</v>
      </c>
      <c r="B38" s="23" t="s">
        <v>287</v>
      </c>
      <c r="C38" s="23">
        <v>4</v>
      </c>
    </row>
    <row r="39" spans="1:9" x14ac:dyDescent="0.2">
      <c r="A39" s="176"/>
      <c r="B39" s="23" t="s">
        <v>281</v>
      </c>
      <c r="C39" s="23">
        <v>3</v>
      </c>
    </row>
    <row r="40" spans="1:9" x14ac:dyDescent="0.2">
      <c r="A40" s="177" t="s">
        <v>39</v>
      </c>
      <c r="B40" s="142" t="s">
        <v>287</v>
      </c>
      <c r="C40" s="23">
        <v>5</v>
      </c>
    </row>
    <row r="41" spans="1:9" x14ac:dyDescent="0.2">
      <c r="A41" s="176"/>
      <c r="B41" s="142" t="s">
        <v>281</v>
      </c>
      <c r="C41" s="23">
        <v>1</v>
      </c>
    </row>
    <row r="42" spans="1:9" x14ac:dyDescent="0.2">
      <c r="A42" s="144" t="s">
        <v>289</v>
      </c>
      <c r="B42" s="142" t="s">
        <v>287</v>
      </c>
      <c r="C42" s="23">
        <v>1</v>
      </c>
    </row>
    <row r="43" spans="1:9" ht="13.5" thickBot="1" x14ac:dyDescent="0.25">
      <c r="A43" s="206" t="s">
        <v>18</v>
      </c>
      <c r="B43" s="207"/>
      <c r="C43" s="137">
        <f>SUM(C35:C42)</f>
        <v>91</v>
      </c>
    </row>
    <row r="44" spans="1:9" ht="13.5" thickTop="1" x14ac:dyDescent="0.2"/>
    <row r="48" spans="1:9" ht="18.75" x14ac:dyDescent="0.2">
      <c r="I48" s="146"/>
    </row>
    <row r="49" spans="9:9" ht="18.75" x14ac:dyDescent="0.2">
      <c r="I49" s="146"/>
    </row>
  </sheetData>
  <mergeCells count="9">
    <mergeCell ref="A38:A39"/>
    <mergeCell ref="A40:A41"/>
    <mergeCell ref="A43:B43"/>
    <mergeCell ref="I1:K1"/>
    <mergeCell ref="A8:K8"/>
    <mergeCell ref="A22:A24"/>
    <mergeCell ref="A25:A26"/>
    <mergeCell ref="A27:A28"/>
    <mergeCell ref="A35:A3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2020_ OTRI</vt:lpstr>
      <vt:lpstr>2020_ Actividades I+D</vt:lpstr>
      <vt:lpstr>2020_Part_act_transferencia</vt:lpstr>
      <vt:lpstr>2020_Act.I+D_centro_grupo inves</vt:lpstr>
      <vt:lpstr>2020_CACTI</vt:lpstr>
      <vt:lpstr>2020_CINBIO</vt:lpstr>
      <vt:lpstr>2020_ECIMAT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Canoura Leira</dc:creator>
  <cp:lastModifiedBy>Victoria Canoura Leira</cp:lastModifiedBy>
  <dcterms:created xsi:type="dcterms:W3CDTF">2021-04-07T08:58:00Z</dcterms:created>
  <dcterms:modified xsi:type="dcterms:W3CDTF">2021-04-23T07:15:23Z</dcterms:modified>
</cp:coreProperties>
</file>