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8_{EE5EC488-A624-410D-AAEC-894860DBFD87}" xr6:coauthVersionLast="47" xr6:coauthVersionMax="47" xr10:uidLastSave="{00000000-0000-0000-0000-000000000000}"/>
  <bookViews>
    <workbookView xWindow="-120" yWindow="-120" windowWidth="29040" windowHeight="15720" xr2:uid="{1FACE6B8-4CFA-49FC-B02E-F0268ED7F25C}"/>
  </bookViews>
  <sheets>
    <sheet name="2022_INDICADORES" sheetId="1" r:id="rId1"/>
  </sheets>
  <externalReferences>
    <externalReference r:id="rId2"/>
  </externalReference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C60" i="1"/>
  <c r="E60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F39" i="1"/>
  <c r="E39" i="1"/>
  <c r="G39" i="1" s="1"/>
  <c r="C39" i="1"/>
  <c r="B39" i="1"/>
  <c r="D39" i="1" s="1"/>
  <c r="H39" i="1" s="1"/>
  <c r="G38" i="1"/>
  <c r="D38" i="1"/>
  <c r="H38" i="1" s="1"/>
  <c r="G37" i="1"/>
  <c r="D37" i="1"/>
  <c r="H37" i="1" s="1"/>
  <c r="G36" i="1"/>
  <c r="D36" i="1"/>
  <c r="H36" i="1" s="1"/>
  <c r="G35" i="1"/>
  <c r="D35" i="1"/>
  <c r="H35" i="1" s="1"/>
  <c r="G34" i="1"/>
  <c r="D34" i="1"/>
  <c r="H34" i="1" s="1"/>
  <c r="S29" i="1"/>
  <c r="T29" i="1" s="1"/>
  <c r="R29" i="1"/>
  <c r="Q29" i="1"/>
  <c r="P29" i="1"/>
  <c r="O29" i="1"/>
  <c r="N29" i="1"/>
  <c r="M29" i="1"/>
  <c r="J29" i="1"/>
  <c r="I29" i="1"/>
  <c r="H29" i="1"/>
  <c r="D29" i="1"/>
  <c r="C29" i="1"/>
  <c r="E29" i="1" s="1"/>
  <c r="T28" i="1"/>
  <c r="E28" i="1"/>
  <c r="T27" i="1"/>
  <c r="E27" i="1"/>
  <c r="E26" i="1"/>
  <c r="N18" i="1"/>
  <c r="O18" i="1" s="1"/>
  <c r="M18" i="1"/>
  <c r="L18" i="1"/>
  <c r="J18" i="1"/>
  <c r="I18" i="1"/>
  <c r="K18" i="1" s="1"/>
  <c r="D18" i="1"/>
  <c r="C18" i="1"/>
  <c r="E18" i="1" s="1"/>
  <c r="N17" i="1"/>
  <c r="O17" i="1" s="1"/>
  <c r="K17" i="1"/>
  <c r="E17" i="1"/>
  <c r="N16" i="1"/>
  <c r="O16" i="1" s="1"/>
  <c r="K16" i="1"/>
  <c r="E16" i="1"/>
  <c r="N15" i="1"/>
  <c r="O15" i="1" s="1"/>
  <c r="K15" i="1"/>
  <c r="E15" i="1"/>
  <c r="N14" i="1"/>
  <c r="O14" i="1" s="1"/>
  <c r="K14" i="1"/>
  <c r="E14" i="1"/>
  <c r="N13" i="1"/>
  <c r="O13" i="1" s="1"/>
  <c r="K13" i="1"/>
  <c r="E13" i="1"/>
  <c r="N12" i="1"/>
  <c r="O12" i="1" s="1"/>
  <c r="K12" i="1"/>
  <c r="E12" i="1"/>
</calcChain>
</file>

<file path=xl/sharedStrings.xml><?xml version="1.0" encoding="utf-8"?>
<sst xmlns="http://schemas.openxmlformats.org/spreadsheetml/2006/main" count="133" uniqueCount="64">
  <si>
    <t>Unidade de Análises e Programas</t>
  </si>
  <si>
    <t>Minusvalías, xubilacións e outras situacións administrativas</t>
  </si>
  <si>
    <t>Ano 2022</t>
  </si>
  <si>
    <t>MINUSVALÍAS</t>
  </si>
  <si>
    <t>HOMES</t>
  </si>
  <si>
    <t>MULLERES</t>
  </si>
  <si>
    <t>Tipo de persoal</t>
  </si>
  <si>
    <t>Tipo_relación</t>
  </si>
  <si>
    <t>Homes</t>
  </si>
  <si>
    <t>Mulleres</t>
  </si>
  <si>
    <t>Total</t>
  </si>
  <si>
    <t>Grao de minusvalía</t>
  </si>
  <si>
    <t>Entre o 33% e o 65%</t>
  </si>
  <si>
    <t>Igual ou superior ao 65%</t>
  </si>
  <si>
    <t>Total Homes</t>
  </si>
  <si>
    <t xml:space="preserve">Entre o 33% e o 65% </t>
  </si>
  <si>
    <t xml:space="preserve">Igual ou superior ao 65% </t>
  </si>
  <si>
    <t>Total Mulleres</t>
  </si>
  <si>
    <t>Total xeral</t>
  </si>
  <si>
    <t>PAS</t>
  </si>
  <si>
    <t>Persoal funcionario</t>
  </si>
  <si>
    <t>Persoal laboral</t>
  </si>
  <si>
    <t>PDI</t>
  </si>
  <si>
    <t>Persoal bolseiro en formación</t>
  </si>
  <si>
    <t>Persoal investigador</t>
  </si>
  <si>
    <t>XUBILACIÓNS</t>
  </si>
  <si>
    <t>Menos de 60 anos</t>
  </si>
  <si>
    <t>Entre 60 e 65 anos</t>
  </si>
  <si>
    <t>Entre 66 e 69 anos</t>
  </si>
  <si>
    <t>Máis de 69 anos</t>
  </si>
  <si>
    <t>Rango idade xubilación</t>
  </si>
  <si>
    <t>Total menos de 60</t>
  </si>
  <si>
    <t xml:space="preserve">Homes </t>
  </si>
  <si>
    <t xml:space="preserve">Mulleres </t>
  </si>
  <si>
    <t>Total Entre 60 e 65</t>
  </si>
  <si>
    <t xml:space="preserve">Homes  </t>
  </si>
  <si>
    <t xml:space="preserve">Mulleres  </t>
  </si>
  <si>
    <t>Total Entre 66 e 69</t>
  </si>
  <si>
    <t xml:space="preserve">Homes   </t>
  </si>
  <si>
    <t xml:space="preserve">Mulleres   </t>
  </si>
  <si>
    <t>Total Máis de 69</t>
  </si>
  <si>
    <t>Motivo da xubilación</t>
  </si>
  <si>
    <t>Total PAS</t>
  </si>
  <si>
    <t>Total PDI</t>
  </si>
  <si>
    <t>Incapacidade permanente</t>
  </si>
  <si>
    <t>Xubilación anticipada por causas legalmente establecidas</t>
  </si>
  <si>
    <t>Xubilación forzosa por cumprimento da idade regulamentaria</t>
  </si>
  <si>
    <t>Xubilación forzosa por por remate curso escolar - Idade Xub</t>
  </si>
  <si>
    <t>Xubilación voluntaria por causas legalmente establecidas</t>
  </si>
  <si>
    <t>SITUACIÓNS ADMINISTRATIVAS DISTINTAS A SERVIZO ACTIVO</t>
  </si>
  <si>
    <t>Tipo_situación administrativa</t>
  </si>
  <si>
    <t>Excedencia forzosa por designación para cargo público ou sindical</t>
  </si>
  <si>
    <t>Excedencia para coidado de familiares</t>
  </si>
  <si>
    <t>Excedencia para coidado de fillos/as</t>
  </si>
  <si>
    <t>Excedencia por incompatibilidade</t>
  </si>
  <si>
    <t>Excedencia voluntaria por interés particular</t>
  </si>
  <si>
    <t>Outras situacións</t>
  </si>
  <si>
    <t>Servizos especiais</t>
  </si>
  <si>
    <t>Cargo electivo con dedicación exclusiva en corporacións locais</t>
  </si>
  <si>
    <t>Comisión de servizo noutra universidade</t>
  </si>
  <si>
    <t>Excedencia voluntaria para persoal investigador</t>
  </si>
  <si>
    <t>Excedencia voluntaria por agrupación familiar</t>
  </si>
  <si>
    <t>Fonte: PeopleNet</t>
  </si>
  <si>
    <t>Data de publicación: xullo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</si>
</sst>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</cellStyleXfs>
  <cellXfs count="22">
    <xf numFmtId="0" fontId="0" fillId="0" borderId="0" xfId="0"/>
    <xf numFmtId="0" fontId="5" fillId="0" borderId="1" xfId="1" applyFont="1" applyBorder="1" applyAlignment="1">
      <alignment vertical="center" wrapText="1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2" applyFont="1" applyBorder="1"/>
    <xf numFmtId="0" fontId="6" fillId="0" borderId="1" xfId="1" applyFont="1" applyBorder="1" applyAlignment="1">
      <alignment horizontal="center" vertical="center" wrapText="1"/>
    </xf>
    <xf numFmtId="0" fontId="5" fillId="0" borderId="0" xfId="1" applyFont="1"/>
    <xf numFmtId="0" fontId="5" fillId="0" borderId="0" xfId="2" applyFont="1"/>
    <xf numFmtId="0" fontId="1" fillId="0" borderId="0" xfId="2"/>
    <xf numFmtId="0" fontId="7" fillId="0" borderId="0" xfId="2" applyFont="1"/>
    <xf numFmtId="0" fontId="8" fillId="3" borderId="0" xfId="3" applyFont="1"/>
    <xf numFmtId="0" fontId="1" fillId="0" borderId="0" xfId="2" applyAlignment="1">
      <alignment wrapText="1"/>
    </xf>
    <xf numFmtId="0" fontId="1" fillId="0" borderId="2" xfId="2" applyBorder="1"/>
    <xf numFmtId="0" fontId="2" fillId="3" borderId="0" xfId="3" applyFont="1" applyBorder="1" applyAlignment="1">
      <alignment horizontal="center" vertical="center"/>
    </xf>
    <xf numFmtId="0" fontId="2" fillId="3" borderId="2" xfId="3" applyFont="1" applyBorder="1" applyAlignment="1">
      <alignment horizontal="center" vertical="center"/>
    </xf>
    <xf numFmtId="0" fontId="8" fillId="4" borderId="0" xfId="4" applyFont="1"/>
    <xf numFmtId="0" fontId="2" fillId="4" borderId="0" xfId="4" applyFont="1" applyBorder="1" applyAlignment="1">
      <alignment horizontal="center" vertical="center"/>
    </xf>
    <xf numFmtId="0" fontId="2" fillId="4" borderId="2" xfId="4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2" fillId="4" borderId="0" xfId="4" applyFont="1" applyAlignment="1">
      <alignment horizontal="center" vertical="center"/>
    </xf>
    <xf numFmtId="0" fontId="9" fillId="2" borderId="0" xfId="5" applyFont="1"/>
  </cellXfs>
  <cellStyles count="6">
    <cellStyle name="Énfasis1 2" xfId="5" xr:uid="{7E2DA090-8144-4CB0-B92B-DE3FA296A003}"/>
    <cellStyle name="Énfasis2 2" xfId="3" xr:uid="{3CBD52AE-36FF-44BF-A715-19C10B561ADA}"/>
    <cellStyle name="Énfasis3 2" xfId="4" xr:uid="{B8DEA45D-07F2-4F1F-BF1B-6FF73F404B17}"/>
    <cellStyle name="Normal" xfId="0" builtinId="0"/>
    <cellStyle name="Normal 2" xfId="2" xr:uid="{26D1FE9F-6406-4F6E-974C-ADFE3BF2AC65}"/>
    <cellStyle name="Normal 2 3" xfId="1" xr:uid="{0EFF0F6D-5AA9-4F73-9D89-9E900E306DF7}"/>
  </cellStyles>
  <dxfs count="8">
    <dxf>
      <border diagonalUp="0" diagonalDown="0">
        <right style="medium">
          <color theme="0"/>
        </right>
        <top/>
        <bottom/>
        <vertical/>
        <horizontal/>
      </border>
    </dxf>
    <dxf>
      <border diagonalUp="0" diagonalDown="0">
        <right style="medium">
          <color theme="0"/>
        </right>
        <top/>
        <bottom/>
        <vertical/>
        <horizontal/>
      </border>
    </dxf>
    <dxf>
      <border diagonalUp="0" diagonalDown="0">
        <right style="medium">
          <color theme="0"/>
        </right>
        <top/>
        <bottom/>
        <vertical/>
        <horizontal/>
      </border>
    </dxf>
    <dxf>
      <border diagonalUp="0" diagonalDown="0">
        <left/>
        <right style="medium">
          <color theme="0"/>
        </right>
        <top/>
        <bottom/>
        <vertical/>
        <horizontal/>
      </border>
    </dxf>
    <dxf>
      <border diagonalUp="0" diagonalDown="0">
        <left/>
        <right style="medium">
          <color theme="0"/>
        </right>
        <top/>
        <bottom/>
        <vertical/>
        <horizontal/>
      </border>
    </dxf>
    <dxf>
      <border diagonalUp="0" diagonalDown="0">
        <right style="medium">
          <color theme="0"/>
        </right>
        <top/>
        <bottom/>
        <vertical/>
        <horizontal/>
      </border>
    </dxf>
    <dxf>
      <border diagonalUp="0" diagonalDown="0">
        <left/>
        <right style="medium">
          <color theme="0"/>
        </right>
        <top/>
        <bottom/>
        <vertical/>
        <horizontal/>
      </border>
    </dxf>
    <dxf>
      <border diagonalUp="0" diagonalDown="0">
        <left/>
        <right style="medium">
          <color theme="0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0</xdr:col>
      <xdr:colOff>3314701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FB50F39-E230-4F32-9589-7FA78645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2289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\2022_PERSOAL\TRABALLO\2022_Xubilaci&#243;ns,%20minusval&#237;as%20e%20outros_TRABALLO.xlsx" TargetMode="External"/><Relationship Id="rId1" Type="http://schemas.openxmlformats.org/officeDocument/2006/relationships/externalLinkPath" Target="/Unidade%20de%20Estudos%20e%20Programas/DATOS/2022/2022_PERSOAL/TRABALLO/2022_Xubilaci&#243;ns,%20minusval&#237;as%20e%20outros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námicas"/>
      <sheetName val="2022_INDICADORES"/>
      <sheetName val="2022_sit. adm non S.AC."/>
      <sheetName val="2022_xubilacións_TRABALLO"/>
      <sheetName val="2022_minusvalías_TRABALLO"/>
      <sheetName val="maes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00C8C8-7DF7-40E1-99EC-624B5526E93A}" name="Tabla9" displayName="Tabla9" ref="A11:E18" totalsRowShown="0">
  <autoFilter ref="A11:E18" xr:uid="{5666F113-A8E4-4B63-8F9D-2B066247DC3F}"/>
  <tableColumns count="5">
    <tableColumn id="1" xr3:uid="{A0B9E97A-90DE-4326-BA38-163C00E734BC}" name="Tipo de persoal"/>
    <tableColumn id="2" xr3:uid="{86214465-9893-42E4-8803-66AC96E62A76}" name="Tipo_relación"/>
    <tableColumn id="3" xr3:uid="{D966B511-52E9-411A-B4CB-FC765D416ECA}" name="Homes"/>
    <tableColumn id="4" xr3:uid="{ABC2DE20-4237-4F69-AE14-06167CF2E4D9}" name="Mulleres"/>
    <tableColumn id="5" xr3:uid="{1565EC8B-0BED-4EBC-B354-B696B9129E30}" name="Total">
      <calculatedColumnFormula>SUM(Tabla9[[#This Row],[Homes]:[Mulleres]])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0A527-030B-49F4-BB48-388D4DA17807}" name="Tabla10" displayName="Tabla10" ref="G11:O18" totalsRowShown="0">
  <autoFilter ref="G11:O18" xr:uid="{4173DD2F-2DC1-4392-B5AE-76D9F2D370B5}"/>
  <tableColumns count="9">
    <tableColumn id="1" xr3:uid="{3BECE403-CB26-41DC-B287-4489A66E9715}" name="Grao de minusvalía"/>
    <tableColumn id="2" xr3:uid="{34FAFC25-9D3C-4E73-82FE-F5D8D9EF620B}" name="Tipo_relación" dataDxfId="7"/>
    <tableColumn id="3" xr3:uid="{3F56392E-FD17-47E6-92CA-2FF0CAD55585}" name="Entre o 33% e o 65%"/>
    <tableColumn id="4" xr3:uid="{CE82BCBE-A4DE-47B7-80EA-3B0BDFED0382}" name="Igual ou superior ao 65%"/>
    <tableColumn id="5" xr3:uid="{EB899950-1ACC-42B7-A62F-00C975029E93}" name="Total Homes" dataDxfId="6">
      <calculatedColumnFormula>SUM(Tabla10[[#This Row],[Entre o 33% e o 65%]:[Igual ou superior ao 65%]])</calculatedColumnFormula>
    </tableColumn>
    <tableColumn id="6" xr3:uid="{CF1CB6D1-4651-42A5-9E68-55AD024A12F1}" name="Entre o 33% e o 65% "/>
    <tableColumn id="7" xr3:uid="{9F24FB05-0F1B-4F4F-B230-9C2A9BECDDBE}" name="Igual ou superior ao 65% "/>
    <tableColumn id="8" xr3:uid="{FE8B0AC7-23CD-49E8-BC0E-F95BC54CCB5F}" name="Total Mulleres" dataDxfId="5">
      <calculatedColumnFormula>SUM(Tabla10[[#This Row],[Entre o 33% e o 65% ]:[Igual ou superior ao 65% ]])</calculatedColumnFormula>
    </tableColumn>
    <tableColumn id="9" xr3:uid="{19998F3F-1063-4936-87EB-D71D73D3A299}" name="Total xeral">
      <calculatedColumnFormula>Tabla10[[#This Row],[Total Homes]]+N12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86A0C9-C289-4608-A5CD-E2B41439F348}" name="Tabla11" displayName="Tabla11" ref="A25:E29" totalsRowShown="0">
  <autoFilter ref="A25:E29" xr:uid="{1ED1DB75-F217-4988-A33F-22AA11C35D6B}"/>
  <tableColumns count="5">
    <tableColumn id="1" xr3:uid="{AC016545-BC9A-41E8-85D7-050D8F92DE30}" name="Tipo de persoal"/>
    <tableColumn id="2" xr3:uid="{4861A9FB-38CD-4808-891E-D091CB68BB04}" name="Tipo_relación"/>
    <tableColumn id="3" xr3:uid="{B881A2B4-6236-4C1C-A60C-5BB27C585EA0}" name="Homes"/>
    <tableColumn id="4" xr3:uid="{25E96608-D0C6-4466-9127-C49A3C84A4EA}" name="Mulleres"/>
    <tableColumn id="5" xr3:uid="{71BEEB93-6682-41AD-9DC7-6F7FC2AE6E96}" name="Total">
      <calculatedColumnFormula>SUM(Tabla11[[#This Row],[Homes]:[Mulleres]])</calculatedColumnFormula>
    </tableColumn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36D4B-FE3C-41E2-8A7D-2C029967E33A}" name="Tabla12" displayName="Tabla12" ref="G26:T29" totalsRowShown="0">
  <autoFilter ref="G26:T29" xr:uid="{43216466-CA94-4570-BA9D-24C16324D50A}"/>
  <tableColumns count="14">
    <tableColumn id="1" xr3:uid="{CBE9B88C-9FF3-4B74-94BE-D13EA485FAE8}" name="Rango idade xubilación" dataDxfId="4"/>
    <tableColumn id="2" xr3:uid="{3212ECBF-1BD1-49E6-A13A-0F371AA99947}" name="Homes"/>
    <tableColumn id="3" xr3:uid="{B8BAA736-0636-470C-9D1B-A4BC1CFADED2}" name="Mulleres"/>
    <tableColumn id="4" xr3:uid="{3EC063F5-8066-4B21-81A3-032DDD443CDC}" name="Total menos de 60" dataDxfId="3"/>
    <tableColumn id="5" xr3:uid="{76D6EAD4-F5A8-4EDC-84C0-E8757AF40707}" name="Homes "/>
    <tableColumn id="6" xr3:uid="{3A8D67F3-7604-4703-A6E1-97E4DBA7C537}" name="Mulleres "/>
    <tableColumn id="7" xr3:uid="{A6EA8504-931D-418A-ACD9-D4B504F31131}" name="Total Entre 60 e 65" dataDxfId="2"/>
    <tableColumn id="8" xr3:uid="{693807B1-403B-4B15-882E-90277F50987A}" name="Homes  "/>
    <tableColumn id="9" xr3:uid="{C3640A3F-CEA1-41A9-BC66-1FAFC4775C90}" name="Mulleres  "/>
    <tableColumn id="10" xr3:uid="{1B7DC0F2-74AB-4274-985F-CDB3FBE8B2AF}" name="Total Entre 66 e 69" dataDxfId="1"/>
    <tableColumn id="11" xr3:uid="{35A54E4D-6D45-4F85-B593-015ECB7EA607}" name="Homes   "/>
    <tableColumn id="12" xr3:uid="{F1D707D0-3CF9-4A2B-8848-381DC1D1A39B}" name="Mulleres   "/>
    <tableColumn id="13" xr3:uid="{445352A6-752B-4A01-8289-E529BDAC4A37}" name="Total Máis de 69" dataDxfId="0"/>
    <tableColumn id="14" xr3:uid="{5D4E2D82-DCFB-4D05-A4AA-4494540D2D7B}" name="Total xeral">
      <calculatedColumnFormula>Tabla12[[#This Row],[Total menos de 60]]+Tabla12[[#This Row],[Total Entre 60 e 65]]+Tabla12[[#This Row],[Total Entre 66 e 69]]+S27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FFDF19-46B2-4E75-9024-C843C7D953D5}" name="Tabla13" displayName="Tabla13" ref="A33:H39" totalsRowShown="0">
  <autoFilter ref="A33:H39" xr:uid="{A7C4BFBC-3799-4FBA-A7BF-6EFA65937748}"/>
  <tableColumns count="8">
    <tableColumn id="1" xr3:uid="{2A752AA8-D107-47B3-B163-541D301607C2}" name="Motivo da xubilación"/>
    <tableColumn id="2" xr3:uid="{1736C5C3-1CE4-415A-A691-4B2AF60ADCF7}" name="Homes"/>
    <tableColumn id="3" xr3:uid="{CDDABAC3-1251-4AC5-9763-6B0DF3872459}" name="Mulleres"/>
    <tableColumn id="4" xr3:uid="{92C1DF38-4C56-4A3C-BD3F-CF53D61596EE}" name="Total PAS">
      <calculatedColumnFormula>SUM(Tabla13[[#This Row],[Homes]:[Mulleres]])</calculatedColumnFormula>
    </tableColumn>
    <tableColumn id="5" xr3:uid="{C66D7F7F-9077-44C0-B554-ADC3BED6FE8C}" name="Homes "/>
    <tableColumn id="6" xr3:uid="{D8A2071E-8048-48A5-9432-A6392C7AE1B8}" name="Mulleres "/>
    <tableColumn id="7" xr3:uid="{6E378AF0-E59E-44B2-8538-22AC7C7D0812}" name="Total PDI">
      <calculatedColumnFormula>Tabla13[[#This Row],[Homes ]]+Tabla13[[#This Row],[Mulleres ]]</calculatedColumnFormula>
    </tableColumn>
    <tableColumn id="8" xr3:uid="{D7093B5D-C45E-43A2-886F-932913F87E9D}" name="Total xeral">
      <calculatedColumnFormula>Tabla13[[#This Row],[Total PAS]]+Tabla13[[#This Row],[Total PDI]]</calculatedColumnFormula>
    </tableColumn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4B61A3-F4D3-4A55-A5E1-4FD208225E66}" name="Tabla6" displayName="Tabla6" ref="A45:E60" totalsRowShown="0" headerRowCellStyle="Normal 2" dataCellStyle="Normal 2">
  <autoFilter ref="A45:E60" xr:uid="{EBD37B33-B778-44E5-89AE-353C5902BC3B}"/>
  <tableColumns count="5">
    <tableColumn id="1" xr3:uid="{75C1DFED-1B5C-4273-B868-196DC0C89A92}" name="Tipo de persoal" dataCellStyle="Normal 2"/>
    <tableColumn id="2" xr3:uid="{656E529F-5064-4725-B517-B000FD936576}" name="Tipo_situación administrativa" dataCellStyle="Normal 2"/>
    <tableColumn id="3" xr3:uid="{13747B5A-8497-406E-B239-1194C96D9DB6}" name="Homes" dataCellStyle="Normal 2"/>
    <tableColumn id="4" xr3:uid="{B3EE7832-EA58-41B2-A49B-D3A18768FDB2}" name="Mulleres" dataCellStyle="Normal 2"/>
    <tableColumn id="5" xr3:uid="{29E4736F-5946-4F72-85CE-E39A0153A0D5}" name="Total" dataCellStyle="Normal 2">
      <calculatedColumnFormula>SUM(Tabla6[[#This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CA0C-B6C1-4507-9622-23D2C242ABEF}">
  <dimension ref="A1:IT60"/>
  <sheetViews>
    <sheetView tabSelected="1" workbookViewId="0">
      <selection activeCell="B5" sqref="B5"/>
    </sheetView>
  </sheetViews>
  <sheetFormatPr baseColWidth="10" defaultRowHeight="15" x14ac:dyDescent="0.25"/>
  <cols>
    <col min="1" max="1" width="55.28515625" style="8" customWidth="1"/>
    <col min="2" max="2" width="59.7109375" style="8" bestFit="1" customWidth="1"/>
    <col min="3" max="4" width="11.42578125" style="8"/>
    <col min="5" max="5" width="14.7109375" style="8" customWidth="1"/>
    <col min="6" max="6" width="12.140625" style="8" customWidth="1"/>
    <col min="7" max="7" width="14.42578125" style="8" customWidth="1"/>
    <col min="8" max="8" width="18.28515625" style="8" bestFit="1" customWidth="1"/>
    <col min="9" max="9" width="20.5703125" style="8" customWidth="1"/>
    <col min="10" max="10" width="24.5703125" style="8" customWidth="1"/>
    <col min="11" max="11" width="14.140625" style="8" customWidth="1"/>
    <col min="12" max="12" width="21.5703125" style="8" customWidth="1"/>
    <col min="13" max="13" width="25.5703125" style="8" customWidth="1"/>
    <col min="14" max="14" width="16" style="8" customWidth="1"/>
    <col min="15" max="15" width="12.42578125" style="8" customWidth="1"/>
    <col min="16" max="16384" width="11.42578125" style="8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5" t="s">
        <v>0</v>
      </c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x14ac:dyDescent="0.25">
      <c r="A2" s="8" t="s">
        <v>1</v>
      </c>
      <c r="B2" s="9"/>
    </row>
    <row r="3" spans="1:254" x14ac:dyDescent="0.25">
      <c r="A3" s="8" t="s">
        <v>2</v>
      </c>
      <c r="B3" s="9"/>
    </row>
    <row r="4" spans="1:254" x14ac:dyDescent="0.25">
      <c r="A4" s="8" t="s">
        <v>62</v>
      </c>
      <c r="B4" s="9"/>
    </row>
    <row r="5" spans="1:254" x14ac:dyDescent="0.25">
      <c r="A5" s="8" t="s">
        <v>63</v>
      </c>
      <c r="B5" s="9"/>
    </row>
    <row r="6" spans="1:254" x14ac:dyDescent="0.25">
      <c r="B6" s="9"/>
    </row>
    <row r="7" spans="1:254" x14ac:dyDescent="0.25">
      <c r="B7" s="9"/>
    </row>
    <row r="8" spans="1:254" ht="21" x14ac:dyDescent="0.35">
      <c r="A8" s="10" t="s">
        <v>3</v>
      </c>
      <c r="I8" s="11"/>
    </row>
    <row r="10" spans="1:254" x14ac:dyDescent="0.25">
      <c r="H10" s="12"/>
      <c r="I10" s="13" t="s">
        <v>4</v>
      </c>
      <c r="J10" s="13"/>
      <c r="K10" s="14"/>
      <c r="L10" s="13" t="s">
        <v>5</v>
      </c>
      <c r="M10" s="13"/>
      <c r="N10" s="14"/>
    </row>
    <row r="11" spans="1:254" x14ac:dyDescent="0.25">
      <c r="A11" s="8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G11" s="8" t="s">
        <v>11</v>
      </c>
      <c r="H11" s="12" t="s">
        <v>7</v>
      </c>
      <c r="I11" s="8" t="s">
        <v>12</v>
      </c>
      <c r="J11" s="8" t="s">
        <v>13</v>
      </c>
      <c r="K11" s="12" t="s">
        <v>14</v>
      </c>
      <c r="L11" s="8" t="s">
        <v>15</v>
      </c>
      <c r="M11" s="8" t="s">
        <v>16</v>
      </c>
      <c r="N11" s="12" t="s">
        <v>17</v>
      </c>
      <c r="O11" s="8" t="s">
        <v>18</v>
      </c>
    </row>
    <row r="12" spans="1:254" x14ac:dyDescent="0.25">
      <c r="A12" s="8" t="s">
        <v>19</v>
      </c>
      <c r="B12" s="8" t="s">
        <v>20</v>
      </c>
      <c r="C12" s="8">
        <v>12</v>
      </c>
      <c r="D12" s="8">
        <v>12</v>
      </c>
      <c r="E12" s="8">
        <f>SUM(Tabla9[[#This Row],[Homes]:[Mulleres]])</f>
        <v>24</v>
      </c>
      <c r="G12" s="8" t="s">
        <v>19</v>
      </c>
      <c r="H12" s="12" t="s">
        <v>20</v>
      </c>
      <c r="I12" s="8">
        <v>11</v>
      </c>
      <c r="J12" s="8">
        <v>1</v>
      </c>
      <c r="K12" s="12">
        <f>SUM(Tabla10[[#This Row],[Entre o 33% e o 65%]:[Igual ou superior ao 65%]])</f>
        <v>12</v>
      </c>
      <c r="L12" s="8">
        <v>12</v>
      </c>
      <c r="N12" s="12">
        <f>SUM(Tabla10[[#This Row],[Entre o 33% e o 65% ]:[Igual ou superior ao 65% ]])</f>
        <v>12</v>
      </c>
      <c r="O12" s="8">
        <f>Tabla10[[#This Row],[Total Homes]]+N12</f>
        <v>24</v>
      </c>
    </row>
    <row r="13" spans="1:254" x14ac:dyDescent="0.25">
      <c r="A13" s="8" t="s">
        <v>19</v>
      </c>
      <c r="B13" s="8" t="s">
        <v>21</v>
      </c>
      <c r="C13" s="8">
        <v>5</v>
      </c>
      <c r="D13" s="8">
        <v>5</v>
      </c>
      <c r="E13" s="8">
        <f>SUM(Tabla9[[#This Row],[Homes]:[Mulleres]])</f>
        <v>10</v>
      </c>
      <c r="G13" s="8" t="s">
        <v>19</v>
      </c>
      <c r="H13" s="12" t="s">
        <v>21</v>
      </c>
      <c r="I13" s="8">
        <v>3</v>
      </c>
      <c r="J13" s="8">
        <v>2</v>
      </c>
      <c r="K13" s="12">
        <f>SUM(Tabla10[[#This Row],[Entre o 33% e o 65%]:[Igual ou superior ao 65%]])</f>
        <v>5</v>
      </c>
      <c r="L13" s="8">
        <v>4</v>
      </c>
      <c r="M13" s="8">
        <v>1</v>
      </c>
      <c r="N13" s="12">
        <f>SUM(Tabla10[[#This Row],[Entre o 33% e o 65% ]:[Igual ou superior ao 65% ]])</f>
        <v>5</v>
      </c>
      <c r="O13" s="8">
        <f>Tabla10[[#This Row],[Total Homes]]+N13</f>
        <v>10</v>
      </c>
    </row>
    <row r="14" spans="1:254" x14ac:dyDescent="0.25">
      <c r="A14" s="8" t="s">
        <v>22</v>
      </c>
      <c r="B14" s="8" t="s">
        <v>20</v>
      </c>
      <c r="C14" s="8">
        <v>8</v>
      </c>
      <c r="D14" s="8">
        <v>4</v>
      </c>
      <c r="E14" s="8">
        <f>SUM(Tabla9[[#This Row],[Homes]:[Mulleres]])</f>
        <v>12</v>
      </c>
      <c r="G14" s="8" t="s">
        <v>22</v>
      </c>
      <c r="H14" s="12" t="s">
        <v>20</v>
      </c>
      <c r="I14" s="8">
        <v>6</v>
      </c>
      <c r="J14" s="8">
        <v>2</v>
      </c>
      <c r="K14" s="12">
        <f>SUM(Tabla10[[#This Row],[Entre o 33% e o 65%]:[Igual ou superior ao 65%]])</f>
        <v>8</v>
      </c>
      <c r="L14" s="8">
        <v>3</v>
      </c>
      <c r="M14" s="8">
        <v>1</v>
      </c>
      <c r="N14" s="12">
        <f>SUM(Tabla10[[#This Row],[Entre o 33% e o 65% ]:[Igual ou superior ao 65% ]])</f>
        <v>4</v>
      </c>
      <c r="O14" s="8">
        <f>Tabla10[[#This Row],[Total Homes]]+N14</f>
        <v>12</v>
      </c>
    </row>
    <row r="15" spans="1:254" x14ac:dyDescent="0.25">
      <c r="A15" s="8" t="s">
        <v>22</v>
      </c>
      <c r="B15" s="8" t="s">
        <v>21</v>
      </c>
      <c r="C15" s="8">
        <v>9</v>
      </c>
      <c r="D15" s="8">
        <v>6</v>
      </c>
      <c r="E15" s="8">
        <f>SUM(Tabla9[[#This Row],[Homes]:[Mulleres]])</f>
        <v>15</v>
      </c>
      <c r="G15" s="8" t="s">
        <v>22</v>
      </c>
      <c r="H15" s="12" t="s">
        <v>21</v>
      </c>
      <c r="I15" s="8">
        <v>7</v>
      </c>
      <c r="J15" s="8">
        <v>2</v>
      </c>
      <c r="K15" s="12">
        <f>SUM(Tabla10[[#This Row],[Entre o 33% e o 65%]:[Igual ou superior ao 65%]])</f>
        <v>9</v>
      </c>
      <c r="L15" s="8">
        <v>5</v>
      </c>
      <c r="M15" s="8">
        <v>1</v>
      </c>
      <c r="N15" s="12">
        <f>SUM(Tabla10[[#This Row],[Entre o 33% e o 65% ]:[Igual ou superior ao 65% ]])</f>
        <v>6</v>
      </c>
      <c r="O15" s="8">
        <f>Tabla10[[#This Row],[Total Homes]]+N15</f>
        <v>15</v>
      </c>
    </row>
    <row r="16" spans="1:254" x14ac:dyDescent="0.25">
      <c r="A16" s="8" t="s">
        <v>23</v>
      </c>
      <c r="B16" s="8" t="s">
        <v>21</v>
      </c>
      <c r="C16" s="8">
        <v>1</v>
      </c>
      <c r="E16" s="8">
        <f>SUM(Tabla9[[#This Row],[Homes]:[Mulleres]])</f>
        <v>1</v>
      </c>
      <c r="G16" s="8" t="s">
        <v>23</v>
      </c>
      <c r="H16" s="12" t="s">
        <v>21</v>
      </c>
      <c r="I16" s="8">
        <v>1</v>
      </c>
      <c r="K16" s="12">
        <f>SUM(Tabla10[[#This Row],[Entre o 33% e o 65%]:[Igual ou superior ao 65%]])</f>
        <v>1</v>
      </c>
      <c r="N16" s="12">
        <f>SUM(Tabla10[[#This Row],[Entre o 33% e o 65% ]:[Igual ou superior ao 65% ]])</f>
        <v>0</v>
      </c>
      <c r="O16" s="8">
        <f>Tabla10[[#This Row],[Total Homes]]+N16</f>
        <v>1</v>
      </c>
    </row>
    <row r="17" spans="1:20" x14ac:dyDescent="0.25">
      <c r="A17" s="8" t="s">
        <v>24</v>
      </c>
      <c r="B17" s="8" t="s">
        <v>21</v>
      </c>
      <c r="C17" s="8">
        <v>4</v>
      </c>
      <c r="D17" s="8">
        <v>2</v>
      </c>
      <c r="E17" s="8">
        <f>SUM(Tabla9[[#This Row],[Homes]:[Mulleres]])</f>
        <v>6</v>
      </c>
      <c r="G17" s="8" t="s">
        <v>24</v>
      </c>
      <c r="H17" s="12" t="s">
        <v>21</v>
      </c>
      <c r="I17" s="8">
        <v>3</v>
      </c>
      <c r="J17" s="8">
        <v>1</v>
      </c>
      <c r="K17" s="12">
        <f>SUM(Tabla10[[#This Row],[Entre o 33% e o 65%]:[Igual ou superior ao 65%]])</f>
        <v>4</v>
      </c>
      <c r="L17" s="8">
        <v>2</v>
      </c>
      <c r="N17" s="12">
        <f>SUM(Tabla10[[#This Row],[Entre o 33% e o 65% ]:[Igual ou superior ao 65% ]])</f>
        <v>2</v>
      </c>
      <c r="O17" s="8">
        <f>Tabla10[[#This Row],[Total Homes]]+N17</f>
        <v>6</v>
      </c>
    </row>
    <row r="18" spans="1:20" x14ac:dyDescent="0.25">
      <c r="A18" s="8" t="s">
        <v>10</v>
      </c>
      <c r="C18" s="8">
        <f>SUBTOTAL(109,C12:C17)</f>
        <v>39</v>
      </c>
      <c r="D18" s="8">
        <f>SUBTOTAL(109,D12:D17)</f>
        <v>29</v>
      </c>
      <c r="E18" s="8">
        <f>SUM(Tabla9[[#This Row],[Homes]:[Mulleres]])</f>
        <v>68</v>
      </c>
      <c r="G18" s="8" t="s">
        <v>10</v>
      </c>
      <c r="H18" s="12"/>
      <c r="I18" s="8">
        <f>SUBTOTAL(109,I12:I17)</f>
        <v>31</v>
      </c>
      <c r="J18" s="8">
        <f>SUBTOTAL(109,J12:J17)</f>
        <v>8</v>
      </c>
      <c r="K18" s="12">
        <f>SUM(Tabla10[[#This Row],[Entre o 33% e o 65%]:[Igual ou superior ao 65%]])</f>
        <v>39</v>
      </c>
      <c r="L18" s="8">
        <f>SUBTOTAL(109,L12:L17)</f>
        <v>26</v>
      </c>
      <c r="M18" s="8">
        <f>SUM(M12:M17)</f>
        <v>3</v>
      </c>
      <c r="N18" s="12">
        <f>SUM(Tabla10[[#This Row],[Entre o 33% e o 65% ]:[Igual ou superior ao 65% ]])</f>
        <v>29</v>
      </c>
      <c r="O18" s="8">
        <f>Tabla10[[#This Row],[Total Homes]]+N18</f>
        <v>68</v>
      </c>
    </row>
    <row r="22" spans="1:20" ht="21" x14ac:dyDescent="0.35">
      <c r="A22" s="15" t="s">
        <v>25</v>
      </c>
    </row>
    <row r="25" spans="1:20" x14ac:dyDescent="0.25">
      <c r="A25" s="8" t="s">
        <v>6</v>
      </c>
      <c r="B25" s="8" t="s">
        <v>7</v>
      </c>
      <c r="C25" s="8" t="s">
        <v>8</v>
      </c>
      <c r="D25" s="8" t="s">
        <v>9</v>
      </c>
      <c r="E25" s="8" t="s">
        <v>10</v>
      </c>
      <c r="G25" s="12"/>
      <c r="H25" s="16" t="s">
        <v>26</v>
      </c>
      <c r="I25" s="16"/>
      <c r="J25" s="17"/>
      <c r="K25" s="16" t="s">
        <v>27</v>
      </c>
      <c r="L25" s="16"/>
      <c r="M25" s="17"/>
      <c r="N25" s="16" t="s">
        <v>28</v>
      </c>
      <c r="O25" s="16"/>
      <c r="P25" s="17"/>
      <c r="Q25" s="16" t="s">
        <v>29</v>
      </c>
      <c r="R25" s="16"/>
      <c r="S25" s="17"/>
    </row>
    <row r="26" spans="1:20" x14ac:dyDescent="0.25">
      <c r="A26" s="8" t="s">
        <v>19</v>
      </c>
      <c r="B26" s="8" t="s">
        <v>20</v>
      </c>
      <c r="C26" s="8">
        <v>4</v>
      </c>
      <c r="D26" s="8">
        <v>8</v>
      </c>
      <c r="E26" s="8">
        <f>SUM(Tabla11[[#This Row],[Homes]:[Mulleres]])</f>
        <v>12</v>
      </c>
      <c r="G26" s="12" t="s">
        <v>30</v>
      </c>
      <c r="H26" s="18" t="s">
        <v>8</v>
      </c>
      <c r="I26" s="18" t="s">
        <v>9</v>
      </c>
      <c r="J26" s="19" t="s">
        <v>31</v>
      </c>
      <c r="K26" s="18" t="s">
        <v>32</v>
      </c>
      <c r="L26" s="18" t="s">
        <v>33</v>
      </c>
      <c r="M26" s="19" t="s">
        <v>34</v>
      </c>
      <c r="N26" s="18" t="s">
        <v>35</v>
      </c>
      <c r="O26" s="18" t="s">
        <v>36</v>
      </c>
      <c r="P26" s="19" t="s">
        <v>37</v>
      </c>
      <c r="Q26" s="18" t="s">
        <v>38</v>
      </c>
      <c r="R26" s="18" t="s">
        <v>39</v>
      </c>
      <c r="S26" s="19" t="s">
        <v>40</v>
      </c>
      <c r="T26" s="18" t="s">
        <v>18</v>
      </c>
    </row>
    <row r="27" spans="1:20" x14ac:dyDescent="0.25">
      <c r="A27" s="8" t="s">
        <v>19</v>
      </c>
      <c r="B27" s="8" t="s">
        <v>21</v>
      </c>
      <c r="C27" s="8">
        <v>7</v>
      </c>
      <c r="D27" s="8">
        <v>3</v>
      </c>
      <c r="E27" s="8">
        <f>SUM(Tabla11[[#This Row],[Homes]:[Mulleres]])</f>
        <v>10</v>
      </c>
      <c r="G27" s="12" t="s">
        <v>19</v>
      </c>
      <c r="I27" s="8">
        <v>2</v>
      </c>
      <c r="J27" s="12">
        <v>2</v>
      </c>
      <c r="K27" s="8">
        <v>8</v>
      </c>
      <c r="L27" s="8">
        <v>6</v>
      </c>
      <c r="M27" s="12">
        <v>14</v>
      </c>
      <c r="N27" s="8">
        <v>3</v>
      </c>
      <c r="O27" s="8">
        <v>3</v>
      </c>
      <c r="P27" s="12">
        <v>6</v>
      </c>
      <c r="S27" s="12"/>
      <c r="T27" s="8">
        <f>Tabla12[[#This Row],[Total menos de 60]]+Tabla12[[#This Row],[Total Entre 60 e 65]]+Tabla12[[#This Row],[Total Entre 66 e 69]]+S27</f>
        <v>22</v>
      </c>
    </row>
    <row r="28" spans="1:20" x14ac:dyDescent="0.25">
      <c r="A28" s="8" t="s">
        <v>22</v>
      </c>
      <c r="B28" s="8" t="s">
        <v>20</v>
      </c>
      <c r="C28" s="8">
        <v>16</v>
      </c>
      <c r="D28" s="8">
        <v>3</v>
      </c>
      <c r="E28" s="8">
        <f>SUM(Tabla11[[#This Row],[Homes]:[Mulleres]])</f>
        <v>19</v>
      </c>
      <c r="G28" s="12" t="s">
        <v>22</v>
      </c>
      <c r="H28" s="8">
        <v>1</v>
      </c>
      <c r="J28" s="12">
        <v>1</v>
      </c>
      <c r="K28" s="8">
        <v>8</v>
      </c>
      <c r="L28" s="8">
        <v>1</v>
      </c>
      <c r="M28" s="12">
        <v>9</v>
      </c>
      <c r="N28" s="8">
        <v>4</v>
      </c>
      <c r="P28" s="12">
        <v>4</v>
      </c>
      <c r="Q28" s="8">
        <v>3</v>
      </c>
      <c r="R28" s="8">
        <v>2</v>
      </c>
      <c r="S28" s="12">
        <v>5</v>
      </c>
      <c r="T28" s="8">
        <f>Tabla12[[#This Row],[Total menos de 60]]+Tabla12[[#This Row],[Total Entre 60 e 65]]+Tabla12[[#This Row],[Total Entre 66 e 69]]+S28</f>
        <v>19</v>
      </c>
    </row>
    <row r="29" spans="1:20" x14ac:dyDescent="0.25">
      <c r="A29" s="8" t="s">
        <v>10</v>
      </c>
      <c r="C29" s="8">
        <f>SUBTOTAL(109,C26:C28)</f>
        <v>27</v>
      </c>
      <c r="D29" s="8">
        <f>SUBTOTAL(109,D26:D28)</f>
        <v>14</v>
      </c>
      <c r="E29" s="8">
        <f>SUM(Tabla11[[#This Row],[Homes]:[Mulleres]])</f>
        <v>41</v>
      </c>
      <c r="G29" s="12" t="s">
        <v>10</v>
      </c>
      <c r="H29" s="8">
        <f>SUBTOTAL(109,H27:H28)</f>
        <v>1</v>
      </c>
      <c r="I29" s="8">
        <f>SUBTOTAL(109,I27:I28)</f>
        <v>2</v>
      </c>
      <c r="J29" s="12">
        <f>SUBTOTAL(109,J27:J28)</f>
        <v>3</v>
      </c>
      <c r="K29" s="8">
        <v>16</v>
      </c>
      <c r="L29" s="8">
        <v>7</v>
      </c>
      <c r="M29" s="12">
        <f>SUBTOTAL(109,M27:M28)</f>
        <v>23</v>
      </c>
      <c r="N29" s="8">
        <f>SUBTOTAL(109,N27:N28)</f>
        <v>7</v>
      </c>
      <c r="O29" s="8">
        <f>SUM(O27:O28)</f>
        <v>3</v>
      </c>
      <c r="P29" s="12">
        <f>SUBTOTAL(109,P27:P28)</f>
        <v>10</v>
      </c>
      <c r="Q29" s="8">
        <f>SUBTOTAL(109,Q27:Q28)</f>
        <v>3</v>
      </c>
      <c r="R29" s="8">
        <f>SUBTOTAL(109,R27:R28)</f>
        <v>2</v>
      </c>
      <c r="S29" s="12">
        <f>SUBTOTAL(109,S27:S28)</f>
        <v>5</v>
      </c>
      <c r="T29" s="8">
        <f>Tabla12[[#This Row],[Total menos de 60]]+Tabla12[[#This Row],[Total Entre 60 e 65]]+Tabla12[[#This Row],[Total Entre 66 e 69]]+S29</f>
        <v>41</v>
      </c>
    </row>
    <row r="32" spans="1:20" x14ac:dyDescent="0.25">
      <c r="B32" s="20" t="s">
        <v>19</v>
      </c>
      <c r="C32" s="20"/>
      <c r="D32" s="20"/>
      <c r="E32" s="20" t="s">
        <v>22</v>
      </c>
      <c r="F32" s="20"/>
      <c r="G32" s="20"/>
    </row>
    <row r="33" spans="1:8" x14ac:dyDescent="0.25">
      <c r="A33" s="8" t="s">
        <v>41</v>
      </c>
      <c r="B33" s="18" t="s">
        <v>8</v>
      </c>
      <c r="C33" s="18" t="s">
        <v>9</v>
      </c>
      <c r="D33" s="18" t="s">
        <v>42</v>
      </c>
      <c r="E33" s="18" t="s">
        <v>32</v>
      </c>
      <c r="F33" s="18" t="s">
        <v>33</v>
      </c>
      <c r="G33" s="18" t="s">
        <v>43</v>
      </c>
      <c r="H33" s="18" t="s">
        <v>18</v>
      </c>
    </row>
    <row r="34" spans="1:8" x14ac:dyDescent="0.25">
      <c r="A34" s="8" t="s">
        <v>44</v>
      </c>
      <c r="B34" s="8">
        <v>2</v>
      </c>
      <c r="C34" s="8">
        <v>2</v>
      </c>
      <c r="D34" s="8">
        <f>SUM(Tabla13[[#This Row],[Homes]:[Mulleres]])</f>
        <v>4</v>
      </c>
      <c r="E34" s="8">
        <v>1</v>
      </c>
      <c r="G34" s="8">
        <f>Tabla13[[#This Row],[Homes ]]+Tabla13[[#This Row],[Mulleres ]]</f>
        <v>1</v>
      </c>
      <c r="H34" s="8">
        <f>Tabla13[[#This Row],[Total PAS]]+Tabla13[[#This Row],[Total PDI]]</f>
        <v>5</v>
      </c>
    </row>
    <row r="35" spans="1:8" x14ac:dyDescent="0.25">
      <c r="A35" s="8" t="s">
        <v>45</v>
      </c>
      <c r="B35" s="8">
        <v>3</v>
      </c>
      <c r="C35" s="8">
        <v>5</v>
      </c>
      <c r="D35" s="8">
        <f>SUM(Tabla13[[#This Row],[Homes]:[Mulleres]])</f>
        <v>8</v>
      </c>
      <c r="G35" s="8">
        <f>Tabla13[[#This Row],[Homes ]]+Tabla13[[#This Row],[Mulleres ]]</f>
        <v>0</v>
      </c>
      <c r="H35" s="8">
        <f>Tabla13[[#This Row],[Total PAS]]+Tabla13[[#This Row],[Total PDI]]</f>
        <v>8</v>
      </c>
    </row>
    <row r="36" spans="1:8" x14ac:dyDescent="0.25">
      <c r="A36" s="8" t="s">
        <v>46</v>
      </c>
      <c r="B36" s="8">
        <v>4</v>
      </c>
      <c r="C36" s="8">
        <v>3</v>
      </c>
      <c r="D36" s="8">
        <f>SUM(Tabla13[[#This Row],[Homes]:[Mulleres]])</f>
        <v>7</v>
      </c>
      <c r="G36" s="8">
        <f>Tabla13[[#This Row],[Homes ]]+Tabla13[[#This Row],[Mulleres ]]</f>
        <v>0</v>
      </c>
      <c r="H36" s="8">
        <f>Tabla13[[#This Row],[Total PAS]]+Tabla13[[#This Row],[Total PDI]]</f>
        <v>7</v>
      </c>
    </row>
    <row r="37" spans="1:8" x14ac:dyDescent="0.25">
      <c r="A37" s="8" t="s">
        <v>47</v>
      </c>
      <c r="D37" s="8">
        <f>SUM(Tabla13[[#This Row],[Homes]:[Mulleres]])</f>
        <v>0</v>
      </c>
      <c r="E37" s="8">
        <v>3</v>
      </c>
      <c r="F37" s="8">
        <v>2</v>
      </c>
      <c r="G37" s="8">
        <f>Tabla13[[#This Row],[Homes ]]+Tabla13[[#This Row],[Mulleres ]]</f>
        <v>5</v>
      </c>
      <c r="H37" s="8">
        <f>Tabla13[[#This Row],[Total PAS]]+Tabla13[[#This Row],[Total PDI]]</f>
        <v>5</v>
      </c>
    </row>
    <row r="38" spans="1:8" x14ac:dyDescent="0.25">
      <c r="A38" s="8" t="s">
        <v>48</v>
      </c>
      <c r="B38" s="8">
        <v>2</v>
      </c>
      <c r="C38" s="8">
        <v>1</v>
      </c>
      <c r="D38" s="8">
        <f>SUM(Tabla13[[#This Row],[Homes]:[Mulleres]])</f>
        <v>3</v>
      </c>
      <c r="E38" s="8">
        <v>12</v>
      </c>
      <c r="F38" s="8">
        <v>1</v>
      </c>
      <c r="G38" s="8">
        <f>Tabla13[[#This Row],[Homes ]]+Tabla13[[#This Row],[Mulleres ]]</f>
        <v>13</v>
      </c>
      <c r="H38" s="8">
        <f>Tabla13[[#This Row],[Total PAS]]+Tabla13[[#This Row],[Total PDI]]</f>
        <v>16</v>
      </c>
    </row>
    <row r="39" spans="1:8" x14ac:dyDescent="0.25">
      <c r="A39" s="8" t="s">
        <v>10</v>
      </c>
      <c r="B39" s="8">
        <f>SUBTOTAL(109,B34:B38)</f>
        <v>11</v>
      </c>
      <c r="C39" s="8">
        <f>SUBTOTAL(109,C34:C38)</f>
        <v>11</v>
      </c>
      <c r="D39" s="8">
        <f>SUM(Tabla13[[#This Row],[Homes]:[Mulleres]])</f>
        <v>22</v>
      </c>
      <c r="E39" s="8">
        <f>SUBTOTAL(109,E34:E38)</f>
        <v>16</v>
      </c>
      <c r="F39" s="8">
        <f>SUBTOTAL(109,F34:F38)</f>
        <v>3</v>
      </c>
      <c r="G39" s="8">
        <f>Tabla13[[#This Row],[Homes ]]+Tabla13[[#This Row],[Mulleres ]]</f>
        <v>19</v>
      </c>
      <c r="H39" s="8">
        <f>Tabla13[[#This Row],[Total PAS]]+Tabla13[[#This Row],[Total PDI]]</f>
        <v>41</v>
      </c>
    </row>
    <row r="42" spans="1:8" ht="15.75" x14ac:dyDescent="0.25">
      <c r="A42" s="21" t="s">
        <v>49</v>
      </c>
    </row>
    <row r="45" spans="1:8" x14ac:dyDescent="0.25">
      <c r="A45" s="8" t="s">
        <v>6</v>
      </c>
      <c r="B45" s="8" t="s">
        <v>50</v>
      </c>
      <c r="C45" s="8" t="s">
        <v>8</v>
      </c>
      <c r="D45" s="8" t="s">
        <v>9</v>
      </c>
      <c r="E45" s="8" t="s">
        <v>10</v>
      </c>
    </row>
    <row r="46" spans="1:8" x14ac:dyDescent="0.25">
      <c r="A46" s="8" t="s">
        <v>19</v>
      </c>
      <c r="B46" s="8" t="s">
        <v>51</v>
      </c>
      <c r="C46" s="8">
        <v>1</v>
      </c>
      <c r="D46" s="8">
        <v>1</v>
      </c>
      <c r="E46" s="8">
        <f>SUM(Tabla6[[#This Row],[Homes]:[Mulleres]])</f>
        <v>2</v>
      </c>
    </row>
    <row r="47" spans="1:8" x14ac:dyDescent="0.25">
      <c r="A47" s="8" t="s">
        <v>19</v>
      </c>
      <c r="B47" s="8" t="s">
        <v>52</v>
      </c>
      <c r="D47" s="8">
        <v>1</v>
      </c>
      <c r="E47" s="8">
        <f>SUM(Tabla6[[#This Row],[Homes]:[Mulleres]])</f>
        <v>1</v>
      </c>
    </row>
    <row r="48" spans="1:8" x14ac:dyDescent="0.25">
      <c r="A48" s="8" t="s">
        <v>19</v>
      </c>
      <c r="B48" s="8" t="s">
        <v>53</v>
      </c>
      <c r="D48" s="8">
        <v>2</v>
      </c>
      <c r="E48" s="8">
        <f>SUM(Tabla6[[#This Row],[Homes]:[Mulleres]])</f>
        <v>2</v>
      </c>
    </row>
    <row r="49" spans="1:5" x14ac:dyDescent="0.25">
      <c r="A49" s="8" t="s">
        <v>19</v>
      </c>
      <c r="B49" s="8" t="s">
        <v>54</v>
      </c>
      <c r="C49" s="8">
        <v>2</v>
      </c>
      <c r="E49" s="8">
        <f>SUM(Tabla6[[#This Row],[Homes]:[Mulleres]])</f>
        <v>2</v>
      </c>
    </row>
    <row r="50" spans="1:5" x14ac:dyDescent="0.25">
      <c r="A50" s="8" t="s">
        <v>19</v>
      </c>
      <c r="B50" s="8" t="s">
        <v>55</v>
      </c>
      <c r="C50" s="8">
        <v>1</v>
      </c>
      <c r="E50" s="8">
        <f>SUM(Tabla6[[#This Row],[Homes]:[Mulleres]])</f>
        <v>1</v>
      </c>
    </row>
    <row r="51" spans="1:5" x14ac:dyDescent="0.25">
      <c r="A51" s="8" t="s">
        <v>19</v>
      </c>
      <c r="B51" s="8" t="s">
        <v>56</v>
      </c>
      <c r="D51" s="8">
        <v>1</v>
      </c>
      <c r="E51" s="8">
        <f>SUM(Tabla6[[#This Row],[Homes]:[Mulleres]])</f>
        <v>1</v>
      </c>
    </row>
    <row r="52" spans="1:5" x14ac:dyDescent="0.25">
      <c r="A52" s="8" t="s">
        <v>19</v>
      </c>
      <c r="B52" s="8" t="s">
        <v>57</v>
      </c>
      <c r="C52" s="8">
        <v>2</v>
      </c>
      <c r="D52" s="8">
        <v>1</v>
      </c>
      <c r="E52" s="8">
        <f>SUM(Tabla6[[#This Row],[Homes]:[Mulleres]])</f>
        <v>3</v>
      </c>
    </row>
    <row r="53" spans="1:5" x14ac:dyDescent="0.25">
      <c r="A53" s="8" t="s">
        <v>22</v>
      </c>
      <c r="B53" s="8" t="s">
        <v>58</v>
      </c>
      <c r="C53" s="8">
        <v>1</v>
      </c>
      <c r="E53" s="8">
        <f>SUM(Tabla6[[#This Row],[Homes]:[Mulleres]])</f>
        <v>1</v>
      </c>
    </row>
    <row r="54" spans="1:5" x14ac:dyDescent="0.25">
      <c r="A54" s="8" t="s">
        <v>22</v>
      </c>
      <c r="B54" s="8" t="s">
        <v>59</v>
      </c>
      <c r="C54" s="8">
        <v>1</v>
      </c>
      <c r="D54" s="8">
        <v>2</v>
      </c>
      <c r="E54" s="8">
        <f>SUM(Tabla6[[#This Row],[Homes]:[Mulleres]])</f>
        <v>3</v>
      </c>
    </row>
    <row r="55" spans="1:5" x14ac:dyDescent="0.25">
      <c r="A55" s="8" t="s">
        <v>22</v>
      </c>
      <c r="B55" s="8" t="s">
        <v>51</v>
      </c>
      <c r="C55" s="8">
        <v>1</v>
      </c>
      <c r="E55" s="8">
        <f>SUM(Tabla6[[#This Row],[Homes]:[Mulleres]])</f>
        <v>1</v>
      </c>
    </row>
    <row r="56" spans="1:5" x14ac:dyDescent="0.25">
      <c r="A56" s="8" t="s">
        <v>22</v>
      </c>
      <c r="B56" s="8" t="s">
        <v>60</v>
      </c>
      <c r="C56" s="8">
        <v>1</v>
      </c>
      <c r="E56" s="8">
        <f>SUM(Tabla6[[#This Row],[Homes]:[Mulleres]])</f>
        <v>1</v>
      </c>
    </row>
    <row r="57" spans="1:5" x14ac:dyDescent="0.25">
      <c r="A57" s="8" t="s">
        <v>22</v>
      </c>
      <c r="B57" s="8" t="s">
        <v>61</v>
      </c>
      <c r="D57" s="8">
        <v>1</v>
      </c>
      <c r="E57" s="8">
        <f>SUM(Tabla6[[#This Row],[Homes]:[Mulleres]])</f>
        <v>1</v>
      </c>
    </row>
    <row r="58" spans="1:5" x14ac:dyDescent="0.25">
      <c r="A58" s="8" t="s">
        <v>22</v>
      </c>
      <c r="B58" s="8" t="s">
        <v>56</v>
      </c>
      <c r="D58" s="8">
        <v>1</v>
      </c>
      <c r="E58" s="8">
        <f>SUM(Tabla6[[#This Row],[Homes]:[Mulleres]])</f>
        <v>1</v>
      </c>
    </row>
    <row r="59" spans="1:5" x14ac:dyDescent="0.25">
      <c r="A59" s="8" t="s">
        <v>22</v>
      </c>
      <c r="B59" s="8" t="s">
        <v>57</v>
      </c>
      <c r="C59" s="8">
        <v>7</v>
      </c>
      <c r="D59" s="8">
        <v>3</v>
      </c>
      <c r="E59" s="8">
        <f>SUM(Tabla6[[#This Row],[Homes]:[Mulleres]])</f>
        <v>10</v>
      </c>
    </row>
    <row r="60" spans="1:5" x14ac:dyDescent="0.25">
      <c r="A60" s="8" t="s">
        <v>10</v>
      </c>
      <c r="C60" s="8">
        <f>SUBTOTAL(109,C46:C59)</f>
        <v>17</v>
      </c>
      <c r="D60" s="8">
        <f>SUBTOTAL(109,D46:D59)</f>
        <v>13</v>
      </c>
      <c r="E60" s="8">
        <f>SUM(Tabla6[[#This Row],[Homes]:[Mulleres]])</f>
        <v>30</v>
      </c>
    </row>
  </sheetData>
  <mergeCells count="9">
    <mergeCell ref="Q25:S25"/>
    <mergeCell ref="B32:D32"/>
    <mergeCell ref="E32:G32"/>
    <mergeCell ref="L1:O1"/>
    <mergeCell ref="I10:K10"/>
    <mergeCell ref="L10:N10"/>
    <mergeCell ref="H25:J25"/>
    <mergeCell ref="K25:M25"/>
    <mergeCell ref="N25:P25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2022_INDICADORES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2023-07-13T11:23:32Z</dcterms:created>
  <dcterms:modified xsi:type="dcterms:W3CDTF">2023-07-13T11:25:01Z</dcterms:modified>
</cp:coreProperties>
</file>